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drawings/drawing6.xml" ContentType="application/vnd.openxmlformats-officedocument.drawing+xml"/>
  <Override PartName="/xl/activeX/activeX2.xml" ContentType="application/vnd.ms-office.activeX+xml"/>
  <Override PartName="/xl/activeX/activeX2.bin" ContentType="application/vnd.ms-office.activeX"/>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drawings/drawing8.xml" ContentType="application/vnd.openxmlformats-officedocument.drawing+xml"/>
  <Override PartName="/xl/activeX/activeX4.xml" ContentType="application/vnd.ms-office.activeX+xml"/>
  <Override PartName="/xl/activeX/activeX4.bin" ContentType="application/vnd.ms-office.activeX"/>
  <Override PartName="/xl/comments2.xml" ContentType="application/vnd.openxmlformats-officedocument.spreadsheetml.comments+xml"/>
  <Override PartName="/xl/drawings/drawing9.xml" ContentType="application/vnd.openxmlformats-officedocument.drawing+xml"/>
  <Override PartName="/xl/activeX/activeX5.xml" ContentType="application/vnd.ms-office.activeX+xml"/>
  <Override PartName="/xl/activeX/activeX5.bin" ContentType="application/vnd.ms-office.activeX"/>
  <Override PartName="/xl/drawings/drawing10.xml" ContentType="application/vnd.openxmlformats-officedocument.drawing+xml"/>
  <Override PartName="/xl/activeX/activeX6.xml" ContentType="application/vnd.ms-office.activeX+xml"/>
  <Override PartName="/xl/activeX/activeX6.bin" ContentType="application/vnd.ms-office.activeX"/>
  <Override PartName="/xl/drawings/drawing11.xml" ContentType="application/vnd.openxmlformats-officedocument.drawing+xml"/>
  <Override PartName="/xl/activeX/activeX7.xml" ContentType="application/vnd.ms-office.activeX+xml"/>
  <Override PartName="/xl/activeX/activeX7.bin" ContentType="application/vnd.ms-office.activeX"/>
  <Override PartName="/xl/drawings/drawing12.xml" ContentType="application/vnd.openxmlformats-officedocument.drawing+xml"/>
  <Override PartName="/xl/activeX/activeX8.xml" ContentType="application/vnd.ms-office.activeX+xml"/>
  <Override PartName="/xl/activeX/activeX8.bin" ContentType="application/vnd.ms-office.activeX"/>
  <Override PartName="/xl/drawings/drawing13.xml" ContentType="application/vnd.openxmlformats-officedocument.drawing+xml"/>
  <Override PartName="/xl/activeX/activeX9.xml" ContentType="application/vnd.ms-office.activeX+xml"/>
  <Override PartName="/xl/activeX/activeX9.bin" ContentType="application/vnd.ms-office.activeX"/>
  <Override PartName="/xl/drawings/drawing14.xml" ContentType="application/vnd.openxmlformats-officedocument.drawing+xml"/>
  <Override PartName="/xl/activeX/activeX10.xml" ContentType="application/vnd.ms-office.activeX+xml"/>
  <Override PartName="/xl/activeX/activeX10.bin" ContentType="application/vnd.ms-office.activeX"/>
  <Override PartName="/xl/drawings/drawing15.xml" ContentType="application/vnd.openxmlformats-officedocument.drawing+xml"/>
  <Override PartName="/xl/activeX/activeX11.xml" ContentType="application/vnd.ms-office.activeX+xml"/>
  <Override PartName="/xl/activeX/activeX11.bin" ContentType="application/vnd.ms-office.activeX"/>
  <Override PartName="/xl/drawings/drawing16.xml" ContentType="application/vnd.openxmlformats-officedocument.drawing+xml"/>
  <Override PartName="/xl/activeX/activeX12.xml" ContentType="application/vnd.ms-office.activeX+xml"/>
  <Override PartName="/xl/activeX/activeX12.bin" ContentType="application/vnd.ms-office.activeX"/>
  <Override PartName="/xl/drawings/drawing17.xml" ContentType="application/vnd.openxmlformats-officedocument.drawing+xml"/>
  <Override PartName="/xl/activeX/activeX13.xml" ContentType="application/vnd.ms-office.activeX+xml"/>
  <Override PartName="/xl/activeX/activeX13.bin" ContentType="application/vnd.ms-office.activeX"/>
  <Override PartName="/xl/drawings/drawing18.xml" ContentType="application/vnd.openxmlformats-officedocument.drawing+xml"/>
  <Override PartName="/xl/activeX/activeX14.xml" ContentType="application/vnd.ms-office.activeX+xml"/>
  <Override PartName="/xl/activeX/activeX14.bin" ContentType="application/vnd.ms-office.activeX"/>
  <Override PartName="/xl/drawings/drawing19.xml" ContentType="application/vnd.openxmlformats-officedocument.drawing+xml"/>
  <Override PartName="/xl/activeX/activeX15.xml" ContentType="application/vnd.ms-office.activeX+xml"/>
  <Override PartName="/xl/activeX/activeX15.bin" ContentType="application/vnd.ms-office.activeX"/>
  <Override PartName="/xl/drawings/drawing20.xml" ContentType="application/vnd.openxmlformats-officedocument.drawing+xml"/>
  <Override PartName="/xl/activeX/activeX16.xml" ContentType="application/vnd.ms-office.activeX+xml"/>
  <Override PartName="/xl/activeX/activeX16.bin" ContentType="application/vnd.ms-office.activeX"/>
  <Override PartName="/xl/drawings/drawing21.xml" ContentType="application/vnd.openxmlformats-officedocument.drawing+xml"/>
  <Override PartName="/xl/activeX/activeX17.xml" ContentType="application/vnd.ms-office.activeX+xml"/>
  <Override PartName="/xl/activeX/activeX17.bin" ContentType="application/vnd.ms-office.activeX"/>
  <Override PartName="/xl/drawings/drawing22.xml" ContentType="application/vnd.openxmlformats-officedocument.drawing+xml"/>
  <Override PartName="/xl/activeX/activeX18.xml" ContentType="application/vnd.ms-office.activeX+xml"/>
  <Override PartName="/xl/activeX/activeX18.bin" ContentType="application/vnd.ms-office.activeX"/>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drawings/drawing24.xml" ContentType="application/vnd.openxmlformats-officedocument.drawing+xml"/>
  <Override PartName="/xl/activeX/activeX20.xml" ContentType="application/vnd.ms-office.activeX+xml"/>
  <Override PartName="/xl/activeX/activeX20.bin" ContentType="application/vnd.ms-office.activeX"/>
  <Override PartName="/xl/drawings/drawing25.xml" ContentType="application/vnd.openxmlformats-officedocument.drawing+xml"/>
  <Override PartName="/xl/activeX/activeX21.xml" ContentType="application/vnd.ms-office.activeX+xml"/>
  <Override PartName="/xl/activeX/activeX21.bin" ContentType="application/vnd.ms-office.activeX"/>
  <Override PartName="/xl/drawings/drawing26.xml" ContentType="application/vnd.openxmlformats-officedocument.drawing+xml"/>
  <Override PartName="/xl/activeX/activeX22.xml" ContentType="application/vnd.ms-office.activeX+xml"/>
  <Override PartName="/xl/activeX/activeX22.bin" ContentType="application/vnd.ms-office.activeX"/>
  <Override PartName="/xl/drawings/drawing27.xml" ContentType="application/vnd.openxmlformats-officedocument.drawing+xml"/>
  <Override PartName="/xl/activeX/activeX23.xml" ContentType="application/vnd.ms-office.activeX+xml"/>
  <Override PartName="/xl/activeX/activeX23.bin" ContentType="application/vnd.ms-office.activeX"/>
  <Override PartName="/xl/drawings/drawing28.xml" ContentType="application/vnd.openxmlformats-officedocument.drawing+xml"/>
  <Override PartName="/xl/activeX/activeX24.xml" ContentType="application/vnd.ms-office.activeX+xml"/>
  <Override PartName="/xl/activeX/activeX24.bin" ContentType="application/vnd.ms-office.activeX"/>
  <Override PartName="/xl/drawings/drawing29.xml" ContentType="application/vnd.openxmlformats-officedocument.drawing+xml"/>
  <Override PartName="/xl/activeX/activeX25.xml" ContentType="application/vnd.ms-office.activeX+xml"/>
  <Override PartName="/xl/activeX/activeX25.bin" ContentType="application/vnd.ms-office.activeX"/>
  <Override PartName="/xl/drawings/drawing30.xml" ContentType="application/vnd.openxmlformats-officedocument.drawing+xml"/>
  <Override PartName="/xl/activeX/activeX26.xml" ContentType="application/vnd.ms-office.activeX+xml"/>
  <Override PartName="/xl/activeX/activeX26.bin" ContentType="application/vnd.ms-office.activeX"/>
  <Override PartName="/xl/drawings/drawing31.xml" ContentType="application/vnd.openxmlformats-officedocument.drawing+xml"/>
  <Override PartName="/xl/activeX/activeX27.xml" ContentType="application/vnd.ms-office.activeX+xml"/>
  <Override PartName="/xl/activeX/activeX27.bin" ContentType="application/vnd.ms-office.activeX"/>
  <Override PartName="/xl/drawings/drawing32.xml" ContentType="application/vnd.openxmlformats-officedocument.drawing+xml"/>
  <Override PartName="/xl/activeX/activeX28.xml" ContentType="application/vnd.ms-office.activeX+xml"/>
  <Override PartName="/xl/activeX/activeX28.bin" ContentType="application/vnd.ms-office.activeX"/>
  <Override PartName="/xl/drawings/drawing33.xml" ContentType="application/vnd.openxmlformats-officedocument.drawing+xml"/>
  <Override PartName="/xl/activeX/activeX29.xml" ContentType="application/vnd.ms-office.activeX+xml"/>
  <Override PartName="/xl/activeX/activeX29.bin" ContentType="application/vnd.ms-office.activeX"/>
  <Override PartName="/xl/drawings/drawing34.xml" ContentType="application/vnd.openxmlformats-officedocument.drawing+xml"/>
  <Override PartName="/xl/activeX/activeX30.xml" ContentType="application/vnd.ms-office.activeX+xml"/>
  <Override PartName="/xl/activeX/activeX30.bin" ContentType="application/vnd.ms-office.activeX"/>
  <Override PartName="/xl/drawings/drawing35.xml" ContentType="application/vnd.openxmlformats-officedocument.drawing+xml"/>
  <Override PartName="/xl/activeX/activeX31.xml" ContentType="application/vnd.ms-office.activeX+xml"/>
  <Override PartName="/xl/activeX/activeX31.bin" ContentType="application/vnd.ms-office.activeX"/>
  <Override PartName="/xl/drawings/drawing36.xml" ContentType="application/vnd.openxmlformats-officedocument.drawing+xml"/>
  <Override PartName="/xl/activeX/activeX32.xml" ContentType="application/vnd.ms-office.activeX+xml"/>
  <Override PartName="/xl/activeX/activeX32.bin" ContentType="application/vnd.ms-office.activeX"/>
  <Override PartName="/xl/drawings/drawing37.xml" ContentType="application/vnd.openxmlformats-officedocument.drawing+xml"/>
  <Override PartName="/xl/activeX/activeX33.xml" ContentType="application/vnd.ms-office.activeX+xml"/>
  <Override PartName="/xl/activeX/activeX33.bin" ContentType="application/vnd.ms-office.activeX"/>
  <Override PartName="/xl/drawings/drawing38.xml" ContentType="application/vnd.openxmlformats-officedocument.drawing+xml"/>
  <Override PartName="/xl/activeX/activeX34.xml" ContentType="application/vnd.ms-office.activeX+xml"/>
  <Override PartName="/xl/activeX/activeX34.bin" ContentType="application/vnd.ms-office.activeX"/>
  <Override PartName="/xl/drawings/drawing39.xml" ContentType="application/vnd.openxmlformats-officedocument.drawing+xml"/>
  <Override PartName="/xl/activeX/activeX35.xml" ContentType="application/vnd.ms-office.activeX+xml"/>
  <Override PartName="/xl/activeX/activeX35.bin" ContentType="application/vnd.ms-office.activeX"/>
  <Override PartName="/xl/drawings/drawing40.xml" ContentType="application/vnd.openxmlformats-officedocument.drawing+xml"/>
  <Override PartName="/xl/activeX/activeX36.xml" ContentType="application/vnd.ms-office.activeX+xml"/>
  <Override PartName="/xl/activeX/activeX36.bin" ContentType="application/vnd.ms-office.activeX"/>
  <Override PartName="/xl/drawings/drawing41.xml" ContentType="application/vnd.openxmlformats-officedocument.drawing+xml"/>
  <Override PartName="/xl/activeX/activeX37.xml" ContentType="application/vnd.ms-office.activeX+xml"/>
  <Override PartName="/xl/activeX/activeX37.bin" ContentType="application/vnd.ms-office.activeX"/>
  <Override PartName="/xl/drawings/drawing42.xml" ContentType="application/vnd.openxmlformats-officedocument.drawing+xml"/>
  <Override PartName="/xl/activeX/activeX38.xml" ContentType="application/vnd.ms-office.activeX+xml"/>
  <Override PartName="/xl/activeX/activeX38.bin" ContentType="application/vnd.ms-office.activeX"/>
  <Override PartName="/xl/drawings/drawing43.xml" ContentType="application/vnd.openxmlformats-officedocument.drawing+xml"/>
  <Override PartName="/xl/activeX/activeX39.xml" ContentType="application/vnd.ms-office.activeX+xml"/>
  <Override PartName="/xl/activeX/activeX39.bin" ContentType="application/vnd.ms-office.activeX"/>
  <Override PartName="/xl/drawings/drawing44.xml" ContentType="application/vnd.openxmlformats-officedocument.drawing+xml"/>
  <Override PartName="/xl/activeX/activeX40.xml" ContentType="application/vnd.ms-office.activeX+xml"/>
  <Override PartName="/xl/activeX/activeX40.bin" ContentType="application/vnd.ms-office.activeX"/>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hidePivotFieldList="1" defaultThemeVersion="124226"/>
  <bookViews>
    <workbookView xWindow="0" yWindow="0" windowWidth="19440" windowHeight="6945" tabRatio="892"/>
  </bookViews>
  <sheets>
    <sheet name="Copertina" sheetId="91" r:id="rId1"/>
    <sheet name="Istruzioni" sheetId="8" r:id="rId2"/>
    <sheet name="Indice Sezioni" sheetId="4" r:id="rId3"/>
    <sheet name="Anagrafica Soggetti" sheetId="1" r:id="rId4"/>
    <sheet name="Anagrafica Progetto" sheetId="5" r:id="rId5"/>
    <sheet name="Idea Progetto" sheetId="2" r:id="rId6"/>
    <sheet name="Partenariato" sheetId="3" r:id="rId7"/>
    <sheet name="Risk assessment" sheetId="6" r:id="rId8"/>
    <sheet name="Esperienze pregresse" sheetId="7" r:id="rId9"/>
    <sheet name="Obiettivi" sheetId="9" r:id="rId10"/>
    <sheet name="Linee Intervento" sheetId="10" r:id="rId11"/>
    <sheet name="Linee Trasversali" sheetId="11" r:id="rId12"/>
    <sheet name="L1" sheetId="12" r:id="rId13"/>
    <sheet name="L2" sheetId="214" state="hidden" r:id="rId14"/>
    <sheet name="L3" sheetId="215" state="hidden" r:id="rId15"/>
    <sheet name="L4" sheetId="216" state="hidden" r:id="rId16"/>
    <sheet name="L5" sheetId="217" state="hidden" r:id="rId17"/>
    <sheet name="L6" sheetId="218" state="hidden" r:id="rId18"/>
    <sheet name="L7" sheetId="219" state="hidden" r:id="rId19"/>
    <sheet name="L8" sheetId="220" state="hidden" r:id="rId20"/>
    <sheet name="L9" sheetId="221" state="hidden" r:id="rId21"/>
    <sheet name="L10" sheetId="222" state="hidden" r:id="rId22"/>
    <sheet name="L11" sheetId="223" state="hidden" r:id="rId23"/>
    <sheet name="L12" sheetId="224" state="hidden" r:id="rId24"/>
    <sheet name="L13" sheetId="225" state="hidden" r:id="rId25"/>
    <sheet name="L14" sheetId="226" state="hidden" r:id="rId26"/>
    <sheet name="L15" sheetId="227" state="hidden" r:id="rId27"/>
    <sheet name="L16" sheetId="228" state="hidden" r:id="rId28"/>
    <sheet name="L17" sheetId="229" state="hidden" r:id="rId29"/>
    <sheet name="L18" sheetId="230" state="hidden" r:id="rId30"/>
    <sheet name="L19" sheetId="231" state="hidden" r:id="rId31"/>
    <sheet name="L20" sheetId="232" state="hidden" r:id="rId32"/>
    <sheet name="L21" sheetId="233" state="hidden" r:id="rId33"/>
    <sheet name="L22" sheetId="234" state="hidden" r:id="rId34"/>
    <sheet name="A1" sheetId="13" r:id="rId35"/>
    <sheet name="A2" sheetId="154" r:id="rId36"/>
    <sheet name="A3" sheetId="155" r:id="rId37"/>
    <sheet name="A4" sheetId="156" r:id="rId38"/>
    <sheet name="A5" sheetId="157" r:id="rId39"/>
    <sheet name="A6" sheetId="158" r:id="rId40"/>
    <sheet name="A7" sheetId="159" r:id="rId41"/>
    <sheet name="A8" sheetId="160" r:id="rId42"/>
    <sheet name="A9" sheetId="161" r:id="rId43"/>
    <sheet name="A10" sheetId="162" r:id="rId44"/>
    <sheet name="A11" sheetId="163" r:id="rId45"/>
    <sheet name="A12" sheetId="164" r:id="rId46"/>
    <sheet name="A13" sheetId="165" r:id="rId47"/>
    <sheet name="A14" sheetId="166" state="hidden" r:id="rId48"/>
    <sheet name="A15" sheetId="167" state="hidden" r:id="rId49"/>
    <sheet name="A16" sheetId="168" state="hidden" r:id="rId50"/>
    <sheet name="A17" sheetId="169" state="hidden" r:id="rId51"/>
    <sheet name="A18" sheetId="170" state="hidden" r:id="rId52"/>
    <sheet name="A19" sheetId="171" state="hidden" r:id="rId53"/>
    <sheet name="A20" sheetId="172" state="hidden" r:id="rId54"/>
    <sheet name="A21" sheetId="173" state="hidden" r:id="rId55"/>
    <sheet name="A22" sheetId="174" state="hidden" r:id="rId56"/>
    <sheet name="A23" sheetId="175" state="hidden" r:id="rId57"/>
    <sheet name="A24" sheetId="176" state="hidden" r:id="rId58"/>
    <sheet name="A25" sheetId="177" state="hidden" r:id="rId59"/>
    <sheet name="A26" sheetId="178" state="hidden" r:id="rId60"/>
    <sheet name="A27" sheetId="179" state="hidden" r:id="rId61"/>
    <sheet name="A28" sheetId="180" state="hidden" r:id="rId62"/>
    <sheet name="A29" sheetId="181" state="hidden" r:id="rId63"/>
    <sheet name="A30" sheetId="182" state="hidden" r:id="rId64"/>
    <sheet name="A31" sheetId="183" state="hidden" r:id="rId65"/>
    <sheet name="A32" sheetId="184" state="hidden" r:id="rId66"/>
    <sheet name="A33" sheetId="185" state="hidden" r:id="rId67"/>
    <sheet name="A34" sheetId="186" state="hidden" r:id="rId68"/>
    <sheet name="A35" sheetId="187" state="hidden" r:id="rId69"/>
    <sheet name="A36" sheetId="188" state="hidden" r:id="rId70"/>
    <sheet name="A37" sheetId="189" state="hidden" r:id="rId71"/>
    <sheet name="A38" sheetId="190" state="hidden" r:id="rId72"/>
    <sheet name="A39" sheetId="191" state="hidden" r:id="rId73"/>
    <sheet name="A40" sheetId="192" state="hidden" r:id="rId74"/>
    <sheet name="Output Progetto" sheetId="86" r:id="rId75"/>
    <sheet name="Risultati Progetto" sheetId="84" r:id="rId76"/>
    <sheet name="Quadro Logico" sheetId="87" r:id="rId77"/>
    <sheet name="Output PON" sheetId="14" r:id="rId78"/>
    <sheet name="Risultati PON" sheetId="83" r:id="rId79"/>
    <sheet name="Risorse umane" sheetId="85" r:id="rId80"/>
    <sheet name="Cronoprogramma" sheetId="17" r:id="rId81"/>
    <sheet name="Quadro finanziario" sheetId="90" r:id="rId82"/>
    <sheet name="Cronoprogramma spesa" sheetId="15" r:id="rId83"/>
    <sheet name="Gestione progetto" sheetId="16" r:id="rId84"/>
    <sheet name="Riferimenti" sheetId="82" state="hidden" r:id="rId85"/>
  </sheets>
  <externalReferences>
    <externalReference r:id="rId86"/>
  </externalReferences>
  <definedNames>
    <definedName name="_xlnm._FilterDatabase" localSheetId="34" hidden="1">'A1'!$Q$1:$Q$291</definedName>
    <definedName name="_xlnm._FilterDatabase" localSheetId="43" hidden="1">'A10'!$Q$1:$Q$292</definedName>
    <definedName name="_xlnm._FilterDatabase" localSheetId="44" hidden="1">'A11'!$Q$1:$Q$292</definedName>
    <definedName name="_xlnm._FilterDatabase" localSheetId="45" hidden="1">'A12'!$Q$1:$Q$292</definedName>
    <definedName name="_xlnm._FilterDatabase" localSheetId="46" hidden="1">'A13'!$Q$1:$Q$292</definedName>
    <definedName name="_xlnm._FilterDatabase" localSheetId="47" hidden="1">'A14'!$Q$1:$Q$291</definedName>
    <definedName name="_xlnm._FilterDatabase" localSheetId="48" hidden="1">'A15'!$Q$1:$Q$291</definedName>
    <definedName name="_xlnm._FilterDatabase" localSheetId="49" hidden="1">'A16'!$Q$1:$Q$291</definedName>
    <definedName name="_xlnm._FilterDatabase" localSheetId="50" hidden="1">'A17'!$Q$1:$Q$291</definedName>
    <definedName name="_xlnm._FilterDatabase" localSheetId="51" hidden="1">'A18'!$Q$1:$Q$291</definedName>
    <definedName name="_xlnm._FilterDatabase" localSheetId="52" hidden="1">'A19'!$Q$1:$Q$291</definedName>
    <definedName name="_xlnm._FilterDatabase" localSheetId="35" hidden="1">'A2'!$Q$1:$Q$291</definedName>
    <definedName name="_xlnm._FilterDatabase" localSheetId="53" hidden="1">'A20'!$Q$1:$Q$291</definedName>
    <definedName name="_xlnm._FilterDatabase" localSheetId="54" hidden="1">'A21'!$Q$1:$Q$291</definedName>
    <definedName name="_xlnm._FilterDatabase" localSheetId="55" hidden="1">'A22'!$Q$1:$Q$291</definedName>
    <definedName name="_xlnm._FilterDatabase" localSheetId="56" hidden="1">'A23'!$Q$1:$Q$291</definedName>
    <definedName name="_xlnm._FilterDatabase" localSheetId="57" hidden="1">'A24'!$Q$1:$Q$291</definedName>
    <definedName name="_xlnm._FilterDatabase" localSheetId="58" hidden="1">'A25'!$Q$1:$Q$291</definedName>
    <definedName name="_xlnm._FilterDatabase" localSheetId="59" hidden="1">'A26'!$Q$1:$Q$291</definedName>
    <definedName name="_xlnm._FilterDatabase" localSheetId="60" hidden="1">'A27'!$Q$1:$Q$291</definedName>
    <definedName name="_xlnm._FilterDatabase" localSheetId="61" hidden="1">'A28'!$Q$1:$Q$291</definedName>
    <definedName name="_xlnm._FilterDatabase" localSheetId="62" hidden="1">'A29'!$Q$1:$Q$291</definedName>
    <definedName name="_xlnm._FilterDatabase" localSheetId="36" hidden="1">'A3'!$Q$1:$Q$291</definedName>
    <definedName name="_xlnm._FilterDatabase" localSheetId="63" hidden="1">'A30'!$Q$1:$Q$291</definedName>
    <definedName name="_xlnm._FilterDatabase" localSheetId="64" hidden="1">'A31'!$Q$1:$Q$291</definedName>
    <definedName name="_xlnm._FilterDatabase" localSheetId="65" hidden="1">'A32'!$Q$1:$Q$291</definedName>
    <definedName name="_xlnm._FilterDatabase" localSheetId="66" hidden="1">'A33'!$Q$1:$Q$291</definedName>
    <definedName name="_xlnm._FilterDatabase" localSheetId="67" hidden="1">'A34'!$Q$1:$Q$291</definedName>
    <definedName name="_xlnm._FilterDatabase" localSheetId="68" hidden="1">'A35'!$Q$1:$Q$291</definedName>
    <definedName name="_xlnm._FilterDatabase" localSheetId="69" hidden="1">'A36'!$Q$1:$Q$291</definedName>
    <definedName name="_xlnm._FilterDatabase" localSheetId="70" hidden="1">'A37'!$Q$1:$Q$291</definedName>
    <definedName name="_xlnm._FilterDatabase" localSheetId="71" hidden="1">'A38'!$Q$1:$Q$291</definedName>
    <definedName name="_xlnm._FilterDatabase" localSheetId="72" hidden="1">'A39'!$Q$1:$Q$291</definedName>
    <definedName name="_xlnm._FilterDatabase" localSheetId="37" hidden="1">'A4'!$Q$1:$Q$292</definedName>
    <definedName name="_xlnm._FilterDatabase" localSheetId="73" hidden="1">'A40'!$Q$1:$Q$291</definedName>
    <definedName name="_xlnm._FilterDatabase" localSheetId="38" hidden="1">'A5'!$Q$1:$Q$292</definedName>
    <definedName name="_xlnm._FilterDatabase" localSheetId="39" hidden="1">'A6'!$Q$1:$Q$292</definedName>
    <definedName name="_xlnm._FilterDatabase" localSheetId="40" hidden="1">'A7'!$Q$1:$Q$292</definedName>
    <definedName name="_xlnm._FilterDatabase" localSheetId="41" hidden="1">'A8'!$Q$1:$Q$292</definedName>
    <definedName name="_xlnm._FilterDatabase" localSheetId="42" hidden="1">'A9'!$Q$1:$Q$292</definedName>
    <definedName name="_xlnm._FilterDatabase" localSheetId="80" hidden="1">Cronoprogramma!$Q$1:$Q$57</definedName>
    <definedName name="_xlnm._FilterDatabase" localSheetId="82" hidden="1">'Cronoprogramma spesa'!$Q$1:$Q$138</definedName>
    <definedName name="_xlnm._FilterDatabase" localSheetId="83" hidden="1">'Gestione progetto'!$Q$1:$Q$161</definedName>
    <definedName name="_xlnm._FilterDatabase" localSheetId="2" hidden="1">'Indice Sezioni'!$Q$1:$Q$84</definedName>
    <definedName name="_xlnm._FilterDatabase" localSheetId="12" hidden="1">'L1'!$Q$1:$Q$72</definedName>
    <definedName name="_xlnm._FilterDatabase" localSheetId="21" hidden="1">'L10'!$Q$1:$R$73</definedName>
    <definedName name="_xlnm._FilterDatabase" localSheetId="22" hidden="1">'L11'!$Q$1:$R$73</definedName>
    <definedName name="_xlnm._FilterDatabase" localSheetId="23" hidden="1">'L12'!$Q$1:$R$73</definedName>
    <definedName name="_xlnm._FilterDatabase" localSheetId="24" hidden="1">'L13'!$Q$1:$R$73</definedName>
    <definedName name="_xlnm._FilterDatabase" localSheetId="25" hidden="1">'L14'!$Q$1:$R$73</definedName>
    <definedName name="_xlnm._FilterDatabase" localSheetId="26" hidden="1">'L15'!$Q$1:$R$73</definedName>
    <definedName name="_xlnm._FilterDatabase" localSheetId="27" hidden="1">'L16'!$Q$1:$R$73</definedName>
    <definedName name="_xlnm._FilterDatabase" localSheetId="28" hidden="1">'L17'!$Q$1:$R$73</definedName>
    <definedName name="_xlnm._FilterDatabase" localSheetId="29" hidden="1">'L18'!$Q$1:$R$73</definedName>
    <definedName name="_xlnm._FilterDatabase" localSheetId="30" hidden="1">'L19'!$Q$1:$R$73</definedName>
    <definedName name="_xlnm._FilterDatabase" localSheetId="13" hidden="1">'L2'!$Q$1:$Q$72</definedName>
    <definedName name="_xlnm._FilterDatabase" localSheetId="31" hidden="1">'L20'!$Q$1:$R$73</definedName>
    <definedName name="_xlnm._FilterDatabase" localSheetId="32" hidden="1">'L21'!$Q$1:$R$73</definedName>
    <definedName name="_xlnm._FilterDatabase" localSheetId="33" hidden="1">'L22'!$Q$1:$R$73</definedName>
    <definedName name="_xlnm._FilterDatabase" localSheetId="14" hidden="1">'L3'!$Q$1:$R$73</definedName>
    <definedName name="_xlnm._FilterDatabase" localSheetId="15" hidden="1">'L4'!$Q$1:$R$73</definedName>
    <definedName name="_xlnm._FilterDatabase" localSheetId="16" hidden="1">'L5'!$Q$1:$R$73</definedName>
    <definedName name="_xlnm._FilterDatabase" localSheetId="17" hidden="1">'L6'!$Q$1:$R$73</definedName>
    <definedName name="_xlnm._FilterDatabase" localSheetId="18" hidden="1">'L7'!$Q$1:$R$73</definedName>
    <definedName name="_xlnm._FilterDatabase" localSheetId="19" hidden="1">'L8'!$Q$1:$R$73</definedName>
    <definedName name="_xlnm._FilterDatabase" localSheetId="20" hidden="1">'L9'!$Q$1:$R$73</definedName>
    <definedName name="_xlnm._FilterDatabase" localSheetId="11" hidden="1">'Linee Trasversali'!$Q$1:$Q$88</definedName>
    <definedName name="_xlnm._FilterDatabase" localSheetId="77" hidden="1">'Output PON'!$Q$1:$Q$210</definedName>
    <definedName name="_xlnm._FilterDatabase" localSheetId="74" hidden="1">'Output Progetto'!$U$1:$U$487</definedName>
    <definedName name="_xlnm._FilterDatabase" localSheetId="81" hidden="1">'Quadro finanziario'!$Q$1:$Q$30</definedName>
    <definedName name="_xlnm._FilterDatabase" localSheetId="79" hidden="1">'Risorse umane'!$Q$1:$Q$43</definedName>
    <definedName name="_xlnm._FilterDatabase" localSheetId="78" hidden="1">'Risultati PON'!$Q$1:$Q$129</definedName>
    <definedName name="_xlnm._FilterDatabase" localSheetId="75" hidden="1">'Risultati Progetto'!$Q$1:$Q$625</definedName>
  </definedNames>
  <calcPr calcId="125725"/>
  <pivotCaches>
    <pivotCache cacheId="0" r:id="rId87"/>
  </pivotCaches>
</workbook>
</file>

<file path=xl/calcChain.xml><?xml version="1.0" encoding="utf-8"?>
<calcChain xmlns="http://schemas.openxmlformats.org/spreadsheetml/2006/main">
  <c r="J137" i="157" l="1"/>
  <c r="B53" i="3" l="1"/>
  <c r="B52" i="3"/>
  <c r="B52" i="12"/>
  <c r="B53" i="12"/>
  <c r="B54" i="12"/>
  <c r="B51" i="12"/>
  <c r="B33" i="3"/>
  <c r="B34" i="3"/>
  <c r="B32" i="3"/>
  <c r="E11" i="84" l="1"/>
  <c r="CB69" i="82" l="1"/>
  <c r="CB68" i="82"/>
  <c r="CB67" i="82"/>
  <c r="CB66" i="82"/>
  <c r="CB65" i="82"/>
  <c r="CB64" i="82"/>
  <c r="CB63" i="82"/>
  <c r="CB62" i="82"/>
  <c r="CB61" i="82"/>
  <c r="CB60" i="82"/>
  <c r="CB59" i="82"/>
  <c r="CB58" i="82"/>
  <c r="CB57" i="82"/>
  <c r="CB56" i="82"/>
  <c r="CB55" i="82"/>
  <c r="CB54" i="82"/>
  <c r="CB53" i="82"/>
  <c r="CB52" i="82"/>
  <c r="CB51" i="82"/>
  <c r="CB50" i="82"/>
  <c r="CB49" i="82"/>
  <c r="CB48" i="82"/>
  <c r="CB47" i="82"/>
  <c r="CB46" i="82"/>
  <c r="K101" i="13" l="1"/>
  <c r="K101" i="192"/>
  <c r="K101" i="191"/>
  <c r="K101" i="190"/>
  <c r="K101" i="189"/>
  <c r="K101" i="188"/>
  <c r="K101" i="187"/>
  <c r="K101" i="186"/>
  <c r="K101" i="185"/>
  <c r="K101" i="184"/>
  <c r="K101" i="183"/>
  <c r="K101" i="182"/>
  <c r="K101" i="181"/>
  <c r="K101" i="180"/>
  <c r="K101" i="179"/>
  <c r="K101" i="178"/>
  <c r="K101" i="177"/>
  <c r="K101" i="176"/>
  <c r="K101" i="175"/>
  <c r="K101" i="174"/>
  <c r="K101" i="173"/>
  <c r="K101" i="172"/>
  <c r="K101" i="171"/>
  <c r="K101" i="170"/>
  <c r="K101" i="169"/>
  <c r="K101" i="168"/>
  <c r="K101" i="167"/>
  <c r="K101" i="166"/>
  <c r="K101" i="165"/>
  <c r="K101" i="164"/>
  <c r="K101" i="163"/>
  <c r="K101" i="162"/>
  <c r="K101" i="161"/>
  <c r="K101" i="160"/>
  <c r="K101" i="159"/>
  <c r="K101" i="158"/>
  <c r="K101" i="157"/>
  <c r="K101" i="156"/>
  <c r="K101" i="155"/>
  <c r="K101" i="154"/>
  <c r="Q22" i="5" l="1"/>
  <c r="R8" i="83"/>
  <c r="R8" i="14"/>
  <c r="Q35" i="14" l="1"/>
  <c r="B69" i="2"/>
  <c r="Q10" i="83"/>
  <c r="Q14" i="83"/>
  <c r="Q18" i="83"/>
  <c r="Q21" i="83"/>
  <c r="Q25" i="83"/>
  <c r="Q12" i="83"/>
  <c r="Q11" i="83"/>
  <c r="Q16" i="83"/>
  <c r="Q22" i="83"/>
  <c r="Q26" i="83"/>
  <c r="Q30" i="83"/>
  <c r="Q8" i="83"/>
  <c r="Q15" i="83"/>
  <c r="Q13" i="83"/>
  <c r="Q19" i="83"/>
  <c r="Q24" i="83"/>
  <c r="Q28" i="83"/>
  <c r="Q9" i="83"/>
  <c r="Q20" i="83"/>
  <c r="Q17" i="83"/>
  <c r="Q23" i="83"/>
  <c r="Q27" i="83"/>
  <c r="Q29" i="83"/>
  <c r="Q11" i="14"/>
  <c r="Q19" i="14"/>
  <c r="Q24" i="14"/>
  <c r="Q28" i="14"/>
  <c r="Q32" i="14"/>
  <c r="Q15" i="14"/>
  <c r="Q8" i="14"/>
  <c r="Q12" i="14"/>
  <c r="Q16" i="14"/>
  <c r="Q20" i="14"/>
  <c r="Q25" i="14"/>
  <c r="Q29" i="14"/>
  <c r="Q33" i="14"/>
  <c r="Q9" i="14"/>
  <c r="Q13" i="14"/>
  <c r="Q17" i="14"/>
  <c r="Q21" i="14"/>
  <c r="Q26" i="14"/>
  <c r="Q30" i="14"/>
  <c r="Q34" i="14"/>
  <c r="Q10" i="14"/>
  <c r="Q14" i="14"/>
  <c r="Q18" i="14"/>
  <c r="Q22" i="14"/>
  <c r="Q27" i="14"/>
  <c r="Q31" i="14"/>
  <c r="V20" i="87"/>
  <c r="V32" i="87" s="1"/>
  <c r="V44" i="87" s="1"/>
  <c r="V56" i="87" s="1"/>
  <c r="V68" i="87" s="1"/>
  <c r="V80" i="87" s="1"/>
  <c r="V92" i="87" s="1"/>
  <c r="V104" i="87" s="1"/>
  <c r="V116" i="87" s="1"/>
  <c r="V128" i="87" s="1"/>
  <c r="V140" i="87" s="1"/>
  <c r="V152" i="87" s="1"/>
  <c r="V164" i="87" s="1"/>
  <c r="V176" i="87" s="1"/>
  <c r="V188" i="87" s="1"/>
  <c r="V200" i="87" s="1"/>
  <c r="V212" i="87" s="1"/>
  <c r="V224" i="87" s="1"/>
  <c r="V236" i="87" s="1"/>
  <c r="V248" i="87" s="1"/>
  <c r="V260" i="87" s="1"/>
  <c r="V272" i="87" s="1"/>
  <c r="V284" i="87" s="1"/>
  <c r="V296" i="87" s="1"/>
  <c r="V308" i="87" s="1"/>
  <c r="V320" i="87" s="1"/>
  <c r="V332" i="87" s="1"/>
  <c r="V344" i="87" s="1"/>
  <c r="V356" i="87" s="1"/>
  <c r="V368" i="87" s="1"/>
  <c r="V380" i="87" s="1"/>
  <c r="V392" i="87" s="1"/>
  <c r="V404" i="87" s="1"/>
  <c r="V416" i="87" s="1"/>
  <c r="V428" i="87" s="1"/>
  <c r="V440" i="87" s="1"/>
  <c r="V452" i="87" s="1"/>
  <c r="V464" i="87" s="1"/>
  <c r="V476" i="87" s="1"/>
  <c r="V9" i="87"/>
  <c r="V21" i="87" s="1"/>
  <c r="V33" i="87" s="1"/>
  <c r="V45" i="87" s="1"/>
  <c r="V57" i="87" s="1"/>
  <c r="V69" i="87" s="1"/>
  <c r="V81" i="87" s="1"/>
  <c r="V93" i="87" s="1"/>
  <c r="V105" i="87" s="1"/>
  <c r="V117" i="87" s="1"/>
  <c r="V129" i="87" s="1"/>
  <c r="V141" i="87" s="1"/>
  <c r="V153" i="87" s="1"/>
  <c r="V165" i="87" s="1"/>
  <c r="V177" i="87" s="1"/>
  <c r="V189" i="87" s="1"/>
  <c r="V201" i="87" s="1"/>
  <c r="V213" i="87" s="1"/>
  <c r="V225" i="87" s="1"/>
  <c r="V237" i="87" s="1"/>
  <c r="V249" i="87" s="1"/>
  <c r="V261" i="87" s="1"/>
  <c r="V273" i="87" s="1"/>
  <c r="V285" i="87" s="1"/>
  <c r="V297" i="87" s="1"/>
  <c r="V309" i="87" s="1"/>
  <c r="V321" i="87" s="1"/>
  <c r="V333" i="87" s="1"/>
  <c r="V345" i="87" s="1"/>
  <c r="V357" i="87" s="1"/>
  <c r="V369" i="87" s="1"/>
  <c r="V381" i="87" s="1"/>
  <c r="V393" i="87" s="1"/>
  <c r="V405" i="87" s="1"/>
  <c r="V417" i="87" s="1"/>
  <c r="V429" i="87" s="1"/>
  <c r="V441" i="87" s="1"/>
  <c r="V453" i="87" s="1"/>
  <c r="V465" i="87" s="1"/>
  <c r="V477" i="87" s="1"/>
  <c r="R9" i="83"/>
  <c r="E35" i="83"/>
  <c r="R9" i="14"/>
  <c r="V10" i="87" l="1"/>
  <c r="R10" i="14"/>
  <c r="R10" i="83"/>
  <c r="V11" i="87" l="1"/>
  <c r="V22" i="87"/>
  <c r="V34" i="87" s="1"/>
  <c r="V46" i="87" s="1"/>
  <c r="V58" i="87" s="1"/>
  <c r="V70" i="87" s="1"/>
  <c r="V82" i="87" s="1"/>
  <c r="V94" i="87" s="1"/>
  <c r="V106" i="87" s="1"/>
  <c r="V118" i="87" s="1"/>
  <c r="V130" i="87" s="1"/>
  <c r="V142" i="87" s="1"/>
  <c r="V154" i="87" s="1"/>
  <c r="V166" i="87" s="1"/>
  <c r="V178" i="87" s="1"/>
  <c r="V190" i="87" s="1"/>
  <c r="V202" i="87" s="1"/>
  <c r="V214" i="87" s="1"/>
  <c r="V226" i="87" s="1"/>
  <c r="V238" i="87" s="1"/>
  <c r="V250" i="87" s="1"/>
  <c r="V262" i="87" s="1"/>
  <c r="V274" i="87" s="1"/>
  <c r="V286" i="87" s="1"/>
  <c r="V298" i="87" s="1"/>
  <c r="V310" i="87" s="1"/>
  <c r="V322" i="87" s="1"/>
  <c r="V334" i="87" s="1"/>
  <c r="V346" i="87" s="1"/>
  <c r="V358" i="87" s="1"/>
  <c r="V370" i="87" s="1"/>
  <c r="V382" i="87" s="1"/>
  <c r="V394" i="87" s="1"/>
  <c r="V406" i="87" s="1"/>
  <c r="V418" i="87" s="1"/>
  <c r="V430" i="87" s="1"/>
  <c r="V442" i="87" s="1"/>
  <c r="V454" i="87" s="1"/>
  <c r="V466" i="87" s="1"/>
  <c r="V478" i="87" s="1"/>
  <c r="R28" i="155"/>
  <c r="R28" i="156"/>
  <c r="R28" i="157"/>
  <c r="R28" i="158"/>
  <c r="R28" i="159"/>
  <c r="R28" i="160"/>
  <c r="R28" i="161"/>
  <c r="R28" i="162"/>
  <c r="R28" i="163"/>
  <c r="R28" i="164"/>
  <c r="R28" i="165"/>
  <c r="R28" i="166"/>
  <c r="R28" i="167"/>
  <c r="R28" i="168"/>
  <c r="R28" i="169"/>
  <c r="R28" i="170"/>
  <c r="R28" i="171"/>
  <c r="R28" i="172"/>
  <c r="R28" i="173"/>
  <c r="R28" i="174"/>
  <c r="R28" i="175"/>
  <c r="R28" i="176"/>
  <c r="R28" i="177"/>
  <c r="R28" i="178"/>
  <c r="R28" i="179"/>
  <c r="R28" i="180"/>
  <c r="R28" i="181"/>
  <c r="R28" i="182"/>
  <c r="R28" i="183"/>
  <c r="R28" i="184"/>
  <c r="R28" i="185"/>
  <c r="R28" i="186"/>
  <c r="R28" i="187"/>
  <c r="R28" i="188"/>
  <c r="R28" i="189"/>
  <c r="R28" i="190"/>
  <c r="R28" i="191"/>
  <c r="R28" i="192"/>
  <c r="R28" i="154"/>
  <c r="R28" i="13"/>
  <c r="R11" i="83"/>
  <c r="R11" i="14"/>
  <c r="V23" i="87" l="1"/>
  <c r="V35" i="87" s="1"/>
  <c r="V47" i="87" s="1"/>
  <c r="V59" i="87" s="1"/>
  <c r="V71" i="87" s="1"/>
  <c r="V83" i="87" s="1"/>
  <c r="V95" i="87" s="1"/>
  <c r="V107" i="87" s="1"/>
  <c r="V119" i="87" s="1"/>
  <c r="V131" i="87" s="1"/>
  <c r="V143" i="87" s="1"/>
  <c r="V155" i="87" s="1"/>
  <c r="V167" i="87" s="1"/>
  <c r="V179" i="87" s="1"/>
  <c r="V191" i="87" s="1"/>
  <c r="V203" i="87" s="1"/>
  <c r="V215" i="87" s="1"/>
  <c r="V227" i="87" s="1"/>
  <c r="V239" i="87" s="1"/>
  <c r="V251" i="87" s="1"/>
  <c r="V263" i="87" s="1"/>
  <c r="V275" i="87" s="1"/>
  <c r="V287" i="87" s="1"/>
  <c r="V299" i="87" s="1"/>
  <c r="V311" i="87" s="1"/>
  <c r="V323" i="87" s="1"/>
  <c r="V335" i="87" s="1"/>
  <c r="V347" i="87" s="1"/>
  <c r="V359" i="87" s="1"/>
  <c r="V371" i="87" s="1"/>
  <c r="V383" i="87" s="1"/>
  <c r="V395" i="87" s="1"/>
  <c r="V407" i="87" s="1"/>
  <c r="V419" i="87" s="1"/>
  <c r="V431" i="87" s="1"/>
  <c r="V443" i="87" s="1"/>
  <c r="V455" i="87" s="1"/>
  <c r="V467" i="87" s="1"/>
  <c r="V479" i="87" s="1"/>
  <c r="V12" i="87"/>
  <c r="Q14" i="90"/>
  <c r="Q15" i="90"/>
  <c r="Q16" i="90"/>
  <c r="Q17" i="90"/>
  <c r="Q18" i="90"/>
  <c r="Q19" i="90"/>
  <c r="Q20" i="90"/>
  <c r="Q21" i="90"/>
  <c r="Q22" i="90"/>
  <c r="Q23" i="90"/>
  <c r="Q24" i="90"/>
  <c r="Q25" i="90"/>
  <c r="Q26" i="90"/>
  <c r="Q27" i="90"/>
  <c r="Q28" i="90"/>
  <c r="Q13" i="90"/>
  <c r="Q10" i="90"/>
  <c r="Q11" i="90"/>
  <c r="Q12" i="90"/>
  <c r="Q9" i="90"/>
  <c r="R12" i="14"/>
  <c r="V13" i="87" l="1"/>
  <c r="V24" i="87"/>
  <c r="V36" i="87" s="1"/>
  <c r="V48" i="87" s="1"/>
  <c r="V60" i="87" s="1"/>
  <c r="V72" i="87" s="1"/>
  <c r="V84" i="87" s="1"/>
  <c r="V96" i="87" s="1"/>
  <c r="V108" i="87" s="1"/>
  <c r="V120" i="87" s="1"/>
  <c r="V132" i="87" s="1"/>
  <c r="V144" i="87" s="1"/>
  <c r="V156" i="87" s="1"/>
  <c r="V168" i="87" s="1"/>
  <c r="V180" i="87" s="1"/>
  <c r="V192" i="87" s="1"/>
  <c r="V204" i="87" s="1"/>
  <c r="V216" i="87" s="1"/>
  <c r="V228" i="87" s="1"/>
  <c r="V240" i="87" s="1"/>
  <c r="V252" i="87" s="1"/>
  <c r="V264" i="87" s="1"/>
  <c r="V276" i="87" s="1"/>
  <c r="V288" i="87" s="1"/>
  <c r="V300" i="87" s="1"/>
  <c r="V312" i="87" s="1"/>
  <c r="V324" i="87" s="1"/>
  <c r="V336" i="87" s="1"/>
  <c r="V348" i="87" s="1"/>
  <c r="V360" i="87" s="1"/>
  <c r="V372" i="87" s="1"/>
  <c r="V384" i="87" s="1"/>
  <c r="V396" i="87" s="1"/>
  <c r="V408" i="87" s="1"/>
  <c r="V420" i="87" s="1"/>
  <c r="V432" i="87" s="1"/>
  <c r="V444" i="87" s="1"/>
  <c r="V456" i="87" s="1"/>
  <c r="V468" i="87" s="1"/>
  <c r="V480" i="87" s="1"/>
  <c r="R13" i="14"/>
  <c r="V25" i="87" l="1"/>
  <c r="V37" i="87" s="1"/>
  <c r="V49" i="87" s="1"/>
  <c r="V61" i="87" s="1"/>
  <c r="V73" i="87" s="1"/>
  <c r="V85" i="87" s="1"/>
  <c r="V97" i="87" s="1"/>
  <c r="V109" i="87" s="1"/>
  <c r="V121" i="87" s="1"/>
  <c r="V133" i="87" s="1"/>
  <c r="V145" i="87" s="1"/>
  <c r="V157" i="87" s="1"/>
  <c r="V169" i="87" s="1"/>
  <c r="V181" i="87" s="1"/>
  <c r="V193" i="87" s="1"/>
  <c r="V205" i="87" s="1"/>
  <c r="V217" i="87" s="1"/>
  <c r="V229" i="87" s="1"/>
  <c r="V241" i="87" s="1"/>
  <c r="V253" i="87" s="1"/>
  <c r="V265" i="87" s="1"/>
  <c r="V277" i="87" s="1"/>
  <c r="V289" i="87" s="1"/>
  <c r="V301" i="87" s="1"/>
  <c r="V313" i="87" s="1"/>
  <c r="V325" i="87" s="1"/>
  <c r="V337" i="87" s="1"/>
  <c r="V349" i="87" s="1"/>
  <c r="V361" i="87" s="1"/>
  <c r="V373" i="87" s="1"/>
  <c r="V385" i="87" s="1"/>
  <c r="V397" i="87" s="1"/>
  <c r="V409" i="87" s="1"/>
  <c r="V421" i="87" s="1"/>
  <c r="V433" i="87" s="1"/>
  <c r="V445" i="87" s="1"/>
  <c r="V457" i="87" s="1"/>
  <c r="V469" i="87" s="1"/>
  <c r="V481" i="87" s="1"/>
  <c r="V14" i="87"/>
  <c r="R46" i="16"/>
  <c r="R45" i="16"/>
  <c r="R62" i="234"/>
  <c r="Q62" i="234"/>
  <c r="B62" i="234"/>
  <c r="R61" i="234"/>
  <c r="Q61" i="234"/>
  <c r="B61" i="234"/>
  <c r="R60" i="234"/>
  <c r="Q60" i="234"/>
  <c r="B60" i="234"/>
  <c r="R59" i="234"/>
  <c r="Q59" i="234"/>
  <c r="B59" i="234"/>
  <c r="R58" i="234"/>
  <c r="Q58" i="234"/>
  <c r="B58" i="234"/>
  <c r="R57" i="234"/>
  <c r="Q57" i="234"/>
  <c r="B57" i="234"/>
  <c r="R56" i="234"/>
  <c r="Q56" i="234"/>
  <c r="B56" i="234"/>
  <c r="R55" i="234"/>
  <c r="Q55" i="234"/>
  <c r="B55" i="234"/>
  <c r="R54" i="234"/>
  <c r="Q54" i="234"/>
  <c r="B54" i="234"/>
  <c r="R53" i="234"/>
  <c r="Q53" i="234"/>
  <c r="B53" i="234"/>
  <c r="R52" i="234"/>
  <c r="Q52" i="234"/>
  <c r="B52" i="234"/>
  <c r="R51" i="234"/>
  <c r="Q51" i="234"/>
  <c r="B51" i="234"/>
  <c r="R50" i="234"/>
  <c r="Q50" i="234"/>
  <c r="B50" i="234"/>
  <c r="R49" i="234"/>
  <c r="Q49" i="234"/>
  <c r="B49" i="234"/>
  <c r="R48" i="234"/>
  <c r="Q48" i="234"/>
  <c r="B48" i="234"/>
  <c r="R44" i="234"/>
  <c r="Q44" i="234"/>
  <c r="B44" i="234"/>
  <c r="R43" i="234"/>
  <c r="Q43" i="234"/>
  <c r="B43" i="234"/>
  <c r="R42" i="234"/>
  <c r="Q42" i="234"/>
  <c r="B42" i="234"/>
  <c r="R41" i="234"/>
  <c r="Q41" i="234"/>
  <c r="B41" i="234"/>
  <c r="R40" i="234"/>
  <c r="Q40" i="234"/>
  <c r="B40" i="234"/>
  <c r="R39" i="234"/>
  <c r="Q39" i="234"/>
  <c r="B39" i="234"/>
  <c r="R38" i="234"/>
  <c r="Q38" i="234"/>
  <c r="B38" i="234"/>
  <c r="R37" i="234"/>
  <c r="Q37" i="234"/>
  <c r="B37" i="234"/>
  <c r="R36" i="234"/>
  <c r="Q36" i="234"/>
  <c r="B36" i="234"/>
  <c r="R35" i="234"/>
  <c r="Q35" i="234"/>
  <c r="B35" i="234"/>
  <c r="R34" i="234"/>
  <c r="Q34" i="234"/>
  <c r="B34" i="234"/>
  <c r="R33" i="234"/>
  <c r="Q33" i="234"/>
  <c r="B33" i="234"/>
  <c r="R32" i="234"/>
  <c r="Q32" i="234"/>
  <c r="B32" i="234"/>
  <c r="R31" i="234"/>
  <c r="Q31" i="234"/>
  <c r="B31" i="234"/>
  <c r="R30" i="234"/>
  <c r="Q30" i="234"/>
  <c r="B30" i="234"/>
  <c r="R29" i="234"/>
  <c r="Q29" i="234"/>
  <c r="B29" i="234"/>
  <c r="R28" i="234"/>
  <c r="Q28" i="234"/>
  <c r="B28" i="234"/>
  <c r="R27" i="234"/>
  <c r="Q27" i="234"/>
  <c r="B27" i="234"/>
  <c r="R26" i="234"/>
  <c r="Q26" i="234"/>
  <c r="B26" i="234"/>
  <c r="R25" i="234"/>
  <c r="Q25" i="234"/>
  <c r="B25" i="234"/>
  <c r="R23" i="234"/>
  <c r="CJ23" i="82" s="1"/>
  <c r="R21" i="234"/>
  <c r="Q21" i="234"/>
  <c r="B21" i="234"/>
  <c r="R20" i="234"/>
  <c r="Q20" i="234"/>
  <c r="B20" i="234"/>
  <c r="R19" i="234"/>
  <c r="Q19" i="234"/>
  <c r="B19" i="234"/>
  <c r="R18" i="234"/>
  <c r="Q18" i="234"/>
  <c r="B18" i="234"/>
  <c r="R17" i="234"/>
  <c r="Q17" i="234"/>
  <c r="B17" i="234"/>
  <c r="R16" i="234"/>
  <c r="Q16" i="234"/>
  <c r="B16" i="234"/>
  <c r="R15" i="234"/>
  <c r="Q15" i="234"/>
  <c r="B15" i="234"/>
  <c r="R14" i="234"/>
  <c r="Q14" i="234"/>
  <c r="B14" i="234"/>
  <c r="R13" i="234"/>
  <c r="Q13" i="234"/>
  <c r="B13" i="234"/>
  <c r="R12" i="234"/>
  <c r="Q12" i="234"/>
  <c r="B12" i="234"/>
  <c r="R10" i="234"/>
  <c r="CI23" i="82" s="1"/>
  <c r="R62" i="233"/>
  <c r="Q62" i="233"/>
  <c r="B62" i="233"/>
  <c r="R61" i="233"/>
  <c r="Q61" i="233"/>
  <c r="B61" i="233"/>
  <c r="R60" i="233"/>
  <c r="Q60" i="233"/>
  <c r="B60" i="233"/>
  <c r="R59" i="233"/>
  <c r="Q59" i="233"/>
  <c r="B59" i="233"/>
  <c r="R58" i="233"/>
  <c r="Q58" i="233"/>
  <c r="B58" i="233"/>
  <c r="R57" i="233"/>
  <c r="Q57" i="233"/>
  <c r="B57" i="233"/>
  <c r="R56" i="233"/>
  <c r="Q56" i="233"/>
  <c r="B56" i="233"/>
  <c r="R55" i="233"/>
  <c r="Q55" i="233"/>
  <c r="B55" i="233"/>
  <c r="R54" i="233"/>
  <c r="Q54" i="233"/>
  <c r="B54" i="233"/>
  <c r="R53" i="233"/>
  <c r="Q53" i="233"/>
  <c r="B53" i="233"/>
  <c r="R52" i="233"/>
  <c r="Q52" i="233"/>
  <c r="B52" i="233"/>
  <c r="R51" i="233"/>
  <c r="Q51" i="233"/>
  <c r="B51" i="233"/>
  <c r="R50" i="233"/>
  <c r="Q50" i="233"/>
  <c r="B50" i="233"/>
  <c r="R49" i="233"/>
  <c r="Q49" i="233"/>
  <c r="B49" i="233"/>
  <c r="R48" i="233"/>
  <c r="Q48" i="233"/>
  <c r="B48" i="233"/>
  <c r="R44" i="233"/>
  <c r="Q44" i="233"/>
  <c r="B44" i="233"/>
  <c r="R43" i="233"/>
  <c r="Q43" i="233"/>
  <c r="B43" i="233"/>
  <c r="R42" i="233"/>
  <c r="Q42" i="233"/>
  <c r="B42" i="233"/>
  <c r="R41" i="233"/>
  <c r="Q41" i="233"/>
  <c r="B41" i="233"/>
  <c r="R40" i="233"/>
  <c r="Q40" i="233"/>
  <c r="B40" i="233"/>
  <c r="R39" i="233"/>
  <c r="Q39" i="233"/>
  <c r="B39" i="233"/>
  <c r="R38" i="233"/>
  <c r="Q38" i="233"/>
  <c r="B38" i="233"/>
  <c r="R37" i="233"/>
  <c r="Q37" i="233"/>
  <c r="B37" i="233"/>
  <c r="R36" i="233"/>
  <c r="Q36" i="233"/>
  <c r="B36" i="233"/>
  <c r="R35" i="233"/>
  <c r="Q35" i="233"/>
  <c r="B35" i="233"/>
  <c r="R34" i="233"/>
  <c r="Q34" i="233"/>
  <c r="B34" i="233"/>
  <c r="R33" i="233"/>
  <c r="Q33" i="233"/>
  <c r="B33" i="233"/>
  <c r="R32" i="233"/>
  <c r="Q32" i="233"/>
  <c r="B32" i="233"/>
  <c r="R31" i="233"/>
  <c r="Q31" i="233"/>
  <c r="B31" i="233"/>
  <c r="R30" i="233"/>
  <c r="Q30" i="233"/>
  <c r="B30" i="233"/>
  <c r="R29" i="233"/>
  <c r="Q29" i="233"/>
  <c r="B29" i="233"/>
  <c r="R28" i="233"/>
  <c r="Q28" i="233"/>
  <c r="B28" i="233"/>
  <c r="R27" i="233"/>
  <c r="Q27" i="233"/>
  <c r="B27" i="233"/>
  <c r="R26" i="233"/>
  <c r="Q26" i="233"/>
  <c r="B26" i="233"/>
  <c r="R25" i="233"/>
  <c r="Q25" i="233"/>
  <c r="B25" i="233"/>
  <c r="R23" i="233"/>
  <c r="CJ22" i="82" s="1"/>
  <c r="R21" i="233"/>
  <c r="Q21" i="233"/>
  <c r="B21" i="233"/>
  <c r="R20" i="233"/>
  <c r="Q20" i="233"/>
  <c r="B20" i="233"/>
  <c r="R19" i="233"/>
  <c r="Q19" i="233"/>
  <c r="B19" i="233"/>
  <c r="R18" i="233"/>
  <c r="Q18" i="233"/>
  <c r="B18" i="233"/>
  <c r="R17" i="233"/>
  <c r="Q17" i="233"/>
  <c r="B17" i="233"/>
  <c r="R16" i="233"/>
  <c r="Q16" i="233"/>
  <c r="B16" i="233"/>
  <c r="R15" i="233"/>
  <c r="Q15" i="233"/>
  <c r="B15" i="233"/>
  <c r="R14" i="233"/>
  <c r="Q14" i="233"/>
  <c r="B14" i="233"/>
  <c r="R13" i="233"/>
  <c r="Q13" i="233"/>
  <c r="B13" i="233"/>
  <c r="R12" i="233"/>
  <c r="Q12" i="233"/>
  <c r="B12" i="233"/>
  <c r="R10" i="233"/>
  <c r="CI22" i="82" s="1"/>
  <c r="R62" i="232"/>
  <c r="Q62" i="232"/>
  <c r="B62" i="232"/>
  <c r="R61" i="232"/>
  <c r="Q61" i="232"/>
  <c r="B61" i="232"/>
  <c r="R60" i="232"/>
  <c r="Q60" i="232"/>
  <c r="B60" i="232"/>
  <c r="R59" i="232"/>
  <c r="Q59" i="232"/>
  <c r="B59" i="232"/>
  <c r="R58" i="232"/>
  <c r="Q58" i="232"/>
  <c r="B58" i="232"/>
  <c r="R57" i="232"/>
  <c r="Q57" i="232"/>
  <c r="B57" i="232"/>
  <c r="R56" i="232"/>
  <c r="Q56" i="232"/>
  <c r="B56" i="232"/>
  <c r="R55" i="232"/>
  <c r="Q55" i="232"/>
  <c r="B55" i="232"/>
  <c r="R54" i="232"/>
  <c r="Q54" i="232"/>
  <c r="B54" i="232"/>
  <c r="R53" i="232"/>
  <c r="Q53" i="232"/>
  <c r="B53" i="232"/>
  <c r="R52" i="232"/>
  <c r="Q52" i="232"/>
  <c r="B52" i="232"/>
  <c r="R51" i="232"/>
  <c r="Q51" i="232"/>
  <c r="B51" i="232"/>
  <c r="R50" i="232"/>
  <c r="Q50" i="232"/>
  <c r="B50" i="232"/>
  <c r="R49" i="232"/>
  <c r="Q49" i="232"/>
  <c r="B49" i="232"/>
  <c r="R48" i="232"/>
  <c r="Q48" i="232"/>
  <c r="B48" i="232"/>
  <c r="R44" i="232"/>
  <c r="Q44" i="232"/>
  <c r="B44" i="232"/>
  <c r="R43" i="232"/>
  <c r="Q43" i="232"/>
  <c r="B43" i="232"/>
  <c r="R42" i="232"/>
  <c r="Q42" i="232"/>
  <c r="B42" i="232"/>
  <c r="R41" i="232"/>
  <c r="Q41" i="232"/>
  <c r="B41" i="232"/>
  <c r="R40" i="232"/>
  <c r="Q40" i="232"/>
  <c r="B40" i="232"/>
  <c r="R39" i="232"/>
  <c r="Q39" i="232"/>
  <c r="B39" i="232"/>
  <c r="R38" i="232"/>
  <c r="Q38" i="232"/>
  <c r="B38" i="232"/>
  <c r="R37" i="232"/>
  <c r="Q37" i="232"/>
  <c r="B37" i="232"/>
  <c r="R36" i="232"/>
  <c r="Q36" i="232"/>
  <c r="B36" i="232"/>
  <c r="R35" i="232"/>
  <c r="Q35" i="232"/>
  <c r="B35" i="232"/>
  <c r="R34" i="232"/>
  <c r="Q34" i="232"/>
  <c r="B34" i="232"/>
  <c r="R33" i="232"/>
  <c r="Q33" i="232"/>
  <c r="B33" i="232"/>
  <c r="R32" i="232"/>
  <c r="Q32" i="232"/>
  <c r="B32" i="232"/>
  <c r="R31" i="232"/>
  <c r="Q31" i="232"/>
  <c r="B31" i="232"/>
  <c r="R30" i="232"/>
  <c r="Q30" i="232"/>
  <c r="B30" i="232"/>
  <c r="R29" i="232"/>
  <c r="Q29" i="232"/>
  <c r="B29" i="232"/>
  <c r="R28" i="232"/>
  <c r="Q28" i="232"/>
  <c r="B28" i="232"/>
  <c r="R27" i="232"/>
  <c r="Q27" i="232"/>
  <c r="B27" i="232"/>
  <c r="R26" i="232"/>
  <c r="Q26" i="232"/>
  <c r="B26" i="232"/>
  <c r="R25" i="232"/>
  <c r="Q25" i="232"/>
  <c r="B25" i="232"/>
  <c r="R23" i="232"/>
  <c r="CJ21" i="82" s="1"/>
  <c r="R21" i="232"/>
  <c r="Q21" i="232"/>
  <c r="B21" i="232"/>
  <c r="R20" i="232"/>
  <c r="Q20" i="232"/>
  <c r="B20" i="232"/>
  <c r="R19" i="232"/>
  <c r="Q19" i="232"/>
  <c r="B19" i="232"/>
  <c r="R18" i="232"/>
  <c r="Q18" i="232"/>
  <c r="B18" i="232"/>
  <c r="R17" i="232"/>
  <c r="Q17" i="232"/>
  <c r="B17" i="232"/>
  <c r="R16" i="232"/>
  <c r="Q16" i="232"/>
  <c r="B16" i="232"/>
  <c r="R15" i="232"/>
  <c r="Q15" i="232"/>
  <c r="B15" i="232"/>
  <c r="R14" i="232"/>
  <c r="Q14" i="232"/>
  <c r="B14" i="232"/>
  <c r="R13" i="232"/>
  <c r="Q13" i="232"/>
  <c r="B13" i="232"/>
  <c r="R12" i="232"/>
  <c r="Q12" i="232"/>
  <c r="B12" i="232"/>
  <c r="R10" i="232"/>
  <c r="CI21" i="82" s="1"/>
  <c r="R62" i="231"/>
  <c r="Q62" i="231"/>
  <c r="B62" i="231"/>
  <c r="R61" i="231"/>
  <c r="Q61" i="231"/>
  <c r="B61" i="231"/>
  <c r="R60" i="231"/>
  <c r="Q60" i="231"/>
  <c r="B60" i="231"/>
  <c r="R59" i="231"/>
  <c r="Q59" i="231"/>
  <c r="B59" i="231"/>
  <c r="R58" i="231"/>
  <c r="Q58" i="231"/>
  <c r="B58" i="231"/>
  <c r="R57" i="231"/>
  <c r="Q57" i="231"/>
  <c r="B57" i="231"/>
  <c r="R56" i="231"/>
  <c r="Q56" i="231"/>
  <c r="B56" i="231"/>
  <c r="R55" i="231"/>
  <c r="Q55" i="231"/>
  <c r="B55" i="231"/>
  <c r="R54" i="231"/>
  <c r="Q54" i="231"/>
  <c r="B54" i="231"/>
  <c r="R53" i="231"/>
  <c r="Q53" i="231"/>
  <c r="B53" i="231"/>
  <c r="R52" i="231"/>
  <c r="Q52" i="231"/>
  <c r="B52" i="231"/>
  <c r="R51" i="231"/>
  <c r="Q51" i="231"/>
  <c r="B51" i="231"/>
  <c r="R50" i="231"/>
  <c r="Q50" i="231"/>
  <c r="B50" i="231"/>
  <c r="R49" i="231"/>
  <c r="Q49" i="231"/>
  <c r="B49" i="231"/>
  <c r="R48" i="231"/>
  <c r="Q48" i="231"/>
  <c r="B48" i="231"/>
  <c r="R44" i="231"/>
  <c r="Q44" i="231"/>
  <c r="B44" i="231"/>
  <c r="R43" i="231"/>
  <c r="Q43" i="231"/>
  <c r="B43" i="231"/>
  <c r="R42" i="231"/>
  <c r="Q42" i="231"/>
  <c r="B42" i="231"/>
  <c r="R41" i="231"/>
  <c r="Q41" i="231"/>
  <c r="B41" i="231"/>
  <c r="R40" i="231"/>
  <c r="Q40" i="231"/>
  <c r="B40" i="231"/>
  <c r="R39" i="231"/>
  <c r="Q39" i="231"/>
  <c r="B39" i="231"/>
  <c r="R38" i="231"/>
  <c r="Q38" i="231"/>
  <c r="B38" i="231"/>
  <c r="R37" i="231"/>
  <c r="Q37" i="231"/>
  <c r="B37" i="231"/>
  <c r="R36" i="231"/>
  <c r="Q36" i="231"/>
  <c r="B36" i="231"/>
  <c r="R35" i="231"/>
  <c r="Q35" i="231"/>
  <c r="B35" i="231"/>
  <c r="R34" i="231"/>
  <c r="Q34" i="231"/>
  <c r="B34" i="231"/>
  <c r="R33" i="231"/>
  <c r="Q33" i="231"/>
  <c r="B33" i="231"/>
  <c r="R32" i="231"/>
  <c r="Q32" i="231"/>
  <c r="B32" i="231"/>
  <c r="R31" i="231"/>
  <c r="Q31" i="231"/>
  <c r="B31" i="231"/>
  <c r="R30" i="231"/>
  <c r="Q30" i="231"/>
  <c r="B30" i="231"/>
  <c r="R29" i="231"/>
  <c r="Q29" i="231"/>
  <c r="B29" i="231"/>
  <c r="R28" i="231"/>
  <c r="Q28" i="231"/>
  <c r="B28" i="231"/>
  <c r="R27" i="231"/>
  <c r="Q27" i="231"/>
  <c r="B27" i="231"/>
  <c r="R26" i="231"/>
  <c r="Q26" i="231"/>
  <c r="B26" i="231"/>
  <c r="R25" i="231"/>
  <c r="Q25" i="231"/>
  <c r="B25" i="231"/>
  <c r="R23" i="231"/>
  <c r="CJ20" i="82" s="1"/>
  <c r="R21" i="231"/>
  <c r="Q21" i="231"/>
  <c r="B21" i="231"/>
  <c r="R20" i="231"/>
  <c r="Q20" i="231"/>
  <c r="B20" i="231"/>
  <c r="R19" i="231"/>
  <c r="Q19" i="231"/>
  <c r="B19" i="231"/>
  <c r="R18" i="231"/>
  <c r="Q18" i="231"/>
  <c r="B18" i="231"/>
  <c r="R17" i="231"/>
  <c r="Q17" i="231"/>
  <c r="B17" i="231"/>
  <c r="R16" i="231"/>
  <c r="Q16" i="231"/>
  <c r="B16" i="231"/>
  <c r="R15" i="231"/>
  <c r="Q15" i="231"/>
  <c r="B15" i="231"/>
  <c r="R14" i="231"/>
  <c r="Q14" i="231"/>
  <c r="B14" i="231"/>
  <c r="R13" i="231"/>
  <c r="Q13" i="231"/>
  <c r="B13" i="231"/>
  <c r="R12" i="231"/>
  <c r="Q12" i="231"/>
  <c r="B12" i="231"/>
  <c r="R10" i="231"/>
  <c r="CI20" i="82" s="1"/>
  <c r="R62" i="230"/>
  <c r="Q62" i="230"/>
  <c r="B62" i="230"/>
  <c r="R61" i="230"/>
  <c r="Q61" i="230"/>
  <c r="B61" i="230"/>
  <c r="R60" i="230"/>
  <c r="Q60" i="230"/>
  <c r="B60" i="230"/>
  <c r="R59" i="230"/>
  <c r="Q59" i="230"/>
  <c r="B59" i="230"/>
  <c r="R58" i="230"/>
  <c r="Q58" i="230"/>
  <c r="B58" i="230"/>
  <c r="R57" i="230"/>
  <c r="Q57" i="230"/>
  <c r="B57" i="230"/>
  <c r="R56" i="230"/>
  <c r="Q56" i="230"/>
  <c r="B56" i="230"/>
  <c r="R55" i="230"/>
  <c r="Q55" i="230"/>
  <c r="B55" i="230"/>
  <c r="R54" i="230"/>
  <c r="Q54" i="230"/>
  <c r="B54" i="230"/>
  <c r="R53" i="230"/>
  <c r="Q53" i="230"/>
  <c r="B53" i="230"/>
  <c r="R52" i="230"/>
  <c r="Q52" i="230"/>
  <c r="B52" i="230"/>
  <c r="R51" i="230"/>
  <c r="Q51" i="230"/>
  <c r="B51" i="230"/>
  <c r="R50" i="230"/>
  <c r="Q50" i="230"/>
  <c r="B50" i="230"/>
  <c r="R49" i="230"/>
  <c r="Q49" i="230"/>
  <c r="B49" i="230"/>
  <c r="R48" i="230"/>
  <c r="Q48" i="230"/>
  <c r="B48" i="230"/>
  <c r="R44" i="230"/>
  <c r="Q44" i="230"/>
  <c r="B44" i="230"/>
  <c r="R43" i="230"/>
  <c r="Q43" i="230"/>
  <c r="B43" i="230"/>
  <c r="R42" i="230"/>
  <c r="Q42" i="230"/>
  <c r="B42" i="230"/>
  <c r="R41" i="230"/>
  <c r="Q41" i="230"/>
  <c r="B41" i="230"/>
  <c r="R40" i="230"/>
  <c r="Q40" i="230"/>
  <c r="B40" i="230"/>
  <c r="R39" i="230"/>
  <c r="Q39" i="230"/>
  <c r="B39" i="230"/>
  <c r="R38" i="230"/>
  <c r="Q38" i="230"/>
  <c r="B38" i="230"/>
  <c r="R37" i="230"/>
  <c r="Q37" i="230"/>
  <c r="B37" i="230"/>
  <c r="R36" i="230"/>
  <c r="Q36" i="230"/>
  <c r="B36" i="230"/>
  <c r="R35" i="230"/>
  <c r="Q35" i="230"/>
  <c r="B35" i="230"/>
  <c r="R34" i="230"/>
  <c r="Q34" i="230"/>
  <c r="B34" i="230"/>
  <c r="R33" i="230"/>
  <c r="Q33" i="230"/>
  <c r="B33" i="230"/>
  <c r="R32" i="230"/>
  <c r="Q32" i="230"/>
  <c r="B32" i="230"/>
  <c r="R31" i="230"/>
  <c r="Q31" i="230"/>
  <c r="B31" i="230"/>
  <c r="R30" i="230"/>
  <c r="Q30" i="230"/>
  <c r="B30" i="230"/>
  <c r="R29" i="230"/>
  <c r="Q29" i="230"/>
  <c r="B29" i="230"/>
  <c r="R28" i="230"/>
  <c r="Q28" i="230"/>
  <c r="B28" i="230"/>
  <c r="R27" i="230"/>
  <c r="Q27" i="230"/>
  <c r="B27" i="230"/>
  <c r="R26" i="230"/>
  <c r="Q26" i="230"/>
  <c r="B26" i="230"/>
  <c r="R25" i="230"/>
  <c r="Q25" i="230"/>
  <c r="B25" i="230"/>
  <c r="R23" i="230"/>
  <c r="CJ19" i="82" s="1"/>
  <c r="R21" i="230"/>
  <c r="Q21" i="230"/>
  <c r="B21" i="230"/>
  <c r="R20" i="230"/>
  <c r="Q20" i="230"/>
  <c r="B20" i="230"/>
  <c r="R19" i="230"/>
  <c r="Q19" i="230"/>
  <c r="B19" i="230"/>
  <c r="R18" i="230"/>
  <c r="Q18" i="230"/>
  <c r="B18" i="230"/>
  <c r="R17" i="230"/>
  <c r="Q17" i="230"/>
  <c r="B17" i="230"/>
  <c r="R16" i="230"/>
  <c r="Q16" i="230"/>
  <c r="B16" i="230"/>
  <c r="R15" i="230"/>
  <c r="Q15" i="230"/>
  <c r="B15" i="230"/>
  <c r="R14" i="230"/>
  <c r="Q14" i="230"/>
  <c r="B14" i="230"/>
  <c r="R13" i="230"/>
  <c r="Q13" i="230"/>
  <c r="B13" i="230"/>
  <c r="R12" i="230"/>
  <c r="Q12" i="230"/>
  <c r="B12" i="230"/>
  <c r="R10" i="230"/>
  <c r="CI19" i="82" s="1"/>
  <c r="R62" i="229"/>
  <c r="Q62" i="229"/>
  <c r="B62" i="229"/>
  <c r="R61" i="229"/>
  <c r="Q61" i="229"/>
  <c r="B61" i="229"/>
  <c r="R60" i="229"/>
  <c r="Q60" i="229"/>
  <c r="B60" i="229"/>
  <c r="R59" i="229"/>
  <c r="Q59" i="229"/>
  <c r="B59" i="229"/>
  <c r="R58" i="229"/>
  <c r="Q58" i="229"/>
  <c r="B58" i="229"/>
  <c r="R57" i="229"/>
  <c r="Q57" i="229"/>
  <c r="B57" i="229"/>
  <c r="R56" i="229"/>
  <c r="Q56" i="229"/>
  <c r="B56" i="229"/>
  <c r="R55" i="229"/>
  <c r="Q55" i="229"/>
  <c r="B55" i="229"/>
  <c r="R54" i="229"/>
  <c r="Q54" i="229"/>
  <c r="B54" i="229"/>
  <c r="R53" i="229"/>
  <c r="Q53" i="229"/>
  <c r="B53" i="229"/>
  <c r="R52" i="229"/>
  <c r="Q52" i="229"/>
  <c r="B52" i="229"/>
  <c r="R51" i="229"/>
  <c r="Q51" i="229"/>
  <c r="B51" i="229"/>
  <c r="R50" i="229"/>
  <c r="Q50" i="229"/>
  <c r="B50" i="229"/>
  <c r="R49" i="229"/>
  <c r="Q49" i="229"/>
  <c r="B49" i="229"/>
  <c r="R48" i="229"/>
  <c r="Q48" i="229"/>
  <c r="B48" i="229"/>
  <c r="R44" i="229"/>
  <c r="Q44" i="229"/>
  <c r="B44" i="229"/>
  <c r="R43" i="229"/>
  <c r="Q43" i="229"/>
  <c r="B43" i="229"/>
  <c r="R42" i="229"/>
  <c r="Q42" i="229"/>
  <c r="B42" i="229"/>
  <c r="R41" i="229"/>
  <c r="Q41" i="229"/>
  <c r="B41" i="229"/>
  <c r="R40" i="229"/>
  <c r="Q40" i="229"/>
  <c r="B40" i="229"/>
  <c r="R39" i="229"/>
  <c r="Q39" i="229"/>
  <c r="B39" i="229"/>
  <c r="R38" i="229"/>
  <c r="Q38" i="229"/>
  <c r="B38" i="229"/>
  <c r="R37" i="229"/>
  <c r="Q37" i="229"/>
  <c r="B37" i="229"/>
  <c r="R36" i="229"/>
  <c r="Q36" i="229"/>
  <c r="B36" i="229"/>
  <c r="R35" i="229"/>
  <c r="Q35" i="229"/>
  <c r="B35" i="229"/>
  <c r="R34" i="229"/>
  <c r="Q34" i="229"/>
  <c r="B34" i="229"/>
  <c r="R33" i="229"/>
  <c r="Q33" i="229"/>
  <c r="B33" i="229"/>
  <c r="R32" i="229"/>
  <c r="Q32" i="229"/>
  <c r="B32" i="229"/>
  <c r="R31" i="229"/>
  <c r="Q31" i="229"/>
  <c r="B31" i="229"/>
  <c r="R30" i="229"/>
  <c r="Q30" i="229"/>
  <c r="B30" i="229"/>
  <c r="R29" i="229"/>
  <c r="Q29" i="229"/>
  <c r="B29" i="229"/>
  <c r="R28" i="229"/>
  <c r="Q28" i="229"/>
  <c r="B28" i="229"/>
  <c r="R27" i="229"/>
  <c r="Q27" i="229"/>
  <c r="B27" i="229"/>
  <c r="R26" i="229"/>
  <c r="Q26" i="229"/>
  <c r="B26" i="229"/>
  <c r="R25" i="229"/>
  <c r="Q25" i="229"/>
  <c r="B25" i="229"/>
  <c r="R23" i="229"/>
  <c r="CJ18" i="82" s="1"/>
  <c r="R21" i="229"/>
  <c r="Q21" i="229"/>
  <c r="B21" i="229"/>
  <c r="R20" i="229"/>
  <c r="Q20" i="229"/>
  <c r="B20" i="229"/>
  <c r="R19" i="229"/>
  <c r="Q19" i="229"/>
  <c r="B19" i="229"/>
  <c r="R18" i="229"/>
  <c r="Q18" i="229"/>
  <c r="B18" i="229"/>
  <c r="R17" i="229"/>
  <c r="Q17" i="229"/>
  <c r="B17" i="229"/>
  <c r="R16" i="229"/>
  <c r="Q16" i="229"/>
  <c r="B16" i="229"/>
  <c r="R15" i="229"/>
  <c r="Q15" i="229"/>
  <c r="B15" i="229"/>
  <c r="R14" i="229"/>
  <c r="Q14" i="229"/>
  <c r="B14" i="229"/>
  <c r="R13" i="229"/>
  <c r="Q13" i="229"/>
  <c r="B13" i="229"/>
  <c r="R12" i="229"/>
  <c r="Q12" i="229"/>
  <c r="B12" i="229"/>
  <c r="R10" i="229"/>
  <c r="CI18" i="82" s="1"/>
  <c r="R62" i="228"/>
  <c r="Q62" i="228"/>
  <c r="B62" i="228"/>
  <c r="R61" i="228"/>
  <c r="Q61" i="228"/>
  <c r="B61" i="228"/>
  <c r="R60" i="228"/>
  <c r="Q60" i="228"/>
  <c r="B60" i="228"/>
  <c r="R59" i="228"/>
  <c r="Q59" i="228"/>
  <c r="B59" i="228"/>
  <c r="R58" i="228"/>
  <c r="Q58" i="228"/>
  <c r="B58" i="228"/>
  <c r="R57" i="228"/>
  <c r="Q57" i="228"/>
  <c r="B57" i="228"/>
  <c r="R56" i="228"/>
  <c r="Q56" i="228"/>
  <c r="B56" i="228"/>
  <c r="R55" i="228"/>
  <c r="Q55" i="228"/>
  <c r="B55" i="228"/>
  <c r="R54" i="228"/>
  <c r="Q54" i="228"/>
  <c r="B54" i="228"/>
  <c r="R53" i="228"/>
  <c r="Q53" i="228"/>
  <c r="B53" i="228"/>
  <c r="R52" i="228"/>
  <c r="Q52" i="228"/>
  <c r="B52" i="228"/>
  <c r="R51" i="228"/>
  <c r="Q51" i="228"/>
  <c r="B51" i="228"/>
  <c r="R50" i="228"/>
  <c r="Q50" i="228"/>
  <c r="B50" i="228"/>
  <c r="R49" i="228"/>
  <c r="Q49" i="228"/>
  <c r="B49" i="228"/>
  <c r="R48" i="228"/>
  <c r="Q48" i="228"/>
  <c r="B48" i="228"/>
  <c r="R44" i="228"/>
  <c r="Q44" i="228"/>
  <c r="B44" i="228"/>
  <c r="R43" i="228"/>
  <c r="Q43" i="228"/>
  <c r="B43" i="228"/>
  <c r="R42" i="228"/>
  <c r="Q42" i="228"/>
  <c r="B42" i="228"/>
  <c r="R41" i="228"/>
  <c r="Q41" i="228"/>
  <c r="B41" i="228"/>
  <c r="R40" i="228"/>
  <c r="Q40" i="228"/>
  <c r="B40" i="228"/>
  <c r="R39" i="228"/>
  <c r="Q39" i="228"/>
  <c r="B39" i="228"/>
  <c r="R38" i="228"/>
  <c r="Q38" i="228"/>
  <c r="B38" i="228"/>
  <c r="R37" i="228"/>
  <c r="Q37" i="228"/>
  <c r="B37" i="228"/>
  <c r="R36" i="228"/>
  <c r="Q36" i="228"/>
  <c r="B36" i="228"/>
  <c r="R35" i="228"/>
  <c r="Q35" i="228"/>
  <c r="B35" i="228"/>
  <c r="R34" i="228"/>
  <c r="Q34" i="228"/>
  <c r="B34" i="228"/>
  <c r="R33" i="228"/>
  <c r="Q33" i="228"/>
  <c r="B33" i="228"/>
  <c r="R32" i="228"/>
  <c r="Q32" i="228"/>
  <c r="B32" i="228"/>
  <c r="R31" i="228"/>
  <c r="Q31" i="228"/>
  <c r="B31" i="228"/>
  <c r="R30" i="228"/>
  <c r="Q30" i="228"/>
  <c r="B30" i="228"/>
  <c r="R29" i="228"/>
  <c r="Q29" i="228"/>
  <c r="B29" i="228"/>
  <c r="R28" i="228"/>
  <c r="Q28" i="228"/>
  <c r="B28" i="228"/>
  <c r="R27" i="228"/>
  <c r="Q27" i="228"/>
  <c r="B27" i="228"/>
  <c r="R26" i="228"/>
  <c r="Q26" i="228"/>
  <c r="B26" i="228"/>
  <c r="R25" i="228"/>
  <c r="Q25" i="228"/>
  <c r="B25" i="228"/>
  <c r="R23" i="228"/>
  <c r="CJ17" i="82" s="1"/>
  <c r="R21" i="228"/>
  <c r="Q21" i="228"/>
  <c r="B21" i="228"/>
  <c r="R20" i="228"/>
  <c r="Q20" i="228"/>
  <c r="B20" i="228"/>
  <c r="R19" i="228"/>
  <c r="Q19" i="228"/>
  <c r="B19" i="228"/>
  <c r="R18" i="228"/>
  <c r="Q18" i="228"/>
  <c r="B18" i="228"/>
  <c r="R17" i="228"/>
  <c r="Q17" i="228"/>
  <c r="B17" i="228"/>
  <c r="R16" i="228"/>
  <c r="Q16" i="228"/>
  <c r="B16" i="228"/>
  <c r="R15" i="228"/>
  <c r="Q15" i="228"/>
  <c r="B15" i="228"/>
  <c r="R14" i="228"/>
  <c r="Q14" i="228"/>
  <c r="B14" i="228"/>
  <c r="R13" i="228"/>
  <c r="Q13" i="228"/>
  <c r="B13" i="228"/>
  <c r="R12" i="228"/>
  <c r="Q12" i="228"/>
  <c r="B12" i="228"/>
  <c r="R10" i="228"/>
  <c r="CI17" i="82" s="1"/>
  <c r="R62" i="227"/>
  <c r="Q62" i="227"/>
  <c r="B62" i="227"/>
  <c r="R61" i="227"/>
  <c r="Q61" i="227"/>
  <c r="B61" i="227"/>
  <c r="R60" i="227"/>
  <c r="Q60" i="227"/>
  <c r="B60" i="227"/>
  <c r="R59" i="227"/>
  <c r="Q59" i="227"/>
  <c r="B59" i="227"/>
  <c r="R58" i="227"/>
  <c r="Q58" i="227"/>
  <c r="B58" i="227"/>
  <c r="R57" i="227"/>
  <c r="Q57" i="227"/>
  <c r="B57" i="227"/>
  <c r="R56" i="227"/>
  <c r="Q56" i="227"/>
  <c r="B56" i="227"/>
  <c r="R55" i="227"/>
  <c r="Q55" i="227"/>
  <c r="B55" i="227"/>
  <c r="R54" i="227"/>
  <c r="Q54" i="227"/>
  <c r="B54" i="227"/>
  <c r="R53" i="227"/>
  <c r="Q53" i="227"/>
  <c r="B53" i="227"/>
  <c r="R52" i="227"/>
  <c r="Q52" i="227"/>
  <c r="B52" i="227"/>
  <c r="R51" i="227"/>
  <c r="Q51" i="227"/>
  <c r="B51" i="227"/>
  <c r="R50" i="227"/>
  <c r="Q50" i="227"/>
  <c r="B50" i="227"/>
  <c r="R49" i="227"/>
  <c r="Q49" i="227"/>
  <c r="B49" i="227"/>
  <c r="R48" i="227"/>
  <c r="Q48" i="227"/>
  <c r="B48" i="227"/>
  <c r="R44" i="227"/>
  <c r="Q44" i="227"/>
  <c r="B44" i="227"/>
  <c r="R43" i="227"/>
  <c r="Q43" i="227"/>
  <c r="B43" i="227"/>
  <c r="R42" i="227"/>
  <c r="Q42" i="227"/>
  <c r="B42" i="227"/>
  <c r="R41" i="227"/>
  <c r="Q41" i="227"/>
  <c r="B41" i="227"/>
  <c r="R40" i="227"/>
  <c r="Q40" i="227"/>
  <c r="B40" i="227"/>
  <c r="R39" i="227"/>
  <c r="Q39" i="227"/>
  <c r="B39" i="227"/>
  <c r="R38" i="227"/>
  <c r="Q38" i="227"/>
  <c r="B38" i="227"/>
  <c r="R37" i="227"/>
  <c r="Q37" i="227"/>
  <c r="B37" i="227"/>
  <c r="R36" i="227"/>
  <c r="Q36" i="227"/>
  <c r="B36" i="227"/>
  <c r="R35" i="227"/>
  <c r="Q35" i="227"/>
  <c r="B35" i="227"/>
  <c r="R34" i="227"/>
  <c r="Q34" i="227"/>
  <c r="B34" i="227"/>
  <c r="R33" i="227"/>
  <c r="Q33" i="227"/>
  <c r="B33" i="227"/>
  <c r="R32" i="227"/>
  <c r="Q32" i="227"/>
  <c r="B32" i="227"/>
  <c r="R31" i="227"/>
  <c r="Q31" i="227"/>
  <c r="B31" i="227"/>
  <c r="R30" i="227"/>
  <c r="Q30" i="227"/>
  <c r="B30" i="227"/>
  <c r="R29" i="227"/>
  <c r="Q29" i="227"/>
  <c r="B29" i="227"/>
  <c r="R28" i="227"/>
  <c r="Q28" i="227"/>
  <c r="B28" i="227"/>
  <c r="R27" i="227"/>
  <c r="Q27" i="227"/>
  <c r="B27" i="227"/>
  <c r="R26" i="227"/>
  <c r="Q26" i="227"/>
  <c r="B26" i="227"/>
  <c r="R25" i="227"/>
  <c r="Q25" i="227"/>
  <c r="B25" i="227"/>
  <c r="R23" i="227"/>
  <c r="CJ16" i="82" s="1"/>
  <c r="R21" i="227"/>
  <c r="Q21" i="227"/>
  <c r="B21" i="227"/>
  <c r="R20" i="227"/>
  <c r="Q20" i="227"/>
  <c r="B20" i="227"/>
  <c r="R19" i="227"/>
  <c r="Q19" i="227"/>
  <c r="B19" i="227"/>
  <c r="R18" i="227"/>
  <c r="Q18" i="227"/>
  <c r="B18" i="227"/>
  <c r="R17" i="227"/>
  <c r="Q17" i="227"/>
  <c r="B17" i="227"/>
  <c r="R16" i="227"/>
  <c r="Q16" i="227"/>
  <c r="B16" i="227"/>
  <c r="R15" i="227"/>
  <c r="Q15" i="227"/>
  <c r="B15" i="227"/>
  <c r="R14" i="227"/>
  <c r="Q14" i="227"/>
  <c r="B14" i="227"/>
  <c r="R13" i="227"/>
  <c r="Q13" i="227"/>
  <c r="B13" i="227"/>
  <c r="R12" i="227"/>
  <c r="Q12" i="227"/>
  <c r="B12" i="227"/>
  <c r="R10" i="227"/>
  <c r="CI16" i="82" s="1"/>
  <c r="R62" i="226"/>
  <c r="Q62" i="226"/>
  <c r="B62" i="226"/>
  <c r="R61" i="226"/>
  <c r="Q61" i="226"/>
  <c r="B61" i="226"/>
  <c r="R60" i="226"/>
  <c r="Q60" i="226"/>
  <c r="B60" i="226"/>
  <c r="R59" i="226"/>
  <c r="Q59" i="226"/>
  <c r="B59" i="226"/>
  <c r="R58" i="226"/>
  <c r="Q58" i="226"/>
  <c r="B58" i="226"/>
  <c r="R57" i="226"/>
  <c r="Q57" i="226"/>
  <c r="B57" i="226"/>
  <c r="R56" i="226"/>
  <c r="Q56" i="226"/>
  <c r="B56" i="226"/>
  <c r="R55" i="226"/>
  <c r="Q55" i="226"/>
  <c r="B55" i="226"/>
  <c r="R54" i="226"/>
  <c r="Q54" i="226"/>
  <c r="B54" i="226"/>
  <c r="R53" i="226"/>
  <c r="Q53" i="226"/>
  <c r="B53" i="226"/>
  <c r="R52" i="226"/>
  <c r="Q52" i="226"/>
  <c r="B52" i="226"/>
  <c r="R51" i="226"/>
  <c r="Q51" i="226"/>
  <c r="B51" i="226"/>
  <c r="R50" i="226"/>
  <c r="Q50" i="226"/>
  <c r="B50" i="226"/>
  <c r="R49" i="226"/>
  <c r="Q49" i="226"/>
  <c r="B49" i="226"/>
  <c r="R48" i="226"/>
  <c r="Q48" i="226"/>
  <c r="B48" i="226"/>
  <c r="R44" i="226"/>
  <c r="Q44" i="226"/>
  <c r="B44" i="226"/>
  <c r="R43" i="226"/>
  <c r="Q43" i="226"/>
  <c r="B43" i="226"/>
  <c r="R42" i="226"/>
  <c r="Q42" i="226"/>
  <c r="B42" i="226"/>
  <c r="R41" i="226"/>
  <c r="Q41" i="226"/>
  <c r="B41" i="226"/>
  <c r="R40" i="226"/>
  <c r="Q40" i="226"/>
  <c r="B40" i="226"/>
  <c r="R39" i="226"/>
  <c r="Q39" i="226"/>
  <c r="B39" i="226"/>
  <c r="R38" i="226"/>
  <c r="Q38" i="226"/>
  <c r="B38" i="226"/>
  <c r="R37" i="226"/>
  <c r="Q37" i="226"/>
  <c r="B37" i="226"/>
  <c r="R36" i="226"/>
  <c r="Q36" i="226"/>
  <c r="B36" i="226"/>
  <c r="R35" i="226"/>
  <c r="Q35" i="226"/>
  <c r="B35" i="226"/>
  <c r="R34" i="226"/>
  <c r="Q34" i="226"/>
  <c r="B34" i="226"/>
  <c r="R33" i="226"/>
  <c r="Q33" i="226"/>
  <c r="B33" i="226"/>
  <c r="R32" i="226"/>
  <c r="Q32" i="226"/>
  <c r="B32" i="226"/>
  <c r="R31" i="226"/>
  <c r="Q31" i="226"/>
  <c r="B31" i="226"/>
  <c r="R30" i="226"/>
  <c r="Q30" i="226"/>
  <c r="B30" i="226"/>
  <c r="R29" i="226"/>
  <c r="Q29" i="226"/>
  <c r="B29" i="226"/>
  <c r="R28" i="226"/>
  <c r="Q28" i="226"/>
  <c r="B28" i="226"/>
  <c r="R27" i="226"/>
  <c r="Q27" i="226"/>
  <c r="B27" i="226"/>
  <c r="R26" i="226"/>
  <c r="Q26" i="226"/>
  <c r="B26" i="226"/>
  <c r="R25" i="226"/>
  <c r="Q25" i="226"/>
  <c r="B25" i="226"/>
  <c r="R23" i="226"/>
  <c r="CJ15" i="82" s="1"/>
  <c r="R21" i="226"/>
  <c r="Q21" i="226"/>
  <c r="B21" i="226"/>
  <c r="R20" i="226"/>
  <c r="Q20" i="226"/>
  <c r="B20" i="226"/>
  <c r="R19" i="226"/>
  <c r="Q19" i="226"/>
  <c r="B19" i="226"/>
  <c r="R18" i="226"/>
  <c r="Q18" i="226"/>
  <c r="B18" i="226"/>
  <c r="R17" i="226"/>
  <c r="Q17" i="226"/>
  <c r="B17" i="226"/>
  <c r="R16" i="226"/>
  <c r="Q16" i="226"/>
  <c r="B16" i="226"/>
  <c r="R15" i="226"/>
  <c r="Q15" i="226"/>
  <c r="B15" i="226"/>
  <c r="R14" i="226"/>
  <c r="Q14" i="226"/>
  <c r="B14" i="226"/>
  <c r="R13" i="226"/>
  <c r="Q13" i="226"/>
  <c r="B13" i="226"/>
  <c r="R12" i="226"/>
  <c r="Q12" i="226"/>
  <c r="B12" i="226"/>
  <c r="R10" i="226"/>
  <c r="CI15" i="82" s="1"/>
  <c r="R62" i="225"/>
  <c r="Q62" i="225"/>
  <c r="B62" i="225"/>
  <c r="R61" i="225"/>
  <c r="Q61" i="225"/>
  <c r="B61" i="225"/>
  <c r="R60" i="225"/>
  <c r="Q60" i="225"/>
  <c r="B60" i="225"/>
  <c r="R59" i="225"/>
  <c r="Q59" i="225"/>
  <c r="B59" i="225"/>
  <c r="R58" i="225"/>
  <c r="Q58" i="225"/>
  <c r="B58" i="225"/>
  <c r="R57" i="225"/>
  <c r="Q57" i="225"/>
  <c r="B57" i="225"/>
  <c r="R56" i="225"/>
  <c r="Q56" i="225"/>
  <c r="B56" i="225"/>
  <c r="R55" i="225"/>
  <c r="Q55" i="225"/>
  <c r="B55" i="225"/>
  <c r="R54" i="225"/>
  <c r="Q54" i="225"/>
  <c r="B54" i="225"/>
  <c r="R53" i="225"/>
  <c r="Q53" i="225"/>
  <c r="B53" i="225"/>
  <c r="R52" i="225"/>
  <c r="Q52" i="225"/>
  <c r="B52" i="225"/>
  <c r="R51" i="225"/>
  <c r="Q51" i="225"/>
  <c r="B51" i="225"/>
  <c r="R50" i="225"/>
  <c r="Q50" i="225"/>
  <c r="B50" i="225"/>
  <c r="R49" i="225"/>
  <c r="Q49" i="225"/>
  <c r="B49" i="225"/>
  <c r="R48" i="225"/>
  <c r="Q48" i="225"/>
  <c r="B48" i="225"/>
  <c r="R44" i="225"/>
  <c r="Q44" i="225"/>
  <c r="B44" i="225"/>
  <c r="R43" i="225"/>
  <c r="Q43" i="225"/>
  <c r="B43" i="225"/>
  <c r="R42" i="225"/>
  <c r="Q42" i="225"/>
  <c r="B42" i="225"/>
  <c r="R41" i="225"/>
  <c r="Q41" i="225"/>
  <c r="B41" i="225"/>
  <c r="R40" i="225"/>
  <c r="Q40" i="225"/>
  <c r="B40" i="225"/>
  <c r="R39" i="225"/>
  <c r="Q39" i="225"/>
  <c r="B39" i="225"/>
  <c r="R38" i="225"/>
  <c r="Q38" i="225"/>
  <c r="B38" i="225"/>
  <c r="R37" i="225"/>
  <c r="Q37" i="225"/>
  <c r="B37" i="225"/>
  <c r="R36" i="225"/>
  <c r="Q36" i="225"/>
  <c r="B36" i="225"/>
  <c r="R35" i="225"/>
  <c r="Q35" i="225"/>
  <c r="B35" i="225"/>
  <c r="R34" i="225"/>
  <c r="Q34" i="225"/>
  <c r="B34" i="225"/>
  <c r="R33" i="225"/>
  <c r="Q33" i="225"/>
  <c r="B33" i="225"/>
  <c r="R32" i="225"/>
  <c r="Q32" i="225"/>
  <c r="B32" i="225"/>
  <c r="R31" i="225"/>
  <c r="Q31" i="225"/>
  <c r="B31" i="225"/>
  <c r="R30" i="225"/>
  <c r="Q30" i="225"/>
  <c r="B30" i="225"/>
  <c r="R29" i="225"/>
  <c r="Q29" i="225"/>
  <c r="B29" i="225"/>
  <c r="R28" i="225"/>
  <c r="Q28" i="225"/>
  <c r="B28" i="225"/>
  <c r="R27" i="225"/>
  <c r="Q27" i="225"/>
  <c r="B27" i="225"/>
  <c r="R26" i="225"/>
  <c r="Q26" i="225"/>
  <c r="B26" i="225"/>
  <c r="R25" i="225"/>
  <c r="Q25" i="225"/>
  <c r="B25" i="225"/>
  <c r="R23" i="225"/>
  <c r="CJ14" i="82" s="1"/>
  <c r="R21" i="225"/>
  <c r="Q21" i="225"/>
  <c r="B21" i="225"/>
  <c r="R20" i="225"/>
  <c r="Q20" i="225"/>
  <c r="B20" i="225"/>
  <c r="R19" i="225"/>
  <c r="Q19" i="225"/>
  <c r="B19" i="225"/>
  <c r="R18" i="225"/>
  <c r="Q18" i="225"/>
  <c r="B18" i="225"/>
  <c r="R17" i="225"/>
  <c r="Q17" i="225"/>
  <c r="B17" i="225"/>
  <c r="R16" i="225"/>
  <c r="Q16" i="225"/>
  <c r="B16" i="225"/>
  <c r="R15" i="225"/>
  <c r="Q15" i="225"/>
  <c r="B15" i="225"/>
  <c r="R14" i="225"/>
  <c r="Q14" i="225"/>
  <c r="B14" i="225"/>
  <c r="R13" i="225"/>
  <c r="Q13" i="225"/>
  <c r="B13" i="225"/>
  <c r="R12" i="225"/>
  <c r="Q12" i="225"/>
  <c r="B12" i="225"/>
  <c r="R10" i="225"/>
  <c r="CI14" i="82" s="1"/>
  <c r="R62" i="224"/>
  <c r="Q62" i="224"/>
  <c r="B62" i="224"/>
  <c r="R61" i="224"/>
  <c r="Q61" i="224"/>
  <c r="B61" i="224"/>
  <c r="R60" i="224"/>
  <c r="Q60" i="224"/>
  <c r="B60" i="224"/>
  <c r="R59" i="224"/>
  <c r="Q59" i="224"/>
  <c r="B59" i="224"/>
  <c r="R58" i="224"/>
  <c r="Q58" i="224"/>
  <c r="B58" i="224"/>
  <c r="R57" i="224"/>
  <c r="Q57" i="224"/>
  <c r="B57" i="224"/>
  <c r="R56" i="224"/>
  <c r="Q56" i="224"/>
  <c r="B56" i="224"/>
  <c r="R55" i="224"/>
  <c r="Q55" i="224"/>
  <c r="B55" i="224"/>
  <c r="R54" i="224"/>
  <c r="Q54" i="224"/>
  <c r="B54" i="224"/>
  <c r="R53" i="224"/>
  <c r="Q53" i="224"/>
  <c r="B53" i="224"/>
  <c r="R52" i="224"/>
  <c r="Q52" i="224"/>
  <c r="B52" i="224"/>
  <c r="R51" i="224"/>
  <c r="Q51" i="224"/>
  <c r="B51" i="224"/>
  <c r="R50" i="224"/>
  <c r="Q50" i="224"/>
  <c r="B50" i="224"/>
  <c r="R49" i="224"/>
  <c r="Q49" i="224"/>
  <c r="B49" i="224"/>
  <c r="R48" i="224"/>
  <c r="Q48" i="224"/>
  <c r="B48" i="224"/>
  <c r="R44" i="224"/>
  <c r="Q44" i="224"/>
  <c r="B44" i="224"/>
  <c r="R43" i="224"/>
  <c r="Q43" i="224"/>
  <c r="B43" i="224"/>
  <c r="R42" i="224"/>
  <c r="Q42" i="224"/>
  <c r="B42" i="224"/>
  <c r="R41" i="224"/>
  <c r="Q41" i="224"/>
  <c r="B41" i="224"/>
  <c r="R40" i="224"/>
  <c r="Q40" i="224"/>
  <c r="B40" i="224"/>
  <c r="R39" i="224"/>
  <c r="Q39" i="224"/>
  <c r="B39" i="224"/>
  <c r="R38" i="224"/>
  <c r="Q38" i="224"/>
  <c r="B38" i="224"/>
  <c r="R37" i="224"/>
  <c r="Q37" i="224"/>
  <c r="B37" i="224"/>
  <c r="R36" i="224"/>
  <c r="Q36" i="224"/>
  <c r="B36" i="224"/>
  <c r="R35" i="224"/>
  <c r="Q35" i="224"/>
  <c r="B35" i="224"/>
  <c r="R34" i="224"/>
  <c r="Q34" i="224"/>
  <c r="B34" i="224"/>
  <c r="R33" i="224"/>
  <c r="Q33" i="224"/>
  <c r="B33" i="224"/>
  <c r="R32" i="224"/>
  <c r="Q32" i="224"/>
  <c r="B32" i="224"/>
  <c r="R31" i="224"/>
  <c r="Q31" i="224"/>
  <c r="B31" i="224"/>
  <c r="R30" i="224"/>
  <c r="Q30" i="224"/>
  <c r="B30" i="224"/>
  <c r="R29" i="224"/>
  <c r="Q29" i="224"/>
  <c r="B29" i="224"/>
  <c r="R28" i="224"/>
  <c r="Q28" i="224"/>
  <c r="B28" i="224"/>
  <c r="R27" i="224"/>
  <c r="Q27" i="224"/>
  <c r="B27" i="224"/>
  <c r="R26" i="224"/>
  <c r="Q26" i="224"/>
  <c r="B26" i="224"/>
  <c r="R25" i="224"/>
  <c r="Q25" i="224"/>
  <c r="B25" i="224"/>
  <c r="R23" i="224"/>
  <c r="CJ13" i="82" s="1"/>
  <c r="R21" i="224"/>
  <c r="Q21" i="224"/>
  <c r="B21" i="224"/>
  <c r="R20" i="224"/>
  <c r="Q20" i="224"/>
  <c r="B20" i="224"/>
  <c r="R19" i="224"/>
  <c r="Q19" i="224"/>
  <c r="B19" i="224"/>
  <c r="R18" i="224"/>
  <c r="Q18" i="224"/>
  <c r="B18" i="224"/>
  <c r="R17" i="224"/>
  <c r="Q17" i="224"/>
  <c r="B17" i="224"/>
  <c r="R16" i="224"/>
  <c r="Q16" i="224"/>
  <c r="B16" i="224"/>
  <c r="R15" i="224"/>
  <c r="Q15" i="224"/>
  <c r="B15" i="224"/>
  <c r="R14" i="224"/>
  <c r="Q14" i="224"/>
  <c r="B14" i="224"/>
  <c r="R13" i="224"/>
  <c r="Q13" i="224"/>
  <c r="B13" i="224"/>
  <c r="R12" i="224"/>
  <c r="Q12" i="224"/>
  <c r="B12" i="224"/>
  <c r="R10" i="224"/>
  <c r="CI13" i="82" s="1"/>
  <c r="R62" i="223"/>
  <c r="Q62" i="223"/>
  <c r="B62" i="223"/>
  <c r="R61" i="223"/>
  <c r="Q61" i="223"/>
  <c r="B61" i="223"/>
  <c r="R60" i="223"/>
  <c r="Q60" i="223"/>
  <c r="B60" i="223"/>
  <c r="R59" i="223"/>
  <c r="Q59" i="223"/>
  <c r="B59" i="223"/>
  <c r="R58" i="223"/>
  <c r="Q58" i="223"/>
  <c r="B58" i="223"/>
  <c r="R57" i="223"/>
  <c r="Q57" i="223"/>
  <c r="B57" i="223"/>
  <c r="R56" i="223"/>
  <c r="Q56" i="223"/>
  <c r="B56" i="223"/>
  <c r="R55" i="223"/>
  <c r="Q55" i="223"/>
  <c r="B55" i="223"/>
  <c r="R54" i="223"/>
  <c r="Q54" i="223"/>
  <c r="B54" i="223"/>
  <c r="R53" i="223"/>
  <c r="Q53" i="223"/>
  <c r="B53" i="223"/>
  <c r="R52" i="223"/>
  <c r="Q52" i="223"/>
  <c r="B52" i="223"/>
  <c r="R51" i="223"/>
  <c r="Q51" i="223"/>
  <c r="B51" i="223"/>
  <c r="R50" i="223"/>
  <c r="Q50" i="223"/>
  <c r="B50" i="223"/>
  <c r="R49" i="223"/>
  <c r="Q49" i="223"/>
  <c r="B49" i="223"/>
  <c r="R48" i="223"/>
  <c r="Q48" i="223"/>
  <c r="B48" i="223"/>
  <c r="R44" i="223"/>
  <c r="Q44" i="223"/>
  <c r="B44" i="223"/>
  <c r="R43" i="223"/>
  <c r="Q43" i="223"/>
  <c r="B43" i="223"/>
  <c r="R42" i="223"/>
  <c r="Q42" i="223"/>
  <c r="B42" i="223"/>
  <c r="R41" i="223"/>
  <c r="Q41" i="223"/>
  <c r="B41" i="223"/>
  <c r="R40" i="223"/>
  <c r="Q40" i="223"/>
  <c r="B40" i="223"/>
  <c r="R39" i="223"/>
  <c r="Q39" i="223"/>
  <c r="B39" i="223"/>
  <c r="R38" i="223"/>
  <c r="Q38" i="223"/>
  <c r="B38" i="223"/>
  <c r="R37" i="223"/>
  <c r="Q37" i="223"/>
  <c r="B37" i="223"/>
  <c r="R36" i="223"/>
  <c r="Q36" i="223"/>
  <c r="B36" i="223"/>
  <c r="R35" i="223"/>
  <c r="Q35" i="223"/>
  <c r="B35" i="223"/>
  <c r="R34" i="223"/>
  <c r="Q34" i="223"/>
  <c r="B34" i="223"/>
  <c r="R33" i="223"/>
  <c r="Q33" i="223"/>
  <c r="B33" i="223"/>
  <c r="R32" i="223"/>
  <c r="Q32" i="223"/>
  <c r="B32" i="223"/>
  <c r="R31" i="223"/>
  <c r="Q31" i="223"/>
  <c r="B31" i="223"/>
  <c r="R30" i="223"/>
  <c r="Q30" i="223"/>
  <c r="B30" i="223"/>
  <c r="R29" i="223"/>
  <c r="Q29" i="223"/>
  <c r="B29" i="223"/>
  <c r="R28" i="223"/>
  <c r="Q28" i="223"/>
  <c r="B28" i="223"/>
  <c r="R27" i="223"/>
  <c r="Q27" i="223"/>
  <c r="B27" i="223"/>
  <c r="R26" i="223"/>
  <c r="Q26" i="223"/>
  <c r="B26" i="223"/>
  <c r="R25" i="223"/>
  <c r="Q25" i="223"/>
  <c r="B25" i="223"/>
  <c r="R23" i="223"/>
  <c r="CJ12" i="82" s="1"/>
  <c r="R21" i="223"/>
  <c r="Q21" i="223"/>
  <c r="B21" i="223"/>
  <c r="R20" i="223"/>
  <c r="Q20" i="223"/>
  <c r="B20" i="223"/>
  <c r="R19" i="223"/>
  <c r="Q19" i="223"/>
  <c r="B19" i="223"/>
  <c r="R18" i="223"/>
  <c r="Q18" i="223"/>
  <c r="B18" i="223"/>
  <c r="R17" i="223"/>
  <c r="Q17" i="223"/>
  <c r="B17" i="223"/>
  <c r="R16" i="223"/>
  <c r="Q16" i="223"/>
  <c r="B16" i="223"/>
  <c r="R15" i="223"/>
  <c r="Q15" i="223"/>
  <c r="B15" i="223"/>
  <c r="R14" i="223"/>
  <c r="Q14" i="223"/>
  <c r="B14" i="223"/>
  <c r="R13" i="223"/>
  <c r="Q13" i="223"/>
  <c r="B13" i="223"/>
  <c r="R12" i="223"/>
  <c r="Q12" i="223"/>
  <c r="B12" i="223"/>
  <c r="R10" i="223"/>
  <c r="CI12" i="82" s="1"/>
  <c r="R62" i="222"/>
  <c r="Q62" i="222"/>
  <c r="B62" i="222"/>
  <c r="R61" i="222"/>
  <c r="Q61" i="222"/>
  <c r="B61" i="222"/>
  <c r="R60" i="222"/>
  <c r="Q60" i="222"/>
  <c r="B60" i="222"/>
  <c r="R59" i="222"/>
  <c r="Q59" i="222"/>
  <c r="B59" i="222"/>
  <c r="R58" i="222"/>
  <c r="Q58" i="222"/>
  <c r="B58" i="222"/>
  <c r="R57" i="222"/>
  <c r="Q57" i="222"/>
  <c r="B57" i="222"/>
  <c r="R56" i="222"/>
  <c r="Q56" i="222"/>
  <c r="B56" i="222"/>
  <c r="R55" i="222"/>
  <c r="Q55" i="222"/>
  <c r="B55" i="222"/>
  <c r="R54" i="222"/>
  <c r="Q54" i="222"/>
  <c r="B54" i="222"/>
  <c r="R53" i="222"/>
  <c r="Q53" i="222"/>
  <c r="B53" i="222"/>
  <c r="R52" i="222"/>
  <c r="Q52" i="222"/>
  <c r="B52" i="222"/>
  <c r="R51" i="222"/>
  <c r="Q51" i="222"/>
  <c r="B51" i="222"/>
  <c r="R50" i="222"/>
  <c r="Q50" i="222"/>
  <c r="B50" i="222"/>
  <c r="R49" i="222"/>
  <c r="Q49" i="222"/>
  <c r="B49" i="222"/>
  <c r="R48" i="222"/>
  <c r="Q48" i="222"/>
  <c r="B48" i="222"/>
  <c r="R44" i="222"/>
  <c r="Q44" i="222"/>
  <c r="B44" i="222"/>
  <c r="R43" i="222"/>
  <c r="Q43" i="222"/>
  <c r="B43" i="222"/>
  <c r="R42" i="222"/>
  <c r="Q42" i="222"/>
  <c r="B42" i="222"/>
  <c r="R41" i="222"/>
  <c r="Q41" i="222"/>
  <c r="B41" i="222"/>
  <c r="R40" i="222"/>
  <c r="Q40" i="222"/>
  <c r="B40" i="222"/>
  <c r="R39" i="222"/>
  <c r="Q39" i="222"/>
  <c r="B39" i="222"/>
  <c r="R38" i="222"/>
  <c r="Q38" i="222"/>
  <c r="B38" i="222"/>
  <c r="R37" i="222"/>
  <c r="Q37" i="222"/>
  <c r="B37" i="222"/>
  <c r="R36" i="222"/>
  <c r="Q36" i="222"/>
  <c r="B36" i="222"/>
  <c r="R35" i="222"/>
  <c r="Q35" i="222"/>
  <c r="B35" i="222"/>
  <c r="R34" i="222"/>
  <c r="Q34" i="222"/>
  <c r="B34" i="222"/>
  <c r="R33" i="222"/>
  <c r="Q33" i="222"/>
  <c r="B33" i="222"/>
  <c r="R32" i="222"/>
  <c r="Q32" i="222"/>
  <c r="B32" i="222"/>
  <c r="R31" i="222"/>
  <c r="Q31" i="222"/>
  <c r="B31" i="222"/>
  <c r="R30" i="222"/>
  <c r="Q30" i="222"/>
  <c r="B30" i="222"/>
  <c r="R29" i="222"/>
  <c r="Q29" i="222"/>
  <c r="B29" i="222"/>
  <c r="R28" i="222"/>
  <c r="Q28" i="222"/>
  <c r="B28" i="222"/>
  <c r="R27" i="222"/>
  <c r="Q27" i="222"/>
  <c r="B27" i="222"/>
  <c r="R26" i="222"/>
  <c r="Q26" i="222"/>
  <c r="B26" i="222"/>
  <c r="R25" i="222"/>
  <c r="Q25" i="222"/>
  <c r="B25" i="222"/>
  <c r="R23" i="222"/>
  <c r="CJ11" i="82" s="1"/>
  <c r="R21" i="222"/>
  <c r="Q21" i="222"/>
  <c r="B21" i="222"/>
  <c r="R20" i="222"/>
  <c r="Q20" i="222"/>
  <c r="B20" i="222"/>
  <c r="R19" i="222"/>
  <c r="Q19" i="222"/>
  <c r="B19" i="222"/>
  <c r="R18" i="222"/>
  <c r="Q18" i="222"/>
  <c r="B18" i="222"/>
  <c r="R17" i="222"/>
  <c r="Q17" i="222"/>
  <c r="B17" i="222"/>
  <c r="R16" i="222"/>
  <c r="Q16" i="222"/>
  <c r="B16" i="222"/>
  <c r="R15" i="222"/>
  <c r="Q15" i="222"/>
  <c r="B15" i="222"/>
  <c r="R14" i="222"/>
  <c r="Q14" i="222"/>
  <c r="B14" i="222"/>
  <c r="R13" i="222"/>
  <c r="Q13" i="222"/>
  <c r="B13" i="222"/>
  <c r="R12" i="222"/>
  <c r="Q12" i="222"/>
  <c r="B12" i="222"/>
  <c r="R10" i="222"/>
  <c r="CI11" i="82" s="1"/>
  <c r="R62" i="221"/>
  <c r="Q62" i="221"/>
  <c r="B62" i="221"/>
  <c r="R61" i="221"/>
  <c r="Q61" i="221"/>
  <c r="B61" i="221"/>
  <c r="R60" i="221"/>
  <c r="Q60" i="221"/>
  <c r="B60" i="221"/>
  <c r="R59" i="221"/>
  <c r="Q59" i="221"/>
  <c r="B59" i="221"/>
  <c r="R58" i="221"/>
  <c r="Q58" i="221"/>
  <c r="B58" i="221"/>
  <c r="R57" i="221"/>
  <c r="Q57" i="221"/>
  <c r="B57" i="221"/>
  <c r="R56" i="221"/>
  <c r="Q56" i="221"/>
  <c r="B56" i="221"/>
  <c r="R55" i="221"/>
  <c r="Q55" i="221"/>
  <c r="B55" i="221"/>
  <c r="R54" i="221"/>
  <c r="Q54" i="221"/>
  <c r="B54" i="221"/>
  <c r="R53" i="221"/>
  <c r="Q53" i="221"/>
  <c r="B53" i="221"/>
  <c r="R52" i="221"/>
  <c r="Q52" i="221"/>
  <c r="B52" i="221"/>
  <c r="R51" i="221"/>
  <c r="Q51" i="221"/>
  <c r="B51" i="221"/>
  <c r="R50" i="221"/>
  <c r="Q50" i="221"/>
  <c r="B50" i="221"/>
  <c r="R49" i="221"/>
  <c r="Q49" i="221"/>
  <c r="B49" i="221"/>
  <c r="R48" i="221"/>
  <c r="Q48" i="221"/>
  <c r="B48" i="221"/>
  <c r="R44" i="221"/>
  <c r="Q44" i="221"/>
  <c r="B44" i="221"/>
  <c r="R43" i="221"/>
  <c r="Q43" i="221"/>
  <c r="B43" i="221"/>
  <c r="R42" i="221"/>
  <c r="Q42" i="221"/>
  <c r="B42" i="221"/>
  <c r="R41" i="221"/>
  <c r="Q41" i="221"/>
  <c r="B41" i="221"/>
  <c r="R40" i="221"/>
  <c r="Q40" i="221"/>
  <c r="B40" i="221"/>
  <c r="R39" i="221"/>
  <c r="Q39" i="221"/>
  <c r="B39" i="221"/>
  <c r="R38" i="221"/>
  <c r="Q38" i="221"/>
  <c r="B38" i="221"/>
  <c r="R37" i="221"/>
  <c r="Q37" i="221"/>
  <c r="B37" i="221"/>
  <c r="R36" i="221"/>
  <c r="Q36" i="221"/>
  <c r="B36" i="221"/>
  <c r="R35" i="221"/>
  <c r="Q35" i="221"/>
  <c r="B35" i="221"/>
  <c r="R34" i="221"/>
  <c r="Q34" i="221"/>
  <c r="B34" i="221"/>
  <c r="R33" i="221"/>
  <c r="Q33" i="221"/>
  <c r="B33" i="221"/>
  <c r="R32" i="221"/>
  <c r="Q32" i="221"/>
  <c r="B32" i="221"/>
  <c r="R31" i="221"/>
  <c r="Q31" i="221"/>
  <c r="B31" i="221"/>
  <c r="R30" i="221"/>
  <c r="Q30" i="221"/>
  <c r="B30" i="221"/>
  <c r="R29" i="221"/>
  <c r="Q29" i="221"/>
  <c r="B29" i="221"/>
  <c r="R28" i="221"/>
  <c r="Q28" i="221"/>
  <c r="B28" i="221"/>
  <c r="R27" i="221"/>
  <c r="Q27" i="221"/>
  <c r="B27" i="221"/>
  <c r="R26" i="221"/>
  <c r="Q26" i="221"/>
  <c r="B26" i="221"/>
  <c r="R25" i="221"/>
  <c r="Q25" i="221"/>
  <c r="B25" i="221"/>
  <c r="R23" i="221"/>
  <c r="CJ10" i="82" s="1"/>
  <c r="R21" i="221"/>
  <c r="Q21" i="221"/>
  <c r="B21" i="221"/>
  <c r="R20" i="221"/>
  <c r="Q20" i="221"/>
  <c r="B20" i="221"/>
  <c r="R19" i="221"/>
  <c r="Q19" i="221"/>
  <c r="B19" i="221"/>
  <c r="R18" i="221"/>
  <c r="Q18" i="221"/>
  <c r="B18" i="221"/>
  <c r="R17" i="221"/>
  <c r="Q17" i="221"/>
  <c r="B17" i="221"/>
  <c r="R16" i="221"/>
  <c r="Q16" i="221"/>
  <c r="B16" i="221"/>
  <c r="R15" i="221"/>
  <c r="Q15" i="221"/>
  <c r="B15" i="221"/>
  <c r="R14" i="221"/>
  <c r="Q14" i="221"/>
  <c r="B14" i="221"/>
  <c r="R13" i="221"/>
  <c r="Q13" i="221"/>
  <c r="B13" i="221"/>
  <c r="R12" i="221"/>
  <c r="Q12" i="221"/>
  <c r="B12" i="221"/>
  <c r="R10" i="221"/>
  <c r="CI10" i="82" s="1"/>
  <c r="R62" i="220"/>
  <c r="Q62" i="220"/>
  <c r="B62" i="220"/>
  <c r="R61" i="220"/>
  <c r="Q61" i="220"/>
  <c r="B61" i="220"/>
  <c r="R60" i="220"/>
  <c r="Q60" i="220"/>
  <c r="B60" i="220"/>
  <c r="R59" i="220"/>
  <c r="Q59" i="220"/>
  <c r="B59" i="220"/>
  <c r="R58" i="220"/>
  <c r="Q58" i="220"/>
  <c r="B58" i="220"/>
  <c r="R57" i="220"/>
  <c r="Q57" i="220"/>
  <c r="B57" i="220"/>
  <c r="R56" i="220"/>
  <c r="Q56" i="220"/>
  <c r="B56" i="220"/>
  <c r="R55" i="220"/>
  <c r="Q55" i="220"/>
  <c r="B55" i="220"/>
  <c r="R54" i="220"/>
  <c r="Q54" i="220"/>
  <c r="B54" i="220"/>
  <c r="R53" i="220"/>
  <c r="Q53" i="220"/>
  <c r="B53" i="220"/>
  <c r="R52" i="220"/>
  <c r="Q52" i="220"/>
  <c r="B52" i="220"/>
  <c r="R51" i="220"/>
  <c r="Q51" i="220"/>
  <c r="B51" i="220"/>
  <c r="R50" i="220"/>
  <c r="Q50" i="220"/>
  <c r="B50" i="220"/>
  <c r="R49" i="220"/>
  <c r="Q49" i="220"/>
  <c r="B49" i="220"/>
  <c r="R48" i="220"/>
  <c r="Q48" i="220"/>
  <c r="B48" i="220"/>
  <c r="R44" i="220"/>
  <c r="Q44" i="220"/>
  <c r="B44" i="220"/>
  <c r="R43" i="220"/>
  <c r="Q43" i="220"/>
  <c r="B43" i="220"/>
  <c r="R42" i="220"/>
  <c r="Q42" i="220"/>
  <c r="B42" i="220"/>
  <c r="R41" i="220"/>
  <c r="Q41" i="220"/>
  <c r="B41" i="220"/>
  <c r="R40" i="220"/>
  <c r="Q40" i="220"/>
  <c r="B40" i="220"/>
  <c r="R39" i="220"/>
  <c r="Q39" i="220"/>
  <c r="B39" i="220"/>
  <c r="R38" i="220"/>
  <c r="Q38" i="220"/>
  <c r="B38" i="220"/>
  <c r="R37" i="220"/>
  <c r="Q37" i="220"/>
  <c r="B37" i="220"/>
  <c r="R36" i="220"/>
  <c r="Q36" i="220"/>
  <c r="B36" i="220"/>
  <c r="R35" i="220"/>
  <c r="Q35" i="220"/>
  <c r="B35" i="220"/>
  <c r="R34" i="220"/>
  <c r="Q34" i="220"/>
  <c r="B34" i="220"/>
  <c r="R33" i="220"/>
  <c r="Q33" i="220"/>
  <c r="B33" i="220"/>
  <c r="R32" i="220"/>
  <c r="Q32" i="220"/>
  <c r="B32" i="220"/>
  <c r="R31" i="220"/>
  <c r="Q31" i="220"/>
  <c r="B31" i="220"/>
  <c r="R30" i="220"/>
  <c r="Q30" i="220"/>
  <c r="B30" i="220"/>
  <c r="R29" i="220"/>
  <c r="Q29" i="220"/>
  <c r="B29" i="220"/>
  <c r="R28" i="220"/>
  <c r="Q28" i="220"/>
  <c r="B28" i="220"/>
  <c r="R27" i="220"/>
  <c r="Q27" i="220"/>
  <c r="B27" i="220"/>
  <c r="R26" i="220"/>
  <c r="Q26" i="220"/>
  <c r="B26" i="220"/>
  <c r="R25" i="220"/>
  <c r="Q25" i="220"/>
  <c r="B25" i="220"/>
  <c r="R23" i="220"/>
  <c r="CJ9" i="82" s="1"/>
  <c r="R21" i="220"/>
  <c r="Q21" i="220"/>
  <c r="B21" i="220"/>
  <c r="R20" i="220"/>
  <c r="Q20" i="220"/>
  <c r="B20" i="220"/>
  <c r="R19" i="220"/>
  <c r="Q19" i="220"/>
  <c r="B19" i="220"/>
  <c r="R18" i="220"/>
  <c r="Q18" i="220"/>
  <c r="B18" i="220"/>
  <c r="R17" i="220"/>
  <c r="Q17" i="220"/>
  <c r="B17" i="220"/>
  <c r="R16" i="220"/>
  <c r="Q16" i="220"/>
  <c r="B16" i="220"/>
  <c r="R15" i="220"/>
  <c r="Q15" i="220"/>
  <c r="B15" i="220"/>
  <c r="R14" i="220"/>
  <c r="Q14" i="220"/>
  <c r="B14" i="220"/>
  <c r="R13" i="220"/>
  <c r="Q13" i="220"/>
  <c r="B13" i="220"/>
  <c r="R12" i="220"/>
  <c r="Q12" i="220"/>
  <c r="B12" i="220"/>
  <c r="R10" i="220"/>
  <c r="CI9" i="82" s="1"/>
  <c r="R62" i="219"/>
  <c r="Q62" i="219"/>
  <c r="B62" i="219"/>
  <c r="R61" i="219"/>
  <c r="Q61" i="219"/>
  <c r="B61" i="219"/>
  <c r="R60" i="219"/>
  <c r="Q60" i="219"/>
  <c r="B60" i="219"/>
  <c r="R59" i="219"/>
  <c r="Q59" i="219"/>
  <c r="B59" i="219"/>
  <c r="R58" i="219"/>
  <c r="Q58" i="219"/>
  <c r="B58" i="219"/>
  <c r="R57" i="219"/>
  <c r="Q57" i="219"/>
  <c r="B57" i="219"/>
  <c r="R56" i="219"/>
  <c r="Q56" i="219"/>
  <c r="B56" i="219"/>
  <c r="R55" i="219"/>
  <c r="Q55" i="219"/>
  <c r="B55" i="219"/>
  <c r="R54" i="219"/>
  <c r="Q54" i="219"/>
  <c r="B54" i="219"/>
  <c r="R53" i="219"/>
  <c r="Q53" i="219"/>
  <c r="B53" i="219"/>
  <c r="R52" i="219"/>
  <c r="Q52" i="219"/>
  <c r="B52" i="219"/>
  <c r="R51" i="219"/>
  <c r="Q51" i="219"/>
  <c r="B51" i="219"/>
  <c r="R50" i="219"/>
  <c r="Q50" i="219"/>
  <c r="B50" i="219"/>
  <c r="R49" i="219"/>
  <c r="Q49" i="219"/>
  <c r="B49" i="219"/>
  <c r="R48" i="219"/>
  <c r="Q48" i="219"/>
  <c r="B48" i="219"/>
  <c r="R44" i="219"/>
  <c r="Q44" i="219"/>
  <c r="B44" i="219"/>
  <c r="R43" i="219"/>
  <c r="Q43" i="219"/>
  <c r="B43" i="219"/>
  <c r="R42" i="219"/>
  <c r="Q42" i="219"/>
  <c r="B42" i="219"/>
  <c r="R41" i="219"/>
  <c r="Q41" i="219"/>
  <c r="B41" i="219"/>
  <c r="R40" i="219"/>
  <c r="Q40" i="219"/>
  <c r="B40" i="219"/>
  <c r="R39" i="219"/>
  <c r="Q39" i="219"/>
  <c r="B39" i="219"/>
  <c r="R38" i="219"/>
  <c r="Q38" i="219"/>
  <c r="B38" i="219"/>
  <c r="R37" i="219"/>
  <c r="Q37" i="219"/>
  <c r="B37" i="219"/>
  <c r="R36" i="219"/>
  <c r="Q36" i="219"/>
  <c r="B36" i="219"/>
  <c r="R35" i="219"/>
  <c r="Q35" i="219"/>
  <c r="B35" i="219"/>
  <c r="R34" i="219"/>
  <c r="Q34" i="219"/>
  <c r="B34" i="219"/>
  <c r="R33" i="219"/>
  <c r="Q33" i="219"/>
  <c r="B33" i="219"/>
  <c r="R32" i="219"/>
  <c r="Q32" i="219"/>
  <c r="B32" i="219"/>
  <c r="R31" i="219"/>
  <c r="Q31" i="219"/>
  <c r="B31" i="219"/>
  <c r="R30" i="219"/>
  <c r="Q30" i="219"/>
  <c r="B30" i="219"/>
  <c r="R29" i="219"/>
  <c r="Q29" i="219"/>
  <c r="B29" i="219"/>
  <c r="R28" i="219"/>
  <c r="Q28" i="219"/>
  <c r="B28" i="219"/>
  <c r="R27" i="219"/>
  <c r="Q27" i="219"/>
  <c r="B27" i="219"/>
  <c r="R26" i="219"/>
  <c r="Q26" i="219"/>
  <c r="B26" i="219"/>
  <c r="R25" i="219"/>
  <c r="Q25" i="219"/>
  <c r="B25" i="219"/>
  <c r="R23" i="219"/>
  <c r="CJ8" i="82" s="1"/>
  <c r="R21" i="219"/>
  <c r="Q21" i="219"/>
  <c r="B21" i="219"/>
  <c r="R20" i="219"/>
  <c r="Q20" i="219"/>
  <c r="B20" i="219"/>
  <c r="R19" i="219"/>
  <c r="Q19" i="219"/>
  <c r="B19" i="219"/>
  <c r="R18" i="219"/>
  <c r="Q18" i="219"/>
  <c r="B18" i="219"/>
  <c r="R17" i="219"/>
  <c r="Q17" i="219"/>
  <c r="B17" i="219"/>
  <c r="R16" i="219"/>
  <c r="Q16" i="219"/>
  <c r="B16" i="219"/>
  <c r="R15" i="219"/>
  <c r="Q15" i="219"/>
  <c r="B15" i="219"/>
  <c r="R14" i="219"/>
  <c r="Q14" i="219"/>
  <c r="B14" i="219"/>
  <c r="R13" i="219"/>
  <c r="Q13" i="219"/>
  <c r="B13" i="219"/>
  <c r="R12" i="219"/>
  <c r="Q12" i="219"/>
  <c r="B12" i="219"/>
  <c r="R10" i="219"/>
  <c r="CI8" i="82" s="1"/>
  <c r="R62" i="218"/>
  <c r="Q62" i="218"/>
  <c r="B62" i="218"/>
  <c r="R61" i="218"/>
  <c r="Q61" i="218"/>
  <c r="B61" i="218"/>
  <c r="R60" i="218"/>
  <c r="Q60" i="218"/>
  <c r="B60" i="218"/>
  <c r="R59" i="218"/>
  <c r="Q59" i="218"/>
  <c r="B59" i="218"/>
  <c r="R58" i="218"/>
  <c r="Q58" i="218"/>
  <c r="B58" i="218"/>
  <c r="R57" i="218"/>
  <c r="Q57" i="218"/>
  <c r="B57" i="218"/>
  <c r="R56" i="218"/>
  <c r="Q56" i="218"/>
  <c r="B56" i="218"/>
  <c r="R55" i="218"/>
  <c r="Q55" i="218"/>
  <c r="B55" i="218"/>
  <c r="R54" i="218"/>
  <c r="Q54" i="218"/>
  <c r="B54" i="218"/>
  <c r="R53" i="218"/>
  <c r="Q53" i="218"/>
  <c r="B53" i="218"/>
  <c r="R52" i="218"/>
  <c r="Q52" i="218"/>
  <c r="B52" i="218"/>
  <c r="R51" i="218"/>
  <c r="Q51" i="218"/>
  <c r="B51" i="218"/>
  <c r="R50" i="218"/>
  <c r="Q50" i="218"/>
  <c r="B50" i="218"/>
  <c r="R49" i="218"/>
  <c r="Q49" i="218"/>
  <c r="B49" i="218"/>
  <c r="R48" i="218"/>
  <c r="Q48" i="218"/>
  <c r="B48" i="218"/>
  <c r="R44" i="218"/>
  <c r="Q44" i="218"/>
  <c r="B44" i="218"/>
  <c r="R43" i="218"/>
  <c r="Q43" i="218"/>
  <c r="B43" i="218"/>
  <c r="R42" i="218"/>
  <c r="Q42" i="218"/>
  <c r="B42" i="218"/>
  <c r="R41" i="218"/>
  <c r="Q41" i="218"/>
  <c r="B41" i="218"/>
  <c r="R40" i="218"/>
  <c r="Q40" i="218"/>
  <c r="B40" i="218"/>
  <c r="R39" i="218"/>
  <c r="Q39" i="218"/>
  <c r="B39" i="218"/>
  <c r="R38" i="218"/>
  <c r="Q38" i="218"/>
  <c r="B38" i="218"/>
  <c r="R37" i="218"/>
  <c r="Q37" i="218"/>
  <c r="B37" i="218"/>
  <c r="R36" i="218"/>
  <c r="Q36" i="218"/>
  <c r="B36" i="218"/>
  <c r="R35" i="218"/>
  <c r="Q35" i="218"/>
  <c r="B35" i="218"/>
  <c r="R34" i="218"/>
  <c r="Q34" i="218"/>
  <c r="B34" i="218"/>
  <c r="R33" i="218"/>
  <c r="Q33" i="218"/>
  <c r="B33" i="218"/>
  <c r="R32" i="218"/>
  <c r="Q32" i="218"/>
  <c r="B32" i="218"/>
  <c r="R31" i="218"/>
  <c r="Q31" i="218"/>
  <c r="B31" i="218"/>
  <c r="R30" i="218"/>
  <c r="Q30" i="218"/>
  <c r="B30" i="218"/>
  <c r="R29" i="218"/>
  <c r="Q29" i="218"/>
  <c r="B29" i="218"/>
  <c r="R28" i="218"/>
  <c r="Q28" i="218"/>
  <c r="B28" i="218"/>
  <c r="R27" i="218"/>
  <c r="Q27" i="218"/>
  <c r="B27" i="218"/>
  <c r="R26" i="218"/>
  <c r="Q26" i="218"/>
  <c r="B26" i="218"/>
  <c r="R25" i="218"/>
  <c r="Q25" i="218"/>
  <c r="B25" i="218"/>
  <c r="R23" i="218"/>
  <c r="CJ7" i="82" s="1"/>
  <c r="R21" i="218"/>
  <c r="Q21" i="218"/>
  <c r="B21" i="218"/>
  <c r="R20" i="218"/>
  <c r="Q20" i="218"/>
  <c r="B20" i="218"/>
  <c r="R19" i="218"/>
  <c r="Q19" i="218"/>
  <c r="B19" i="218"/>
  <c r="R18" i="218"/>
  <c r="Q18" i="218"/>
  <c r="B18" i="218"/>
  <c r="R17" i="218"/>
  <c r="Q17" i="218"/>
  <c r="B17" i="218"/>
  <c r="R16" i="218"/>
  <c r="Q16" i="218"/>
  <c r="B16" i="218"/>
  <c r="R15" i="218"/>
  <c r="Q15" i="218"/>
  <c r="B15" i="218"/>
  <c r="R14" i="218"/>
  <c r="Q14" i="218"/>
  <c r="B14" i="218"/>
  <c r="R13" i="218"/>
  <c r="Q13" i="218"/>
  <c r="B13" i="218"/>
  <c r="R12" i="218"/>
  <c r="Q12" i="218"/>
  <c r="B12" i="218"/>
  <c r="R10" i="218"/>
  <c r="CI7" i="82" s="1"/>
  <c r="R62" i="217"/>
  <c r="Q62" i="217"/>
  <c r="B62" i="217"/>
  <c r="R61" i="217"/>
  <c r="Q61" i="217"/>
  <c r="B61" i="217"/>
  <c r="R60" i="217"/>
  <c r="Q60" i="217"/>
  <c r="B60" i="217"/>
  <c r="R59" i="217"/>
  <c r="Q59" i="217"/>
  <c r="B59" i="217"/>
  <c r="R58" i="217"/>
  <c r="Q58" i="217"/>
  <c r="B58" i="217"/>
  <c r="R57" i="217"/>
  <c r="Q57" i="217"/>
  <c r="B57" i="217"/>
  <c r="R56" i="217"/>
  <c r="Q56" i="217"/>
  <c r="B56" i="217"/>
  <c r="R55" i="217"/>
  <c r="Q55" i="217"/>
  <c r="B55" i="217"/>
  <c r="R54" i="217"/>
  <c r="Q54" i="217"/>
  <c r="B54" i="217"/>
  <c r="R53" i="217"/>
  <c r="Q53" i="217"/>
  <c r="B53" i="217"/>
  <c r="R52" i="217"/>
  <c r="Q52" i="217"/>
  <c r="B52" i="217"/>
  <c r="R51" i="217"/>
  <c r="Q51" i="217"/>
  <c r="B51" i="217"/>
  <c r="R50" i="217"/>
  <c r="Q50" i="217"/>
  <c r="B50" i="217"/>
  <c r="R49" i="217"/>
  <c r="Q49" i="217"/>
  <c r="B49" i="217"/>
  <c r="R48" i="217"/>
  <c r="Q48" i="217"/>
  <c r="B48" i="217"/>
  <c r="R44" i="217"/>
  <c r="Q44" i="217"/>
  <c r="B44" i="217"/>
  <c r="R43" i="217"/>
  <c r="Q43" i="217"/>
  <c r="B43" i="217"/>
  <c r="R42" i="217"/>
  <c r="Q42" i="217"/>
  <c r="B42" i="217"/>
  <c r="R41" i="217"/>
  <c r="Q41" i="217"/>
  <c r="B41" i="217"/>
  <c r="R40" i="217"/>
  <c r="Q40" i="217"/>
  <c r="B40" i="217"/>
  <c r="R39" i="217"/>
  <c r="Q39" i="217"/>
  <c r="B39" i="217"/>
  <c r="R38" i="217"/>
  <c r="Q38" i="217"/>
  <c r="B38" i="217"/>
  <c r="R37" i="217"/>
  <c r="Q37" i="217"/>
  <c r="B37" i="217"/>
  <c r="R36" i="217"/>
  <c r="Q36" i="217"/>
  <c r="B36" i="217"/>
  <c r="R35" i="217"/>
  <c r="Q35" i="217"/>
  <c r="B35" i="217"/>
  <c r="R34" i="217"/>
  <c r="Q34" i="217"/>
  <c r="B34" i="217"/>
  <c r="R33" i="217"/>
  <c r="Q33" i="217"/>
  <c r="B33" i="217"/>
  <c r="R32" i="217"/>
  <c r="Q32" i="217"/>
  <c r="B32" i="217"/>
  <c r="R31" i="217"/>
  <c r="Q31" i="217"/>
  <c r="B31" i="217"/>
  <c r="R30" i="217"/>
  <c r="Q30" i="217"/>
  <c r="B30" i="217"/>
  <c r="R29" i="217"/>
  <c r="Q29" i="217"/>
  <c r="B29" i="217"/>
  <c r="R28" i="217"/>
  <c r="Q28" i="217"/>
  <c r="B28" i="217"/>
  <c r="R27" i="217"/>
  <c r="Q27" i="217"/>
  <c r="B27" i="217"/>
  <c r="R26" i="217"/>
  <c r="Q26" i="217"/>
  <c r="B26" i="217"/>
  <c r="R25" i="217"/>
  <c r="Q25" i="217"/>
  <c r="B25" i="217"/>
  <c r="R23" i="217"/>
  <c r="CJ6" i="82" s="1"/>
  <c r="R21" i="217"/>
  <c r="Q21" i="217"/>
  <c r="B21" i="217"/>
  <c r="R20" i="217"/>
  <c r="Q20" i="217"/>
  <c r="B20" i="217"/>
  <c r="R19" i="217"/>
  <c r="Q19" i="217"/>
  <c r="B19" i="217"/>
  <c r="R18" i="217"/>
  <c r="Q18" i="217"/>
  <c r="B18" i="217"/>
  <c r="R17" i="217"/>
  <c r="Q17" i="217"/>
  <c r="B17" i="217"/>
  <c r="R16" i="217"/>
  <c r="Q16" i="217"/>
  <c r="B16" i="217"/>
  <c r="R15" i="217"/>
  <c r="Q15" i="217"/>
  <c r="B15" i="217"/>
  <c r="R14" i="217"/>
  <c r="Q14" i="217"/>
  <c r="B14" i="217"/>
  <c r="R13" i="217"/>
  <c r="Q13" i="217"/>
  <c r="B13" i="217"/>
  <c r="R12" i="217"/>
  <c r="Q12" i="217"/>
  <c r="B12" i="217"/>
  <c r="R10" i="217"/>
  <c r="CI6" i="82" s="1"/>
  <c r="R62" i="216"/>
  <c r="Q62" i="216"/>
  <c r="B62" i="216"/>
  <c r="R61" i="216"/>
  <c r="Q61" i="216"/>
  <c r="B61" i="216"/>
  <c r="R60" i="216"/>
  <c r="Q60" i="216"/>
  <c r="B60" i="216"/>
  <c r="R59" i="216"/>
  <c r="Q59" i="216"/>
  <c r="B59" i="216"/>
  <c r="R58" i="216"/>
  <c r="Q58" i="216"/>
  <c r="B58" i="216"/>
  <c r="R57" i="216"/>
  <c r="Q57" i="216"/>
  <c r="B57" i="216"/>
  <c r="R56" i="216"/>
  <c r="Q56" i="216"/>
  <c r="B56" i="216"/>
  <c r="R55" i="216"/>
  <c r="Q55" i="216"/>
  <c r="B55" i="216"/>
  <c r="R54" i="216"/>
  <c r="Q54" i="216"/>
  <c r="B54" i="216"/>
  <c r="R53" i="216"/>
  <c r="Q53" i="216"/>
  <c r="B53" i="216"/>
  <c r="R52" i="216"/>
  <c r="Q52" i="216"/>
  <c r="B52" i="216"/>
  <c r="R51" i="216"/>
  <c r="Q51" i="216"/>
  <c r="B51" i="216"/>
  <c r="R50" i="216"/>
  <c r="Q50" i="216"/>
  <c r="B50" i="216"/>
  <c r="R49" i="216"/>
  <c r="Q49" i="216"/>
  <c r="B49" i="216"/>
  <c r="R48" i="216"/>
  <c r="Q48" i="216"/>
  <c r="B48" i="216"/>
  <c r="R44" i="216"/>
  <c r="Q44" i="216"/>
  <c r="B44" i="216"/>
  <c r="R43" i="216"/>
  <c r="Q43" i="216"/>
  <c r="B43" i="216"/>
  <c r="R42" i="216"/>
  <c r="Q42" i="216"/>
  <c r="B42" i="216"/>
  <c r="R41" i="216"/>
  <c r="Q41" i="216"/>
  <c r="B41" i="216"/>
  <c r="R40" i="216"/>
  <c r="Q40" i="216"/>
  <c r="B40" i="216"/>
  <c r="R39" i="216"/>
  <c r="Q39" i="216"/>
  <c r="B39" i="216"/>
  <c r="R38" i="216"/>
  <c r="Q38" i="216"/>
  <c r="B38" i="216"/>
  <c r="R37" i="216"/>
  <c r="Q37" i="216"/>
  <c r="B37" i="216"/>
  <c r="R36" i="216"/>
  <c r="Q36" i="216"/>
  <c r="B36" i="216"/>
  <c r="R35" i="216"/>
  <c r="Q35" i="216"/>
  <c r="B35" i="216"/>
  <c r="R34" i="216"/>
  <c r="Q34" i="216"/>
  <c r="B34" i="216"/>
  <c r="R33" i="216"/>
  <c r="Q33" i="216"/>
  <c r="B33" i="216"/>
  <c r="R32" i="216"/>
  <c r="Q32" i="216"/>
  <c r="B32" i="216"/>
  <c r="R31" i="216"/>
  <c r="Q31" i="216"/>
  <c r="B31" i="216"/>
  <c r="R30" i="216"/>
  <c r="Q30" i="216"/>
  <c r="B30" i="216"/>
  <c r="R29" i="216"/>
  <c r="Q29" i="216"/>
  <c r="B29" i="216"/>
  <c r="R28" i="216"/>
  <c r="Q28" i="216"/>
  <c r="B28" i="216"/>
  <c r="R27" i="216"/>
  <c r="Q27" i="216"/>
  <c r="B27" i="216"/>
  <c r="R26" i="216"/>
  <c r="Q26" i="216"/>
  <c r="B26" i="216"/>
  <c r="R25" i="216"/>
  <c r="Q25" i="216"/>
  <c r="B25" i="216"/>
  <c r="R23" i="216"/>
  <c r="CJ5" i="82" s="1"/>
  <c r="R21" i="216"/>
  <c r="Q21" i="216"/>
  <c r="B21" i="216"/>
  <c r="R20" i="216"/>
  <c r="Q20" i="216"/>
  <c r="B20" i="216"/>
  <c r="R19" i="216"/>
  <c r="Q19" i="216"/>
  <c r="B19" i="216"/>
  <c r="R18" i="216"/>
  <c r="Q18" i="216"/>
  <c r="B18" i="216"/>
  <c r="R17" i="216"/>
  <c r="Q17" i="216"/>
  <c r="B17" i="216"/>
  <c r="R16" i="216"/>
  <c r="Q16" i="216"/>
  <c r="B16" i="216"/>
  <c r="R15" i="216"/>
  <c r="Q15" i="216"/>
  <c r="B15" i="216"/>
  <c r="R14" i="216"/>
  <c r="Q14" i="216"/>
  <c r="B14" i="216"/>
  <c r="R13" i="216"/>
  <c r="Q13" i="216"/>
  <c r="B13" i="216"/>
  <c r="R12" i="216"/>
  <c r="Q12" i="216"/>
  <c r="B12" i="216"/>
  <c r="R10" i="216"/>
  <c r="CI5" i="82" s="1"/>
  <c r="R62" i="215"/>
  <c r="Q62" i="215"/>
  <c r="B62" i="215"/>
  <c r="R61" i="215"/>
  <c r="Q61" i="215"/>
  <c r="B61" i="215"/>
  <c r="R60" i="215"/>
  <c r="Q60" i="215"/>
  <c r="B60" i="215"/>
  <c r="R59" i="215"/>
  <c r="Q59" i="215"/>
  <c r="B59" i="215"/>
  <c r="R58" i="215"/>
  <c r="Q58" i="215"/>
  <c r="B58" i="215"/>
  <c r="R57" i="215"/>
  <c r="Q57" i="215"/>
  <c r="B57" i="215"/>
  <c r="R56" i="215"/>
  <c r="Q56" i="215"/>
  <c r="B56" i="215"/>
  <c r="R55" i="215"/>
  <c r="Q55" i="215"/>
  <c r="B55" i="215"/>
  <c r="R54" i="215"/>
  <c r="Q54" i="215"/>
  <c r="B54" i="215"/>
  <c r="R53" i="215"/>
  <c r="Q53" i="215"/>
  <c r="B53" i="215"/>
  <c r="R52" i="215"/>
  <c r="Q52" i="215"/>
  <c r="B52" i="215"/>
  <c r="R51" i="215"/>
  <c r="Q51" i="215"/>
  <c r="B51" i="215"/>
  <c r="R50" i="215"/>
  <c r="Q50" i="215"/>
  <c r="B50" i="215"/>
  <c r="R49" i="215"/>
  <c r="Q49" i="215"/>
  <c r="B49" i="215"/>
  <c r="R48" i="215"/>
  <c r="Q48" i="215"/>
  <c r="B48" i="215"/>
  <c r="R44" i="215"/>
  <c r="Q44" i="215"/>
  <c r="B44" i="215"/>
  <c r="R43" i="215"/>
  <c r="Q43" i="215"/>
  <c r="B43" i="215"/>
  <c r="R42" i="215"/>
  <c r="Q42" i="215"/>
  <c r="B42" i="215"/>
  <c r="R41" i="215"/>
  <c r="Q41" i="215"/>
  <c r="B41" i="215"/>
  <c r="R40" i="215"/>
  <c r="Q40" i="215"/>
  <c r="B40" i="215"/>
  <c r="R39" i="215"/>
  <c r="Q39" i="215"/>
  <c r="B39" i="215"/>
  <c r="R38" i="215"/>
  <c r="Q38" i="215"/>
  <c r="B38" i="215"/>
  <c r="R37" i="215"/>
  <c r="Q37" i="215"/>
  <c r="B37" i="215"/>
  <c r="R36" i="215"/>
  <c r="Q36" i="215"/>
  <c r="B36" i="215"/>
  <c r="R35" i="215"/>
  <c r="Q35" i="215"/>
  <c r="B35" i="215"/>
  <c r="R34" i="215"/>
  <c r="Q34" i="215"/>
  <c r="B34" i="215"/>
  <c r="R33" i="215"/>
  <c r="Q33" i="215"/>
  <c r="B33" i="215"/>
  <c r="R32" i="215"/>
  <c r="Q32" i="215"/>
  <c r="B32" i="215"/>
  <c r="R31" i="215"/>
  <c r="Q31" i="215"/>
  <c r="B31" i="215"/>
  <c r="R30" i="215"/>
  <c r="Q30" i="215"/>
  <c r="B30" i="215"/>
  <c r="R29" i="215"/>
  <c r="Q29" i="215"/>
  <c r="B29" i="215"/>
  <c r="R28" i="215"/>
  <c r="Q28" i="215"/>
  <c r="B28" i="215"/>
  <c r="R27" i="215"/>
  <c r="Q27" i="215"/>
  <c r="B27" i="215"/>
  <c r="R26" i="215"/>
  <c r="Q26" i="215"/>
  <c r="B26" i="215"/>
  <c r="R25" i="215"/>
  <c r="Q25" i="215"/>
  <c r="B25" i="215"/>
  <c r="R23" i="215"/>
  <c r="CJ4" i="82" s="1"/>
  <c r="R21" i="215"/>
  <c r="Q21" i="215"/>
  <c r="B21" i="215"/>
  <c r="R20" i="215"/>
  <c r="Q20" i="215"/>
  <c r="B20" i="215"/>
  <c r="R19" i="215"/>
  <c r="Q19" i="215"/>
  <c r="B19" i="215"/>
  <c r="R18" i="215"/>
  <c r="Q18" i="215"/>
  <c r="B18" i="215"/>
  <c r="R17" i="215"/>
  <c r="Q17" i="215"/>
  <c r="B17" i="215"/>
  <c r="R16" i="215"/>
  <c r="Q16" i="215"/>
  <c r="B16" i="215"/>
  <c r="R15" i="215"/>
  <c r="Q15" i="215"/>
  <c r="B15" i="215"/>
  <c r="R14" i="215"/>
  <c r="Q14" i="215"/>
  <c r="B14" i="215"/>
  <c r="R13" i="215"/>
  <c r="Q13" i="215"/>
  <c r="B13" i="215"/>
  <c r="R12" i="215"/>
  <c r="Q12" i="215"/>
  <c r="B12" i="215"/>
  <c r="R10" i="215"/>
  <c r="CI4" i="82" s="1"/>
  <c r="R62" i="214"/>
  <c r="Q62" i="214"/>
  <c r="B62" i="214"/>
  <c r="R61" i="214"/>
  <c r="Q61" i="214"/>
  <c r="B61" i="214"/>
  <c r="R60" i="214"/>
  <c r="Q60" i="214"/>
  <c r="B60" i="214"/>
  <c r="R59" i="214"/>
  <c r="Q59" i="214"/>
  <c r="B59" i="214"/>
  <c r="R58" i="214"/>
  <c r="Q58" i="214"/>
  <c r="B58" i="214"/>
  <c r="R57" i="214"/>
  <c r="Q57" i="214"/>
  <c r="B57" i="214"/>
  <c r="R56" i="214"/>
  <c r="Q56" i="214"/>
  <c r="B56" i="214"/>
  <c r="R55" i="214"/>
  <c r="Q55" i="214"/>
  <c r="B55" i="214"/>
  <c r="R54" i="214"/>
  <c r="Q54" i="214"/>
  <c r="B54" i="214"/>
  <c r="R53" i="214"/>
  <c r="Q53" i="214"/>
  <c r="B53" i="214"/>
  <c r="R52" i="214"/>
  <c r="Q52" i="214"/>
  <c r="B52" i="214"/>
  <c r="R51" i="214"/>
  <c r="Q51" i="214"/>
  <c r="B51" i="214"/>
  <c r="R50" i="214"/>
  <c r="Q50" i="214"/>
  <c r="B50" i="214"/>
  <c r="R49" i="214"/>
  <c r="Q49" i="214"/>
  <c r="B49" i="214"/>
  <c r="R48" i="214"/>
  <c r="Q48" i="214"/>
  <c r="B48" i="214"/>
  <c r="R44" i="214"/>
  <c r="Q44" i="214"/>
  <c r="B44" i="214"/>
  <c r="R43" i="214"/>
  <c r="Q43" i="214"/>
  <c r="B43" i="214"/>
  <c r="R42" i="214"/>
  <c r="Q42" i="214"/>
  <c r="B42" i="214"/>
  <c r="R41" i="214"/>
  <c r="Q41" i="214"/>
  <c r="B41" i="214"/>
  <c r="R40" i="214"/>
  <c r="Q40" i="214"/>
  <c r="B40" i="214"/>
  <c r="R39" i="214"/>
  <c r="Q39" i="214"/>
  <c r="B39" i="214"/>
  <c r="R38" i="214"/>
  <c r="Q38" i="214"/>
  <c r="B38" i="214"/>
  <c r="R37" i="214"/>
  <c r="Q37" i="214"/>
  <c r="B37" i="214"/>
  <c r="R36" i="214"/>
  <c r="Q36" i="214"/>
  <c r="B36" i="214"/>
  <c r="R35" i="214"/>
  <c r="Q35" i="214"/>
  <c r="B35" i="214"/>
  <c r="R34" i="214"/>
  <c r="Q34" i="214"/>
  <c r="B34" i="214"/>
  <c r="R33" i="214"/>
  <c r="Q33" i="214"/>
  <c r="B33" i="214"/>
  <c r="R32" i="214"/>
  <c r="Q32" i="214"/>
  <c r="B32" i="214"/>
  <c r="R31" i="214"/>
  <c r="Q31" i="214"/>
  <c r="B31" i="214"/>
  <c r="R30" i="214"/>
  <c r="Q30" i="214"/>
  <c r="B30" i="214"/>
  <c r="R29" i="214"/>
  <c r="Q29" i="214"/>
  <c r="B29" i="214"/>
  <c r="R28" i="214"/>
  <c r="Q28" i="214"/>
  <c r="B28" i="214"/>
  <c r="R27" i="214"/>
  <c r="Q27" i="214"/>
  <c r="B27" i="214"/>
  <c r="R26" i="214"/>
  <c r="Q26" i="214"/>
  <c r="B26" i="214"/>
  <c r="R25" i="214"/>
  <c r="Q25" i="214"/>
  <c r="B25" i="214"/>
  <c r="R23" i="214"/>
  <c r="CJ3" i="82" s="1"/>
  <c r="R21" i="214"/>
  <c r="Q21" i="214"/>
  <c r="B21" i="214"/>
  <c r="R20" i="214"/>
  <c r="Q20" i="214"/>
  <c r="B20" i="214"/>
  <c r="R19" i="214"/>
  <c r="Q19" i="214"/>
  <c r="B19" i="214"/>
  <c r="R18" i="214"/>
  <c r="Q18" i="214"/>
  <c r="B18" i="214"/>
  <c r="R17" i="214"/>
  <c r="Q17" i="214"/>
  <c r="B17" i="214"/>
  <c r="R16" i="214"/>
  <c r="Q16" i="214"/>
  <c r="B16" i="214"/>
  <c r="R15" i="214"/>
  <c r="Q15" i="214"/>
  <c r="B15" i="214"/>
  <c r="R14" i="214"/>
  <c r="Q14" i="214"/>
  <c r="B14" i="214"/>
  <c r="R13" i="214"/>
  <c r="Q13" i="214"/>
  <c r="B13" i="214"/>
  <c r="R12" i="214"/>
  <c r="Q12" i="214"/>
  <c r="B12" i="214"/>
  <c r="R10" i="214"/>
  <c r="CI3" i="82" s="1"/>
  <c r="Q24" i="223" l="1"/>
  <c r="Q23" i="223" s="1"/>
  <c r="Q22" i="223" s="1"/>
  <c r="Q47" i="224"/>
  <c r="Q46" i="224" s="1"/>
  <c r="Q45" i="224" s="1"/>
  <c r="Q47" i="227"/>
  <c r="Q46" i="227" s="1"/>
  <c r="Q45" i="227" s="1"/>
  <c r="Q47" i="232"/>
  <c r="Q46" i="232" s="1"/>
  <c r="Q45" i="232" s="1"/>
  <c r="Q47" i="234"/>
  <c r="Q46" i="234" s="1"/>
  <c r="Q45" i="234" s="1"/>
  <c r="Q47" i="228"/>
  <c r="Q46" i="228" s="1"/>
  <c r="Q45" i="228" s="1"/>
  <c r="Q47" i="218"/>
  <c r="Q46" i="218" s="1"/>
  <c r="Q45" i="218" s="1"/>
  <c r="Q47" i="214"/>
  <c r="Q46" i="214" s="1"/>
  <c r="Q45" i="214" s="1"/>
  <c r="Q24" i="227"/>
  <c r="Q23" i="227" s="1"/>
  <c r="Q22" i="227" s="1"/>
  <c r="Q24" i="231"/>
  <c r="Q23" i="231" s="1"/>
  <c r="Q22" i="231" s="1"/>
  <c r="Q11" i="220"/>
  <c r="Q10" i="220" s="1"/>
  <c r="Q9" i="220" s="1"/>
  <c r="Q47" i="225"/>
  <c r="Q46" i="225" s="1"/>
  <c r="Q45" i="225" s="1"/>
  <c r="Q24" i="230"/>
  <c r="Q23" i="230" s="1"/>
  <c r="Q22" i="230" s="1"/>
  <c r="Q24" i="221"/>
  <c r="Q23" i="221" s="1"/>
  <c r="Q22" i="221" s="1"/>
  <c r="Q24" i="225"/>
  <c r="Q23" i="225" s="1"/>
  <c r="Q22" i="225" s="1"/>
  <c r="Q24" i="229"/>
  <c r="Q23" i="229" s="1"/>
  <c r="Q22" i="229" s="1"/>
  <c r="Q47" i="219"/>
  <c r="Q46" i="219" s="1"/>
  <c r="Q45" i="219" s="1"/>
  <c r="Q47" i="233"/>
  <c r="Q46" i="233" s="1"/>
  <c r="Q45" i="233" s="1"/>
  <c r="Q47" i="231"/>
  <c r="Q46" i="231" s="1"/>
  <c r="Q45" i="231" s="1"/>
  <c r="Q47" i="222"/>
  <c r="Q46" i="222" s="1"/>
  <c r="Q45" i="222" s="1"/>
  <c r="Q47" i="216"/>
  <c r="Q46" i="216" s="1"/>
  <c r="Q45" i="216" s="1"/>
  <c r="Q47" i="226"/>
  <c r="Q46" i="226" s="1"/>
  <c r="Q45" i="226" s="1"/>
  <c r="Q47" i="230"/>
  <c r="Q46" i="230" s="1"/>
  <c r="Q45" i="230" s="1"/>
  <c r="Q47" i="220"/>
  <c r="Q46" i="220" s="1"/>
  <c r="Q45" i="220" s="1"/>
  <c r="Q47" i="217"/>
  <c r="Q46" i="217" s="1"/>
  <c r="Q45" i="217" s="1"/>
  <c r="Q47" i="223"/>
  <c r="Q46" i="223" s="1"/>
  <c r="Q45" i="223" s="1"/>
  <c r="Q47" i="215"/>
  <c r="Q46" i="215" s="1"/>
  <c r="Q45" i="215" s="1"/>
  <c r="Q47" i="221"/>
  <c r="Q46" i="221" s="1"/>
  <c r="Q45" i="221" s="1"/>
  <c r="Q47" i="229"/>
  <c r="Q46" i="229" s="1"/>
  <c r="Q45" i="229" s="1"/>
  <c r="Q24" i="220"/>
  <c r="Q23" i="220" s="1"/>
  <c r="Q22" i="220" s="1"/>
  <c r="Q11" i="224"/>
  <c r="Q10" i="224" s="1"/>
  <c r="Q9" i="224" s="1"/>
  <c r="Q11" i="232"/>
  <c r="Q10" i="232" s="1"/>
  <c r="Q9" i="232" s="1"/>
  <c r="Q11" i="222"/>
  <c r="Q10" i="222" s="1"/>
  <c r="Q9" i="222" s="1"/>
  <c r="Q11" i="226"/>
  <c r="Q10" i="226" s="1"/>
  <c r="Q9" i="226" s="1"/>
  <c r="Q11" i="214"/>
  <c r="Q10" i="214" s="1"/>
  <c r="Q9" i="214" s="1"/>
  <c r="Q11" i="218"/>
  <c r="Q10" i="218" s="1"/>
  <c r="Q9" i="218" s="1"/>
  <c r="Q11" i="225"/>
  <c r="Q10" i="225" s="1"/>
  <c r="Q9" i="225" s="1"/>
  <c r="Q11" i="227"/>
  <c r="Q10" i="227" s="1"/>
  <c r="Q9" i="227" s="1"/>
  <c r="Q11" i="233"/>
  <c r="Q10" i="233" s="1"/>
  <c r="Q9" i="233" s="1"/>
  <c r="Q11" i="215"/>
  <c r="Q10" i="215" s="1"/>
  <c r="Q9" i="215" s="1"/>
  <c r="Q11" i="231"/>
  <c r="Q10" i="231" s="1"/>
  <c r="Q9" i="231" s="1"/>
  <c r="Q24" i="222"/>
  <c r="Q23" i="222" s="1"/>
  <c r="Q22" i="222" s="1"/>
  <c r="Q24" i="219"/>
  <c r="Q23" i="219" s="1"/>
  <c r="Q22" i="219" s="1"/>
  <c r="Q24" i="218"/>
  <c r="Q23" i="218" s="1"/>
  <c r="Q22" i="218" s="1"/>
  <c r="Q24" i="226"/>
  <c r="Q23" i="226" s="1"/>
  <c r="Q22" i="226" s="1"/>
  <c r="Q24" i="214"/>
  <c r="Q23" i="214" s="1"/>
  <c r="Q22" i="214" s="1"/>
  <c r="Q24" i="215"/>
  <c r="Q23" i="215" s="1"/>
  <c r="Q22" i="215" s="1"/>
  <c r="Q24" i="217"/>
  <c r="Q23" i="217" s="1"/>
  <c r="Q22" i="217" s="1"/>
  <c r="Q24" i="232"/>
  <c r="Q23" i="232" s="1"/>
  <c r="Q22" i="232" s="1"/>
  <c r="Q24" i="234"/>
  <c r="Q23" i="234" s="1"/>
  <c r="Q22" i="234" s="1"/>
  <c r="Q24" i="216"/>
  <c r="Q23" i="216" s="1"/>
  <c r="Q22" i="216" s="1"/>
  <c r="Q24" i="233"/>
  <c r="Q23" i="233" s="1"/>
  <c r="Q22" i="233" s="1"/>
  <c r="Q24" i="224"/>
  <c r="Q23" i="224" s="1"/>
  <c r="Q22" i="224" s="1"/>
  <c r="Q24" i="228"/>
  <c r="Q23" i="228" s="1"/>
  <c r="Q22" i="228" s="1"/>
  <c r="Q11" i="234"/>
  <c r="Q10" i="234" s="1"/>
  <c r="Q9" i="234" s="1"/>
  <c r="Q11" i="229"/>
  <c r="Q10" i="229" s="1"/>
  <c r="Q9" i="229" s="1"/>
  <c r="Q11" i="216"/>
  <c r="Q10" i="216" s="1"/>
  <c r="Q9" i="216" s="1"/>
  <c r="Q11" i="228"/>
  <c r="Q10" i="228" s="1"/>
  <c r="Q9" i="228" s="1"/>
  <c r="Q11" i="230"/>
  <c r="Q10" i="230" s="1"/>
  <c r="Q9" i="230" s="1"/>
  <c r="Q11" i="219"/>
  <c r="Q10" i="219" s="1"/>
  <c r="Q9" i="219" s="1"/>
  <c r="Q11" i="221"/>
  <c r="Q10" i="221" s="1"/>
  <c r="Q9" i="221" s="1"/>
  <c r="Q11" i="223"/>
  <c r="Q10" i="223" s="1"/>
  <c r="Q9" i="223" s="1"/>
  <c r="Q11" i="217"/>
  <c r="Q10" i="217" s="1"/>
  <c r="Q9" i="217" s="1"/>
  <c r="V15" i="87"/>
  <c r="V26" i="87"/>
  <c r="V38" i="87" s="1"/>
  <c r="V50" i="87" s="1"/>
  <c r="V62" i="87" s="1"/>
  <c r="V74" i="87" s="1"/>
  <c r="V86" i="87" s="1"/>
  <c r="V98" i="87" s="1"/>
  <c r="V110" i="87" s="1"/>
  <c r="V122" i="87" s="1"/>
  <c r="V134" i="87" s="1"/>
  <c r="V146" i="87" s="1"/>
  <c r="V158" i="87" s="1"/>
  <c r="V170" i="87" s="1"/>
  <c r="V182" i="87" s="1"/>
  <c r="V194" i="87" s="1"/>
  <c r="V206" i="87" s="1"/>
  <c r="V218" i="87" s="1"/>
  <c r="V230" i="87" s="1"/>
  <c r="V242" i="87" s="1"/>
  <c r="V254" i="87" s="1"/>
  <c r="V266" i="87" s="1"/>
  <c r="V278" i="87" s="1"/>
  <c r="V290" i="87" s="1"/>
  <c r="V302" i="87" s="1"/>
  <c r="V314" i="87" s="1"/>
  <c r="V326" i="87" s="1"/>
  <c r="V338" i="87" s="1"/>
  <c r="V350" i="87" s="1"/>
  <c r="V362" i="87" s="1"/>
  <c r="V374" i="87" s="1"/>
  <c r="V386" i="87" s="1"/>
  <c r="V398" i="87" s="1"/>
  <c r="V410" i="87" s="1"/>
  <c r="V422" i="87" s="1"/>
  <c r="V434" i="87" s="1"/>
  <c r="V446" i="87" s="1"/>
  <c r="V458" i="87" s="1"/>
  <c r="V470" i="87" s="1"/>
  <c r="V482" i="87" s="1"/>
  <c r="Z470" i="82"/>
  <c r="Y470" i="82"/>
  <c r="X470" i="82"/>
  <c r="Z458" i="82"/>
  <c r="Y458" i="82"/>
  <c r="X458" i="82"/>
  <c r="Z446" i="82"/>
  <c r="Y446" i="82"/>
  <c r="X446" i="82"/>
  <c r="Z434" i="82"/>
  <c r="Y434" i="82"/>
  <c r="X434" i="82"/>
  <c r="Z422" i="82"/>
  <c r="Y422" i="82"/>
  <c r="X422" i="82"/>
  <c r="Z410" i="82"/>
  <c r="Y410" i="82"/>
  <c r="X410" i="82"/>
  <c r="Z398" i="82"/>
  <c r="Y398" i="82"/>
  <c r="X398" i="82"/>
  <c r="Z386" i="82"/>
  <c r="Y386" i="82"/>
  <c r="X386" i="82"/>
  <c r="Z374" i="82"/>
  <c r="Y374" i="82"/>
  <c r="X374" i="82"/>
  <c r="Z362" i="82"/>
  <c r="Y362" i="82"/>
  <c r="X362" i="82"/>
  <c r="Z350" i="82"/>
  <c r="Y350" i="82"/>
  <c r="X350" i="82"/>
  <c r="Z338" i="82"/>
  <c r="Y338" i="82"/>
  <c r="X338" i="82"/>
  <c r="Z326" i="82"/>
  <c r="Y326" i="82"/>
  <c r="X326" i="82"/>
  <c r="Z314" i="82"/>
  <c r="Y314" i="82"/>
  <c r="X314" i="82"/>
  <c r="Z302" i="82"/>
  <c r="Y302" i="82"/>
  <c r="X302" i="82"/>
  <c r="Z290" i="82"/>
  <c r="Y290" i="82"/>
  <c r="X290" i="82"/>
  <c r="Z278" i="82"/>
  <c r="Y278" i="82"/>
  <c r="X278" i="82"/>
  <c r="Z266" i="82"/>
  <c r="Y266" i="82"/>
  <c r="X266" i="82"/>
  <c r="Z254" i="82"/>
  <c r="Y254" i="82"/>
  <c r="X254" i="82"/>
  <c r="Z242" i="82"/>
  <c r="Y242" i="82"/>
  <c r="X242" i="82"/>
  <c r="Z230" i="82"/>
  <c r="Y230" i="82"/>
  <c r="X230" i="82"/>
  <c r="Z218" i="82"/>
  <c r="Y218" i="82"/>
  <c r="X218" i="82"/>
  <c r="Z206" i="82"/>
  <c r="Y206" i="82"/>
  <c r="X206" i="82"/>
  <c r="Z194" i="82"/>
  <c r="Y194" i="82"/>
  <c r="X194" i="82"/>
  <c r="Z182" i="82"/>
  <c r="Y182" i="82"/>
  <c r="X182" i="82"/>
  <c r="Z170" i="82"/>
  <c r="Y170" i="82"/>
  <c r="X170" i="82"/>
  <c r="Z158" i="82"/>
  <c r="Y158" i="82"/>
  <c r="X158" i="82"/>
  <c r="Z146" i="82"/>
  <c r="Y146" i="82"/>
  <c r="X146" i="82"/>
  <c r="Z134" i="82"/>
  <c r="Y134" i="82"/>
  <c r="X134" i="82"/>
  <c r="Z122" i="82"/>
  <c r="Y122" i="82"/>
  <c r="X122" i="82"/>
  <c r="Z110" i="82"/>
  <c r="Y110" i="82"/>
  <c r="X110" i="82"/>
  <c r="Z98" i="82"/>
  <c r="Y98" i="82"/>
  <c r="X98" i="82"/>
  <c r="Z86" i="82"/>
  <c r="Y86" i="82"/>
  <c r="X86" i="82"/>
  <c r="Z74" i="82"/>
  <c r="Y74" i="82"/>
  <c r="X74" i="82"/>
  <c r="Z62" i="82"/>
  <c r="Y62" i="82"/>
  <c r="X62" i="82"/>
  <c r="Z50" i="82"/>
  <c r="Y50" i="82"/>
  <c r="X50" i="82"/>
  <c r="Z38" i="82"/>
  <c r="Y38" i="82"/>
  <c r="X38" i="82"/>
  <c r="Z26" i="82"/>
  <c r="Y26" i="82"/>
  <c r="X26" i="82"/>
  <c r="Z14" i="82"/>
  <c r="Y14" i="82"/>
  <c r="X14" i="82"/>
  <c r="Z2" i="82"/>
  <c r="Y2" i="82"/>
  <c r="X2" i="82"/>
  <c r="V27" i="87" l="1"/>
  <c r="V39" i="87" s="1"/>
  <c r="V51" i="87" s="1"/>
  <c r="V63" i="87" s="1"/>
  <c r="V75" i="87" s="1"/>
  <c r="V87" i="87" s="1"/>
  <c r="V99" i="87" s="1"/>
  <c r="V111" i="87" s="1"/>
  <c r="V123" i="87" s="1"/>
  <c r="V135" i="87" s="1"/>
  <c r="V147" i="87" s="1"/>
  <c r="V159" i="87" s="1"/>
  <c r="V171" i="87" s="1"/>
  <c r="V183" i="87" s="1"/>
  <c r="V195" i="87" s="1"/>
  <c r="V207" i="87" s="1"/>
  <c r="V219" i="87" s="1"/>
  <c r="V231" i="87" s="1"/>
  <c r="V243" i="87" s="1"/>
  <c r="V255" i="87" s="1"/>
  <c r="V267" i="87" s="1"/>
  <c r="V279" i="87" s="1"/>
  <c r="V291" i="87" s="1"/>
  <c r="V303" i="87" s="1"/>
  <c r="V315" i="87" s="1"/>
  <c r="V327" i="87" s="1"/>
  <c r="V339" i="87" s="1"/>
  <c r="V351" i="87" s="1"/>
  <c r="V363" i="87" s="1"/>
  <c r="V375" i="87" s="1"/>
  <c r="V387" i="87" s="1"/>
  <c r="V399" i="87" s="1"/>
  <c r="V411" i="87" s="1"/>
  <c r="V423" i="87" s="1"/>
  <c r="V435" i="87" s="1"/>
  <c r="V447" i="87" s="1"/>
  <c r="V459" i="87" s="1"/>
  <c r="V471" i="87" s="1"/>
  <c r="V483" i="87" s="1"/>
  <c r="V16" i="87"/>
  <c r="D25" i="82"/>
  <c r="D37" i="82" s="1"/>
  <c r="D24" i="82"/>
  <c r="D36" i="82" s="1"/>
  <c r="D23" i="82"/>
  <c r="D35" i="82" s="1"/>
  <c r="D22" i="82"/>
  <c r="D34" i="82" s="1"/>
  <c r="D21" i="82"/>
  <c r="D33" i="82" s="1"/>
  <c r="D20" i="82"/>
  <c r="D32" i="82" s="1"/>
  <c r="D19" i="82"/>
  <c r="D31" i="82" s="1"/>
  <c r="D18" i="82"/>
  <c r="D30" i="82" s="1"/>
  <c r="D17" i="82"/>
  <c r="D29" i="82" s="1"/>
  <c r="D16" i="82"/>
  <c r="D28" i="82" s="1"/>
  <c r="D15" i="82"/>
  <c r="D27" i="82" s="1"/>
  <c r="D14" i="82"/>
  <c r="D26" i="82" s="1"/>
  <c r="E13" i="82"/>
  <c r="E12" i="82"/>
  <c r="E11" i="82"/>
  <c r="E10" i="82"/>
  <c r="E9" i="82"/>
  <c r="E8" i="82"/>
  <c r="E7" i="82"/>
  <c r="E6" i="82"/>
  <c r="E5" i="82"/>
  <c r="E4" i="82"/>
  <c r="E3" i="82"/>
  <c r="E2" i="82"/>
  <c r="BD2" i="82" s="1"/>
  <c r="E18" i="82" l="1"/>
  <c r="BC2" i="82"/>
  <c r="BB2" i="82"/>
  <c r="E19" i="82"/>
  <c r="E22" i="82"/>
  <c r="E14" i="82"/>
  <c r="E23" i="82"/>
  <c r="E20" i="82"/>
  <c r="E16" i="82"/>
  <c r="E25" i="82"/>
  <c r="E15" i="82"/>
  <c r="E24" i="82"/>
  <c r="V17" i="87"/>
  <c r="V28" i="87"/>
  <c r="V40" i="87" s="1"/>
  <c r="V52" i="87" s="1"/>
  <c r="V64" i="87" s="1"/>
  <c r="V76" i="87" s="1"/>
  <c r="V88" i="87" s="1"/>
  <c r="V100" i="87" s="1"/>
  <c r="V112" i="87" s="1"/>
  <c r="V124" i="87" s="1"/>
  <c r="V136" i="87" s="1"/>
  <c r="V148" i="87" s="1"/>
  <c r="V160" i="87" s="1"/>
  <c r="V172" i="87" s="1"/>
  <c r="V184" i="87" s="1"/>
  <c r="V196" i="87" s="1"/>
  <c r="V208" i="87" s="1"/>
  <c r="V220" i="87" s="1"/>
  <c r="V232" i="87" s="1"/>
  <c r="V244" i="87" s="1"/>
  <c r="V256" i="87" s="1"/>
  <c r="V268" i="87" s="1"/>
  <c r="V280" i="87" s="1"/>
  <c r="V292" i="87" s="1"/>
  <c r="V304" i="87" s="1"/>
  <c r="V316" i="87" s="1"/>
  <c r="V328" i="87" s="1"/>
  <c r="V340" i="87" s="1"/>
  <c r="V352" i="87" s="1"/>
  <c r="V364" i="87" s="1"/>
  <c r="V376" i="87" s="1"/>
  <c r="V388" i="87" s="1"/>
  <c r="V400" i="87" s="1"/>
  <c r="V412" i="87" s="1"/>
  <c r="V424" i="87" s="1"/>
  <c r="V436" i="87" s="1"/>
  <c r="V448" i="87" s="1"/>
  <c r="V460" i="87" s="1"/>
  <c r="V472" i="87" s="1"/>
  <c r="V484" i="87" s="1"/>
  <c r="E28" i="82"/>
  <c r="D40" i="82"/>
  <c r="E36" i="82"/>
  <c r="D48" i="82"/>
  <c r="E26" i="82"/>
  <c r="D38" i="82"/>
  <c r="E29" i="82"/>
  <c r="D41" i="82"/>
  <c r="E30" i="82"/>
  <c r="D42" i="82"/>
  <c r="E33" i="82"/>
  <c r="D45" i="82"/>
  <c r="D39" i="82"/>
  <c r="E27" i="82"/>
  <c r="D43" i="82"/>
  <c r="E31" i="82"/>
  <c r="D46" i="82"/>
  <c r="E34" i="82"/>
  <c r="D49" i="82"/>
  <c r="E37" i="82"/>
  <c r="D47" i="82"/>
  <c r="E35" i="82"/>
  <c r="D44" i="82"/>
  <c r="E32" i="82"/>
  <c r="E17" i="82"/>
  <c r="E21" i="82"/>
  <c r="BB3" i="82" l="1"/>
  <c r="BC3" i="82"/>
  <c r="BD3" i="82"/>
  <c r="V29" i="87"/>
  <c r="V41" i="87" s="1"/>
  <c r="V53" i="87" s="1"/>
  <c r="V65" i="87" s="1"/>
  <c r="V77" i="87" s="1"/>
  <c r="V89" i="87" s="1"/>
  <c r="V101" i="87" s="1"/>
  <c r="V113" i="87" s="1"/>
  <c r="V125" i="87" s="1"/>
  <c r="V137" i="87" s="1"/>
  <c r="V149" i="87" s="1"/>
  <c r="V161" i="87" s="1"/>
  <c r="V173" i="87" s="1"/>
  <c r="V185" i="87" s="1"/>
  <c r="V197" i="87" s="1"/>
  <c r="V209" i="87" s="1"/>
  <c r="V221" i="87" s="1"/>
  <c r="V233" i="87" s="1"/>
  <c r="V245" i="87" s="1"/>
  <c r="V257" i="87" s="1"/>
  <c r="V269" i="87" s="1"/>
  <c r="V281" i="87" s="1"/>
  <c r="V293" i="87" s="1"/>
  <c r="V305" i="87" s="1"/>
  <c r="V317" i="87" s="1"/>
  <c r="V329" i="87" s="1"/>
  <c r="V341" i="87" s="1"/>
  <c r="V353" i="87" s="1"/>
  <c r="V365" i="87" s="1"/>
  <c r="V377" i="87" s="1"/>
  <c r="V389" i="87" s="1"/>
  <c r="V401" i="87" s="1"/>
  <c r="V413" i="87" s="1"/>
  <c r="V425" i="87" s="1"/>
  <c r="V437" i="87" s="1"/>
  <c r="V449" i="87" s="1"/>
  <c r="V461" i="87" s="1"/>
  <c r="V473" i="87" s="1"/>
  <c r="V485" i="87" s="1"/>
  <c r="V18" i="87"/>
  <c r="BC4" i="82"/>
  <c r="BB4" i="82"/>
  <c r="BD4" i="82"/>
  <c r="E42" i="82"/>
  <c r="D54" i="82"/>
  <c r="E38" i="82"/>
  <c r="D50" i="82"/>
  <c r="E48" i="82"/>
  <c r="D60" i="82"/>
  <c r="D59" i="82"/>
  <c r="E47" i="82"/>
  <c r="E46" i="82"/>
  <c r="D58" i="82"/>
  <c r="D51" i="82"/>
  <c r="E39" i="82"/>
  <c r="E45" i="82"/>
  <c r="D57" i="82"/>
  <c r="D53" i="82"/>
  <c r="E41" i="82"/>
  <c r="E40" i="82"/>
  <c r="D52" i="82"/>
  <c r="E44" i="82"/>
  <c r="D56" i="82"/>
  <c r="E49" i="82"/>
  <c r="D61" i="82"/>
  <c r="E43" i="82"/>
  <c r="D55" i="82"/>
  <c r="V19" i="87" l="1"/>
  <c r="V31" i="87" s="1"/>
  <c r="V43" i="87" s="1"/>
  <c r="V55" i="87" s="1"/>
  <c r="V67" i="87" s="1"/>
  <c r="V79" i="87" s="1"/>
  <c r="V91" i="87" s="1"/>
  <c r="V103" i="87" s="1"/>
  <c r="V115" i="87" s="1"/>
  <c r="V127" i="87" s="1"/>
  <c r="V139" i="87" s="1"/>
  <c r="V151" i="87" s="1"/>
  <c r="V163" i="87" s="1"/>
  <c r="V175" i="87" s="1"/>
  <c r="V187" i="87" s="1"/>
  <c r="V199" i="87" s="1"/>
  <c r="V211" i="87" s="1"/>
  <c r="V223" i="87" s="1"/>
  <c r="V235" i="87" s="1"/>
  <c r="V247" i="87" s="1"/>
  <c r="V259" i="87" s="1"/>
  <c r="V271" i="87" s="1"/>
  <c r="V283" i="87" s="1"/>
  <c r="V295" i="87" s="1"/>
  <c r="V307" i="87" s="1"/>
  <c r="V319" i="87" s="1"/>
  <c r="V331" i="87" s="1"/>
  <c r="V343" i="87" s="1"/>
  <c r="V355" i="87" s="1"/>
  <c r="V367" i="87" s="1"/>
  <c r="V379" i="87" s="1"/>
  <c r="V391" i="87" s="1"/>
  <c r="V403" i="87" s="1"/>
  <c r="V415" i="87" s="1"/>
  <c r="V427" i="87" s="1"/>
  <c r="V439" i="87" s="1"/>
  <c r="V451" i="87" s="1"/>
  <c r="V463" i="87" s="1"/>
  <c r="V475" i="87" s="1"/>
  <c r="V487" i="87" s="1"/>
  <c r="V30" i="87"/>
  <c r="V42" i="87" s="1"/>
  <c r="V54" i="87" s="1"/>
  <c r="V66" i="87" s="1"/>
  <c r="V78" i="87" s="1"/>
  <c r="V90" i="87" s="1"/>
  <c r="V102" i="87" s="1"/>
  <c r="V114" i="87" s="1"/>
  <c r="V126" i="87" s="1"/>
  <c r="V138" i="87" s="1"/>
  <c r="V150" i="87" s="1"/>
  <c r="V162" i="87" s="1"/>
  <c r="V174" i="87" s="1"/>
  <c r="V186" i="87" s="1"/>
  <c r="V198" i="87" s="1"/>
  <c r="V210" i="87" s="1"/>
  <c r="V222" i="87" s="1"/>
  <c r="V234" i="87" s="1"/>
  <c r="V246" i="87" s="1"/>
  <c r="V258" i="87" s="1"/>
  <c r="V270" i="87" s="1"/>
  <c r="V282" i="87" s="1"/>
  <c r="V294" i="87" s="1"/>
  <c r="V306" i="87" s="1"/>
  <c r="V318" i="87" s="1"/>
  <c r="V330" i="87" s="1"/>
  <c r="V342" i="87" s="1"/>
  <c r="V354" i="87" s="1"/>
  <c r="V366" i="87" s="1"/>
  <c r="V378" i="87" s="1"/>
  <c r="V390" i="87" s="1"/>
  <c r="V402" i="87" s="1"/>
  <c r="V414" i="87" s="1"/>
  <c r="V426" i="87" s="1"/>
  <c r="V438" i="87" s="1"/>
  <c r="V450" i="87" s="1"/>
  <c r="V462" i="87" s="1"/>
  <c r="V474" i="87" s="1"/>
  <c r="V486" i="87" s="1"/>
  <c r="E56" i="82"/>
  <c r="D68" i="82"/>
  <c r="D73" i="82"/>
  <c r="E61" i="82"/>
  <c r="D65" i="82"/>
  <c r="E53" i="82"/>
  <c r="E58" i="82"/>
  <c r="D70" i="82"/>
  <c r="E55" i="82"/>
  <c r="D67" i="82"/>
  <c r="E52" i="82"/>
  <c r="D64" i="82"/>
  <c r="D69" i="82"/>
  <c r="E57" i="82"/>
  <c r="E50" i="82"/>
  <c r="BC6" i="82" s="1"/>
  <c r="D62" i="82"/>
  <c r="BC5" i="82"/>
  <c r="BB5" i="82"/>
  <c r="BB6" i="82"/>
  <c r="BD5" i="82"/>
  <c r="D63" i="82"/>
  <c r="E51" i="82"/>
  <c r="D71" i="82"/>
  <c r="E59" i="82"/>
  <c r="E60" i="82"/>
  <c r="D72" i="82"/>
  <c r="E54" i="82"/>
  <c r="D66" i="82"/>
  <c r="BD6" i="82" l="1"/>
  <c r="E72" i="82"/>
  <c r="D84" i="82"/>
  <c r="E62" i="82"/>
  <c r="BB7" i="82" s="1"/>
  <c r="D74" i="82"/>
  <c r="E64" i="82"/>
  <c r="D76" i="82"/>
  <c r="E70" i="82"/>
  <c r="D82" i="82"/>
  <c r="E65" i="82"/>
  <c r="D77" i="82"/>
  <c r="E63" i="82"/>
  <c r="D75" i="82"/>
  <c r="E73" i="82"/>
  <c r="D85" i="82"/>
  <c r="E66" i="82"/>
  <c r="D78" i="82"/>
  <c r="E71" i="82"/>
  <c r="D83" i="82"/>
  <c r="E69" i="82"/>
  <c r="D81" i="82"/>
  <c r="E67" i="82"/>
  <c r="D79" i="82"/>
  <c r="E68" i="82"/>
  <c r="D80" i="82"/>
  <c r="BC7" i="82" l="1"/>
  <c r="E82" i="82"/>
  <c r="D94" i="82"/>
  <c r="E84" i="82"/>
  <c r="D96" i="82"/>
  <c r="E80" i="82"/>
  <c r="D92" i="82"/>
  <c r="E79" i="82"/>
  <c r="D91" i="82"/>
  <c r="E75" i="82"/>
  <c r="D87" i="82"/>
  <c r="E78" i="82"/>
  <c r="D90" i="82"/>
  <c r="E85" i="82"/>
  <c r="D97" i="82"/>
  <c r="E77" i="82"/>
  <c r="D89" i="82"/>
  <c r="E74" i="82"/>
  <c r="D86" i="82"/>
  <c r="BD8" i="82"/>
  <c r="E81" i="82"/>
  <c r="D93" i="82"/>
  <c r="E83" i="82"/>
  <c r="D95" i="82"/>
  <c r="E76" i="82"/>
  <c r="D88" i="82"/>
  <c r="BD7" i="82"/>
  <c r="E97" i="82" l="1"/>
  <c r="D109" i="82"/>
  <c r="E92" i="82"/>
  <c r="D104" i="82"/>
  <c r="E96" i="82"/>
  <c r="D108" i="82"/>
  <c r="E94" i="82"/>
  <c r="D106" i="82"/>
  <c r="E88" i="82"/>
  <c r="D100" i="82"/>
  <c r="E95" i="82"/>
  <c r="D107" i="82"/>
  <c r="E93" i="82"/>
  <c r="D105" i="82"/>
  <c r="E89" i="82"/>
  <c r="D101" i="82"/>
  <c r="E90" i="82"/>
  <c r="D102" i="82"/>
  <c r="E87" i="82"/>
  <c r="D99" i="82"/>
  <c r="BB8" i="82"/>
  <c r="E86" i="82"/>
  <c r="D98" i="82"/>
  <c r="BC8" i="82"/>
  <c r="E91" i="82"/>
  <c r="D103" i="82"/>
  <c r="BD9" i="82"/>
  <c r="E103" i="82" l="1"/>
  <c r="D115" i="82"/>
  <c r="E106" i="82"/>
  <c r="D118" i="82"/>
  <c r="E108" i="82"/>
  <c r="D120" i="82"/>
  <c r="E99" i="82"/>
  <c r="D111" i="82"/>
  <c r="E101" i="82"/>
  <c r="D113" i="82"/>
  <c r="E100" i="82"/>
  <c r="D112" i="82"/>
  <c r="E104" i="82"/>
  <c r="D116" i="82"/>
  <c r="E107" i="82"/>
  <c r="D119" i="82"/>
  <c r="E109" i="82"/>
  <c r="D121" i="82"/>
  <c r="E98" i="82"/>
  <c r="D110" i="82"/>
  <c r="E102" i="82"/>
  <c r="D114" i="82"/>
  <c r="E105" i="82"/>
  <c r="D117" i="82"/>
  <c r="E112" i="82" l="1"/>
  <c r="D124" i="82"/>
  <c r="E111" i="82"/>
  <c r="D123" i="82"/>
  <c r="D132" i="82"/>
  <c r="E120" i="82"/>
  <c r="E114" i="82"/>
  <c r="D126" i="82"/>
  <c r="E121" i="82"/>
  <c r="D133" i="82"/>
  <c r="D129" i="82"/>
  <c r="E117" i="82"/>
  <c r="E110" i="82"/>
  <c r="D122" i="82"/>
  <c r="E119" i="82"/>
  <c r="D131" i="82"/>
  <c r="D128" i="82"/>
  <c r="E116" i="82"/>
  <c r="E113" i="82"/>
  <c r="D125" i="82"/>
  <c r="D130" i="82"/>
  <c r="E118" i="82"/>
  <c r="E115" i="82"/>
  <c r="D127" i="82"/>
  <c r="E130" i="82" l="1"/>
  <c r="D142" i="82"/>
  <c r="D140" i="82"/>
  <c r="E128" i="82"/>
  <c r="D141" i="82"/>
  <c r="E129" i="82"/>
  <c r="E133" i="82"/>
  <c r="D145" i="82"/>
  <c r="E127" i="82"/>
  <c r="D139" i="82"/>
  <c r="D136" i="82"/>
  <c r="E124" i="82"/>
  <c r="D138" i="82"/>
  <c r="E126" i="82"/>
  <c r="E132" i="82"/>
  <c r="D144" i="82"/>
  <c r="E125" i="82"/>
  <c r="D137" i="82"/>
  <c r="D134" i="82"/>
  <c r="E122" i="82"/>
  <c r="D143" i="82"/>
  <c r="E131" i="82"/>
  <c r="D135" i="82"/>
  <c r="E123" i="82"/>
  <c r="D155" i="82" l="1"/>
  <c r="E143" i="82"/>
  <c r="E137" i="82"/>
  <c r="D149" i="82"/>
  <c r="E144" i="82"/>
  <c r="D156" i="82"/>
  <c r="D147" i="82"/>
  <c r="E135" i="82"/>
  <c r="E136" i="82"/>
  <c r="D148" i="82"/>
  <c r="E145" i="82"/>
  <c r="D157" i="82"/>
  <c r="E140" i="82"/>
  <c r="D152" i="82"/>
  <c r="E134" i="82"/>
  <c r="D146" i="82"/>
  <c r="E138" i="82"/>
  <c r="D150" i="82"/>
  <c r="E139" i="82"/>
  <c r="D151" i="82"/>
  <c r="D153" i="82"/>
  <c r="E141" i="82"/>
  <c r="E142" i="82"/>
  <c r="D154" i="82"/>
  <c r="E157" i="82" l="1"/>
  <c r="D169" i="82"/>
  <c r="E149" i="82"/>
  <c r="D161" i="82"/>
  <c r="BD10" i="82"/>
  <c r="BB13" i="82"/>
  <c r="BD12" i="82"/>
  <c r="BD13" i="82"/>
  <c r="BC11" i="82"/>
  <c r="BB10" i="82"/>
  <c r="BC10" i="82"/>
  <c r="BC13" i="82"/>
  <c r="BB12" i="82"/>
  <c r="BD11" i="82"/>
  <c r="BB9" i="82"/>
  <c r="BC9" i="82"/>
  <c r="BB11" i="82"/>
  <c r="BC12" i="82"/>
  <c r="D165" i="82"/>
  <c r="E153" i="82"/>
  <c r="E152" i="82"/>
  <c r="D164" i="82"/>
  <c r="D163" i="82"/>
  <c r="E151" i="82"/>
  <c r="E154" i="82"/>
  <c r="D166" i="82"/>
  <c r="E150" i="82"/>
  <c r="D162" i="82"/>
  <c r="E146" i="82"/>
  <c r="BD14" i="82" s="1"/>
  <c r="D158" i="82"/>
  <c r="E148" i="82"/>
  <c r="D160" i="82"/>
  <c r="D159" i="82"/>
  <c r="E147" i="82"/>
  <c r="E156" i="82"/>
  <c r="D168" i="82"/>
  <c r="D167" i="82"/>
  <c r="E155" i="82"/>
  <c r="D171" i="82" l="1"/>
  <c r="E159" i="82"/>
  <c r="E165" i="82"/>
  <c r="D177" i="82"/>
  <c r="BB14" i="82"/>
  <c r="E169" i="82"/>
  <c r="D181" i="82"/>
  <c r="D179" i="82"/>
  <c r="E167" i="82"/>
  <c r="E168" i="82"/>
  <c r="D180" i="82"/>
  <c r="D175" i="82"/>
  <c r="E163" i="82"/>
  <c r="BC14" i="82"/>
  <c r="E160" i="82"/>
  <c r="D172" i="82"/>
  <c r="E162" i="82"/>
  <c r="D174" i="82"/>
  <c r="E158" i="82"/>
  <c r="BB15" i="82" s="1"/>
  <c r="D170" i="82"/>
  <c r="E166" i="82"/>
  <c r="D178" i="82"/>
  <c r="E164" i="82"/>
  <c r="D176" i="82"/>
  <c r="E161" i="82"/>
  <c r="D173" i="82"/>
  <c r="BC15" i="82" l="1"/>
  <c r="E180" i="82"/>
  <c r="D192" i="82"/>
  <c r="E181" i="82"/>
  <c r="D193" i="82"/>
  <c r="D183" i="82"/>
  <c r="E171" i="82"/>
  <c r="BD15" i="82"/>
  <c r="E178" i="82"/>
  <c r="D190" i="82"/>
  <c r="E174" i="82"/>
  <c r="D186" i="82"/>
  <c r="E177" i="82"/>
  <c r="D189" i="82"/>
  <c r="E173" i="82"/>
  <c r="D185" i="82"/>
  <c r="E176" i="82"/>
  <c r="D188" i="82"/>
  <c r="E170" i="82"/>
  <c r="D182" i="82"/>
  <c r="E172" i="82"/>
  <c r="D184" i="82"/>
  <c r="E175" i="82"/>
  <c r="D187" i="82"/>
  <c r="D191" i="82"/>
  <c r="E179" i="82"/>
  <c r="E186" i="82" l="1"/>
  <c r="D198" i="82"/>
  <c r="D205" i="82"/>
  <c r="E193" i="82"/>
  <c r="E182" i="82"/>
  <c r="D194" i="82"/>
  <c r="E185" i="82"/>
  <c r="D197" i="82"/>
  <c r="BD16" i="82"/>
  <c r="D201" i="82"/>
  <c r="E189" i="82"/>
  <c r="D195" i="82"/>
  <c r="E183" i="82"/>
  <c r="BB16" i="82"/>
  <c r="D203" i="82"/>
  <c r="E191" i="82"/>
  <c r="E187" i="82"/>
  <c r="D199" i="82"/>
  <c r="E188" i="82"/>
  <c r="D200" i="82"/>
  <c r="BC17" i="82"/>
  <c r="E192" i="82"/>
  <c r="D204" i="82"/>
  <c r="BD17" i="82"/>
  <c r="E184" i="82"/>
  <c r="D196" i="82"/>
  <c r="BC16" i="82"/>
  <c r="E190" i="82"/>
  <c r="D202" i="82"/>
  <c r="E196" i="82" l="1"/>
  <c r="D208" i="82"/>
  <c r="BD18" i="82"/>
  <c r="D207" i="82"/>
  <c r="E195" i="82"/>
  <c r="E194" i="82"/>
  <c r="BB18" i="82" s="1"/>
  <c r="D206" i="82"/>
  <c r="BB17" i="82"/>
  <c r="D217" i="82"/>
  <c r="E205" i="82"/>
  <c r="E202" i="82"/>
  <c r="D214" i="82"/>
  <c r="E204" i="82"/>
  <c r="D216" i="82"/>
  <c r="E200" i="82"/>
  <c r="D212" i="82"/>
  <c r="E199" i="82"/>
  <c r="D211" i="82"/>
  <c r="E203" i="82"/>
  <c r="D215" i="82"/>
  <c r="D209" i="82"/>
  <c r="E197" i="82"/>
  <c r="D213" i="82"/>
  <c r="E201" i="82"/>
  <c r="E198" i="82"/>
  <c r="D210" i="82"/>
  <c r="E208" i="82" l="1"/>
  <c r="D220" i="82"/>
  <c r="E210" i="82"/>
  <c r="D222" i="82"/>
  <c r="D227" i="82"/>
  <c r="E215" i="82"/>
  <c r="E211" i="82"/>
  <c r="D223" i="82"/>
  <c r="E214" i="82"/>
  <c r="D226" i="82"/>
  <c r="E212" i="82"/>
  <c r="D224" i="82"/>
  <c r="D229" i="82"/>
  <c r="E217" i="82"/>
  <c r="E206" i="82"/>
  <c r="D218" i="82"/>
  <c r="D225" i="82"/>
  <c r="E213" i="82"/>
  <c r="D221" i="82"/>
  <c r="E209" i="82"/>
  <c r="E216" i="82"/>
  <c r="D228" i="82"/>
  <c r="BC18" i="82"/>
  <c r="E207" i="82"/>
  <c r="D219" i="82"/>
  <c r="D230" i="82" l="1"/>
  <c r="E218" i="82"/>
  <c r="E226" i="82"/>
  <c r="D238" i="82"/>
  <c r="D233" i="82"/>
  <c r="E221" i="82"/>
  <c r="E224" i="82"/>
  <c r="D236" i="82"/>
  <c r="E220" i="82"/>
  <c r="D232" i="82"/>
  <c r="E228" i="82"/>
  <c r="D240" i="82"/>
  <c r="D237" i="82"/>
  <c r="E225" i="82"/>
  <c r="E227" i="82"/>
  <c r="D239" i="82"/>
  <c r="D231" i="82"/>
  <c r="E219" i="82"/>
  <c r="E229" i="82"/>
  <c r="D241" i="82"/>
  <c r="D235" i="82"/>
  <c r="E223" i="82"/>
  <c r="D234" i="82"/>
  <c r="E222" i="82"/>
  <c r="D247" i="82" l="1"/>
  <c r="E235" i="82"/>
  <c r="E231" i="82"/>
  <c r="D243" i="82"/>
  <c r="E238" i="82"/>
  <c r="D250" i="82"/>
  <c r="D253" i="82"/>
  <c r="E241" i="82"/>
  <c r="E234" i="82"/>
  <c r="D246" i="82"/>
  <c r="E239" i="82"/>
  <c r="D251" i="82"/>
  <c r="E240" i="82"/>
  <c r="D252" i="82"/>
  <c r="D245" i="82"/>
  <c r="E233" i="82"/>
  <c r="E237" i="82"/>
  <c r="D249" i="82"/>
  <c r="E236" i="82"/>
  <c r="D248" i="82"/>
  <c r="E232" i="82"/>
  <c r="D244" i="82"/>
  <c r="E230" i="82"/>
  <c r="D242" i="82"/>
  <c r="E244" i="82" l="1"/>
  <c r="D256" i="82"/>
  <c r="E247" i="82"/>
  <c r="D259" i="82"/>
  <c r="E242" i="82"/>
  <c r="D254" i="82"/>
  <c r="E250" i="82"/>
  <c r="D262" i="82"/>
  <c r="D257" i="82"/>
  <c r="E245" i="82"/>
  <c r="D265" i="82"/>
  <c r="E253" i="82"/>
  <c r="E243" i="82"/>
  <c r="D255" i="82"/>
  <c r="E249" i="82"/>
  <c r="D261" i="82"/>
  <c r="E251" i="82"/>
  <c r="D263" i="82"/>
  <c r="E248" i="82"/>
  <c r="D260" i="82"/>
  <c r="E252" i="82"/>
  <c r="D264" i="82"/>
  <c r="E246" i="82"/>
  <c r="D258" i="82"/>
  <c r="E260" i="82" l="1"/>
  <c r="D272" i="82"/>
  <c r="D273" i="82"/>
  <c r="E261" i="82"/>
  <c r="D269" i="82"/>
  <c r="E257" i="82"/>
  <c r="E262" i="82"/>
  <c r="D274" i="82"/>
  <c r="D271" i="82"/>
  <c r="E259" i="82"/>
  <c r="E258" i="82"/>
  <c r="D270" i="82"/>
  <c r="D275" i="82"/>
  <c r="E263" i="82"/>
  <c r="D277" i="82"/>
  <c r="E265" i="82"/>
  <c r="E254" i="82"/>
  <c r="D266" i="82"/>
  <c r="E256" i="82"/>
  <c r="D268" i="82"/>
  <c r="E264" i="82"/>
  <c r="D276" i="82"/>
  <c r="D267" i="82"/>
  <c r="E255" i="82"/>
  <c r="D288" i="82" l="1"/>
  <c r="E276" i="82"/>
  <c r="E266" i="82"/>
  <c r="D278" i="82"/>
  <c r="D287" i="82"/>
  <c r="E275" i="82"/>
  <c r="D283" i="82"/>
  <c r="E271" i="82"/>
  <c r="D281" i="82"/>
  <c r="E269" i="82"/>
  <c r="E270" i="82"/>
  <c r="D282" i="82"/>
  <c r="E268" i="82"/>
  <c r="D280" i="82"/>
  <c r="D285" i="82"/>
  <c r="E273" i="82"/>
  <c r="D286" i="82"/>
  <c r="E274" i="82"/>
  <c r="D279" i="82"/>
  <c r="E267" i="82"/>
  <c r="D289" i="82"/>
  <c r="E277" i="82"/>
  <c r="D284" i="82"/>
  <c r="E272" i="82"/>
  <c r="D297" i="82" l="1"/>
  <c r="E285" i="82"/>
  <c r="D294" i="82"/>
  <c r="E282" i="82"/>
  <c r="D290" i="82"/>
  <c r="E278" i="82"/>
  <c r="D295" i="82"/>
  <c r="E283" i="82"/>
  <c r="D292" i="82"/>
  <c r="E280" i="82"/>
  <c r="E284" i="82"/>
  <c r="D296" i="82"/>
  <c r="D291" i="82"/>
  <c r="E279" i="82"/>
  <c r="E289" i="82"/>
  <c r="D301" i="82"/>
  <c r="E286" i="82"/>
  <c r="D298" i="82"/>
  <c r="D293" i="82"/>
  <c r="E281" i="82"/>
  <c r="D299" i="82"/>
  <c r="E287" i="82"/>
  <c r="E288" i="82"/>
  <c r="D300" i="82"/>
  <c r="E300" i="82" l="1"/>
  <c r="D312" i="82"/>
  <c r="E301" i="82"/>
  <c r="D313" i="82"/>
  <c r="E296" i="82"/>
  <c r="D308" i="82"/>
  <c r="E293" i="82"/>
  <c r="D305" i="82"/>
  <c r="E298" i="82"/>
  <c r="D310" i="82"/>
  <c r="D307" i="82"/>
  <c r="E295" i="82"/>
  <c r="E294" i="82"/>
  <c r="D306" i="82"/>
  <c r="E299" i="82"/>
  <c r="D311" i="82"/>
  <c r="E291" i="82"/>
  <c r="D303" i="82"/>
  <c r="E292" i="82"/>
  <c r="D304" i="82"/>
  <c r="E290" i="82"/>
  <c r="D302" i="82"/>
  <c r="D309" i="82"/>
  <c r="E297" i="82"/>
  <c r="D321" i="82" l="1"/>
  <c r="E309" i="82"/>
  <c r="E304" i="82"/>
  <c r="D316" i="82"/>
  <c r="E311" i="82"/>
  <c r="D323" i="82"/>
  <c r="E305" i="82"/>
  <c r="D317" i="82"/>
  <c r="E313" i="82"/>
  <c r="D325" i="82"/>
  <c r="D319" i="82"/>
  <c r="E307" i="82"/>
  <c r="E302" i="82"/>
  <c r="D314" i="82"/>
  <c r="E303" i="82"/>
  <c r="D315" i="82"/>
  <c r="E306" i="82"/>
  <c r="D318" i="82"/>
  <c r="E310" i="82"/>
  <c r="D322" i="82"/>
  <c r="E308" i="82"/>
  <c r="D320" i="82"/>
  <c r="E312" i="82"/>
  <c r="D324" i="82"/>
  <c r="E320" i="82" l="1"/>
  <c r="D332" i="82"/>
  <c r="E324" i="82"/>
  <c r="D336" i="82"/>
  <c r="E322" i="82"/>
  <c r="D334" i="82"/>
  <c r="E315" i="82"/>
  <c r="D327" i="82"/>
  <c r="E317" i="82"/>
  <c r="D329" i="82"/>
  <c r="E316" i="82"/>
  <c r="D328" i="82"/>
  <c r="D331" i="82"/>
  <c r="E319" i="82"/>
  <c r="E318" i="82"/>
  <c r="D330" i="82"/>
  <c r="E314" i="82"/>
  <c r="D326" i="82"/>
  <c r="D337" i="82"/>
  <c r="E325" i="82"/>
  <c r="E323" i="82"/>
  <c r="D335" i="82"/>
  <c r="D333" i="82"/>
  <c r="E321" i="82"/>
  <c r="D349" i="82" l="1"/>
  <c r="E337" i="82"/>
  <c r="E334" i="82"/>
  <c r="D346" i="82"/>
  <c r="D342" i="82"/>
  <c r="E330" i="82"/>
  <c r="E328" i="82"/>
  <c r="D340" i="82"/>
  <c r="E327" i="82"/>
  <c r="D339" i="82"/>
  <c r="D348" i="82"/>
  <c r="E336" i="82"/>
  <c r="D345" i="82"/>
  <c r="E333" i="82"/>
  <c r="D347" i="82"/>
  <c r="E335" i="82"/>
  <c r="E326" i="82"/>
  <c r="D338" i="82"/>
  <c r="D341" i="82"/>
  <c r="E329" i="82"/>
  <c r="D344" i="82"/>
  <c r="E332" i="82"/>
  <c r="D343" i="82"/>
  <c r="E331" i="82"/>
  <c r="D355" i="82" l="1"/>
  <c r="E343" i="82"/>
  <c r="D359" i="82"/>
  <c r="E347" i="82"/>
  <c r="D352" i="82"/>
  <c r="E340" i="82"/>
  <c r="E346" i="82"/>
  <c r="D358" i="82"/>
  <c r="E348" i="82"/>
  <c r="D360" i="82"/>
  <c r="E339" i="82"/>
  <c r="D351" i="82"/>
  <c r="D353" i="82"/>
  <c r="E341" i="82"/>
  <c r="D350" i="82"/>
  <c r="E338" i="82"/>
  <c r="E344" i="82"/>
  <c r="D356" i="82"/>
  <c r="E345" i="82"/>
  <c r="D357" i="82"/>
  <c r="E342" i="82"/>
  <c r="D354" i="82"/>
  <c r="D361" i="82"/>
  <c r="E349" i="82"/>
  <c r="D369" i="82" l="1"/>
  <c r="E357" i="82"/>
  <c r="D363" i="82"/>
  <c r="E351" i="82"/>
  <c r="E358" i="82"/>
  <c r="D370" i="82"/>
  <c r="D373" i="82"/>
  <c r="E361" i="82"/>
  <c r="E350" i="82"/>
  <c r="D362" i="82"/>
  <c r="D371" i="82"/>
  <c r="E359" i="82"/>
  <c r="E354" i="82"/>
  <c r="D366" i="82"/>
  <c r="E356" i="82"/>
  <c r="D368" i="82"/>
  <c r="D372" i="82"/>
  <c r="E360" i="82"/>
  <c r="D365" i="82"/>
  <c r="E353" i="82"/>
  <c r="E352" i="82"/>
  <c r="D364" i="82"/>
  <c r="D367" i="82"/>
  <c r="E355" i="82"/>
  <c r="D383" i="82" l="1"/>
  <c r="E371" i="82"/>
  <c r="D380" i="82"/>
  <c r="E368" i="82"/>
  <c r="D379" i="82"/>
  <c r="E367" i="82"/>
  <c r="D375" i="82"/>
  <c r="E363" i="82"/>
  <c r="D376" i="82"/>
  <c r="E364" i="82"/>
  <c r="D378" i="82"/>
  <c r="E366" i="82"/>
  <c r="D374" i="82"/>
  <c r="E362" i="82"/>
  <c r="D382" i="82"/>
  <c r="E370" i="82"/>
  <c r="D377" i="82"/>
  <c r="E365" i="82"/>
  <c r="D385" i="82"/>
  <c r="E373" i="82"/>
  <c r="D384" i="82"/>
  <c r="E372" i="82"/>
  <c r="D381" i="82"/>
  <c r="E369" i="82"/>
  <c r="D397" i="82" l="1"/>
  <c r="E385" i="82"/>
  <c r="D387" i="82"/>
  <c r="E375" i="82"/>
  <c r="D393" i="82"/>
  <c r="E381" i="82"/>
  <c r="E382" i="82"/>
  <c r="D394" i="82"/>
  <c r="D390" i="82"/>
  <c r="E378" i="82"/>
  <c r="E380" i="82"/>
  <c r="D392" i="82"/>
  <c r="E384" i="82"/>
  <c r="D396" i="82"/>
  <c r="D389" i="82"/>
  <c r="E377" i="82"/>
  <c r="D386" i="82"/>
  <c r="E374" i="82"/>
  <c r="D388" i="82"/>
  <c r="E376" i="82"/>
  <c r="D391" i="82"/>
  <c r="E379" i="82"/>
  <c r="D395" i="82"/>
  <c r="E383" i="82"/>
  <c r="D407" i="82" l="1"/>
  <c r="E395" i="82"/>
  <c r="E388" i="82"/>
  <c r="D400" i="82"/>
  <c r="D401" i="82"/>
  <c r="E389" i="82"/>
  <c r="D399" i="82"/>
  <c r="E387" i="82"/>
  <c r="D404" i="82"/>
  <c r="E392" i="82"/>
  <c r="D406" i="82"/>
  <c r="E394" i="82"/>
  <c r="D408" i="82"/>
  <c r="E396" i="82"/>
  <c r="D403" i="82"/>
  <c r="E391" i="82"/>
  <c r="E386" i="82"/>
  <c r="D398" i="82"/>
  <c r="D402" i="82"/>
  <c r="E390" i="82"/>
  <c r="D405" i="82"/>
  <c r="E393" i="82"/>
  <c r="D409" i="82"/>
  <c r="E397" i="82"/>
  <c r="E409" i="82" l="1"/>
  <c r="D421" i="82"/>
  <c r="D415" i="82"/>
  <c r="E403" i="82"/>
  <c r="E406" i="82"/>
  <c r="D418" i="82"/>
  <c r="D411" i="82"/>
  <c r="E399" i="82"/>
  <c r="D410" i="82"/>
  <c r="E398" i="82"/>
  <c r="E400" i="82"/>
  <c r="D412" i="82"/>
  <c r="E402" i="82"/>
  <c r="D414" i="82"/>
  <c r="E405" i="82"/>
  <c r="D417" i="82"/>
  <c r="E408" i="82"/>
  <c r="D420" i="82"/>
  <c r="E404" i="82"/>
  <c r="D416" i="82"/>
  <c r="E401" i="82"/>
  <c r="D413" i="82"/>
  <c r="D419" i="82"/>
  <c r="E407" i="82"/>
  <c r="E416" i="82" l="1"/>
  <c r="D428" i="82"/>
  <c r="E417" i="82"/>
  <c r="D429" i="82"/>
  <c r="D424" i="82"/>
  <c r="E412" i="82"/>
  <c r="E419" i="82"/>
  <c r="D431" i="82"/>
  <c r="D427" i="82"/>
  <c r="E415" i="82"/>
  <c r="E413" i="82"/>
  <c r="D425" i="82"/>
  <c r="D432" i="82"/>
  <c r="E420" i="82"/>
  <c r="D426" i="82"/>
  <c r="E414" i="82"/>
  <c r="D430" i="82"/>
  <c r="E418" i="82"/>
  <c r="E421" i="82"/>
  <c r="D433" i="82"/>
  <c r="E411" i="82"/>
  <c r="D423" i="82"/>
  <c r="E410" i="82"/>
  <c r="D422" i="82"/>
  <c r="D438" i="82" l="1"/>
  <c r="E426" i="82"/>
  <c r="D434" i="82"/>
  <c r="E422" i="82"/>
  <c r="E433" i="82"/>
  <c r="D445" i="82"/>
  <c r="E425" i="82"/>
  <c r="D437" i="82"/>
  <c r="E431" i="82"/>
  <c r="D443" i="82"/>
  <c r="E429" i="82"/>
  <c r="D441" i="82"/>
  <c r="E423" i="82"/>
  <c r="D435" i="82"/>
  <c r="D440" i="82"/>
  <c r="E428" i="82"/>
  <c r="D442" i="82"/>
  <c r="E430" i="82"/>
  <c r="D444" i="82"/>
  <c r="E432" i="82"/>
  <c r="E427" i="82"/>
  <c r="D439" i="82"/>
  <c r="D436" i="82"/>
  <c r="E424" i="82"/>
  <c r="D453" i="82" l="1"/>
  <c r="E441" i="82"/>
  <c r="D449" i="82"/>
  <c r="E437" i="82"/>
  <c r="E434" i="82"/>
  <c r="D446" i="82"/>
  <c r="D451" i="82"/>
  <c r="E439" i="82"/>
  <c r="D447" i="82"/>
  <c r="E435" i="82"/>
  <c r="D455" i="82"/>
  <c r="E443" i="82"/>
  <c r="D457" i="82"/>
  <c r="E445" i="82"/>
  <c r="D448" i="82"/>
  <c r="E436" i="82"/>
  <c r="D456" i="82"/>
  <c r="E444" i="82"/>
  <c r="D452" i="82"/>
  <c r="E440" i="82"/>
  <c r="D454" i="82"/>
  <c r="E442" i="82"/>
  <c r="E438" i="82"/>
  <c r="D450" i="82"/>
  <c r="D462" i="82" l="1"/>
  <c r="E450" i="82"/>
  <c r="D464" i="82"/>
  <c r="E452" i="82"/>
  <c r="E451" i="82"/>
  <c r="D463" i="82"/>
  <c r="D458" i="82"/>
  <c r="E446" i="82"/>
  <c r="D460" i="82"/>
  <c r="E448" i="82"/>
  <c r="D467" i="82"/>
  <c r="E455" i="82"/>
  <c r="D461" i="82"/>
  <c r="E449" i="82"/>
  <c r="D466" i="82"/>
  <c r="E454" i="82"/>
  <c r="D468" i="82"/>
  <c r="E456" i="82"/>
  <c r="D469" i="82"/>
  <c r="E457" i="82"/>
  <c r="E447" i="82"/>
  <c r="D459" i="82"/>
  <c r="D465" i="82"/>
  <c r="E453" i="82"/>
  <c r="D481" i="82" l="1"/>
  <c r="E481" i="82" s="1"/>
  <c r="E469" i="82"/>
  <c r="D470" i="82"/>
  <c r="E470" i="82" s="1"/>
  <c r="E458" i="82"/>
  <c r="D475" i="82"/>
  <c r="E475" i="82" s="1"/>
  <c r="E463" i="82"/>
  <c r="D477" i="82"/>
  <c r="E477" i="82" s="1"/>
  <c r="E465" i="82"/>
  <c r="E466" i="82"/>
  <c r="D478" i="82"/>
  <c r="E478" i="82" s="1"/>
  <c r="E467" i="82"/>
  <c r="D479" i="82"/>
  <c r="E479" i="82" s="1"/>
  <c r="D476" i="82"/>
  <c r="E476" i="82" s="1"/>
  <c r="E464" i="82"/>
  <c r="E459" i="82"/>
  <c r="D471" i="82"/>
  <c r="E471" i="82" s="1"/>
  <c r="E468" i="82"/>
  <c r="D480" i="82"/>
  <c r="E480" i="82" s="1"/>
  <c r="E461" i="82"/>
  <c r="D473" i="82"/>
  <c r="E473" i="82" s="1"/>
  <c r="D472" i="82"/>
  <c r="E472" i="82" s="1"/>
  <c r="E460" i="82"/>
  <c r="D474" i="82"/>
  <c r="E474" i="82" s="1"/>
  <c r="E462" i="82"/>
  <c r="BB41" i="82" l="1"/>
  <c r="BC36" i="82"/>
  <c r="BB34" i="82"/>
  <c r="BC25" i="82"/>
  <c r="BB32" i="82"/>
  <c r="BD19" i="82"/>
  <c r="BB39" i="82"/>
  <c r="BB40" i="82"/>
  <c r="BC32" i="82"/>
  <c r="BD39" i="82"/>
  <c r="BD24" i="82"/>
  <c r="BC33" i="82"/>
  <c r="BD29" i="82"/>
  <c r="BC23" i="82"/>
  <c r="BC28" i="82"/>
  <c r="BB24" i="82"/>
  <c r="BC27" i="82"/>
  <c r="BC34" i="82"/>
  <c r="BB22" i="82"/>
  <c r="BD34" i="82"/>
  <c r="BC26" i="82"/>
  <c r="BB21" i="82"/>
  <c r="BC19" i="82"/>
  <c r="BB35" i="82"/>
  <c r="BD36" i="82"/>
  <c r="BC24" i="82"/>
  <c r="BC22" i="82"/>
  <c r="BD26" i="82"/>
  <c r="BD33" i="82"/>
  <c r="BB28" i="82"/>
  <c r="BD32" i="82"/>
  <c r="BD25" i="82"/>
  <c r="BB30" i="82"/>
  <c r="BD28" i="82"/>
  <c r="BB25" i="82"/>
  <c r="BD20" i="82"/>
  <c r="BD35" i="82"/>
  <c r="BC29" i="82"/>
  <c r="BC31" i="82"/>
  <c r="BB20" i="82"/>
  <c r="BC30" i="82"/>
  <c r="BD40" i="82"/>
  <c r="BB19" i="82"/>
  <c r="BD23" i="82"/>
  <c r="BD31" i="82"/>
  <c r="BC39" i="82"/>
  <c r="BD27" i="82"/>
  <c r="BB36" i="82"/>
  <c r="BB31" i="82"/>
  <c r="BC41" i="82"/>
  <c r="BB23" i="82"/>
  <c r="BB38" i="82"/>
  <c r="BC38" i="82"/>
  <c r="BD41" i="82"/>
  <c r="BC37" i="82"/>
  <c r="BB29" i="82"/>
  <c r="BC20" i="82"/>
  <c r="BD21" i="82"/>
  <c r="BB26" i="82"/>
  <c r="BC40" i="82"/>
  <c r="BC21" i="82"/>
  <c r="BB33" i="82"/>
  <c r="BC35" i="82"/>
  <c r="BD22" i="82"/>
  <c r="BD38" i="82"/>
  <c r="BD37" i="82"/>
  <c r="BD30" i="82"/>
  <c r="BB27" i="82"/>
  <c r="BB37" i="82"/>
  <c r="R279" i="192" l="1"/>
  <c r="Q279" i="192"/>
  <c r="B279" i="192"/>
  <c r="R278" i="192"/>
  <c r="Q278" i="192"/>
  <c r="B278" i="192"/>
  <c r="R277" i="192"/>
  <c r="Q277" i="192"/>
  <c r="B277" i="192"/>
  <c r="R276" i="192"/>
  <c r="Q276" i="192"/>
  <c r="B276" i="192"/>
  <c r="R275" i="192"/>
  <c r="Q275" i="192"/>
  <c r="B275" i="192"/>
  <c r="R274" i="192"/>
  <c r="Q274" i="192"/>
  <c r="B274" i="192"/>
  <c r="R273" i="192"/>
  <c r="Q273" i="192"/>
  <c r="B273" i="192"/>
  <c r="R272" i="192"/>
  <c r="Q272" i="192"/>
  <c r="B272" i="192"/>
  <c r="R271" i="192"/>
  <c r="Q271" i="192"/>
  <c r="B271" i="192"/>
  <c r="R270" i="192"/>
  <c r="Q270" i="192"/>
  <c r="B270" i="192"/>
  <c r="R269" i="192"/>
  <c r="Q269" i="192"/>
  <c r="B269" i="192"/>
  <c r="R268" i="192"/>
  <c r="Q268" i="192"/>
  <c r="B268" i="192"/>
  <c r="R267" i="192"/>
  <c r="Q267" i="192"/>
  <c r="B267" i="192"/>
  <c r="R266" i="192"/>
  <c r="Q266" i="192"/>
  <c r="B266" i="192"/>
  <c r="R265" i="192"/>
  <c r="Q265" i="192"/>
  <c r="B265" i="192"/>
  <c r="R264" i="192"/>
  <c r="Q264" i="192"/>
  <c r="B264" i="192"/>
  <c r="R263" i="192"/>
  <c r="Q263" i="192"/>
  <c r="B263" i="192"/>
  <c r="R262" i="192"/>
  <c r="Q262" i="192"/>
  <c r="B262" i="192"/>
  <c r="R261" i="192"/>
  <c r="Q261" i="192"/>
  <c r="B261" i="192"/>
  <c r="R260" i="192"/>
  <c r="Q260" i="192"/>
  <c r="B260" i="192"/>
  <c r="R259" i="192"/>
  <c r="Q259" i="192"/>
  <c r="B259" i="192"/>
  <c r="R258" i="192"/>
  <c r="Q258" i="192"/>
  <c r="B258" i="192"/>
  <c r="R257" i="192"/>
  <c r="Q257" i="192"/>
  <c r="B257" i="192"/>
  <c r="R256" i="192"/>
  <c r="Q256" i="192"/>
  <c r="B256" i="192"/>
  <c r="R255" i="192"/>
  <c r="Q255" i="192"/>
  <c r="B255" i="192"/>
  <c r="R248" i="192"/>
  <c r="R247" i="192"/>
  <c r="R246" i="192"/>
  <c r="R245" i="192"/>
  <c r="R244" i="192"/>
  <c r="R243" i="192"/>
  <c r="R242" i="192"/>
  <c r="R241" i="192"/>
  <c r="R227" i="192"/>
  <c r="R226" i="192"/>
  <c r="R225" i="192"/>
  <c r="R224" i="192"/>
  <c r="R223" i="192"/>
  <c r="R222" i="192"/>
  <c r="R221" i="192"/>
  <c r="R220" i="192"/>
  <c r="R206" i="192"/>
  <c r="R205" i="192"/>
  <c r="R204" i="192"/>
  <c r="R203" i="192"/>
  <c r="R202" i="192"/>
  <c r="R201" i="192"/>
  <c r="R200" i="192"/>
  <c r="R199" i="192"/>
  <c r="Q188" i="192"/>
  <c r="Q187" i="192"/>
  <c r="Q186" i="192"/>
  <c r="R185" i="192"/>
  <c r="Q185" i="192" s="1"/>
  <c r="R184" i="192"/>
  <c r="Q184" i="192" s="1"/>
  <c r="R183" i="192"/>
  <c r="Q183" i="192" s="1"/>
  <c r="R182" i="192"/>
  <c r="Q182" i="192" s="1"/>
  <c r="R181" i="192"/>
  <c r="Q181" i="192" s="1"/>
  <c r="R180" i="192"/>
  <c r="Q180" i="192" s="1"/>
  <c r="R179" i="192"/>
  <c r="Q179" i="192" s="1"/>
  <c r="R178" i="192"/>
  <c r="Q178" i="192" s="1"/>
  <c r="Q177" i="192"/>
  <c r="Q176" i="192"/>
  <c r="Q175" i="192"/>
  <c r="Q174" i="192"/>
  <c r="Q173" i="192"/>
  <c r="Q172" i="192"/>
  <c r="Q171" i="192"/>
  <c r="Q170" i="192"/>
  <c r="Q169" i="192"/>
  <c r="Q168" i="192"/>
  <c r="J139" i="192"/>
  <c r="J138" i="192"/>
  <c r="J137" i="192"/>
  <c r="Q114" i="192"/>
  <c r="AB470" i="82" a="1"/>
  <c r="Q99" i="192"/>
  <c r="Q98" i="192"/>
  <c r="Q97" i="192"/>
  <c r="Q96" i="192"/>
  <c r="Q95" i="192"/>
  <c r="Q94" i="192"/>
  <c r="Q93" i="192"/>
  <c r="Q92" i="192"/>
  <c r="Q91" i="192"/>
  <c r="Q90" i="192"/>
  <c r="Q89" i="192"/>
  <c r="Q88" i="192"/>
  <c r="Q87" i="192"/>
  <c r="Q86" i="192"/>
  <c r="Q85" i="192"/>
  <c r="Q84" i="192"/>
  <c r="Q83" i="192"/>
  <c r="Q82" i="192"/>
  <c r="Q81" i="192"/>
  <c r="Q80" i="192"/>
  <c r="R69" i="192"/>
  <c r="Q69" i="192"/>
  <c r="B69" i="192"/>
  <c r="R68" i="192"/>
  <c r="Q68" i="192"/>
  <c r="B68" i="192"/>
  <c r="R67" i="192"/>
  <c r="Q67" i="192"/>
  <c r="B67" i="192"/>
  <c r="R66" i="192"/>
  <c r="Q66" i="192"/>
  <c r="B66" i="192"/>
  <c r="R65" i="192"/>
  <c r="Q65" i="192"/>
  <c r="B65" i="192"/>
  <c r="R64" i="192"/>
  <c r="Q64" i="192"/>
  <c r="B64" i="192"/>
  <c r="R63" i="192"/>
  <c r="Q63" i="192"/>
  <c r="B63" i="192"/>
  <c r="R62" i="192"/>
  <c r="Q62" i="192"/>
  <c r="B62" i="192"/>
  <c r="R61" i="192"/>
  <c r="Q61" i="192"/>
  <c r="B61" i="192"/>
  <c r="R60" i="192"/>
  <c r="Q60" i="192"/>
  <c r="B60" i="192"/>
  <c r="R59" i="192"/>
  <c r="Q59" i="192"/>
  <c r="B59" i="192"/>
  <c r="R58" i="192"/>
  <c r="Q58" i="192"/>
  <c r="B58" i="192"/>
  <c r="R57" i="192"/>
  <c r="Q57" i="192"/>
  <c r="B57" i="192"/>
  <c r="R56" i="192"/>
  <c r="Q56" i="192"/>
  <c r="B56" i="192"/>
  <c r="R55" i="192"/>
  <c r="Q55" i="192"/>
  <c r="B55" i="192"/>
  <c r="R54" i="192"/>
  <c r="Q54" i="192"/>
  <c r="B54" i="192"/>
  <c r="R53" i="192"/>
  <c r="Q53" i="192"/>
  <c r="B53" i="192"/>
  <c r="R52" i="192"/>
  <c r="Q52" i="192"/>
  <c r="B52" i="192"/>
  <c r="R51" i="192"/>
  <c r="Q51" i="192"/>
  <c r="B51" i="192"/>
  <c r="R50" i="192"/>
  <c r="Q50" i="192"/>
  <c r="B50" i="192"/>
  <c r="R49" i="192"/>
  <c r="Q49" i="192"/>
  <c r="B49" i="192"/>
  <c r="R48" i="192"/>
  <c r="Q48" i="192"/>
  <c r="B48" i="192"/>
  <c r="R47" i="192"/>
  <c r="Q47" i="192"/>
  <c r="B47" i="192"/>
  <c r="R46" i="192"/>
  <c r="Q46" i="192"/>
  <c r="B46" i="192"/>
  <c r="R45" i="192"/>
  <c r="Q45" i="192"/>
  <c r="B45" i="192"/>
  <c r="Q41" i="192"/>
  <c r="Q40" i="192"/>
  <c r="Q39" i="192"/>
  <c r="Q38" i="192"/>
  <c r="R37" i="192"/>
  <c r="R36" i="192"/>
  <c r="R35" i="192"/>
  <c r="R34" i="192"/>
  <c r="R33" i="192"/>
  <c r="R32" i="192"/>
  <c r="R31" i="192"/>
  <c r="R30" i="192"/>
  <c r="R29" i="192"/>
  <c r="R27" i="192"/>
  <c r="Q113" i="192" s="1"/>
  <c r="R9" i="192"/>
  <c r="R279" i="191"/>
  <c r="Q279" i="191"/>
  <c r="B279" i="191"/>
  <c r="R278" i="191"/>
  <c r="Q278" i="191"/>
  <c r="B278" i="191"/>
  <c r="R277" i="191"/>
  <c r="Q277" i="191"/>
  <c r="B277" i="191"/>
  <c r="R276" i="191"/>
  <c r="Q276" i="191"/>
  <c r="B276" i="191"/>
  <c r="R275" i="191"/>
  <c r="Q275" i="191"/>
  <c r="B275" i="191"/>
  <c r="R274" i="191"/>
  <c r="Q274" i="191"/>
  <c r="B274" i="191"/>
  <c r="R273" i="191"/>
  <c r="Q273" i="191"/>
  <c r="B273" i="191"/>
  <c r="R272" i="191"/>
  <c r="Q272" i="191"/>
  <c r="B272" i="191"/>
  <c r="R271" i="191"/>
  <c r="Q271" i="191"/>
  <c r="B271" i="191"/>
  <c r="R270" i="191"/>
  <c r="Q270" i="191"/>
  <c r="B270" i="191"/>
  <c r="R269" i="191"/>
  <c r="Q269" i="191"/>
  <c r="B269" i="191"/>
  <c r="R268" i="191"/>
  <c r="Q268" i="191"/>
  <c r="B268" i="191"/>
  <c r="R267" i="191"/>
  <c r="Q267" i="191"/>
  <c r="B267" i="191"/>
  <c r="R266" i="191"/>
  <c r="Q266" i="191"/>
  <c r="B266" i="191"/>
  <c r="R265" i="191"/>
  <c r="Q265" i="191"/>
  <c r="B265" i="191"/>
  <c r="R264" i="191"/>
  <c r="Q264" i="191"/>
  <c r="B264" i="191"/>
  <c r="R263" i="191"/>
  <c r="Q263" i="191"/>
  <c r="B263" i="191"/>
  <c r="R262" i="191"/>
  <c r="Q262" i="191"/>
  <c r="B262" i="191"/>
  <c r="R261" i="191"/>
  <c r="Q261" i="191"/>
  <c r="B261" i="191"/>
  <c r="R260" i="191"/>
  <c r="Q260" i="191"/>
  <c r="B260" i="191"/>
  <c r="R259" i="191"/>
  <c r="Q259" i="191"/>
  <c r="B259" i="191"/>
  <c r="R258" i="191"/>
  <c r="Q258" i="191"/>
  <c r="B258" i="191"/>
  <c r="R257" i="191"/>
  <c r="Q257" i="191"/>
  <c r="B257" i="191"/>
  <c r="R256" i="191"/>
  <c r="Q256" i="191"/>
  <c r="B256" i="191"/>
  <c r="R255" i="191"/>
  <c r="Q255" i="191"/>
  <c r="B255" i="191"/>
  <c r="R248" i="191"/>
  <c r="R247" i="191"/>
  <c r="R246" i="191"/>
  <c r="R245" i="191"/>
  <c r="R244" i="191"/>
  <c r="R243" i="191"/>
  <c r="R242" i="191"/>
  <c r="R241" i="191"/>
  <c r="R227" i="191"/>
  <c r="R226" i="191"/>
  <c r="R225" i="191"/>
  <c r="R224" i="191"/>
  <c r="R223" i="191"/>
  <c r="R222" i="191"/>
  <c r="R221" i="191"/>
  <c r="R220" i="191"/>
  <c r="R206" i="191"/>
  <c r="R205" i="191"/>
  <c r="R204" i="191"/>
  <c r="R203" i="191"/>
  <c r="R202" i="191"/>
  <c r="R201" i="191"/>
  <c r="R200" i="191"/>
  <c r="R199" i="191"/>
  <c r="Q188" i="191"/>
  <c r="Q187" i="191"/>
  <c r="Q186" i="191"/>
  <c r="R185" i="191"/>
  <c r="Q185" i="191" s="1"/>
  <c r="R184" i="191"/>
  <c r="Q184" i="191" s="1"/>
  <c r="R183" i="191"/>
  <c r="Q183" i="191" s="1"/>
  <c r="R182" i="191"/>
  <c r="Q182" i="191" s="1"/>
  <c r="R181" i="191"/>
  <c r="Q181" i="191" s="1"/>
  <c r="R180" i="191"/>
  <c r="Q180" i="191" s="1"/>
  <c r="R179" i="191"/>
  <c r="Q179" i="191" s="1"/>
  <c r="R178" i="191"/>
  <c r="Q178" i="191" s="1"/>
  <c r="Q177" i="191"/>
  <c r="Q176" i="191"/>
  <c r="Q175" i="191"/>
  <c r="Q174" i="191"/>
  <c r="Q173" i="191"/>
  <c r="Q172" i="191"/>
  <c r="Q171" i="191"/>
  <c r="Q170" i="191"/>
  <c r="Q169" i="191"/>
  <c r="Q168" i="191"/>
  <c r="J139" i="191"/>
  <c r="J138" i="191"/>
  <c r="J137" i="191"/>
  <c r="Q114" i="191"/>
  <c r="AB458" i="82" a="1"/>
  <c r="Q99" i="191"/>
  <c r="Q98" i="191"/>
  <c r="Q97" i="191"/>
  <c r="Q96" i="191"/>
  <c r="Q95" i="191"/>
  <c r="Q94" i="191"/>
  <c r="Q93" i="191"/>
  <c r="Q92" i="191"/>
  <c r="Q91" i="191"/>
  <c r="Q90" i="191"/>
  <c r="Q89" i="191"/>
  <c r="Q88" i="191"/>
  <c r="Q87" i="191"/>
  <c r="Q86" i="191"/>
  <c r="Q85" i="191"/>
  <c r="Q84" i="191"/>
  <c r="Q83" i="191"/>
  <c r="Q82" i="191"/>
  <c r="Q81" i="191"/>
  <c r="Q80" i="191"/>
  <c r="R69" i="191"/>
  <c r="Q69" i="191"/>
  <c r="B69" i="191"/>
  <c r="R68" i="191"/>
  <c r="Q68" i="191"/>
  <c r="B68" i="191"/>
  <c r="R67" i="191"/>
  <c r="Q67" i="191"/>
  <c r="B67" i="191"/>
  <c r="R66" i="191"/>
  <c r="Q66" i="191"/>
  <c r="B66" i="191"/>
  <c r="R65" i="191"/>
  <c r="Q65" i="191"/>
  <c r="B65" i="191"/>
  <c r="R64" i="191"/>
  <c r="Q64" i="191"/>
  <c r="B64" i="191"/>
  <c r="R63" i="191"/>
  <c r="Q63" i="191"/>
  <c r="B63" i="191"/>
  <c r="R62" i="191"/>
  <c r="Q62" i="191"/>
  <c r="B62" i="191"/>
  <c r="R61" i="191"/>
  <c r="Q61" i="191"/>
  <c r="B61" i="191"/>
  <c r="R60" i="191"/>
  <c r="Q60" i="191"/>
  <c r="B60" i="191"/>
  <c r="R59" i="191"/>
  <c r="Q59" i="191"/>
  <c r="B59" i="191"/>
  <c r="R58" i="191"/>
  <c r="Q58" i="191"/>
  <c r="B58" i="191"/>
  <c r="R57" i="191"/>
  <c r="Q57" i="191"/>
  <c r="B57" i="191"/>
  <c r="R56" i="191"/>
  <c r="Q56" i="191"/>
  <c r="B56" i="191"/>
  <c r="R55" i="191"/>
  <c r="Q55" i="191"/>
  <c r="B55" i="191"/>
  <c r="R54" i="191"/>
  <c r="Q54" i="191"/>
  <c r="B54" i="191"/>
  <c r="R53" i="191"/>
  <c r="Q53" i="191"/>
  <c r="B53" i="191"/>
  <c r="R52" i="191"/>
  <c r="Q52" i="191"/>
  <c r="B52" i="191"/>
  <c r="R51" i="191"/>
  <c r="Q51" i="191"/>
  <c r="B51" i="191"/>
  <c r="R50" i="191"/>
  <c r="Q50" i="191"/>
  <c r="B50" i="191"/>
  <c r="R49" i="191"/>
  <c r="Q49" i="191"/>
  <c r="B49" i="191"/>
  <c r="R48" i="191"/>
  <c r="Q48" i="191"/>
  <c r="B48" i="191"/>
  <c r="R47" i="191"/>
  <c r="Q47" i="191"/>
  <c r="B47" i="191"/>
  <c r="R46" i="191"/>
  <c r="Q46" i="191"/>
  <c r="B46" i="191"/>
  <c r="R45" i="191"/>
  <c r="Q45" i="191"/>
  <c r="B45" i="191"/>
  <c r="Q41" i="191"/>
  <c r="Q40" i="191"/>
  <c r="Q39" i="191"/>
  <c r="Q38" i="191"/>
  <c r="R37" i="191"/>
  <c r="R36" i="191"/>
  <c r="R35" i="191"/>
  <c r="R34" i="191"/>
  <c r="R33" i="191"/>
  <c r="R32" i="191"/>
  <c r="R31" i="191"/>
  <c r="R30" i="191"/>
  <c r="R29" i="191"/>
  <c r="R27" i="191"/>
  <c r="Q113" i="191" s="1"/>
  <c r="R9" i="191"/>
  <c r="R279" i="190"/>
  <c r="Q279" i="190"/>
  <c r="B279" i="190"/>
  <c r="R278" i="190"/>
  <c r="Q278" i="190"/>
  <c r="B278" i="190"/>
  <c r="R277" i="190"/>
  <c r="Q277" i="190"/>
  <c r="B277" i="190"/>
  <c r="R276" i="190"/>
  <c r="Q276" i="190"/>
  <c r="B276" i="190"/>
  <c r="R275" i="190"/>
  <c r="Q275" i="190"/>
  <c r="B275" i="190"/>
  <c r="R274" i="190"/>
  <c r="Q274" i="190"/>
  <c r="B274" i="190"/>
  <c r="R273" i="190"/>
  <c r="Q273" i="190"/>
  <c r="B273" i="190"/>
  <c r="R272" i="190"/>
  <c r="Q272" i="190"/>
  <c r="B272" i="190"/>
  <c r="R271" i="190"/>
  <c r="Q271" i="190"/>
  <c r="B271" i="190"/>
  <c r="R270" i="190"/>
  <c r="Q270" i="190"/>
  <c r="B270" i="190"/>
  <c r="R269" i="190"/>
  <c r="Q269" i="190"/>
  <c r="B269" i="190"/>
  <c r="R268" i="190"/>
  <c r="Q268" i="190"/>
  <c r="B268" i="190"/>
  <c r="R267" i="190"/>
  <c r="Q267" i="190"/>
  <c r="B267" i="190"/>
  <c r="R266" i="190"/>
  <c r="Q266" i="190"/>
  <c r="B266" i="190"/>
  <c r="R265" i="190"/>
  <c r="Q265" i="190"/>
  <c r="B265" i="190"/>
  <c r="R264" i="190"/>
  <c r="Q264" i="190"/>
  <c r="B264" i="190"/>
  <c r="R263" i="190"/>
  <c r="Q263" i="190"/>
  <c r="B263" i="190"/>
  <c r="R262" i="190"/>
  <c r="Q262" i="190"/>
  <c r="B262" i="190"/>
  <c r="R261" i="190"/>
  <c r="Q261" i="190"/>
  <c r="B261" i="190"/>
  <c r="R260" i="190"/>
  <c r="Q260" i="190"/>
  <c r="B260" i="190"/>
  <c r="R259" i="190"/>
  <c r="Q259" i="190"/>
  <c r="B259" i="190"/>
  <c r="R258" i="190"/>
  <c r="Q258" i="190"/>
  <c r="B258" i="190"/>
  <c r="R257" i="190"/>
  <c r="Q257" i="190"/>
  <c r="B257" i="190"/>
  <c r="R256" i="190"/>
  <c r="Q256" i="190"/>
  <c r="B256" i="190"/>
  <c r="R255" i="190"/>
  <c r="Q255" i="190"/>
  <c r="B255" i="190"/>
  <c r="R248" i="190"/>
  <c r="R247" i="190"/>
  <c r="R246" i="190"/>
  <c r="R245" i="190"/>
  <c r="R244" i="190"/>
  <c r="R243" i="190"/>
  <c r="R242" i="190"/>
  <c r="R241" i="190"/>
  <c r="R227" i="190"/>
  <c r="R226" i="190"/>
  <c r="R225" i="190"/>
  <c r="R224" i="190"/>
  <c r="R223" i="190"/>
  <c r="R222" i="190"/>
  <c r="R221" i="190"/>
  <c r="R220" i="190"/>
  <c r="R206" i="190"/>
  <c r="R205" i="190"/>
  <c r="R204" i="190"/>
  <c r="R203" i="190"/>
  <c r="R202" i="190"/>
  <c r="R201" i="190"/>
  <c r="R200" i="190"/>
  <c r="R199" i="190"/>
  <c r="Q188" i="190"/>
  <c r="Q187" i="190"/>
  <c r="Q186" i="190"/>
  <c r="R185" i="190"/>
  <c r="Q185" i="190" s="1"/>
  <c r="R184" i="190"/>
  <c r="Q184" i="190" s="1"/>
  <c r="R183" i="190"/>
  <c r="Q183" i="190" s="1"/>
  <c r="R182" i="190"/>
  <c r="Q182" i="190" s="1"/>
  <c r="R181" i="190"/>
  <c r="Q181" i="190" s="1"/>
  <c r="R180" i="190"/>
  <c r="Q180" i="190" s="1"/>
  <c r="R179" i="190"/>
  <c r="Q179" i="190" s="1"/>
  <c r="R178" i="190"/>
  <c r="Q178" i="190" s="1"/>
  <c r="Q177" i="190"/>
  <c r="Q176" i="190"/>
  <c r="Q175" i="190"/>
  <c r="Q174" i="190"/>
  <c r="Q173" i="190"/>
  <c r="Q172" i="190"/>
  <c r="Q171" i="190"/>
  <c r="Q170" i="190"/>
  <c r="Q169" i="190"/>
  <c r="Q168" i="190"/>
  <c r="J139" i="190"/>
  <c r="J138" i="190"/>
  <c r="J137" i="190"/>
  <c r="Q114" i="190"/>
  <c r="AB446" i="82" a="1"/>
  <c r="Q99" i="190"/>
  <c r="Q98" i="190"/>
  <c r="Q97" i="190"/>
  <c r="Q96" i="190"/>
  <c r="Q95" i="190"/>
  <c r="Q94" i="190"/>
  <c r="Q93" i="190"/>
  <c r="Q92" i="190"/>
  <c r="Q91" i="190"/>
  <c r="Q90" i="190"/>
  <c r="Q89" i="190"/>
  <c r="Q88" i="190"/>
  <c r="Q87" i="190"/>
  <c r="Q86" i="190"/>
  <c r="Q85" i="190"/>
  <c r="Q84" i="190"/>
  <c r="Q83" i="190"/>
  <c r="Q82" i="190"/>
  <c r="Q81" i="190"/>
  <c r="Q80" i="190"/>
  <c r="R69" i="190"/>
  <c r="Q69" i="190"/>
  <c r="B69" i="190"/>
  <c r="R68" i="190"/>
  <c r="Q68" i="190"/>
  <c r="B68" i="190"/>
  <c r="R67" i="190"/>
  <c r="Q67" i="190"/>
  <c r="B67" i="190"/>
  <c r="R66" i="190"/>
  <c r="Q66" i="190"/>
  <c r="B66" i="190"/>
  <c r="R65" i="190"/>
  <c r="Q65" i="190"/>
  <c r="B65" i="190"/>
  <c r="R64" i="190"/>
  <c r="Q64" i="190"/>
  <c r="B64" i="190"/>
  <c r="R63" i="190"/>
  <c r="Q63" i="190"/>
  <c r="B63" i="190"/>
  <c r="R62" i="190"/>
  <c r="Q62" i="190"/>
  <c r="B62" i="190"/>
  <c r="R61" i="190"/>
  <c r="Q61" i="190"/>
  <c r="B61" i="190"/>
  <c r="R60" i="190"/>
  <c r="Q60" i="190"/>
  <c r="B60" i="190"/>
  <c r="R59" i="190"/>
  <c r="Q59" i="190"/>
  <c r="B59" i="190"/>
  <c r="R58" i="190"/>
  <c r="Q58" i="190"/>
  <c r="B58" i="190"/>
  <c r="R57" i="190"/>
  <c r="Q57" i="190"/>
  <c r="B57" i="190"/>
  <c r="R56" i="190"/>
  <c r="Q56" i="190"/>
  <c r="B56" i="190"/>
  <c r="R55" i="190"/>
  <c r="Q55" i="190"/>
  <c r="B55" i="190"/>
  <c r="R54" i="190"/>
  <c r="Q54" i="190"/>
  <c r="B54" i="190"/>
  <c r="R53" i="190"/>
  <c r="Q53" i="190"/>
  <c r="B53" i="190"/>
  <c r="R52" i="190"/>
  <c r="Q52" i="190"/>
  <c r="B52" i="190"/>
  <c r="R51" i="190"/>
  <c r="Q51" i="190"/>
  <c r="B51" i="190"/>
  <c r="R50" i="190"/>
  <c r="Q50" i="190"/>
  <c r="B50" i="190"/>
  <c r="R49" i="190"/>
  <c r="Q49" i="190"/>
  <c r="B49" i="190"/>
  <c r="R48" i="190"/>
  <c r="Q48" i="190"/>
  <c r="B48" i="190"/>
  <c r="R47" i="190"/>
  <c r="Q47" i="190"/>
  <c r="B47" i="190"/>
  <c r="R46" i="190"/>
  <c r="Q46" i="190"/>
  <c r="B46" i="190"/>
  <c r="R45" i="190"/>
  <c r="Q45" i="190"/>
  <c r="B45" i="190"/>
  <c r="Q41" i="190"/>
  <c r="Q40" i="190"/>
  <c r="Q39" i="190"/>
  <c r="Q38" i="190"/>
  <c r="R37" i="190"/>
  <c r="R36" i="190"/>
  <c r="R35" i="190"/>
  <c r="R34" i="190"/>
  <c r="R33" i="190"/>
  <c r="R32" i="190"/>
  <c r="R31" i="190"/>
  <c r="R30" i="190"/>
  <c r="R29" i="190"/>
  <c r="R27" i="190"/>
  <c r="Q113" i="190" s="1"/>
  <c r="R9" i="190"/>
  <c r="R279" i="189"/>
  <c r="Q279" i="189"/>
  <c r="B279" i="189"/>
  <c r="R278" i="189"/>
  <c r="Q278" i="189"/>
  <c r="B278" i="189"/>
  <c r="R277" i="189"/>
  <c r="Q277" i="189"/>
  <c r="B277" i="189"/>
  <c r="R276" i="189"/>
  <c r="Q276" i="189"/>
  <c r="B276" i="189"/>
  <c r="R275" i="189"/>
  <c r="Q275" i="189"/>
  <c r="B275" i="189"/>
  <c r="R274" i="189"/>
  <c r="Q274" i="189"/>
  <c r="B274" i="189"/>
  <c r="R273" i="189"/>
  <c r="Q273" i="189"/>
  <c r="B273" i="189"/>
  <c r="R272" i="189"/>
  <c r="Q272" i="189"/>
  <c r="B272" i="189"/>
  <c r="R271" i="189"/>
  <c r="Q271" i="189"/>
  <c r="B271" i="189"/>
  <c r="R270" i="189"/>
  <c r="Q270" i="189"/>
  <c r="B270" i="189"/>
  <c r="R269" i="189"/>
  <c r="Q269" i="189"/>
  <c r="B269" i="189"/>
  <c r="R268" i="189"/>
  <c r="Q268" i="189"/>
  <c r="B268" i="189"/>
  <c r="R267" i="189"/>
  <c r="Q267" i="189"/>
  <c r="B267" i="189"/>
  <c r="R266" i="189"/>
  <c r="Q266" i="189"/>
  <c r="B266" i="189"/>
  <c r="R265" i="189"/>
  <c r="Q265" i="189"/>
  <c r="B265" i="189"/>
  <c r="R264" i="189"/>
  <c r="Q264" i="189"/>
  <c r="B264" i="189"/>
  <c r="R263" i="189"/>
  <c r="Q263" i="189"/>
  <c r="B263" i="189"/>
  <c r="R262" i="189"/>
  <c r="Q262" i="189"/>
  <c r="B262" i="189"/>
  <c r="R261" i="189"/>
  <c r="Q261" i="189"/>
  <c r="B261" i="189"/>
  <c r="R260" i="189"/>
  <c r="Q260" i="189"/>
  <c r="B260" i="189"/>
  <c r="R259" i="189"/>
  <c r="Q259" i="189"/>
  <c r="B259" i="189"/>
  <c r="R258" i="189"/>
  <c r="Q258" i="189"/>
  <c r="B258" i="189"/>
  <c r="R257" i="189"/>
  <c r="Q257" i="189"/>
  <c r="B257" i="189"/>
  <c r="R256" i="189"/>
  <c r="Q256" i="189"/>
  <c r="B256" i="189"/>
  <c r="R255" i="189"/>
  <c r="Q255" i="189"/>
  <c r="B255" i="189"/>
  <c r="R248" i="189"/>
  <c r="R247" i="189"/>
  <c r="R246" i="189"/>
  <c r="R245" i="189"/>
  <c r="R244" i="189"/>
  <c r="R243" i="189"/>
  <c r="R242" i="189"/>
  <c r="R241" i="189"/>
  <c r="R227" i="189"/>
  <c r="R226" i="189"/>
  <c r="R225" i="189"/>
  <c r="R224" i="189"/>
  <c r="R223" i="189"/>
  <c r="R222" i="189"/>
  <c r="R221" i="189"/>
  <c r="R220" i="189"/>
  <c r="R206" i="189"/>
  <c r="R205" i="189"/>
  <c r="R204" i="189"/>
  <c r="R203" i="189"/>
  <c r="R202" i="189"/>
  <c r="R201" i="189"/>
  <c r="R200" i="189"/>
  <c r="R199" i="189"/>
  <c r="Q188" i="189"/>
  <c r="Q187" i="189"/>
  <c r="Q186" i="189"/>
  <c r="R185" i="189"/>
  <c r="Q185" i="189" s="1"/>
  <c r="R184" i="189"/>
  <c r="Q184" i="189" s="1"/>
  <c r="R183" i="189"/>
  <c r="Q183" i="189" s="1"/>
  <c r="R182" i="189"/>
  <c r="Q182" i="189" s="1"/>
  <c r="R181" i="189"/>
  <c r="Q181" i="189" s="1"/>
  <c r="R180" i="189"/>
  <c r="Q180" i="189" s="1"/>
  <c r="R179" i="189"/>
  <c r="Q179" i="189" s="1"/>
  <c r="R178" i="189"/>
  <c r="Q178" i="189" s="1"/>
  <c r="Q177" i="189"/>
  <c r="Q176" i="189"/>
  <c r="Q175" i="189"/>
  <c r="Q174" i="189"/>
  <c r="Q173" i="189"/>
  <c r="Q172" i="189"/>
  <c r="Q171" i="189"/>
  <c r="Q170" i="189"/>
  <c r="Q169" i="189"/>
  <c r="Q168" i="189"/>
  <c r="J139" i="189"/>
  <c r="J138" i="189"/>
  <c r="J137" i="189"/>
  <c r="Q114" i="189"/>
  <c r="AB434" i="82" a="1"/>
  <c r="Q99" i="189"/>
  <c r="Q98" i="189"/>
  <c r="Q97" i="189"/>
  <c r="Q96" i="189"/>
  <c r="Q95" i="189"/>
  <c r="Q94" i="189"/>
  <c r="Q93" i="189"/>
  <c r="Q92" i="189"/>
  <c r="Q91" i="189"/>
  <c r="Q90" i="189"/>
  <c r="Q89" i="189"/>
  <c r="Q88" i="189"/>
  <c r="Q87" i="189"/>
  <c r="Q86" i="189"/>
  <c r="Q85" i="189"/>
  <c r="Q84" i="189"/>
  <c r="Q83" i="189"/>
  <c r="Q82" i="189"/>
  <c r="Q81" i="189"/>
  <c r="Q80" i="189"/>
  <c r="R69" i="189"/>
  <c r="Q69" i="189"/>
  <c r="B69" i="189"/>
  <c r="R68" i="189"/>
  <c r="Q68" i="189"/>
  <c r="B68" i="189"/>
  <c r="R67" i="189"/>
  <c r="Q67" i="189"/>
  <c r="B67" i="189"/>
  <c r="R66" i="189"/>
  <c r="Q66" i="189"/>
  <c r="B66" i="189"/>
  <c r="R65" i="189"/>
  <c r="Q65" i="189"/>
  <c r="B65" i="189"/>
  <c r="R64" i="189"/>
  <c r="Q64" i="189"/>
  <c r="B64" i="189"/>
  <c r="R63" i="189"/>
  <c r="Q63" i="189"/>
  <c r="B63" i="189"/>
  <c r="R62" i="189"/>
  <c r="Q62" i="189"/>
  <c r="B62" i="189"/>
  <c r="R61" i="189"/>
  <c r="Q61" i="189"/>
  <c r="B61" i="189"/>
  <c r="R60" i="189"/>
  <c r="Q60" i="189"/>
  <c r="B60" i="189"/>
  <c r="R59" i="189"/>
  <c r="Q59" i="189"/>
  <c r="B59" i="189"/>
  <c r="R58" i="189"/>
  <c r="Q58" i="189"/>
  <c r="B58" i="189"/>
  <c r="R57" i="189"/>
  <c r="Q57" i="189"/>
  <c r="B57" i="189"/>
  <c r="R56" i="189"/>
  <c r="Q56" i="189"/>
  <c r="B56" i="189"/>
  <c r="R55" i="189"/>
  <c r="Q55" i="189"/>
  <c r="B55" i="189"/>
  <c r="R54" i="189"/>
  <c r="Q54" i="189"/>
  <c r="B54" i="189"/>
  <c r="R53" i="189"/>
  <c r="Q53" i="189"/>
  <c r="B53" i="189"/>
  <c r="R52" i="189"/>
  <c r="Q52" i="189"/>
  <c r="B52" i="189"/>
  <c r="R51" i="189"/>
  <c r="Q51" i="189"/>
  <c r="B51" i="189"/>
  <c r="R50" i="189"/>
  <c r="Q50" i="189"/>
  <c r="B50" i="189"/>
  <c r="R49" i="189"/>
  <c r="Q49" i="189"/>
  <c r="B49" i="189"/>
  <c r="R48" i="189"/>
  <c r="Q48" i="189"/>
  <c r="B48" i="189"/>
  <c r="R47" i="189"/>
  <c r="Q47" i="189"/>
  <c r="B47" i="189"/>
  <c r="R46" i="189"/>
  <c r="Q46" i="189"/>
  <c r="B46" i="189"/>
  <c r="R45" i="189"/>
  <c r="Q45" i="189"/>
  <c r="B45" i="189"/>
  <c r="Q41" i="189"/>
  <c r="Q40" i="189"/>
  <c r="Q39" i="189"/>
  <c r="Q38" i="189"/>
  <c r="R37" i="189"/>
  <c r="R36" i="189"/>
  <c r="R35" i="189"/>
  <c r="R34" i="189"/>
  <c r="R33" i="189"/>
  <c r="R32" i="189"/>
  <c r="R31" i="189"/>
  <c r="R30" i="189"/>
  <c r="R29" i="189"/>
  <c r="R27" i="189"/>
  <c r="Q113" i="189" s="1"/>
  <c r="R9" i="189"/>
  <c r="R279" i="188"/>
  <c r="Q279" i="188"/>
  <c r="B279" i="188"/>
  <c r="R278" i="188"/>
  <c r="Q278" i="188"/>
  <c r="B278" i="188"/>
  <c r="R277" i="188"/>
  <c r="Q277" i="188"/>
  <c r="B277" i="188"/>
  <c r="R276" i="188"/>
  <c r="Q276" i="188"/>
  <c r="B276" i="188"/>
  <c r="R275" i="188"/>
  <c r="Q275" i="188"/>
  <c r="B275" i="188"/>
  <c r="R274" i="188"/>
  <c r="Q274" i="188"/>
  <c r="B274" i="188"/>
  <c r="R273" i="188"/>
  <c r="Q273" i="188"/>
  <c r="B273" i="188"/>
  <c r="R272" i="188"/>
  <c r="Q272" i="188"/>
  <c r="B272" i="188"/>
  <c r="R271" i="188"/>
  <c r="Q271" i="188"/>
  <c r="B271" i="188"/>
  <c r="R270" i="188"/>
  <c r="Q270" i="188"/>
  <c r="B270" i="188"/>
  <c r="R269" i="188"/>
  <c r="Q269" i="188"/>
  <c r="B269" i="188"/>
  <c r="R268" i="188"/>
  <c r="Q268" i="188"/>
  <c r="B268" i="188"/>
  <c r="R267" i="188"/>
  <c r="Q267" i="188"/>
  <c r="B267" i="188"/>
  <c r="R266" i="188"/>
  <c r="Q266" i="188"/>
  <c r="B266" i="188"/>
  <c r="R265" i="188"/>
  <c r="Q265" i="188"/>
  <c r="B265" i="188"/>
  <c r="R264" i="188"/>
  <c r="Q264" i="188"/>
  <c r="B264" i="188"/>
  <c r="R263" i="188"/>
  <c r="Q263" i="188"/>
  <c r="B263" i="188"/>
  <c r="R262" i="188"/>
  <c r="Q262" i="188"/>
  <c r="B262" i="188"/>
  <c r="R261" i="188"/>
  <c r="Q261" i="188"/>
  <c r="B261" i="188"/>
  <c r="R260" i="188"/>
  <c r="Q260" i="188"/>
  <c r="B260" i="188"/>
  <c r="R259" i="188"/>
  <c r="Q259" i="188"/>
  <c r="B259" i="188"/>
  <c r="R258" i="188"/>
  <c r="Q258" i="188"/>
  <c r="B258" i="188"/>
  <c r="R257" i="188"/>
  <c r="Q257" i="188"/>
  <c r="B257" i="188"/>
  <c r="R256" i="188"/>
  <c r="Q256" i="188"/>
  <c r="B256" i="188"/>
  <c r="R255" i="188"/>
  <c r="Q255" i="188"/>
  <c r="B255" i="188"/>
  <c r="R248" i="188"/>
  <c r="R247" i="188"/>
  <c r="R246" i="188"/>
  <c r="R245" i="188"/>
  <c r="R244" i="188"/>
  <c r="R243" i="188"/>
  <c r="R242" i="188"/>
  <c r="R241" i="188"/>
  <c r="R227" i="188"/>
  <c r="R226" i="188"/>
  <c r="R225" i="188"/>
  <c r="R224" i="188"/>
  <c r="R223" i="188"/>
  <c r="R222" i="188"/>
  <c r="R221" i="188"/>
  <c r="R220" i="188"/>
  <c r="R206" i="188"/>
  <c r="R205" i="188"/>
  <c r="R204" i="188"/>
  <c r="R203" i="188"/>
  <c r="R202" i="188"/>
  <c r="R201" i="188"/>
  <c r="R200" i="188"/>
  <c r="R199" i="188"/>
  <c r="Q188" i="188"/>
  <c r="Q187" i="188"/>
  <c r="Q186" i="188"/>
  <c r="R185" i="188"/>
  <c r="Q185" i="188" s="1"/>
  <c r="R184" i="188"/>
  <c r="Q184" i="188" s="1"/>
  <c r="R183" i="188"/>
  <c r="Q183" i="188" s="1"/>
  <c r="R182" i="188"/>
  <c r="Q182" i="188" s="1"/>
  <c r="R181" i="188"/>
  <c r="Q181" i="188" s="1"/>
  <c r="R180" i="188"/>
  <c r="Q180" i="188" s="1"/>
  <c r="R179" i="188"/>
  <c r="Q179" i="188" s="1"/>
  <c r="R178" i="188"/>
  <c r="Q178" i="188" s="1"/>
  <c r="Q177" i="188"/>
  <c r="Q176" i="188"/>
  <c r="Q175" i="188"/>
  <c r="Q174" i="188"/>
  <c r="Q173" i="188"/>
  <c r="Q172" i="188"/>
  <c r="Q171" i="188"/>
  <c r="Q170" i="188"/>
  <c r="Q169" i="188"/>
  <c r="Q168" i="188"/>
  <c r="J139" i="188"/>
  <c r="J138" i="188"/>
  <c r="J137" i="188"/>
  <c r="Q114" i="188"/>
  <c r="AB422" i="82" a="1"/>
  <c r="Q99" i="188"/>
  <c r="Q98" i="188"/>
  <c r="Q97" i="188"/>
  <c r="Q96" i="188"/>
  <c r="Q95" i="188"/>
  <c r="Q94" i="188"/>
  <c r="Q93" i="188"/>
  <c r="Q92" i="188"/>
  <c r="Q91" i="188"/>
  <c r="Q90" i="188"/>
  <c r="Q89" i="188"/>
  <c r="Q88" i="188"/>
  <c r="Q87" i="188"/>
  <c r="Q86" i="188"/>
  <c r="Q85" i="188"/>
  <c r="Q84" i="188"/>
  <c r="Q83" i="188"/>
  <c r="Q82" i="188"/>
  <c r="Q81" i="188"/>
  <c r="Q80" i="188"/>
  <c r="R69" i="188"/>
  <c r="Q69" i="188"/>
  <c r="B69" i="188"/>
  <c r="R68" i="188"/>
  <c r="Q68" i="188"/>
  <c r="B68" i="188"/>
  <c r="R67" i="188"/>
  <c r="Q67" i="188"/>
  <c r="B67" i="188"/>
  <c r="R66" i="188"/>
  <c r="Q66" i="188"/>
  <c r="B66" i="188"/>
  <c r="R65" i="188"/>
  <c r="Q65" i="188"/>
  <c r="B65" i="188"/>
  <c r="R64" i="188"/>
  <c r="Q64" i="188"/>
  <c r="B64" i="188"/>
  <c r="R63" i="188"/>
  <c r="Q63" i="188"/>
  <c r="B63" i="188"/>
  <c r="R62" i="188"/>
  <c r="Q62" i="188"/>
  <c r="B62" i="188"/>
  <c r="R61" i="188"/>
  <c r="Q61" i="188"/>
  <c r="B61" i="188"/>
  <c r="R60" i="188"/>
  <c r="Q60" i="188"/>
  <c r="B60" i="188"/>
  <c r="R59" i="188"/>
  <c r="Q59" i="188"/>
  <c r="B59" i="188"/>
  <c r="R58" i="188"/>
  <c r="Q58" i="188"/>
  <c r="B58" i="188"/>
  <c r="R57" i="188"/>
  <c r="Q57" i="188"/>
  <c r="B57" i="188"/>
  <c r="R56" i="188"/>
  <c r="Q56" i="188"/>
  <c r="B56" i="188"/>
  <c r="R55" i="188"/>
  <c r="Q55" i="188"/>
  <c r="B55" i="188"/>
  <c r="R54" i="188"/>
  <c r="Q54" i="188"/>
  <c r="B54" i="188"/>
  <c r="R53" i="188"/>
  <c r="Q53" i="188"/>
  <c r="B53" i="188"/>
  <c r="R52" i="188"/>
  <c r="Q52" i="188"/>
  <c r="B52" i="188"/>
  <c r="R51" i="188"/>
  <c r="Q51" i="188"/>
  <c r="B51" i="188"/>
  <c r="R50" i="188"/>
  <c r="Q50" i="188"/>
  <c r="B50" i="188"/>
  <c r="R49" i="188"/>
  <c r="Q49" i="188"/>
  <c r="B49" i="188"/>
  <c r="R48" i="188"/>
  <c r="Q48" i="188"/>
  <c r="B48" i="188"/>
  <c r="R47" i="188"/>
  <c r="Q47" i="188"/>
  <c r="B47" i="188"/>
  <c r="R46" i="188"/>
  <c r="Q46" i="188"/>
  <c r="B46" i="188"/>
  <c r="R45" i="188"/>
  <c r="Q45" i="188"/>
  <c r="B45" i="188"/>
  <c r="Q41" i="188"/>
  <c r="Q40" i="188"/>
  <c r="Q39" i="188"/>
  <c r="Q38" i="188"/>
  <c r="R37" i="188"/>
  <c r="R36" i="188"/>
  <c r="R35" i="188"/>
  <c r="R34" i="188"/>
  <c r="R33" i="188"/>
  <c r="R32" i="188"/>
  <c r="R31" i="188"/>
  <c r="R30" i="188"/>
  <c r="R29" i="188"/>
  <c r="R27" i="188"/>
  <c r="Q113" i="188" s="1"/>
  <c r="R9" i="188"/>
  <c r="R279" i="187"/>
  <c r="Q279" i="187"/>
  <c r="B279" i="187"/>
  <c r="R278" i="187"/>
  <c r="Q278" i="187"/>
  <c r="B278" i="187"/>
  <c r="R277" i="187"/>
  <c r="Q277" i="187"/>
  <c r="B277" i="187"/>
  <c r="R276" i="187"/>
  <c r="Q276" i="187"/>
  <c r="B276" i="187"/>
  <c r="R275" i="187"/>
  <c r="Q275" i="187"/>
  <c r="B275" i="187"/>
  <c r="R274" i="187"/>
  <c r="Q274" i="187"/>
  <c r="B274" i="187"/>
  <c r="R273" i="187"/>
  <c r="Q273" i="187"/>
  <c r="B273" i="187"/>
  <c r="R272" i="187"/>
  <c r="Q272" i="187"/>
  <c r="B272" i="187"/>
  <c r="R271" i="187"/>
  <c r="Q271" i="187"/>
  <c r="B271" i="187"/>
  <c r="R270" i="187"/>
  <c r="Q270" i="187"/>
  <c r="B270" i="187"/>
  <c r="R269" i="187"/>
  <c r="Q269" i="187"/>
  <c r="B269" i="187"/>
  <c r="R268" i="187"/>
  <c r="Q268" i="187"/>
  <c r="B268" i="187"/>
  <c r="R267" i="187"/>
  <c r="Q267" i="187"/>
  <c r="B267" i="187"/>
  <c r="R266" i="187"/>
  <c r="Q266" i="187"/>
  <c r="B266" i="187"/>
  <c r="R265" i="187"/>
  <c r="Q265" i="187"/>
  <c r="B265" i="187"/>
  <c r="R264" i="187"/>
  <c r="Q264" i="187"/>
  <c r="B264" i="187"/>
  <c r="R263" i="187"/>
  <c r="Q263" i="187"/>
  <c r="B263" i="187"/>
  <c r="R262" i="187"/>
  <c r="Q262" i="187"/>
  <c r="B262" i="187"/>
  <c r="R261" i="187"/>
  <c r="Q261" i="187"/>
  <c r="B261" i="187"/>
  <c r="R260" i="187"/>
  <c r="Q260" i="187"/>
  <c r="B260" i="187"/>
  <c r="R259" i="187"/>
  <c r="Q259" i="187"/>
  <c r="B259" i="187"/>
  <c r="R258" i="187"/>
  <c r="Q258" i="187"/>
  <c r="B258" i="187"/>
  <c r="R257" i="187"/>
  <c r="Q257" i="187"/>
  <c r="B257" i="187"/>
  <c r="R256" i="187"/>
  <c r="Q256" i="187"/>
  <c r="B256" i="187"/>
  <c r="R255" i="187"/>
  <c r="Q255" i="187"/>
  <c r="B255" i="187"/>
  <c r="R248" i="187"/>
  <c r="R247" i="187"/>
  <c r="R246" i="187"/>
  <c r="R245" i="187"/>
  <c r="R244" i="187"/>
  <c r="R243" i="187"/>
  <c r="R242" i="187"/>
  <c r="R241" i="187"/>
  <c r="R227" i="187"/>
  <c r="R226" i="187"/>
  <c r="R225" i="187"/>
  <c r="R224" i="187"/>
  <c r="R223" i="187"/>
  <c r="R222" i="187"/>
  <c r="R221" i="187"/>
  <c r="R220" i="187"/>
  <c r="R206" i="187"/>
  <c r="R205" i="187"/>
  <c r="R204" i="187"/>
  <c r="R203" i="187"/>
  <c r="R202" i="187"/>
  <c r="R201" i="187"/>
  <c r="R200" i="187"/>
  <c r="R199" i="187"/>
  <c r="Q188" i="187"/>
  <c r="Q187" i="187"/>
  <c r="Q186" i="187"/>
  <c r="R185" i="187"/>
  <c r="Q185" i="187" s="1"/>
  <c r="R184" i="187"/>
  <c r="Q184" i="187" s="1"/>
  <c r="R183" i="187"/>
  <c r="Q183" i="187" s="1"/>
  <c r="R182" i="187"/>
  <c r="Q182" i="187" s="1"/>
  <c r="R181" i="187"/>
  <c r="Q181" i="187" s="1"/>
  <c r="R180" i="187"/>
  <c r="Q180" i="187" s="1"/>
  <c r="R179" i="187"/>
  <c r="Q179" i="187" s="1"/>
  <c r="R178" i="187"/>
  <c r="Q178" i="187" s="1"/>
  <c r="Q177" i="187"/>
  <c r="Q176" i="187"/>
  <c r="Q175" i="187"/>
  <c r="Q174" i="187"/>
  <c r="Q173" i="187"/>
  <c r="Q172" i="187"/>
  <c r="Q171" i="187"/>
  <c r="Q170" i="187"/>
  <c r="Q169" i="187"/>
  <c r="Q168" i="187"/>
  <c r="J139" i="187"/>
  <c r="J138" i="187"/>
  <c r="J137" i="187"/>
  <c r="Q114" i="187"/>
  <c r="AB410" i="82" a="1"/>
  <c r="Q99" i="187"/>
  <c r="Q98" i="187"/>
  <c r="Q97" i="187"/>
  <c r="Q96" i="187"/>
  <c r="Q95" i="187"/>
  <c r="Q94" i="187"/>
  <c r="Q93" i="187"/>
  <c r="Q92" i="187"/>
  <c r="Q91" i="187"/>
  <c r="Q90" i="187"/>
  <c r="Q89" i="187"/>
  <c r="Q88" i="187"/>
  <c r="Q87" i="187"/>
  <c r="Q86" i="187"/>
  <c r="Q85" i="187"/>
  <c r="Q84" i="187"/>
  <c r="Q83" i="187"/>
  <c r="Q82" i="187"/>
  <c r="Q81" i="187"/>
  <c r="Q80" i="187"/>
  <c r="R69" i="187"/>
  <c r="Q69" i="187"/>
  <c r="B69" i="187"/>
  <c r="R68" i="187"/>
  <c r="Q68" i="187"/>
  <c r="B68" i="187"/>
  <c r="R67" i="187"/>
  <c r="Q67" i="187"/>
  <c r="B67" i="187"/>
  <c r="R66" i="187"/>
  <c r="Q66" i="187"/>
  <c r="B66" i="187"/>
  <c r="R65" i="187"/>
  <c r="Q65" i="187"/>
  <c r="B65" i="187"/>
  <c r="R64" i="187"/>
  <c r="Q64" i="187"/>
  <c r="B64" i="187"/>
  <c r="R63" i="187"/>
  <c r="Q63" i="187"/>
  <c r="B63" i="187"/>
  <c r="R62" i="187"/>
  <c r="Q62" i="187"/>
  <c r="B62" i="187"/>
  <c r="R61" i="187"/>
  <c r="Q61" i="187"/>
  <c r="B61" i="187"/>
  <c r="R60" i="187"/>
  <c r="Q60" i="187"/>
  <c r="B60" i="187"/>
  <c r="R59" i="187"/>
  <c r="Q59" i="187"/>
  <c r="B59" i="187"/>
  <c r="R58" i="187"/>
  <c r="Q58" i="187"/>
  <c r="B58" i="187"/>
  <c r="R57" i="187"/>
  <c r="Q57" i="187"/>
  <c r="B57" i="187"/>
  <c r="R56" i="187"/>
  <c r="Q56" i="187"/>
  <c r="B56" i="187"/>
  <c r="R55" i="187"/>
  <c r="Q55" i="187"/>
  <c r="B55" i="187"/>
  <c r="R54" i="187"/>
  <c r="Q54" i="187"/>
  <c r="B54" i="187"/>
  <c r="R53" i="187"/>
  <c r="Q53" i="187"/>
  <c r="B53" i="187"/>
  <c r="R52" i="187"/>
  <c r="Q52" i="187"/>
  <c r="B52" i="187"/>
  <c r="R51" i="187"/>
  <c r="Q51" i="187"/>
  <c r="B51" i="187"/>
  <c r="R50" i="187"/>
  <c r="Q50" i="187"/>
  <c r="B50" i="187"/>
  <c r="R49" i="187"/>
  <c r="Q49" i="187"/>
  <c r="B49" i="187"/>
  <c r="R48" i="187"/>
  <c r="Q48" i="187"/>
  <c r="B48" i="187"/>
  <c r="R47" i="187"/>
  <c r="Q47" i="187"/>
  <c r="B47" i="187"/>
  <c r="R46" i="187"/>
  <c r="Q46" i="187"/>
  <c r="B46" i="187"/>
  <c r="R45" i="187"/>
  <c r="Q45" i="187"/>
  <c r="B45" i="187"/>
  <c r="Q41" i="187"/>
  <c r="Q40" i="187"/>
  <c r="Q39" i="187"/>
  <c r="Q38" i="187"/>
  <c r="R37" i="187"/>
  <c r="R36" i="187"/>
  <c r="R35" i="187"/>
  <c r="R34" i="187"/>
  <c r="R33" i="187"/>
  <c r="R32" i="187"/>
  <c r="R31" i="187"/>
  <c r="R30" i="187"/>
  <c r="R29" i="187"/>
  <c r="R27" i="187"/>
  <c r="Q113" i="187" s="1"/>
  <c r="R9" i="187"/>
  <c r="R279" i="186"/>
  <c r="Q279" i="186"/>
  <c r="B279" i="186"/>
  <c r="R278" i="186"/>
  <c r="Q278" i="186"/>
  <c r="B278" i="186"/>
  <c r="R277" i="186"/>
  <c r="Q277" i="186"/>
  <c r="B277" i="186"/>
  <c r="R276" i="186"/>
  <c r="Q276" i="186"/>
  <c r="B276" i="186"/>
  <c r="R275" i="186"/>
  <c r="Q275" i="186"/>
  <c r="B275" i="186"/>
  <c r="R274" i="186"/>
  <c r="Q274" i="186"/>
  <c r="B274" i="186"/>
  <c r="R273" i="186"/>
  <c r="Q273" i="186"/>
  <c r="B273" i="186"/>
  <c r="R272" i="186"/>
  <c r="Q272" i="186"/>
  <c r="B272" i="186"/>
  <c r="R271" i="186"/>
  <c r="Q271" i="186"/>
  <c r="B271" i="186"/>
  <c r="R270" i="186"/>
  <c r="Q270" i="186"/>
  <c r="B270" i="186"/>
  <c r="R269" i="186"/>
  <c r="Q269" i="186"/>
  <c r="B269" i="186"/>
  <c r="R268" i="186"/>
  <c r="Q268" i="186"/>
  <c r="B268" i="186"/>
  <c r="R267" i="186"/>
  <c r="Q267" i="186"/>
  <c r="B267" i="186"/>
  <c r="R266" i="186"/>
  <c r="Q266" i="186"/>
  <c r="B266" i="186"/>
  <c r="R265" i="186"/>
  <c r="Q265" i="186"/>
  <c r="B265" i="186"/>
  <c r="R264" i="186"/>
  <c r="Q264" i="186"/>
  <c r="B264" i="186"/>
  <c r="R263" i="186"/>
  <c r="Q263" i="186"/>
  <c r="B263" i="186"/>
  <c r="R262" i="186"/>
  <c r="Q262" i="186"/>
  <c r="B262" i="186"/>
  <c r="R261" i="186"/>
  <c r="Q261" i="186"/>
  <c r="B261" i="186"/>
  <c r="R260" i="186"/>
  <c r="Q260" i="186"/>
  <c r="B260" i="186"/>
  <c r="R259" i="186"/>
  <c r="Q259" i="186"/>
  <c r="B259" i="186"/>
  <c r="R258" i="186"/>
  <c r="Q258" i="186"/>
  <c r="B258" i="186"/>
  <c r="R257" i="186"/>
  <c r="Q257" i="186"/>
  <c r="B257" i="186"/>
  <c r="R256" i="186"/>
  <c r="Q256" i="186"/>
  <c r="B256" i="186"/>
  <c r="R255" i="186"/>
  <c r="Q255" i="186"/>
  <c r="B255" i="186"/>
  <c r="R248" i="186"/>
  <c r="R247" i="186"/>
  <c r="R246" i="186"/>
  <c r="R245" i="186"/>
  <c r="R244" i="186"/>
  <c r="R243" i="186"/>
  <c r="R242" i="186"/>
  <c r="R241" i="186"/>
  <c r="R227" i="186"/>
  <c r="R226" i="186"/>
  <c r="R225" i="186"/>
  <c r="R224" i="186"/>
  <c r="R223" i="186"/>
  <c r="R222" i="186"/>
  <c r="R221" i="186"/>
  <c r="R220" i="186"/>
  <c r="R206" i="186"/>
  <c r="R205" i="186"/>
  <c r="R204" i="186"/>
  <c r="R203" i="186"/>
  <c r="R202" i="186"/>
  <c r="R201" i="186"/>
  <c r="R200" i="186"/>
  <c r="R199" i="186"/>
  <c r="Q188" i="186"/>
  <c r="Q187" i="186"/>
  <c r="Q186" i="186"/>
  <c r="R185" i="186"/>
  <c r="Q185" i="186" s="1"/>
  <c r="R184" i="186"/>
  <c r="Q184" i="186" s="1"/>
  <c r="R183" i="186"/>
  <c r="Q183" i="186" s="1"/>
  <c r="R182" i="186"/>
  <c r="Q182" i="186" s="1"/>
  <c r="R181" i="186"/>
  <c r="Q181" i="186" s="1"/>
  <c r="R180" i="186"/>
  <c r="Q180" i="186" s="1"/>
  <c r="R179" i="186"/>
  <c r="Q179" i="186" s="1"/>
  <c r="R178" i="186"/>
  <c r="Q178" i="186" s="1"/>
  <c r="Q177" i="186"/>
  <c r="Q176" i="186"/>
  <c r="Q175" i="186"/>
  <c r="Q174" i="186"/>
  <c r="Q173" i="186"/>
  <c r="Q172" i="186"/>
  <c r="Q171" i="186"/>
  <c r="Q170" i="186"/>
  <c r="Q169" i="186"/>
  <c r="Q168" i="186"/>
  <c r="J139" i="186"/>
  <c r="J138" i="186"/>
  <c r="J137" i="186"/>
  <c r="Q114" i="186"/>
  <c r="AB398" i="82" a="1"/>
  <c r="Q99" i="186"/>
  <c r="Q98" i="186"/>
  <c r="Q97" i="186"/>
  <c r="Q96" i="186"/>
  <c r="Q95" i="186"/>
  <c r="Q94" i="186"/>
  <c r="Q93" i="186"/>
  <c r="Q92" i="186"/>
  <c r="Q91" i="186"/>
  <c r="Q90" i="186"/>
  <c r="Q89" i="186"/>
  <c r="Q88" i="186"/>
  <c r="Q87" i="186"/>
  <c r="Q86" i="186"/>
  <c r="Q85" i="186"/>
  <c r="Q84" i="186"/>
  <c r="Q83" i="186"/>
  <c r="Q82" i="186"/>
  <c r="Q81" i="186"/>
  <c r="Q80" i="186"/>
  <c r="R69" i="186"/>
  <c r="Q69" i="186"/>
  <c r="B69" i="186"/>
  <c r="R68" i="186"/>
  <c r="Q68" i="186"/>
  <c r="B68" i="186"/>
  <c r="R67" i="186"/>
  <c r="Q67" i="186"/>
  <c r="B67" i="186"/>
  <c r="R66" i="186"/>
  <c r="Q66" i="186"/>
  <c r="B66" i="186"/>
  <c r="R65" i="186"/>
  <c r="Q65" i="186"/>
  <c r="B65" i="186"/>
  <c r="R64" i="186"/>
  <c r="Q64" i="186"/>
  <c r="B64" i="186"/>
  <c r="R63" i="186"/>
  <c r="Q63" i="186"/>
  <c r="B63" i="186"/>
  <c r="R62" i="186"/>
  <c r="Q62" i="186"/>
  <c r="B62" i="186"/>
  <c r="R61" i="186"/>
  <c r="Q61" i="186"/>
  <c r="B61" i="186"/>
  <c r="R60" i="186"/>
  <c r="Q60" i="186"/>
  <c r="B60" i="186"/>
  <c r="R59" i="186"/>
  <c r="Q59" i="186"/>
  <c r="B59" i="186"/>
  <c r="R58" i="186"/>
  <c r="Q58" i="186"/>
  <c r="B58" i="186"/>
  <c r="R57" i="186"/>
  <c r="Q57" i="186"/>
  <c r="B57" i="186"/>
  <c r="R56" i="186"/>
  <c r="Q56" i="186"/>
  <c r="B56" i="186"/>
  <c r="R55" i="186"/>
  <c r="Q55" i="186"/>
  <c r="B55" i="186"/>
  <c r="R54" i="186"/>
  <c r="Q54" i="186"/>
  <c r="B54" i="186"/>
  <c r="R53" i="186"/>
  <c r="Q53" i="186"/>
  <c r="B53" i="186"/>
  <c r="R52" i="186"/>
  <c r="Q52" i="186"/>
  <c r="B52" i="186"/>
  <c r="R51" i="186"/>
  <c r="Q51" i="186"/>
  <c r="B51" i="186"/>
  <c r="R50" i="186"/>
  <c r="Q50" i="186"/>
  <c r="B50" i="186"/>
  <c r="R49" i="186"/>
  <c r="Q49" i="186"/>
  <c r="B49" i="186"/>
  <c r="R48" i="186"/>
  <c r="Q48" i="186"/>
  <c r="B48" i="186"/>
  <c r="R47" i="186"/>
  <c r="Q47" i="186"/>
  <c r="B47" i="186"/>
  <c r="R46" i="186"/>
  <c r="Q46" i="186"/>
  <c r="B46" i="186"/>
  <c r="R45" i="186"/>
  <c r="Q45" i="186"/>
  <c r="B45" i="186"/>
  <c r="Q41" i="186"/>
  <c r="Q40" i="186"/>
  <c r="Q39" i="186"/>
  <c r="Q38" i="186"/>
  <c r="R37" i="186"/>
  <c r="R36" i="186"/>
  <c r="R35" i="186"/>
  <c r="R34" i="186"/>
  <c r="R33" i="186"/>
  <c r="R32" i="186"/>
  <c r="R31" i="186"/>
  <c r="R30" i="186"/>
  <c r="R29" i="186"/>
  <c r="R27" i="186"/>
  <c r="Q113" i="186" s="1"/>
  <c r="R9" i="186"/>
  <c r="R279" i="185"/>
  <c r="Q279" i="185"/>
  <c r="B279" i="185"/>
  <c r="R278" i="185"/>
  <c r="Q278" i="185"/>
  <c r="B278" i="185"/>
  <c r="R277" i="185"/>
  <c r="Q277" i="185"/>
  <c r="B277" i="185"/>
  <c r="R276" i="185"/>
  <c r="Q276" i="185"/>
  <c r="B276" i="185"/>
  <c r="R275" i="185"/>
  <c r="Q275" i="185"/>
  <c r="B275" i="185"/>
  <c r="R274" i="185"/>
  <c r="Q274" i="185"/>
  <c r="B274" i="185"/>
  <c r="R273" i="185"/>
  <c r="Q273" i="185"/>
  <c r="B273" i="185"/>
  <c r="R272" i="185"/>
  <c r="Q272" i="185"/>
  <c r="B272" i="185"/>
  <c r="R271" i="185"/>
  <c r="Q271" i="185"/>
  <c r="B271" i="185"/>
  <c r="R270" i="185"/>
  <c r="Q270" i="185"/>
  <c r="B270" i="185"/>
  <c r="R269" i="185"/>
  <c r="Q269" i="185"/>
  <c r="B269" i="185"/>
  <c r="R268" i="185"/>
  <c r="Q268" i="185"/>
  <c r="B268" i="185"/>
  <c r="R267" i="185"/>
  <c r="Q267" i="185"/>
  <c r="B267" i="185"/>
  <c r="R266" i="185"/>
  <c r="Q266" i="185"/>
  <c r="B266" i="185"/>
  <c r="R265" i="185"/>
  <c r="Q265" i="185"/>
  <c r="B265" i="185"/>
  <c r="R264" i="185"/>
  <c r="Q264" i="185"/>
  <c r="B264" i="185"/>
  <c r="R263" i="185"/>
  <c r="Q263" i="185"/>
  <c r="B263" i="185"/>
  <c r="R262" i="185"/>
  <c r="Q262" i="185"/>
  <c r="B262" i="185"/>
  <c r="R261" i="185"/>
  <c r="Q261" i="185"/>
  <c r="B261" i="185"/>
  <c r="R260" i="185"/>
  <c r="Q260" i="185"/>
  <c r="B260" i="185"/>
  <c r="R259" i="185"/>
  <c r="Q259" i="185"/>
  <c r="B259" i="185"/>
  <c r="R258" i="185"/>
  <c r="Q258" i="185"/>
  <c r="B258" i="185"/>
  <c r="R257" i="185"/>
  <c r="Q257" i="185"/>
  <c r="B257" i="185"/>
  <c r="R256" i="185"/>
  <c r="Q256" i="185"/>
  <c r="B256" i="185"/>
  <c r="R255" i="185"/>
  <c r="Q255" i="185"/>
  <c r="B255" i="185"/>
  <c r="R248" i="185"/>
  <c r="R247" i="185"/>
  <c r="R246" i="185"/>
  <c r="R245" i="185"/>
  <c r="R244" i="185"/>
  <c r="R243" i="185"/>
  <c r="R242" i="185"/>
  <c r="R241" i="185"/>
  <c r="R227" i="185"/>
  <c r="R226" i="185"/>
  <c r="R225" i="185"/>
  <c r="R224" i="185"/>
  <c r="R223" i="185"/>
  <c r="R222" i="185"/>
  <c r="R221" i="185"/>
  <c r="R220" i="185"/>
  <c r="R206" i="185"/>
  <c r="R205" i="185"/>
  <c r="R204" i="185"/>
  <c r="R203" i="185"/>
  <c r="R202" i="185"/>
  <c r="R201" i="185"/>
  <c r="R200" i="185"/>
  <c r="R199" i="185"/>
  <c r="Q188" i="185"/>
  <c r="Q187" i="185"/>
  <c r="Q186" i="185"/>
  <c r="R185" i="185"/>
  <c r="Q185" i="185" s="1"/>
  <c r="R184" i="185"/>
  <c r="Q184" i="185" s="1"/>
  <c r="R183" i="185"/>
  <c r="Q183" i="185" s="1"/>
  <c r="R182" i="185"/>
  <c r="Q182" i="185" s="1"/>
  <c r="R181" i="185"/>
  <c r="Q181" i="185" s="1"/>
  <c r="R180" i="185"/>
  <c r="Q180" i="185" s="1"/>
  <c r="R179" i="185"/>
  <c r="Q179" i="185" s="1"/>
  <c r="R178" i="185"/>
  <c r="Q178" i="185" s="1"/>
  <c r="Q177" i="185"/>
  <c r="Q176" i="185"/>
  <c r="Q175" i="185"/>
  <c r="Q174" i="185"/>
  <c r="Q173" i="185"/>
  <c r="Q172" i="185"/>
  <c r="Q171" i="185"/>
  <c r="Q170" i="185"/>
  <c r="Q169" i="185"/>
  <c r="Q168" i="185"/>
  <c r="J139" i="185"/>
  <c r="J138" i="185"/>
  <c r="J137" i="185"/>
  <c r="Q114" i="185"/>
  <c r="AB386" i="82" a="1"/>
  <c r="Q99" i="185"/>
  <c r="Q98" i="185"/>
  <c r="Q97" i="185"/>
  <c r="Q96" i="185"/>
  <c r="Q95" i="185"/>
  <c r="Q94" i="185"/>
  <c r="Q93" i="185"/>
  <c r="Q92" i="185"/>
  <c r="Q91" i="185"/>
  <c r="Q90" i="185"/>
  <c r="Q89" i="185"/>
  <c r="Q88" i="185"/>
  <c r="Q87" i="185"/>
  <c r="Q86" i="185"/>
  <c r="Q85" i="185"/>
  <c r="Q84" i="185"/>
  <c r="Q83" i="185"/>
  <c r="Q82" i="185"/>
  <c r="Q81" i="185"/>
  <c r="Q80" i="185"/>
  <c r="R69" i="185"/>
  <c r="Q69" i="185"/>
  <c r="B69" i="185"/>
  <c r="R68" i="185"/>
  <c r="Q68" i="185"/>
  <c r="B68" i="185"/>
  <c r="R67" i="185"/>
  <c r="Q67" i="185"/>
  <c r="B67" i="185"/>
  <c r="R66" i="185"/>
  <c r="Q66" i="185"/>
  <c r="B66" i="185"/>
  <c r="R65" i="185"/>
  <c r="Q65" i="185"/>
  <c r="B65" i="185"/>
  <c r="R64" i="185"/>
  <c r="Q64" i="185"/>
  <c r="B64" i="185"/>
  <c r="R63" i="185"/>
  <c r="Q63" i="185"/>
  <c r="B63" i="185"/>
  <c r="R62" i="185"/>
  <c r="Q62" i="185"/>
  <c r="B62" i="185"/>
  <c r="R61" i="185"/>
  <c r="Q61" i="185"/>
  <c r="B61" i="185"/>
  <c r="R60" i="185"/>
  <c r="Q60" i="185"/>
  <c r="B60" i="185"/>
  <c r="R59" i="185"/>
  <c r="Q59" i="185"/>
  <c r="B59" i="185"/>
  <c r="R58" i="185"/>
  <c r="Q58" i="185"/>
  <c r="B58" i="185"/>
  <c r="R57" i="185"/>
  <c r="Q57" i="185"/>
  <c r="B57" i="185"/>
  <c r="R56" i="185"/>
  <c r="Q56" i="185"/>
  <c r="B56" i="185"/>
  <c r="R55" i="185"/>
  <c r="Q55" i="185"/>
  <c r="B55" i="185"/>
  <c r="R54" i="185"/>
  <c r="Q54" i="185"/>
  <c r="B54" i="185"/>
  <c r="R53" i="185"/>
  <c r="Q53" i="185"/>
  <c r="B53" i="185"/>
  <c r="R52" i="185"/>
  <c r="Q52" i="185"/>
  <c r="B52" i="185"/>
  <c r="R51" i="185"/>
  <c r="Q51" i="185"/>
  <c r="B51" i="185"/>
  <c r="R50" i="185"/>
  <c r="Q50" i="185"/>
  <c r="B50" i="185"/>
  <c r="R49" i="185"/>
  <c r="Q49" i="185"/>
  <c r="B49" i="185"/>
  <c r="R48" i="185"/>
  <c r="Q48" i="185"/>
  <c r="B48" i="185"/>
  <c r="R47" i="185"/>
  <c r="Q47" i="185"/>
  <c r="B47" i="185"/>
  <c r="R46" i="185"/>
  <c r="Q46" i="185"/>
  <c r="B46" i="185"/>
  <c r="R45" i="185"/>
  <c r="Q45" i="185"/>
  <c r="B45" i="185"/>
  <c r="Q41" i="185"/>
  <c r="Q40" i="185"/>
  <c r="Q39" i="185"/>
  <c r="Q38" i="185"/>
  <c r="R37" i="185"/>
  <c r="R36" i="185"/>
  <c r="R35" i="185"/>
  <c r="R34" i="185"/>
  <c r="R33" i="185"/>
  <c r="R32" i="185"/>
  <c r="R31" i="185"/>
  <c r="R30" i="185"/>
  <c r="R29" i="185"/>
  <c r="R27" i="185"/>
  <c r="Q113" i="185" s="1"/>
  <c r="R9" i="185"/>
  <c r="R279" i="184"/>
  <c r="Q279" i="184"/>
  <c r="B279" i="184"/>
  <c r="R278" i="184"/>
  <c r="Q278" i="184"/>
  <c r="B278" i="184"/>
  <c r="R277" i="184"/>
  <c r="Q277" i="184"/>
  <c r="B277" i="184"/>
  <c r="R276" i="184"/>
  <c r="Q276" i="184"/>
  <c r="B276" i="184"/>
  <c r="R275" i="184"/>
  <c r="Q275" i="184"/>
  <c r="B275" i="184"/>
  <c r="R274" i="184"/>
  <c r="Q274" i="184"/>
  <c r="B274" i="184"/>
  <c r="R273" i="184"/>
  <c r="Q273" i="184"/>
  <c r="B273" i="184"/>
  <c r="R272" i="184"/>
  <c r="Q272" i="184"/>
  <c r="B272" i="184"/>
  <c r="R271" i="184"/>
  <c r="Q271" i="184"/>
  <c r="B271" i="184"/>
  <c r="R270" i="184"/>
  <c r="Q270" i="184"/>
  <c r="B270" i="184"/>
  <c r="R269" i="184"/>
  <c r="Q269" i="184"/>
  <c r="B269" i="184"/>
  <c r="R268" i="184"/>
  <c r="Q268" i="184"/>
  <c r="B268" i="184"/>
  <c r="R267" i="184"/>
  <c r="Q267" i="184"/>
  <c r="B267" i="184"/>
  <c r="R266" i="184"/>
  <c r="Q266" i="184"/>
  <c r="B266" i="184"/>
  <c r="R265" i="184"/>
  <c r="Q265" i="184"/>
  <c r="B265" i="184"/>
  <c r="R264" i="184"/>
  <c r="Q264" i="184"/>
  <c r="B264" i="184"/>
  <c r="R263" i="184"/>
  <c r="Q263" i="184"/>
  <c r="B263" i="184"/>
  <c r="R262" i="184"/>
  <c r="Q262" i="184"/>
  <c r="B262" i="184"/>
  <c r="R261" i="184"/>
  <c r="Q261" i="184"/>
  <c r="B261" i="184"/>
  <c r="R260" i="184"/>
  <c r="Q260" i="184"/>
  <c r="B260" i="184"/>
  <c r="R259" i="184"/>
  <c r="Q259" i="184"/>
  <c r="B259" i="184"/>
  <c r="R258" i="184"/>
  <c r="Q258" i="184"/>
  <c r="B258" i="184"/>
  <c r="R257" i="184"/>
  <c r="Q257" i="184"/>
  <c r="B257" i="184"/>
  <c r="R256" i="184"/>
  <c r="Q256" i="184"/>
  <c r="B256" i="184"/>
  <c r="R255" i="184"/>
  <c r="Q255" i="184"/>
  <c r="B255" i="184"/>
  <c r="R248" i="184"/>
  <c r="R247" i="184"/>
  <c r="R246" i="184"/>
  <c r="R245" i="184"/>
  <c r="R244" i="184"/>
  <c r="R243" i="184"/>
  <c r="R242" i="184"/>
  <c r="R241" i="184"/>
  <c r="R227" i="184"/>
  <c r="R226" i="184"/>
  <c r="R225" i="184"/>
  <c r="R224" i="184"/>
  <c r="R223" i="184"/>
  <c r="R222" i="184"/>
  <c r="R221" i="184"/>
  <c r="R220" i="184"/>
  <c r="R206" i="184"/>
  <c r="R205" i="184"/>
  <c r="R204" i="184"/>
  <c r="R203" i="184"/>
  <c r="R202" i="184"/>
  <c r="R201" i="184"/>
  <c r="R200" i="184"/>
  <c r="R199" i="184"/>
  <c r="Q188" i="184"/>
  <c r="Q187" i="184"/>
  <c r="Q186" i="184"/>
  <c r="R185" i="184"/>
  <c r="Q185" i="184" s="1"/>
  <c r="R184" i="184"/>
  <c r="Q184" i="184" s="1"/>
  <c r="R183" i="184"/>
  <c r="Q183" i="184" s="1"/>
  <c r="R182" i="184"/>
  <c r="Q182" i="184" s="1"/>
  <c r="R181" i="184"/>
  <c r="Q181" i="184" s="1"/>
  <c r="R180" i="184"/>
  <c r="Q180" i="184" s="1"/>
  <c r="R179" i="184"/>
  <c r="Q179" i="184" s="1"/>
  <c r="R178" i="184"/>
  <c r="Q178" i="184" s="1"/>
  <c r="Q177" i="184"/>
  <c r="Q176" i="184"/>
  <c r="Q175" i="184"/>
  <c r="Q174" i="184"/>
  <c r="Q173" i="184"/>
  <c r="Q172" i="184"/>
  <c r="Q171" i="184"/>
  <c r="Q170" i="184"/>
  <c r="Q169" i="184"/>
  <c r="Q168" i="184"/>
  <c r="J139" i="184"/>
  <c r="J138" i="184"/>
  <c r="J137" i="184"/>
  <c r="Q114" i="184"/>
  <c r="AB374" i="82" a="1"/>
  <c r="Q99" i="184"/>
  <c r="Q98" i="184"/>
  <c r="Q97" i="184"/>
  <c r="Q96" i="184"/>
  <c r="Q95" i="184"/>
  <c r="Q94" i="184"/>
  <c r="Q93" i="184"/>
  <c r="Q92" i="184"/>
  <c r="Q91" i="184"/>
  <c r="Q90" i="184"/>
  <c r="Q89" i="184"/>
  <c r="Q88" i="184"/>
  <c r="Q87" i="184"/>
  <c r="Q86" i="184"/>
  <c r="Q85" i="184"/>
  <c r="Q84" i="184"/>
  <c r="Q83" i="184"/>
  <c r="Q82" i="184"/>
  <c r="Q81" i="184"/>
  <c r="Q80" i="184"/>
  <c r="R69" i="184"/>
  <c r="Q69" i="184"/>
  <c r="B69" i="184"/>
  <c r="R68" i="184"/>
  <c r="Q68" i="184"/>
  <c r="B68" i="184"/>
  <c r="R67" i="184"/>
  <c r="Q67" i="184"/>
  <c r="B67" i="184"/>
  <c r="R66" i="184"/>
  <c r="Q66" i="184"/>
  <c r="B66" i="184"/>
  <c r="R65" i="184"/>
  <c r="Q65" i="184"/>
  <c r="B65" i="184"/>
  <c r="R64" i="184"/>
  <c r="Q64" i="184"/>
  <c r="B64" i="184"/>
  <c r="R63" i="184"/>
  <c r="Q63" i="184"/>
  <c r="B63" i="184"/>
  <c r="R62" i="184"/>
  <c r="Q62" i="184"/>
  <c r="B62" i="184"/>
  <c r="R61" i="184"/>
  <c r="Q61" i="184"/>
  <c r="B61" i="184"/>
  <c r="R60" i="184"/>
  <c r="Q60" i="184"/>
  <c r="B60" i="184"/>
  <c r="R59" i="184"/>
  <c r="Q59" i="184"/>
  <c r="B59" i="184"/>
  <c r="R58" i="184"/>
  <c r="Q58" i="184"/>
  <c r="B58" i="184"/>
  <c r="R57" i="184"/>
  <c r="Q57" i="184"/>
  <c r="B57" i="184"/>
  <c r="R56" i="184"/>
  <c r="Q56" i="184"/>
  <c r="B56" i="184"/>
  <c r="R55" i="184"/>
  <c r="Q55" i="184"/>
  <c r="B55" i="184"/>
  <c r="R54" i="184"/>
  <c r="Q54" i="184"/>
  <c r="B54" i="184"/>
  <c r="R53" i="184"/>
  <c r="Q53" i="184"/>
  <c r="B53" i="184"/>
  <c r="R52" i="184"/>
  <c r="Q52" i="184"/>
  <c r="B52" i="184"/>
  <c r="R51" i="184"/>
  <c r="Q51" i="184"/>
  <c r="B51" i="184"/>
  <c r="R50" i="184"/>
  <c r="Q50" i="184"/>
  <c r="B50" i="184"/>
  <c r="R49" i="184"/>
  <c r="Q49" i="184"/>
  <c r="B49" i="184"/>
  <c r="R48" i="184"/>
  <c r="Q48" i="184"/>
  <c r="B48" i="184"/>
  <c r="R47" i="184"/>
  <c r="Q47" i="184"/>
  <c r="B47" i="184"/>
  <c r="R46" i="184"/>
  <c r="Q46" i="184"/>
  <c r="B46" i="184"/>
  <c r="R45" i="184"/>
  <c r="Q45" i="184"/>
  <c r="B45" i="184"/>
  <c r="Q41" i="184"/>
  <c r="Q40" i="184"/>
  <c r="Q39" i="184"/>
  <c r="Q38" i="184"/>
  <c r="R37" i="184"/>
  <c r="R36" i="184"/>
  <c r="R35" i="184"/>
  <c r="R34" i="184"/>
  <c r="R33" i="184"/>
  <c r="R32" i="184"/>
  <c r="R31" i="184"/>
  <c r="R30" i="184"/>
  <c r="R29" i="184"/>
  <c r="R27" i="184"/>
  <c r="Q113" i="184" s="1"/>
  <c r="R9" i="184"/>
  <c r="R279" i="183"/>
  <c r="Q279" i="183"/>
  <c r="B279" i="183"/>
  <c r="R278" i="183"/>
  <c r="Q278" i="183"/>
  <c r="B278" i="183"/>
  <c r="R277" i="183"/>
  <c r="Q277" i="183"/>
  <c r="B277" i="183"/>
  <c r="R276" i="183"/>
  <c r="Q276" i="183"/>
  <c r="B276" i="183"/>
  <c r="R275" i="183"/>
  <c r="Q275" i="183"/>
  <c r="B275" i="183"/>
  <c r="R274" i="183"/>
  <c r="Q274" i="183"/>
  <c r="B274" i="183"/>
  <c r="R273" i="183"/>
  <c r="Q273" i="183"/>
  <c r="B273" i="183"/>
  <c r="R272" i="183"/>
  <c r="Q272" i="183"/>
  <c r="B272" i="183"/>
  <c r="R271" i="183"/>
  <c r="Q271" i="183"/>
  <c r="B271" i="183"/>
  <c r="R270" i="183"/>
  <c r="Q270" i="183"/>
  <c r="B270" i="183"/>
  <c r="R269" i="183"/>
  <c r="Q269" i="183"/>
  <c r="B269" i="183"/>
  <c r="R268" i="183"/>
  <c r="Q268" i="183"/>
  <c r="B268" i="183"/>
  <c r="R267" i="183"/>
  <c r="Q267" i="183"/>
  <c r="B267" i="183"/>
  <c r="R266" i="183"/>
  <c r="Q266" i="183"/>
  <c r="B266" i="183"/>
  <c r="R265" i="183"/>
  <c r="Q265" i="183"/>
  <c r="B265" i="183"/>
  <c r="R264" i="183"/>
  <c r="Q264" i="183"/>
  <c r="B264" i="183"/>
  <c r="R263" i="183"/>
  <c r="Q263" i="183"/>
  <c r="B263" i="183"/>
  <c r="R262" i="183"/>
  <c r="Q262" i="183"/>
  <c r="B262" i="183"/>
  <c r="R261" i="183"/>
  <c r="Q261" i="183"/>
  <c r="B261" i="183"/>
  <c r="R260" i="183"/>
  <c r="Q260" i="183"/>
  <c r="B260" i="183"/>
  <c r="R259" i="183"/>
  <c r="Q259" i="183"/>
  <c r="B259" i="183"/>
  <c r="R258" i="183"/>
  <c r="Q258" i="183"/>
  <c r="B258" i="183"/>
  <c r="R257" i="183"/>
  <c r="Q257" i="183"/>
  <c r="B257" i="183"/>
  <c r="R256" i="183"/>
  <c r="Q256" i="183"/>
  <c r="B256" i="183"/>
  <c r="R255" i="183"/>
  <c r="Q255" i="183"/>
  <c r="B255" i="183"/>
  <c r="R248" i="183"/>
  <c r="R247" i="183"/>
  <c r="R246" i="183"/>
  <c r="R245" i="183"/>
  <c r="R244" i="183"/>
  <c r="R243" i="183"/>
  <c r="R242" i="183"/>
  <c r="R241" i="183"/>
  <c r="R227" i="183"/>
  <c r="R226" i="183"/>
  <c r="R225" i="183"/>
  <c r="R224" i="183"/>
  <c r="R223" i="183"/>
  <c r="R222" i="183"/>
  <c r="R221" i="183"/>
  <c r="R220" i="183"/>
  <c r="R206" i="183"/>
  <c r="R205" i="183"/>
  <c r="R204" i="183"/>
  <c r="R203" i="183"/>
  <c r="R202" i="183"/>
  <c r="R201" i="183"/>
  <c r="R200" i="183"/>
  <c r="R199" i="183"/>
  <c r="Q188" i="183"/>
  <c r="Q187" i="183"/>
  <c r="Q186" i="183"/>
  <c r="R185" i="183"/>
  <c r="Q185" i="183" s="1"/>
  <c r="R184" i="183"/>
  <c r="Q184" i="183" s="1"/>
  <c r="R183" i="183"/>
  <c r="Q183" i="183" s="1"/>
  <c r="R182" i="183"/>
  <c r="Q182" i="183" s="1"/>
  <c r="R181" i="183"/>
  <c r="Q181" i="183" s="1"/>
  <c r="R180" i="183"/>
  <c r="Q180" i="183" s="1"/>
  <c r="R179" i="183"/>
  <c r="Q179" i="183" s="1"/>
  <c r="R178" i="183"/>
  <c r="Q178" i="183" s="1"/>
  <c r="Q177" i="183"/>
  <c r="Q176" i="183"/>
  <c r="Q175" i="183"/>
  <c r="Q174" i="183"/>
  <c r="Q173" i="183"/>
  <c r="Q172" i="183"/>
  <c r="Q171" i="183"/>
  <c r="Q170" i="183"/>
  <c r="Q169" i="183"/>
  <c r="Q168" i="183"/>
  <c r="J139" i="183"/>
  <c r="J138" i="183"/>
  <c r="J137" i="183"/>
  <c r="Q114" i="183"/>
  <c r="AB362" i="82" a="1"/>
  <c r="Q99" i="183"/>
  <c r="Q98" i="183"/>
  <c r="Q97" i="183"/>
  <c r="Q96" i="183"/>
  <c r="Q95" i="183"/>
  <c r="Q94" i="183"/>
  <c r="Q93" i="183"/>
  <c r="Q92" i="183"/>
  <c r="Q91" i="183"/>
  <c r="Q90" i="183"/>
  <c r="Q89" i="183"/>
  <c r="Q88" i="183"/>
  <c r="Q87" i="183"/>
  <c r="Q86" i="183"/>
  <c r="Q85" i="183"/>
  <c r="Q84" i="183"/>
  <c r="Q83" i="183"/>
  <c r="Q82" i="183"/>
  <c r="Q81" i="183"/>
  <c r="Q80" i="183"/>
  <c r="R69" i="183"/>
  <c r="Q69" i="183"/>
  <c r="B69" i="183"/>
  <c r="R68" i="183"/>
  <c r="Q68" i="183"/>
  <c r="B68" i="183"/>
  <c r="R67" i="183"/>
  <c r="Q67" i="183"/>
  <c r="B67" i="183"/>
  <c r="R66" i="183"/>
  <c r="Q66" i="183"/>
  <c r="B66" i="183"/>
  <c r="R65" i="183"/>
  <c r="Q65" i="183"/>
  <c r="B65" i="183"/>
  <c r="R64" i="183"/>
  <c r="Q64" i="183"/>
  <c r="B64" i="183"/>
  <c r="R63" i="183"/>
  <c r="Q63" i="183"/>
  <c r="B63" i="183"/>
  <c r="R62" i="183"/>
  <c r="Q62" i="183"/>
  <c r="B62" i="183"/>
  <c r="R61" i="183"/>
  <c r="Q61" i="183"/>
  <c r="B61" i="183"/>
  <c r="R60" i="183"/>
  <c r="Q60" i="183"/>
  <c r="B60" i="183"/>
  <c r="R59" i="183"/>
  <c r="Q59" i="183"/>
  <c r="B59" i="183"/>
  <c r="R58" i="183"/>
  <c r="Q58" i="183"/>
  <c r="B58" i="183"/>
  <c r="R57" i="183"/>
  <c r="Q57" i="183"/>
  <c r="B57" i="183"/>
  <c r="R56" i="183"/>
  <c r="Q56" i="183"/>
  <c r="B56" i="183"/>
  <c r="R55" i="183"/>
  <c r="Q55" i="183"/>
  <c r="B55" i="183"/>
  <c r="R54" i="183"/>
  <c r="Q54" i="183"/>
  <c r="B54" i="183"/>
  <c r="R53" i="183"/>
  <c r="Q53" i="183"/>
  <c r="B53" i="183"/>
  <c r="R52" i="183"/>
  <c r="Q52" i="183"/>
  <c r="B52" i="183"/>
  <c r="R51" i="183"/>
  <c r="Q51" i="183"/>
  <c r="B51" i="183"/>
  <c r="R50" i="183"/>
  <c r="Q50" i="183"/>
  <c r="B50" i="183"/>
  <c r="R49" i="183"/>
  <c r="Q49" i="183"/>
  <c r="B49" i="183"/>
  <c r="R48" i="183"/>
  <c r="Q48" i="183"/>
  <c r="B48" i="183"/>
  <c r="R47" i="183"/>
  <c r="Q47" i="183"/>
  <c r="B47" i="183"/>
  <c r="R46" i="183"/>
  <c r="Q46" i="183"/>
  <c r="B46" i="183"/>
  <c r="R45" i="183"/>
  <c r="Q45" i="183"/>
  <c r="B45" i="183"/>
  <c r="Q41" i="183"/>
  <c r="Q40" i="183"/>
  <c r="Q39" i="183"/>
  <c r="Q38" i="183"/>
  <c r="R37" i="183"/>
  <c r="R36" i="183"/>
  <c r="R35" i="183"/>
  <c r="R34" i="183"/>
  <c r="R33" i="183"/>
  <c r="R32" i="183"/>
  <c r="R31" i="183"/>
  <c r="R30" i="183"/>
  <c r="R29" i="183"/>
  <c r="R27" i="183"/>
  <c r="Q113" i="183" s="1"/>
  <c r="R9" i="183"/>
  <c r="R279" i="182"/>
  <c r="Q279" i="182"/>
  <c r="B279" i="182"/>
  <c r="R278" i="182"/>
  <c r="Q278" i="182"/>
  <c r="B278" i="182"/>
  <c r="R277" i="182"/>
  <c r="Q277" i="182"/>
  <c r="B277" i="182"/>
  <c r="R276" i="182"/>
  <c r="Q276" i="182"/>
  <c r="B276" i="182"/>
  <c r="R275" i="182"/>
  <c r="Q275" i="182"/>
  <c r="B275" i="182"/>
  <c r="R274" i="182"/>
  <c r="Q274" i="182"/>
  <c r="B274" i="182"/>
  <c r="R273" i="182"/>
  <c r="Q273" i="182"/>
  <c r="B273" i="182"/>
  <c r="R272" i="182"/>
  <c r="Q272" i="182"/>
  <c r="B272" i="182"/>
  <c r="R271" i="182"/>
  <c r="Q271" i="182"/>
  <c r="B271" i="182"/>
  <c r="R270" i="182"/>
  <c r="Q270" i="182"/>
  <c r="B270" i="182"/>
  <c r="R269" i="182"/>
  <c r="Q269" i="182"/>
  <c r="B269" i="182"/>
  <c r="R268" i="182"/>
  <c r="Q268" i="182"/>
  <c r="B268" i="182"/>
  <c r="R267" i="182"/>
  <c r="Q267" i="182"/>
  <c r="B267" i="182"/>
  <c r="R266" i="182"/>
  <c r="Q266" i="182"/>
  <c r="B266" i="182"/>
  <c r="R265" i="182"/>
  <c r="Q265" i="182"/>
  <c r="B265" i="182"/>
  <c r="R264" i="182"/>
  <c r="Q264" i="182"/>
  <c r="B264" i="182"/>
  <c r="R263" i="182"/>
  <c r="Q263" i="182"/>
  <c r="B263" i="182"/>
  <c r="R262" i="182"/>
  <c r="Q262" i="182"/>
  <c r="B262" i="182"/>
  <c r="R261" i="182"/>
  <c r="Q261" i="182"/>
  <c r="B261" i="182"/>
  <c r="R260" i="182"/>
  <c r="Q260" i="182"/>
  <c r="B260" i="182"/>
  <c r="R259" i="182"/>
  <c r="Q259" i="182"/>
  <c r="B259" i="182"/>
  <c r="R258" i="182"/>
  <c r="Q258" i="182"/>
  <c r="B258" i="182"/>
  <c r="R257" i="182"/>
  <c r="Q257" i="182"/>
  <c r="B257" i="182"/>
  <c r="R256" i="182"/>
  <c r="Q256" i="182"/>
  <c r="B256" i="182"/>
  <c r="R255" i="182"/>
  <c r="Q255" i="182"/>
  <c r="B255" i="182"/>
  <c r="R248" i="182"/>
  <c r="R247" i="182"/>
  <c r="R246" i="182"/>
  <c r="R245" i="182"/>
  <c r="R244" i="182"/>
  <c r="R243" i="182"/>
  <c r="R242" i="182"/>
  <c r="R241" i="182"/>
  <c r="R227" i="182"/>
  <c r="R226" i="182"/>
  <c r="R225" i="182"/>
  <c r="R224" i="182"/>
  <c r="R223" i="182"/>
  <c r="R222" i="182"/>
  <c r="R221" i="182"/>
  <c r="R220" i="182"/>
  <c r="R206" i="182"/>
  <c r="R205" i="182"/>
  <c r="R204" i="182"/>
  <c r="R203" i="182"/>
  <c r="R202" i="182"/>
  <c r="R201" i="182"/>
  <c r="R200" i="182"/>
  <c r="R199" i="182"/>
  <c r="Q188" i="182"/>
  <c r="Q187" i="182"/>
  <c r="Q186" i="182"/>
  <c r="R185" i="182"/>
  <c r="Q185" i="182" s="1"/>
  <c r="R184" i="182"/>
  <c r="Q184" i="182" s="1"/>
  <c r="R183" i="182"/>
  <c r="Q183" i="182" s="1"/>
  <c r="R182" i="182"/>
  <c r="Q182" i="182" s="1"/>
  <c r="R181" i="182"/>
  <c r="Q181" i="182" s="1"/>
  <c r="R180" i="182"/>
  <c r="Q180" i="182" s="1"/>
  <c r="R179" i="182"/>
  <c r="Q179" i="182" s="1"/>
  <c r="R178" i="182"/>
  <c r="Q178" i="182" s="1"/>
  <c r="Q177" i="182"/>
  <c r="Q176" i="182"/>
  <c r="Q175" i="182"/>
  <c r="Q174" i="182"/>
  <c r="Q173" i="182"/>
  <c r="Q172" i="182"/>
  <c r="Q171" i="182"/>
  <c r="Q170" i="182"/>
  <c r="Q169" i="182"/>
  <c r="Q168" i="182"/>
  <c r="J139" i="182"/>
  <c r="J138" i="182"/>
  <c r="J137" i="182"/>
  <c r="Q114" i="182"/>
  <c r="AB350" i="82" a="1"/>
  <c r="Q99" i="182"/>
  <c r="Q98" i="182"/>
  <c r="Q97" i="182"/>
  <c r="Q96" i="182"/>
  <c r="Q95" i="182"/>
  <c r="Q94" i="182"/>
  <c r="Q93" i="182"/>
  <c r="Q92" i="182"/>
  <c r="Q91" i="182"/>
  <c r="Q90" i="182"/>
  <c r="Q89" i="182"/>
  <c r="Q88" i="182"/>
  <c r="Q87" i="182"/>
  <c r="Q86" i="182"/>
  <c r="Q85" i="182"/>
  <c r="Q84" i="182"/>
  <c r="Q83" i="182"/>
  <c r="Q82" i="182"/>
  <c r="Q81" i="182"/>
  <c r="Q80" i="182"/>
  <c r="R69" i="182"/>
  <c r="Q69" i="182"/>
  <c r="B69" i="182"/>
  <c r="R68" i="182"/>
  <c r="Q68" i="182"/>
  <c r="B68" i="182"/>
  <c r="R67" i="182"/>
  <c r="Q67" i="182"/>
  <c r="B67" i="182"/>
  <c r="R66" i="182"/>
  <c r="Q66" i="182"/>
  <c r="B66" i="182"/>
  <c r="R65" i="182"/>
  <c r="Q65" i="182"/>
  <c r="B65" i="182"/>
  <c r="R64" i="182"/>
  <c r="Q64" i="182"/>
  <c r="B64" i="182"/>
  <c r="R63" i="182"/>
  <c r="Q63" i="182"/>
  <c r="B63" i="182"/>
  <c r="R62" i="182"/>
  <c r="Q62" i="182"/>
  <c r="B62" i="182"/>
  <c r="R61" i="182"/>
  <c r="Q61" i="182"/>
  <c r="B61" i="182"/>
  <c r="R60" i="182"/>
  <c r="Q60" i="182"/>
  <c r="B60" i="182"/>
  <c r="R59" i="182"/>
  <c r="Q59" i="182"/>
  <c r="B59" i="182"/>
  <c r="R58" i="182"/>
  <c r="Q58" i="182"/>
  <c r="B58" i="182"/>
  <c r="R57" i="182"/>
  <c r="Q57" i="182"/>
  <c r="B57" i="182"/>
  <c r="R56" i="182"/>
  <c r="Q56" i="182"/>
  <c r="B56" i="182"/>
  <c r="R55" i="182"/>
  <c r="Q55" i="182"/>
  <c r="B55" i="182"/>
  <c r="R54" i="182"/>
  <c r="Q54" i="182"/>
  <c r="B54" i="182"/>
  <c r="R53" i="182"/>
  <c r="Q53" i="182"/>
  <c r="B53" i="182"/>
  <c r="R52" i="182"/>
  <c r="Q52" i="182"/>
  <c r="B52" i="182"/>
  <c r="R51" i="182"/>
  <c r="Q51" i="182"/>
  <c r="B51" i="182"/>
  <c r="R50" i="182"/>
  <c r="Q50" i="182"/>
  <c r="B50" i="182"/>
  <c r="R49" i="182"/>
  <c r="Q49" i="182"/>
  <c r="B49" i="182"/>
  <c r="R48" i="182"/>
  <c r="Q48" i="182"/>
  <c r="B48" i="182"/>
  <c r="R47" i="182"/>
  <c r="Q47" i="182"/>
  <c r="B47" i="182"/>
  <c r="R46" i="182"/>
  <c r="Q46" i="182"/>
  <c r="B46" i="182"/>
  <c r="R45" i="182"/>
  <c r="Q45" i="182"/>
  <c r="B45" i="182"/>
  <c r="Q41" i="182"/>
  <c r="Q40" i="182"/>
  <c r="Q39" i="182"/>
  <c r="Q38" i="182"/>
  <c r="R37" i="182"/>
  <c r="R36" i="182"/>
  <c r="R35" i="182"/>
  <c r="R34" i="182"/>
  <c r="R33" i="182"/>
  <c r="R32" i="182"/>
  <c r="R31" i="182"/>
  <c r="R30" i="182"/>
  <c r="R29" i="182"/>
  <c r="R27" i="182"/>
  <c r="Q113" i="182" s="1"/>
  <c r="R9" i="182"/>
  <c r="R279" i="181"/>
  <c r="Q279" i="181"/>
  <c r="B279" i="181"/>
  <c r="R278" i="181"/>
  <c r="Q278" i="181"/>
  <c r="B278" i="181"/>
  <c r="R277" i="181"/>
  <c r="Q277" i="181"/>
  <c r="B277" i="181"/>
  <c r="R276" i="181"/>
  <c r="Q276" i="181"/>
  <c r="B276" i="181"/>
  <c r="R275" i="181"/>
  <c r="Q275" i="181"/>
  <c r="B275" i="181"/>
  <c r="R274" i="181"/>
  <c r="Q274" i="181"/>
  <c r="B274" i="181"/>
  <c r="R273" i="181"/>
  <c r="Q273" i="181"/>
  <c r="B273" i="181"/>
  <c r="R272" i="181"/>
  <c r="Q272" i="181"/>
  <c r="B272" i="181"/>
  <c r="R271" i="181"/>
  <c r="Q271" i="181"/>
  <c r="B271" i="181"/>
  <c r="R270" i="181"/>
  <c r="Q270" i="181"/>
  <c r="B270" i="181"/>
  <c r="R269" i="181"/>
  <c r="Q269" i="181"/>
  <c r="B269" i="181"/>
  <c r="R268" i="181"/>
  <c r="Q268" i="181"/>
  <c r="B268" i="181"/>
  <c r="R267" i="181"/>
  <c r="Q267" i="181"/>
  <c r="B267" i="181"/>
  <c r="R266" i="181"/>
  <c r="Q266" i="181"/>
  <c r="B266" i="181"/>
  <c r="R265" i="181"/>
  <c r="Q265" i="181"/>
  <c r="B265" i="181"/>
  <c r="R264" i="181"/>
  <c r="Q264" i="181"/>
  <c r="B264" i="181"/>
  <c r="R263" i="181"/>
  <c r="Q263" i="181"/>
  <c r="B263" i="181"/>
  <c r="R262" i="181"/>
  <c r="Q262" i="181"/>
  <c r="B262" i="181"/>
  <c r="R261" i="181"/>
  <c r="Q261" i="181"/>
  <c r="B261" i="181"/>
  <c r="R260" i="181"/>
  <c r="Q260" i="181"/>
  <c r="B260" i="181"/>
  <c r="R259" i="181"/>
  <c r="Q259" i="181"/>
  <c r="B259" i="181"/>
  <c r="R258" i="181"/>
  <c r="Q258" i="181"/>
  <c r="B258" i="181"/>
  <c r="R257" i="181"/>
  <c r="Q257" i="181"/>
  <c r="B257" i="181"/>
  <c r="R256" i="181"/>
  <c r="Q256" i="181"/>
  <c r="B256" i="181"/>
  <c r="R255" i="181"/>
  <c r="Q255" i="181"/>
  <c r="B255" i="181"/>
  <c r="R248" i="181"/>
  <c r="R247" i="181"/>
  <c r="R246" i="181"/>
  <c r="R245" i="181"/>
  <c r="R244" i="181"/>
  <c r="R243" i="181"/>
  <c r="R242" i="181"/>
  <c r="R241" i="181"/>
  <c r="R227" i="181"/>
  <c r="R226" i="181"/>
  <c r="R225" i="181"/>
  <c r="R224" i="181"/>
  <c r="R223" i="181"/>
  <c r="R222" i="181"/>
  <c r="R221" i="181"/>
  <c r="R220" i="181"/>
  <c r="R206" i="181"/>
  <c r="R205" i="181"/>
  <c r="R204" i="181"/>
  <c r="R203" i="181"/>
  <c r="R202" i="181"/>
  <c r="R201" i="181"/>
  <c r="R200" i="181"/>
  <c r="R199" i="181"/>
  <c r="Q188" i="181"/>
  <c r="Q187" i="181"/>
  <c r="Q186" i="181"/>
  <c r="R185" i="181"/>
  <c r="Q185" i="181" s="1"/>
  <c r="R184" i="181"/>
  <c r="Q184" i="181" s="1"/>
  <c r="R183" i="181"/>
  <c r="Q183" i="181" s="1"/>
  <c r="R182" i="181"/>
  <c r="Q182" i="181" s="1"/>
  <c r="R181" i="181"/>
  <c r="Q181" i="181" s="1"/>
  <c r="R180" i="181"/>
  <c r="Q180" i="181" s="1"/>
  <c r="R179" i="181"/>
  <c r="Q179" i="181" s="1"/>
  <c r="R178" i="181"/>
  <c r="Q178" i="181" s="1"/>
  <c r="Q177" i="181"/>
  <c r="Q176" i="181"/>
  <c r="Q175" i="181"/>
  <c r="Q174" i="181"/>
  <c r="Q173" i="181"/>
  <c r="Q172" i="181"/>
  <c r="Q171" i="181"/>
  <c r="Q170" i="181"/>
  <c r="Q169" i="181"/>
  <c r="Q168" i="181"/>
  <c r="J139" i="181"/>
  <c r="J138" i="181"/>
  <c r="J137" i="181"/>
  <c r="Q114" i="181"/>
  <c r="AB338" i="82" a="1"/>
  <c r="Q99" i="181"/>
  <c r="Q98" i="181"/>
  <c r="Q97" i="181"/>
  <c r="Q96" i="181"/>
  <c r="Q95" i="181"/>
  <c r="Q94" i="181"/>
  <c r="Q93" i="181"/>
  <c r="Q92" i="181"/>
  <c r="Q91" i="181"/>
  <c r="Q90" i="181"/>
  <c r="Q89" i="181"/>
  <c r="Q88" i="181"/>
  <c r="Q87" i="181"/>
  <c r="Q86" i="181"/>
  <c r="Q85" i="181"/>
  <c r="Q84" i="181"/>
  <c r="Q83" i="181"/>
  <c r="Q82" i="181"/>
  <c r="Q81" i="181"/>
  <c r="Q80" i="181"/>
  <c r="R69" i="181"/>
  <c r="Q69" i="181"/>
  <c r="B69" i="181"/>
  <c r="R68" i="181"/>
  <c r="Q68" i="181"/>
  <c r="B68" i="181"/>
  <c r="R67" i="181"/>
  <c r="Q67" i="181"/>
  <c r="B67" i="181"/>
  <c r="R66" i="181"/>
  <c r="Q66" i="181"/>
  <c r="B66" i="181"/>
  <c r="R65" i="181"/>
  <c r="Q65" i="181"/>
  <c r="B65" i="181"/>
  <c r="R64" i="181"/>
  <c r="Q64" i="181"/>
  <c r="B64" i="181"/>
  <c r="R63" i="181"/>
  <c r="Q63" i="181"/>
  <c r="B63" i="181"/>
  <c r="R62" i="181"/>
  <c r="Q62" i="181"/>
  <c r="B62" i="181"/>
  <c r="R61" i="181"/>
  <c r="Q61" i="181"/>
  <c r="B61" i="181"/>
  <c r="R60" i="181"/>
  <c r="Q60" i="181"/>
  <c r="B60" i="181"/>
  <c r="R59" i="181"/>
  <c r="Q59" i="181"/>
  <c r="B59" i="181"/>
  <c r="R58" i="181"/>
  <c r="Q58" i="181"/>
  <c r="B58" i="181"/>
  <c r="R57" i="181"/>
  <c r="Q57" i="181"/>
  <c r="B57" i="181"/>
  <c r="R56" i="181"/>
  <c r="Q56" i="181"/>
  <c r="B56" i="181"/>
  <c r="R55" i="181"/>
  <c r="Q55" i="181"/>
  <c r="B55" i="181"/>
  <c r="R54" i="181"/>
  <c r="Q54" i="181"/>
  <c r="B54" i="181"/>
  <c r="R53" i="181"/>
  <c r="Q53" i="181"/>
  <c r="B53" i="181"/>
  <c r="R52" i="181"/>
  <c r="Q52" i="181"/>
  <c r="B52" i="181"/>
  <c r="R51" i="181"/>
  <c r="Q51" i="181"/>
  <c r="B51" i="181"/>
  <c r="R50" i="181"/>
  <c r="Q50" i="181"/>
  <c r="B50" i="181"/>
  <c r="R49" i="181"/>
  <c r="Q49" i="181"/>
  <c r="B49" i="181"/>
  <c r="R48" i="181"/>
  <c r="Q48" i="181"/>
  <c r="B48" i="181"/>
  <c r="R47" i="181"/>
  <c r="Q47" i="181"/>
  <c r="B47" i="181"/>
  <c r="R46" i="181"/>
  <c r="Q46" i="181"/>
  <c r="B46" i="181"/>
  <c r="R45" i="181"/>
  <c r="Q45" i="181"/>
  <c r="B45" i="181"/>
  <c r="Q41" i="181"/>
  <c r="Q40" i="181"/>
  <c r="Q39" i="181"/>
  <c r="Q38" i="181"/>
  <c r="R37" i="181"/>
  <c r="R36" i="181"/>
  <c r="R35" i="181"/>
  <c r="R34" i="181"/>
  <c r="R33" i="181"/>
  <c r="R32" i="181"/>
  <c r="R31" i="181"/>
  <c r="R30" i="181"/>
  <c r="R29" i="181"/>
  <c r="R27" i="181"/>
  <c r="Q113" i="181" s="1"/>
  <c r="R9" i="181"/>
  <c r="R279" i="180"/>
  <c r="Q279" i="180"/>
  <c r="B279" i="180"/>
  <c r="R278" i="180"/>
  <c r="Q278" i="180"/>
  <c r="B278" i="180"/>
  <c r="R277" i="180"/>
  <c r="Q277" i="180"/>
  <c r="B277" i="180"/>
  <c r="R276" i="180"/>
  <c r="Q276" i="180"/>
  <c r="B276" i="180"/>
  <c r="R275" i="180"/>
  <c r="Q275" i="180"/>
  <c r="B275" i="180"/>
  <c r="R274" i="180"/>
  <c r="Q274" i="180"/>
  <c r="B274" i="180"/>
  <c r="R273" i="180"/>
  <c r="Q273" i="180"/>
  <c r="B273" i="180"/>
  <c r="R272" i="180"/>
  <c r="Q272" i="180"/>
  <c r="B272" i="180"/>
  <c r="R271" i="180"/>
  <c r="Q271" i="180"/>
  <c r="B271" i="180"/>
  <c r="R270" i="180"/>
  <c r="Q270" i="180"/>
  <c r="B270" i="180"/>
  <c r="R269" i="180"/>
  <c r="Q269" i="180"/>
  <c r="B269" i="180"/>
  <c r="R268" i="180"/>
  <c r="Q268" i="180"/>
  <c r="B268" i="180"/>
  <c r="R267" i="180"/>
  <c r="Q267" i="180"/>
  <c r="B267" i="180"/>
  <c r="R266" i="180"/>
  <c r="Q266" i="180"/>
  <c r="B266" i="180"/>
  <c r="R265" i="180"/>
  <c r="Q265" i="180"/>
  <c r="B265" i="180"/>
  <c r="R264" i="180"/>
  <c r="Q264" i="180"/>
  <c r="B264" i="180"/>
  <c r="R263" i="180"/>
  <c r="Q263" i="180"/>
  <c r="B263" i="180"/>
  <c r="R262" i="180"/>
  <c r="Q262" i="180"/>
  <c r="B262" i="180"/>
  <c r="R261" i="180"/>
  <c r="Q261" i="180"/>
  <c r="B261" i="180"/>
  <c r="R260" i="180"/>
  <c r="Q260" i="180"/>
  <c r="B260" i="180"/>
  <c r="R259" i="180"/>
  <c r="Q259" i="180"/>
  <c r="B259" i="180"/>
  <c r="R258" i="180"/>
  <c r="Q258" i="180"/>
  <c r="B258" i="180"/>
  <c r="R257" i="180"/>
  <c r="Q257" i="180"/>
  <c r="B257" i="180"/>
  <c r="R256" i="180"/>
  <c r="Q256" i="180"/>
  <c r="B256" i="180"/>
  <c r="R255" i="180"/>
  <c r="Q255" i="180"/>
  <c r="B255" i="180"/>
  <c r="R248" i="180"/>
  <c r="R247" i="180"/>
  <c r="R246" i="180"/>
  <c r="R245" i="180"/>
  <c r="R244" i="180"/>
  <c r="R243" i="180"/>
  <c r="R242" i="180"/>
  <c r="R241" i="180"/>
  <c r="R227" i="180"/>
  <c r="R226" i="180"/>
  <c r="R225" i="180"/>
  <c r="R224" i="180"/>
  <c r="R223" i="180"/>
  <c r="R222" i="180"/>
  <c r="R221" i="180"/>
  <c r="R220" i="180"/>
  <c r="R206" i="180"/>
  <c r="R205" i="180"/>
  <c r="R204" i="180"/>
  <c r="R203" i="180"/>
  <c r="R202" i="180"/>
  <c r="R201" i="180"/>
  <c r="R200" i="180"/>
  <c r="R199" i="180"/>
  <c r="Q188" i="180"/>
  <c r="Q187" i="180"/>
  <c r="Q186" i="180"/>
  <c r="R185" i="180"/>
  <c r="Q185" i="180" s="1"/>
  <c r="R184" i="180"/>
  <c r="Q184" i="180" s="1"/>
  <c r="R183" i="180"/>
  <c r="Q183" i="180" s="1"/>
  <c r="R182" i="180"/>
  <c r="Q182" i="180" s="1"/>
  <c r="R181" i="180"/>
  <c r="Q181" i="180" s="1"/>
  <c r="R180" i="180"/>
  <c r="Q180" i="180" s="1"/>
  <c r="R179" i="180"/>
  <c r="Q179" i="180" s="1"/>
  <c r="R178" i="180"/>
  <c r="Q178" i="180" s="1"/>
  <c r="Q177" i="180"/>
  <c r="Q176" i="180"/>
  <c r="Q175" i="180"/>
  <c r="Q174" i="180"/>
  <c r="Q173" i="180"/>
  <c r="Q172" i="180"/>
  <c r="Q171" i="180"/>
  <c r="Q170" i="180"/>
  <c r="Q169" i="180"/>
  <c r="Q168" i="180"/>
  <c r="J139" i="180"/>
  <c r="J138" i="180"/>
  <c r="J137" i="180"/>
  <c r="Q114" i="180"/>
  <c r="AB326" i="82" a="1"/>
  <c r="Q99" i="180"/>
  <c r="Q98" i="180"/>
  <c r="Q97" i="180"/>
  <c r="Q96" i="180"/>
  <c r="Q95" i="180"/>
  <c r="Q94" i="180"/>
  <c r="Q93" i="180"/>
  <c r="Q92" i="180"/>
  <c r="Q91" i="180"/>
  <c r="Q90" i="180"/>
  <c r="Q89" i="180"/>
  <c r="Q88" i="180"/>
  <c r="Q87" i="180"/>
  <c r="Q86" i="180"/>
  <c r="Q85" i="180"/>
  <c r="Q84" i="180"/>
  <c r="Q83" i="180"/>
  <c r="Q82" i="180"/>
  <c r="Q81" i="180"/>
  <c r="Q80" i="180"/>
  <c r="R69" i="180"/>
  <c r="Q69" i="180"/>
  <c r="B69" i="180"/>
  <c r="R68" i="180"/>
  <c r="Q68" i="180"/>
  <c r="B68" i="180"/>
  <c r="R67" i="180"/>
  <c r="Q67" i="180"/>
  <c r="B67" i="180"/>
  <c r="R66" i="180"/>
  <c r="Q66" i="180"/>
  <c r="B66" i="180"/>
  <c r="R65" i="180"/>
  <c r="Q65" i="180"/>
  <c r="B65" i="180"/>
  <c r="R64" i="180"/>
  <c r="Q64" i="180"/>
  <c r="B64" i="180"/>
  <c r="R63" i="180"/>
  <c r="Q63" i="180"/>
  <c r="B63" i="180"/>
  <c r="R62" i="180"/>
  <c r="Q62" i="180"/>
  <c r="B62" i="180"/>
  <c r="R61" i="180"/>
  <c r="Q61" i="180"/>
  <c r="B61" i="180"/>
  <c r="R60" i="180"/>
  <c r="Q60" i="180"/>
  <c r="B60" i="180"/>
  <c r="R59" i="180"/>
  <c r="Q59" i="180"/>
  <c r="B59" i="180"/>
  <c r="R58" i="180"/>
  <c r="Q58" i="180"/>
  <c r="B58" i="180"/>
  <c r="R57" i="180"/>
  <c r="Q57" i="180"/>
  <c r="B57" i="180"/>
  <c r="R56" i="180"/>
  <c r="Q56" i="180"/>
  <c r="B56" i="180"/>
  <c r="R55" i="180"/>
  <c r="Q55" i="180"/>
  <c r="B55" i="180"/>
  <c r="R54" i="180"/>
  <c r="Q54" i="180"/>
  <c r="B54" i="180"/>
  <c r="R53" i="180"/>
  <c r="Q53" i="180"/>
  <c r="B53" i="180"/>
  <c r="R52" i="180"/>
  <c r="Q52" i="180"/>
  <c r="B52" i="180"/>
  <c r="R51" i="180"/>
  <c r="Q51" i="180"/>
  <c r="B51" i="180"/>
  <c r="R50" i="180"/>
  <c r="Q50" i="180"/>
  <c r="B50" i="180"/>
  <c r="R49" i="180"/>
  <c r="Q49" i="180"/>
  <c r="B49" i="180"/>
  <c r="R48" i="180"/>
  <c r="Q48" i="180"/>
  <c r="B48" i="180"/>
  <c r="R47" i="180"/>
  <c r="Q47" i="180"/>
  <c r="B47" i="180"/>
  <c r="R46" i="180"/>
  <c r="Q46" i="180"/>
  <c r="B46" i="180"/>
  <c r="R45" i="180"/>
  <c r="Q45" i="180"/>
  <c r="B45" i="180"/>
  <c r="Q41" i="180"/>
  <c r="Q40" i="180"/>
  <c r="Q39" i="180"/>
  <c r="Q38" i="180"/>
  <c r="R37" i="180"/>
  <c r="R36" i="180"/>
  <c r="R35" i="180"/>
  <c r="R34" i="180"/>
  <c r="R33" i="180"/>
  <c r="R32" i="180"/>
  <c r="R31" i="180"/>
  <c r="R30" i="180"/>
  <c r="R29" i="180"/>
  <c r="R27" i="180"/>
  <c r="Q113" i="180" s="1"/>
  <c r="R9" i="180"/>
  <c r="R279" i="179"/>
  <c r="Q279" i="179"/>
  <c r="B279" i="179"/>
  <c r="R278" i="179"/>
  <c r="Q278" i="179"/>
  <c r="B278" i="179"/>
  <c r="R277" i="179"/>
  <c r="Q277" i="179"/>
  <c r="B277" i="179"/>
  <c r="R276" i="179"/>
  <c r="Q276" i="179"/>
  <c r="B276" i="179"/>
  <c r="R275" i="179"/>
  <c r="Q275" i="179"/>
  <c r="B275" i="179"/>
  <c r="R274" i="179"/>
  <c r="Q274" i="179"/>
  <c r="B274" i="179"/>
  <c r="R273" i="179"/>
  <c r="Q273" i="179"/>
  <c r="B273" i="179"/>
  <c r="R272" i="179"/>
  <c r="Q272" i="179"/>
  <c r="B272" i="179"/>
  <c r="R271" i="179"/>
  <c r="Q271" i="179"/>
  <c r="B271" i="179"/>
  <c r="R270" i="179"/>
  <c r="Q270" i="179"/>
  <c r="B270" i="179"/>
  <c r="R269" i="179"/>
  <c r="Q269" i="179"/>
  <c r="B269" i="179"/>
  <c r="R268" i="179"/>
  <c r="Q268" i="179"/>
  <c r="B268" i="179"/>
  <c r="R267" i="179"/>
  <c r="Q267" i="179"/>
  <c r="B267" i="179"/>
  <c r="R266" i="179"/>
  <c r="Q266" i="179"/>
  <c r="B266" i="179"/>
  <c r="R265" i="179"/>
  <c r="Q265" i="179"/>
  <c r="B265" i="179"/>
  <c r="R264" i="179"/>
  <c r="Q264" i="179"/>
  <c r="B264" i="179"/>
  <c r="R263" i="179"/>
  <c r="Q263" i="179"/>
  <c r="B263" i="179"/>
  <c r="R262" i="179"/>
  <c r="Q262" i="179"/>
  <c r="B262" i="179"/>
  <c r="R261" i="179"/>
  <c r="Q261" i="179"/>
  <c r="B261" i="179"/>
  <c r="R260" i="179"/>
  <c r="Q260" i="179"/>
  <c r="B260" i="179"/>
  <c r="R259" i="179"/>
  <c r="Q259" i="179"/>
  <c r="B259" i="179"/>
  <c r="R258" i="179"/>
  <c r="Q258" i="179"/>
  <c r="B258" i="179"/>
  <c r="R257" i="179"/>
  <c r="Q257" i="179"/>
  <c r="B257" i="179"/>
  <c r="R256" i="179"/>
  <c r="Q256" i="179"/>
  <c r="B256" i="179"/>
  <c r="R255" i="179"/>
  <c r="Q255" i="179"/>
  <c r="B255" i="179"/>
  <c r="R248" i="179"/>
  <c r="R247" i="179"/>
  <c r="R246" i="179"/>
  <c r="R245" i="179"/>
  <c r="R244" i="179"/>
  <c r="R243" i="179"/>
  <c r="R242" i="179"/>
  <c r="R241" i="179"/>
  <c r="R227" i="179"/>
  <c r="R226" i="179"/>
  <c r="R225" i="179"/>
  <c r="R224" i="179"/>
  <c r="R223" i="179"/>
  <c r="R222" i="179"/>
  <c r="R221" i="179"/>
  <c r="R220" i="179"/>
  <c r="R206" i="179"/>
  <c r="R205" i="179"/>
  <c r="R204" i="179"/>
  <c r="R203" i="179"/>
  <c r="R202" i="179"/>
  <c r="R201" i="179"/>
  <c r="R200" i="179"/>
  <c r="R199" i="179"/>
  <c r="Q188" i="179"/>
  <c r="Q187" i="179"/>
  <c r="Q186" i="179"/>
  <c r="R185" i="179"/>
  <c r="Q185" i="179" s="1"/>
  <c r="R184" i="179"/>
  <c r="Q184" i="179" s="1"/>
  <c r="R183" i="179"/>
  <c r="Q183" i="179" s="1"/>
  <c r="R182" i="179"/>
  <c r="Q182" i="179" s="1"/>
  <c r="R181" i="179"/>
  <c r="Q181" i="179" s="1"/>
  <c r="R180" i="179"/>
  <c r="Q180" i="179" s="1"/>
  <c r="R179" i="179"/>
  <c r="Q179" i="179" s="1"/>
  <c r="R178" i="179"/>
  <c r="Q178" i="179" s="1"/>
  <c r="Q177" i="179"/>
  <c r="Q176" i="179"/>
  <c r="Q175" i="179"/>
  <c r="Q174" i="179"/>
  <c r="Q173" i="179"/>
  <c r="Q172" i="179"/>
  <c r="Q171" i="179"/>
  <c r="Q170" i="179"/>
  <c r="Q169" i="179"/>
  <c r="Q168" i="179"/>
  <c r="J139" i="179"/>
  <c r="J138" i="179"/>
  <c r="J137" i="179"/>
  <c r="Q114" i="179"/>
  <c r="AB314" i="82" a="1"/>
  <c r="Q99" i="179"/>
  <c r="Q98" i="179"/>
  <c r="Q97" i="179"/>
  <c r="Q96" i="179"/>
  <c r="Q95" i="179"/>
  <c r="Q94" i="179"/>
  <c r="Q93" i="179"/>
  <c r="Q92" i="179"/>
  <c r="Q91" i="179"/>
  <c r="Q90" i="179"/>
  <c r="Q89" i="179"/>
  <c r="Q88" i="179"/>
  <c r="Q87" i="179"/>
  <c r="Q86" i="179"/>
  <c r="Q85" i="179"/>
  <c r="Q84" i="179"/>
  <c r="Q83" i="179"/>
  <c r="Q82" i="179"/>
  <c r="Q81" i="179"/>
  <c r="Q80" i="179"/>
  <c r="R69" i="179"/>
  <c r="Q69" i="179"/>
  <c r="B69" i="179"/>
  <c r="R68" i="179"/>
  <c r="Q68" i="179"/>
  <c r="B68" i="179"/>
  <c r="R67" i="179"/>
  <c r="Q67" i="179"/>
  <c r="B67" i="179"/>
  <c r="R66" i="179"/>
  <c r="Q66" i="179"/>
  <c r="B66" i="179"/>
  <c r="R65" i="179"/>
  <c r="Q65" i="179"/>
  <c r="B65" i="179"/>
  <c r="R64" i="179"/>
  <c r="Q64" i="179"/>
  <c r="B64" i="179"/>
  <c r="R63" i="179"/>
  <c r="Q63" i="179"/>
  <c r="B63" i="179"/>
  <c r="R62" i="179"/>
  <c r="Q62" i="179"/>
  <c r="B62" i="179"/>
  <c r="R61" i="179"/>
  <c r="Q61" i="179"/>
  <c r="B61" i="179"/>
  <c r="R60" i="179"/>
  <c r="Q60" i="179"/>
  <c r="B60" i="179"/>
  <c r="R59" i="179"/>
  <c r="Q59" i="179"/>
  <c r="B59" i="179"/>
  <c r="R58" i="179"/>
  <c r="Q58" i="179"/>
  <c r="B58" i="179"/>
  <c r="R57" i="179"/>
  <c r="Q57" i="179"/>
  <c r="B57" i="179"/>
  <c r="R56" i="179"/>
  <c r="Q56" i="179"/>
  <c r="B56" i="179"/>
  <c r="R55" i="179"/>
  <c r="Q55" i="179"/>
  <c r="B55" i="179"/>
  <c r="R54" i="179"/>
  <c r="Q54" i="179"/>
  <c r="B54" i="179"/>
  <c r="R53" i="179"/>
  <c r="Q53" i="179"/>
  <c r="B53" i="179"/>
  <c r="R52" i="179"/>
  <c r="Q52" i="179"/>
  <c r="B52" i="179"/>
  <c r="R51" i="179"/>
  <c r="Q51" i="179"/>
  <c r="B51" i="179"/>
  <c r="R50" i="179"/>
  <c r="Q50" i="179"/>
  <c r="B50" i="179"/>
  <c r="R49" i="179"/>
  <c r="Q49" i="179"/>
  <c r="B49" i="179"/>
  <c r="R48" i="179"/>
  <c r="Q48" i="179"/>
  <c r="B48" i="179"/>
  <c r="R47" i="179"/>
  <c r="Q47" i="179"/>
  <c r="B47" i="179"/>
  <c r="R46" i="179"/>
  <c r="Q46" i="179"/>
  <c r="B46" i="179"/>
  <c r="R45" i="179"/>
  <c r="Q45" i="179"/>
  <c r="B45" i="179"/>
  <c r="Q41" i="179"/>
  <c r="Q40" i="179"/>
  <c r="Q39" i="179"/>
  <c r="Q38" i="179"/>
  <c r="R37" i="179"/>
  <c r="R36" i="179"/>
  <c r="R35" i="179"/>
  <c r="R34" i="179"/>
  <c r="R33" i="179"/>
  <c r="R32" i="179"/>
  <c r="R31" i="179"/>
  <c r="R30" i="179"/>
  <c r="R29" i="179"/>
  <c r="R27" i="179"/>
  <c r="Q113" i="179" s="1"/>
  <c r="R9" i="179"/>
  <c r="R279" i="178"/>
  <c r="Q279" i="178"/>
  <c r="B279" i="178"/>
  <c r="R278" i="178"/>
  <c r="Q278" i="178"/>
  <c r="B278" i="178"/>
  <c r="R277" i="178"/>
  <c r="Q277" i="178"/>
  <c r="B277" i="178"/>
  <c r="R276" i="178"/>
  <c r="Q276" i="178"/>
  <c r="B276" i="178"/>
  <c r="R275" i="178"/>
  <c r="Q275" i="178"/>
  <c r="B275" i="178"/>
  <c r="R274" i="178"/>
  <c r="Q274" i="178"/>
  <c r="B274" i="178"/>
  <c r="R273" i="178"/>
  <c r="Q273" i="178"/>
  <c r="B273" i="178"/>
  <c r="R272" i="178"/>
  <c r="Q272" i="178"/>
  <c r="B272" i="178"/>
  <c r="R271" i="178"/>
  <c r="Q271" i="178"/>
  <c r="B271" i="178"/>
  <c r="R270" i="178"/>
  <c r="Q270" i="178"/>
  <c r="B270" i="178"/>
  <c r="R269" i="178"/>
  <c r="Q269" i="178"/>
  <c r="B269" i="178"/>
  <c r="R268" i="178"/>
  <c r="Q268" i="178"/>
  <c r="B268" i="178"/>
  <c r="R267" i="178"/>
  <c r="Q267" i="178"/>
  <c r="B267" i="178"/>
  <c r="R266" i="178"/>
  <c r="Q266" i="178"/>
  <c r="B266" i="178"/>
  <c r="R265" i="178"/>
  <c r="Q265" i="178"/>
  <c r="B265" i="178"/>
  <c r="R264" i="178"/>
  <c r="Q264" i="178"/>
  <c r="B264" i="178"/>
  <c r="R263" i="178"/>
  <c r="Q263" i="178"/>
  <c r="B263" i="178"/>
  <c r="R262" i="178"/>
  <c r="Q262" i="178"/>
  <c r="B262" i="178"/>
  <c r="R261" i="178"/>
  <c r="Q261" i="178"/>
  <c r="B261" i="178"/>
  <c r="R260" i="178"/>
  <c r="Q260" i="178"/>
  <c r="B260" i="178"/>
  <c r="R259" i="178"/>
  <c r="Q259" i="178"/>
  <c r="B259" i="178"/>
  <c r="R258" i="178"/>
  <c r="Q258" i="178"/>
  <c r="B258" i="178"/>
  <c r="R257" i="178"/>
  <c r="Q257" i="178"/>
  <c r="B257" i="178"/>
  <c r="R256" i="178"/>
  <c r="Q256" i="178"/>
  <c r="B256" i="178"/>
  <c r="R255" i="178"/>
  <c r="Q255" i="178"/>
  <c r="B255" i="178"/>
  <c r="R248" i="178"/>
  <c r="R247" i="178"/>
  <c r="R246" i="178"/>
  <c r="R245" i="178"/>
  <c r="R244" i="178"/>
  <c r="R243" i="178"/>
  <c r="R242" i="178"/>
  <c r="R241" i="178"/>
  <c r="R227" i="178"/>
  <c r="R226" i="178"/>
  <c r="R225" i="178"/>
  <c r="R224" i="178"/>
  <c r="R223" i="178"/>
  <c r="R222" i="178"/>
  <c r="R221" i="178"/>
  <c r="R220" i="178"/>
  <c r="R206" i="178"/>
  <c r="R205" i="178"/>
  <c r="R204" i="178"/>
  <c r="R203" i="178"/>
  <c r="R202" i="178"/>
  <c r="R201" i="178"/>
  <c r="R200" i="178"/>
  <c r="R199" i="178"/>
  <c r="Q188" i="178"/>
  <c r="Q187" i="178"/>
  <c r="Q186" i="178"/>
  <c r="R185" i="178"/>
  <c r="Q185" i="178" s="1"/>
  <c r="R184" i="178"/>
  <c r="Q184" i="178" s="1"/>
  <c r="R183" i="178"/>
  <c r="Q183" i="178" s="1"/>
  <c r="R182" i="178"/>
  <c r="Q182" i="178" s="1"/>
  <c r="R181" i="178"/>
  <c r="Q181" i="178" s="1"/>
  <c r="R180" i="178"/>
  <c r="Q180" i="178" s="1"/>
  <c r="R179" i="178"/>
  <c r="Q179" i="178" s="1"/>
  <c r="R178" i="178"/>
  <c r="Q178" i="178" s="1"/>
  <c r="Q177" i="178"/>
  <c r="Q176" i="178"/>
  <c r="Q175" i="178"/>
  <c r="Q174" i="178"/>
  <c r="Q173" i="178"/>
  <c r="Q172" i="178"/>
  <c r="Q171" i="178"/>
  <c r="Q170" i="178"/>
  <c r="Q169" i="178"/>
  <c r="Q168" i="178"/>
  <c r="J139" i="178"/>
  <c r="J138" i="178"/>
  <c r="J137" i="178"/>
  <c r="Q114" i="178"/>
  <c r="AB302" i="82" a="1"/>
  <c r="Q99" i="178"/>
  <c r="Q98" i="178"/>
  <c r="Q97" i="178"/>
  <c r="Q96" i="178"/>
  <c r="Q95" i="178"/>
  <c r="Q94" i="178"/>
  <c r="Q93" i="178"/>
  <c r="Q92" i="178"/>
  <c r="Q91" i="178"/>
  <c r="Q90" i="178"/>
  <c r="Q89" i="178"/>
  <c r="Q88" i="178"/>
  <c r="Q87" i="178"/>
  <c r="Q86" i="178"/>
  <c r="Q85" i="178"/>
  <c r="Q84" i="178"/>
  <c r="Q83" i="178"/>
  <c r="Q82" i="178"/>
  <c r="Q81" i="178"/>
  <c r="Q80" i="178"/>
  <c r="R69" i="178"/>
  <c r="Q69" i="178"/>
  <c r="B69" i="178"/>
  <c r="R68" i="178"/>
  <c r="Q68" i="178"/>
  <c r="B68" i="178"/>
  <c r="R67" i="178"/>
  <c r="Q67" i="178"/>
  <c r="B67" i="178"/>
  <c r="R66" i="178"/>
  <c r="Q66" i="178"/>
  <c r="B66" i="178"/>
  <c r="R65" i="178"/>
  <c r="Q65" i="178"/>
  <c r="B65" i="178"/>
  <c r="R64" i="178"/>
  <c r="Q64" i="178"/>
  <c r="B64" i="178"/>
  <c r="R63" i="178"/>
  <c r="Q63" i="178"/>
  <c r="B63" i="178"/>
  <c r="R62" i="178"/>
  <c r="Q62" i="178"/>
  <c r="B62" i="178"/>
  <c r="R61" i="178"/>
  <c r="Q61" i="178"/>
  <c r="B61" i="178"/>
  <c r="R60" i="178"/>
  <c r="Q60" i="178"/>
  <c r="B60" i="178"/>
  <c r="R59" i="178"/>
  <c r="Q59" i="178"/>
  <c r="B59" i="178"/>
  <c r="R58" i="178"/>
  <c r="Q58" i="178"/>
  <c r="B58" i="178"/>
  <c r="R57" i="178"/>
  <c r="Q57" i="178"/>
  <c r="B57" i="178"/>
  <c r="R56" i="178"/>
  <c r="Q56" i="178"/>
  <c r="B56" i="178"/>
  <c r="R55" i="178"/>
  <c r="Q55" i="178"/>
  <c r="B55" i="178"/>
  <c r="R54" i="178"/>
  <c r="Q54" i="178"/>
  <c r="B54" i="178"/>
  <c r="R53" i="178"/>
  <c r="Q53" i="178"/>
  <c r="B53" i="178"/>
  <c r="R52" i="178"/>
  <c r="Q52" i="178"/>
  <c r="B52" i="178"/>
  <c r="R51" i="178"/>
  <c r="Q51" i="178"/>
  <c r="B51" i="178"/>
  <c r="R50" i="178"/>
  <c r="Q50" i="178"/>
  <c r="B50" i="178"/>
  <c r="R49" i="178"/>
  <c r="Q49" i="178"/>
  <c r="B49" i="178"/>
  <c r="R48" i="178"/>
  <c r="Q48" i="178"/>
  <c r="B48" i="178"/>
  <c r="R47" i="178"/>
  <c r="Q47" i="178"/>
  <c r="B47" i="178"/>
  <c r="R46" i="178"/>
  <c r="Q46" i="178"/>
  <c r="B46" i="178"/>
  <c r="R45" i="178"/>
  <c r="Q45" i="178"/>
  <c r="B45" i="178"/>
  <c r="Q41" i="178"/>
  <c r="Q40" i="178"/>
  <c r="Q39" i="178"/>
  <c r="Q38" i="178"/>
  <c r="R37" i="178"/>
  <c r="R36" i="178"/>
  <c r="R35" i="178"/>
  <c r="R34" i="178"/>
  <c r="R33" i="178"/>
  <c r="R32" i="178"/>
  <c r="R31" i="178"/>
  <c r="R30" i="178"/>
  <c r="R29" i="178"/>
  <c r="R27" i="178"/>
  <c r="Q113" i="178" s="1"/>
  <c r="R9" i="178"/>
  <c r="R279" i="177"/>
  <c r="Q279" i="177"/>
  <c r="B279" i="177"/>
  <c r="R278" i="177"/>
  <c r="Q278" i="177"/>
  <c r="B278" i="177"/>
  <c r="R277" i="177"/>
  <c r="Q277" i="177"/>
  <c r="B277" i="177"/>
  <c r="R276" i="177"/>
  <c r="Q276" i="177"/>
  <c r="B276" i="177"/>
  <c r="R275" i="177"/>
  <c r="Q275" i="177"/>
  <c r="B275" i="177"/>
  <c r="R274" i="177"/>
  <c r="Q274" i="177"/>
  <c r="B274" i="177"/>
  <c r="R273" i="177"/>
  <c r="Q273" i="177"/>
  <c r="B273" i="177"/>
  <c r="R272" i="177"/>
  <c r="Q272" i="177"/>
  <c r="B272" i="177"/>
  <c r="R271" i="177"/>
  <c r="Q271" i="177"/>
  <c r="B271" i="177"/>
  <c r="R270" i="177"/>
  <c r="Q270" i="177"/>
  <c r="B270" i="177"/>
  <c r="R269" i="177"/>
  <c r="Q269" i="177"/>
  <c r="B269" i="177"/>
  <c r="R268" i="177"/>
  <c r="Q268" i="177"/>
  <c r="B268" i="177"/>
  <c r="R267" i="177"/>
  <c r="Q267" i="177"/>
  <c r="B267" i="177"/>
  <c r="R266" i="177"/>
  <c r="Q266" i="177"/>
  <c r="B266" i="177"/>
  <c r="R265" i="177"/>
  <c r="Q265" i="177"/>
  <c r="B265" i="177"/>
  <c r="R264" i="177"/>
  <c r="Q264" i="177"/>
  <c r="B264" i="177"/>
  <c r="R263" i="177"/>
  <c r="Q263" i="177"/>
  <c r="B263" i="177"/>
  <c r="R262" i="177"/>
  <c r="Q262" i="177"/>
  <c r="B262" i="177"/>
  <c r="R261" i="177"/>
  <c r="Q261" i="177"/>
  <c r="B261" i="177"/>
  <c r="R260" i="177"/>
  <c r="Q260" i="177"/>
  <c r="B260" i="177"/>
  <c r="R259" i="177"/>
  <c r="Q259" i="177"/>
  <c r="B259" i="177"/>
  <c r="R258" i="177"/>
  <c r="Q258" i="177"/>
  <c r="B258" i="177"/>
  <c r="R257" i="177"/>
  <c r="Q257" i="177"/>
  <c r="B257" i="177"/>
  <c r="R256" i="177"/>
  <c r="Q256" i="177"/>
  <c r="B256" i="177"/>
  <c r="R255" i="177"/>
  <c r="Q255" i="177"/>
  <c r="B255" i="177"/>
  <c r="R248" i="177"/>
  <c r="R247" i="177"/>
  <c r="R246" i="177"/>
  <c r="R245" i="177"/>
  <c r="R244" i="177"/>
  <c r="R243" i="177"/>
  <c r="R242" i="177"/>
  <c r="R241" i="177"/>
  <c r="R227" i="177"/>
  <c r="R226" i="177"/>
  <c r="R225" i="177"/>
  <c r="R224" i="177"/>
  <c r="R223" i="177"/>
  <c r="R222" i="177"/>
  <c r="R221" i="177"/>
  <c r="R220" i="177"/>
  <c r="R206" i="177"/>
  <c r="R205" i="177"/>
  <c r="R204" i="177"/>
  <c r="R203" i="177"/>
  <c r="R202" i="177"/>
  <c r="R201" i="177"/>
  <c r="R200" i="177"/>
  <c r="R199" i="177"/>
  <c r="Q188" i="177"/>
  <c r="Q187" i="177"/>
  <c r="Q186" i="177"/>
  <c r="R185" i="177"/>
  <c r="Q185" i="177" s="1"/>
  <c r="R184" i="177"/>
  <c r="Q184" i="177" s="1"/>
  <c r="R183" i="177"/>
  <c r="Q183" i="177" s="1"/>
  <c r="R182" i="177"/>
  <c r="Q182" i="177" s="1"/>
  <c r="R181" i="177"/>
  <c r="Q181" i="177" s="1"/>
  <c r="R180" i="177"/>
  <c r="Q180" i="177" s="1"/>
  <c r="R179" i="177"/>
  <c r="Q179" i="177" s="1"/>
  <c r="R178" i="177"/>
  <c r="Q178" i="177" s="1"/>
  <c r="Q177" i="177"/>
  <c r="Q176" i="177"/>
  <c r="Q175" i="177"/>
  <c r="Q174" i="177"/>
  <c r="Q173" i="177"/>
  <c r="Q172" i="177"/>
  <c r="Q171" i="177"/>
  <c r="Q170" i="177"/>
  <c r="Q169" i="177"/>
  <c r="Q168" i="177"/>
  <c r="J139" i="177"/>
  <c r="J138" i="177"/>
  <c r="J137" i="177"/>
  <c r="Q114" i="177"/>
  <c r="AB290" i="82" a="1"/>
  <c r="Q99" i="177"/>
  <c r="Q98" i="177"/>
  <c r="Q97" i="177"/>
  <c r="Q96" i="177"/>
  <c r="Q95" i="177"/>
  <c r="Q94" i="177"/>
  <c r="Q93" i="177"/>
  <c r="Q92" i="177"/>
  <c r="Q91" i="177"/>
  <c r="Q90" i="177"/>
  <c r="Q89" i="177"/>
  <c r="Q88" i="177"/>
  <c r="Q87" i="177"/>
  <c r="Q86" i="177"/>
  <c r="Q85" i="177"/>
  <c r="Q84" i="177"/>
  <c r="Q83" i="177"/>
  <c r="Q82" i="177"/>
  <c r="Q81" i="177"/>
  <c r="Q80" i="177"/>
  <c r="R69" i="177"/>
  <c r="Q69" i="177"/>
  <c r="B69" i="177"/>
  <c r="R68" i="177"/>
  <c r="Q68" i="177"/>
  <c r="B68" i="177"/>
  <c r="R67" i="177"/>
  <c r="Q67" i="177"/>
  <c r="B67" i="177"/>
  <c r="R66" i="177"/>
  <c r="Q66" i="177"/>
  <c r="B66" i="177"/>
  <c r="R65" i="177"/>
  <c r="Q65" i="177"/>
  <c r="B65" i="177"/>
  <c r="R64" i="177"/>
  <c r="Q64" i="177"/>
  <c r="B64" i="177"/>
  <c r="R63" i="177"/>
  <c r="Q63" i="177"/>
  <c r="B63" i="177"/>
  <c r="R62" i="177"/>
  <c r="Q62" i="177"/>
  <c r="B62" i="177"/>
  <c r="R61" i="177"/>
  <c r="Q61" i="177"/>
  <c r="B61" i="177"/>
  <c r="R60" i="177"/>
  <c r="Q60" i="177"/>
  <c r="B60" i="177"/>
  <c r="R59" i="177"/>
  <c r="Q59" i="177"/>
  <c r="B59" i="177"/>
  <c r="R58" i="177"/>
  <c r="Q58" i="177"/>
  <c r="B58" i="177"/>
  <c r="R57" i="177"/>
  <c r="Q57" i="177"/>
  <c r="B57" i="177"/>
  <c r="R56" i="177"/>
  <c r="Q56" i="177"/>
  <c r="B56" i="177"/>
  <c r="R55" i="177"/>
  <c r="Q55" i="177"/>
  <c r="B55" i="177"/>
  <c r="R54" i="177"/>
  <c r="Q54" i="177"/>
  <c r="B54" i="177"/>
  <c r="R53" i="177"/>
  <c r="Q53" i="177"/>
  <c r="B53" i="177"/>
  <c r="R52" i="177"/>
  <c r="Q52" i="177"/>
  <c r="B52" i="177"/>
  <c r="R51" i="177"/>
  <c r="Q51" i="177"/>
  <c r="B51" i="177"/>
  <c r="R50" i="177"/>
  <c r="Q50" i="177"/>
  <c r="B50" i="177"/>
  <c r="R49" i="177"/>
  <c r="Q49" i="177"/>
  <c r="B49" i="177"/>
  <c r="R48" i="177"/>
  <c r="Q48" i="177"/>
  <c r="B48" i="177"/>
  <c r="R47" i="177"/>
  <c r="Q47" i="177"/>
  <c r="B47" i="177"/>
  <c r="R46" i="177"/>
  <c r="Q46" i="177"/>
  <c r="B46" i="177"/>
  <c r="R45" i="177"/>
  <c r="Q45" i="177"/>
  <c r="B45" i="177"/>
  <c r="Q41" i="177"/>
  <c r="Q40" i="177"/>
  <c r="Q39" i="177"/>
  <c r="Q38" i="177"/>
  <c r="R37" i="177"/>
  <c r="R36" i="177"/>
  <c r="R35" i="177"/>
  <c r="R34" i="177"/>
  <c r="R33" i="177"/>
  <c r="R32" i="177"/>
  <c r="R31" i="177"/>
  <c r="R30" i="177"/>
  <c r="R29" i="177"/>
  <c r="R27" i="177"/>
  <c r="Q113" i="177" s="1"/>
  <c r="R9" i="177"/>
  <c r="R279" i="176"/>
  <c r="Q279" i="176"/>
  <c r="B279" i="176"/>
  <c r="R278" i="176"/>
  <c r="Q278" i="176"/>
  <c r="B278" i="176"/>
  <c r="R277" i="176"/>
  <c r="Q277" i="176"/>
  <c r="B277" i="176"/>
  <c r="R276" i="176"/>
  <c r="Q276" i="176"/>
  <c r="B276" i="176"/>
  <c r="R275" i="176"/>
  <c r="Q275" i="176"/>
  <c r="B275" i="176"/>
  <c r="R274" i="176"/>
  <c r="Q274" i="176"/>
  <c r="B274" i="176"/>
  <c r="R273" i="176"/>
  <c r="Q273" i="176"/>
  <c r="B273" i="176"/>
  <c r="R272" i="176"/>
  <c r="Q272" i="176"/>
  <c r="B272" i="176"/>
  <c r="R271" i="176"/>
  <c r="Q271" i="176"/>
  <c r="B271" i="176"/>
  <c r="R270" i="176"/>
  <c r="Q270" i="176"/>
  <c r="B270" i="176"/>
  <c r="R269" i="176"/>
  <c r="Q269" i="176"/>
  <c r="B269" i="176"/>
  <c r="R268" i="176"/>
  <c r="Q268" i="176"/>
  <c r="B268" i="176"/>
  <c r="R267" i="176"/>
  <c r="Q267" i="176"/>
  <c r="B267" i="176"/>
  <c r="R266" i="176"/>
  <c r="Q266" i="176"/>
  <c r="B266" i="176"/>
  <c r="R265" i="176"/>
  <c r="Q265" i="176"/>
  <c r="B265" i="176"/>
  <c r="R264" i="176"/>
  <c r="Q264" i="176"/>
  <c r="B264" i="176"/>
  <c r="R263" i="176"/>
  <c r="Q263" i="176"/>
  <c r="B263" i="176"/>
  <c r="R262" i="176"/>
  <c r="Q262" i="176"/>
  <c r="B262" i="176"/>
  <c r="R261" i="176"/>
  <c r="Q261" i="176"/>
  <c r="B261" i="176"/>
  <c r="R260" i="176"/>
  <c r="Q260" i="176"/>
  <c r="B260" i="176"/>
  <c r="R259" i="176"/>
  <c r="Q259" i="176"/>
  <c r="B259" i="176"/>
  <c r="R258" i="176"/>
  <c r="Q258" i="176"/>
  <c r="B258" i="176"/>
  <c r="R257" i="176"/>
  <c r="Q257" i="176"/>
  <c r="B257" i="176"/>
  <c r="R256" i="176"/>
  <c r="Q256" i="176"/>
  <c r="B256" i="176"/>
  <c r="R255" i="176"/>
  <c r="Q255" i="176"/>
  <c r="B255" i="176"/>
  <c r="R248" i="176"/>
  <c r="R247" i="176"/>
  <c r="R246" i="176"/>
  <c r="R245" i="176"/>
  <c r="R244" i="176"/>
  <c r="R243" i="176"/>
  <c r="R242" i="176"/>
  <c r="R241" i="176"/>
  <c r="R227" i="176"/>
  <c r="R226" i="176"/>
  <c r="R225" i="176"/>
  <c r="R224" i="176"/>
  <c r="R223" i="176"/>
  <c r="R222" i="176"/>
  <c r="R221" i="176"/>
  <c r="R220" i="176"/>
  <c r="R206" i="176"/>
  <c r="R205" i="176"/>
  <c r="R204" i="176"/>
  <c r="R203" i="176"/>
  <c r="R202" i="176"/>
  <c r="R201" i="176"/>
  <c r="R200" i="176"/>
  <c r="R199" i="176"/>
  <c r="Q188" i="176"/>
  <c r="Q187" i="176"/>
  <c r="Q186" i="176"/>
  <c r="R185" i="176"/>
  <c r="Q185" i="176" s="1"/>
  <c r="R184" i="176"/>
  <c r="Q184" i="176" s="1"/>
  <c r="R183" i="176"/>
  <c r="Q183" i="176" s="1"/>
  <c r="R182" i="176"/>
  <c r="Q182" i="176" s="1"/>
  <c r="R181" i="176"/>
  <c r="Q181" i="176" s="1"/>
  <c r="R180" i="176"/>
  <c r="Q180" i="176" s="1"/>
  <c r="R179" i="176"/>
  <c r="Q179" i="176" s="1"/>
  <c r="R178" i="176"/>
  <c r="Q178" i="176" s="1"/>
  <c r="Q177" i="176"/>
  <c r="Q176" i="176"/>
  <c r="Q175" i="176"/>
  <c r="Q174" i="176"/>
  <c r="Q173" i="176"/>
  <c r="Q172" i="176"/>
  <c r="Q171" i="176"/>
  <c r="Q170" i="176"/>
  <c r="Q169" i="176"/>
  <c r="Q168" i="176"/>
  <c r="J139" i="176"/>
  <c r="J138" i="176"/>
  <c r="J137" i="176"/>
  <c r="Q114" i="176"/>
  <c r="AB278" i="82" a="1"/>
  <c r="Q99" i="176"/>
  <c r="Q98" i="176"/>
  <c r="Q97" i="176"/>
  <c r="Q96" i="176"/>
  <c r="Q95" i="176"/>
  <c r="Q94" i="176"/>
  <c r="Q93" i="176"/>
  <c r="Q92" i="176"/>
  <c r="Q91" i="176"/>
  <c r="Q90" i="176"/>
  <c r="Q89" i="176"/>
  <c r="Q88" i="176"/>
  <c r="Q87" i="176"/>
  <c r="Q86" i="176"/>
  <c r="Q85" i="176"/>
  <c r="Q84" i="176"/>
  <c r="Q83" i="176"/>
  <c r="Q82" i="176"/>
  <c r="Q81" i="176"/>
  <c r="Q80" i="176"/>
  <c r="R69" i="176"/>
  <c r="Q69" i="176"/>
  <c r="B69" i="176"/>
  <c r="R68" i="176"/>
  <c r="Q68" i="176"/>
  <c r="B68" i="176"/>
  <c r="R67" i="176"/>
  <c r="Q67" i="176"/>
  <c r="B67" i="176"/>
  <c r="R66" i="176"/>
  <c r="Q66" i="176"/>
  <c r="B66" i="176"/>
  <c r="R65" i="176"/>
  <c r="Q65" i="176"/>
  <c r="B65" i="176"/>
  <c r="R64" i="176"/>
  <c r="Q64" i="176"/>
  <c r="B64" i="176"/>
  <c r="R63" i="176"/>
  <c r="Q63" i="176"/>
  <c r="B63" i="176"/>
  <c r="R62" i="176"/>
  <c r="Q62" i="176"/>
  <c r="B62" i="176"/>
  <c r="R61" i="176"/>
  <c r="Q61" i="176"/>
  <c r="B61" i="176"/>
  <c r="R60" i="176"/>
  <c r="Q60" i="176"/>
  <c r="B60" i="176"/>
  <c r="R59" i="176"/>
  <c r="Q59" i="176"/>
  <c r="B59" i="176"/>
  <c r="R58" i="176"/>
  <c r="Q58" i="176"/>
  <c r="B58" i="176"/>
  <c r="R57" i="176"/>
  <c r="Q57" i="176"/>
  <c r="B57" i="176"/>
  <c r="R56" i="176"/>
  <c r="Q56" i="176"/>
  <c r="B56" i="176"/>
  <c r="R55" i="176"/>
  <c r="Q55" i="176"/>
  <c r="B55" i="176"/>
  <c r="R54" i="176"/>
  <c r="Q54" i="176"/>
  <c r="B54" i="176"/>
  <c r="R53" i="176"/>
  <c r="Q53" i="176"/>
  <c r="B53" i="176"/>
  <c r="R52" i="176"/>
  <c r="Q52" i="176"/>
  <c r="B52" i="176"/>
  <c r="R51" i="176"/>
  <c r="Q51" i="176"/>
  <c r="B51" i="176"/>
  <c r="R50" i="176"/>
  <c r="Q50" i="176"/>
  <c r="B50" i="176"/>
  <c r="R49" i="176"/>
  <c r="Q49" i="176"/>
  <c r="B49" i="176"/>
  <c r="R48" i="176"/>
  <c r="Q48" i="176"/>
  <c r="B48" i="176"/>
  <c r="R47" i="176"/>
  <c r="Q47" i="176"/>
  <c r="B47" i="176"/>
  <c r="R46" i="176"/>
  <c r="Q46" i="176"/>
  <c r="B46" i="176"/>
  <c r="R45" i="176"/>
  <c r="Q45" i="176"/>
  <c r="B45" i="176"/>
  <c r="Q41" i="176"/>
  <c r="Q40" i="176"/>
  <c r="Q39" i="176"/>
  <c r="Q38" i="176"/>
  <c r="R37" i="176"/>
  <c r="R36" i="176"/>
  <c r="R35" i="176"/>
  <c r="R34" i="176"/>
  <c r="R33" i="176"/>
  <c r="R32" i="176"/>
  <c r="R31" i="176"/>
  <c r="R30" i="176"/>
  <c r="R29" i="176"/>
  <c r="R27" i="176"/>
  <c r="Q113" i="176" s="1"/>
  <c r="R9" i="176"/>
  <c r="R279" i="175"/>
  <c r="Q279" i="175"/>
  <c r="B279" i="175"/>
  <c r="R278" i="175"/>
  <c r="Q278" i="175"/>
  <c r="B278" i="175"/>
  <c r="R277" i="175"/>
  <c r="Q277" i="175"/>
  <c r="B277" i="175"/>
  <c r="R276" i="175"/>
  <c r="Q276" i="175"/>
  <c r="B276" i="175"/>
  <c r="R275" i="175"/>
  <c r="Q275" i="175"/>
  <c r="B275" i="175"/>
  <c r="R274" i="175"/>
  <c r="Q274" i="175"/>
  <c r="B274" i="175"/>
  <c r="R273" i="175"/>
  <c r="Q273" i="175"/>
  <c r="B273" i="175"/>
  <c r="R272" i="175"/>
  <c r="Q272" i="175"/>
  <c r="B272" i="175"/>
  <c r="R271" i="175"/>
  <c r="Q271" i="175"/>
  <c r="B271" i="175"/>
  <c r="R270" i="175"/>
  <c r="Q270" i="175"/>
  <c r="B270" i="175"/>
  <c r="R269" i="175"/>
  <c r="Q269" i="175"/>
  <c r="B269" i="175"/>
  <c r="R268" i="175"/>
  <c r="Q268" i="175"/>
  <c r="B268" i="175"/>
  <c r="R267" i="175"/>
  <c r="Q267" i="175"/>
  <c r="B267" i="175"/>
  <c r="R266" i="175"/>
  <c r="Q266" i="175"/>
  <c r="B266" i="175"/>
  <c r="R265" i="175"/>
  <c r="Q265" i="175"/>
  <c r="B265" i="175"/>
  <c r="R264" i="175"/>
  <c r="Q264" i="175"/>
  <c r="B264" i="175"/>
  <c r="R263" i="175"/>
  <c r="Q263" i="175"/>
  <c r="B263" i="175"/>
  <c r="R262" i="175"/>
  <c r="Q262" i="175"/>
  <c r="B262" i="175"/>
  <c r="R261" i="175"/>
  <c r="Q261" i="175"/>
  <c r="B261" i="175"/>
  <c r="R260" i="175"/>
  <c r="Q260" i="175"/>
  <c r="B260" i="175"/>
  <c r="R259" i="175"/>
  <c r="Q259" i="175"/>
  <c r="B259" i="175"/>
  <c r="R258" i="175"/>
  <c r="Q258" i="175"/>
  <c r="B258" i="175"/>
  <c r="R257" i="175"/>
  <c r="Q257" i="175"/>
  <c r="B257" i="175"/>
  <c r="R256" i="175"/>
  <c r="Q256" i="175"/>
  <c r="B256" i="175"/>
  <c r="R255" i="175"/>
  <c r="Q255" i="175"/>
  <c r="B255" i="175"/>
  <c r="R248" i="175"/>
  <c r="R247" i="175"/>
  <c r="R246" i="175"/>
  <c r="R245" i="175"/>
  <c r="R244" i="175"/>
  <c r="R243" i="175"/>
  <c r="R242" i="175"/>
  <c r="R241" i="175"/>
  <c r="R227" i="175"/>
  <c r="R226" i="175"/>
  <c r="R225" i="175"/>
  <c r="R224" i="175"/>
  <c r="R223" i="175"/>
  <c r="R222" i="175"/>
  <c r="R221" i="175"/>
  <c r="R220" i="175"/>
  <c r="R206" i="175"/>
  <c r="R205" i="175"/>
  <c r="R204" i="175"/>
  <c r="R203" i="175"/>
  <c r="R202" i="175"/>
  <c r="R201" i="175"/>
  <c r="R200" i="175"/>
  <c r="R199" i="175"/>
  <c r="Q188" i="175"/>
  <c r="Q187" i="175"/>
  <c r="Q186" i="175"/>
  <c r="R185" i="175"/>
  <c r="Q185" i="175" s="1"/>
  <c r="R184" i="175"/>
  <c r="Q184" i="175" s="1"/>
  <c r="R183" i="175"/>
  <c r="Q183" i="175" s="1"/>
  <c r="R182" i="175"/>
  <c r="Q182" i="175" s="1"/>
  <c r="R181" i="175"/>
  <c r="Q181" i="175" s="1"/>
  <c r="R180" i="175"/>
  <c r="Q180" i="175" s="1"/>
  <c r="R179" i="175"/>
  <c r="Q179" i="175" s="1"/>
  <c r="R178" i="175"/>
  <c r="Q178" i="175" s="1"/>
  <c r="Q177" i="175"/>
  <c r="Q176" i="175"/>
  <c r="Q175" i="175"/>
  <c r="Q174" i="175"/>
  <c r="Q173" i="175"/>
  <c r="Q172" i="175"/>
  <c r="Q171" i="175"/>
  <c r="Q170" i="175"/>
  <c r="Q169" i="175"/>
  <c r="Q168" i="175"/>
  <c r="J139" i="175"/>
  <c r="J138" i="175"/>
  <c r="J137" i="175"/>
  <c r="Q114" i="175"/>
  <c r="AB266" i="82" a="1"/>
  <c r="Q99" i="175"/>
  <c r="Q98" i="175"/>
  <c r="Q97" i="175"/>
  <c r="Q96" i="175"/>
  <c r="Q95" i="175"/>
  <c r="Q94" i="175"/>
  <c r="Q93" i="175"/>
  <c r="Q92" i="175"/>
  <c r="Q91" i="175"/>
  <c r="Q90" i="175"/>
  <c r="Q89" i="175"/>
  <c r="Q88" i="175"/>
  <c r="Q87" i="175"/>
  <c r="Q86" i="175"/>
  <c r="Q85" i="175"/>
  <c r="Q84" i="175"/>
  <c r="Q83" i="175"/>
  <c r="Q82" i="175"/>
  <c r="Q81" i="175"/>
  <c r="Q80" i="175"/>
  <c r="R69" i="175"/>
  <c r="Q69" i="175"/>
  <c r="B69" i="175"/>
  <c r="R68" i="175"/>
  <c r="Q68" i="175"/>
  <c r="B68" i="175"/>
  <c r="R67" i="175"/>
  <c r="Q67" i="175"/>
  <c r="B67" i="175"/>
  <c r="R66" i="175"/>
  <c r="Q66" i="175"/>
  <c r="B66" i="175"/>
  <c r="R65" i="175"/>
  <c r="Q65" i="175"/>
  <c r="B65" i="175"/>
  <c r="R64" i="175"/>
  <c r="Q64" i="175"/>
  <c r="B64" i="175"/>
  <c r="R63" i="175"/>
  <c r="Q63" i="175"/>
  <c r="B63" i="175"/>
  <c r="R62" i="175"/>
  <c r="Q62" i="175"/>
  <c r="B62" i="175"/>
  <c r="R61" i="175"/>
  <c r="Q61" i="175"/>
  <c r="B61" i="175"/>
  <c r="R60" i="175"/>
  <c r="Q60" i="175"/>
  <c r="B60" i="175"/>
  <c r="R59" i="175"/>
  <c r="Q59" i="175"/>
  <c r="B59" i="175"/>
  <c r="R58" i="175"/>
  <c r="Q58" i="175"/>
  <c r="B58" i="175"/>
  <c r="R57" i="175"/>
  <c r="Q57" i="175"/>
  <c r="B57" i="175"/>
  <c r="R56" i="175"/>
  <c r="Q56" i="175"/>
  <c r="B56" i="175"/>
  <c r="R55" i="175"/>
  <c r="Q55" i="175"/>
  <c r="B55" i="175"/>
  <c r="R54" i="175"/>
  <c r="Q54" i="175"/>
  <c r="B54" i="175"/>
  <c r="R53" i="175"/>
  <c r="Q53" i="175"/>
  <c r="B53" i="175"/>
  <c r="R52" i="175"/>
  <c r="Q52" i="175"/>
  <c r="B52" i="175"/>
  <c r="R51" i="175"/>
  <c r="Q51" i="175"/>
  <c r="B51" i="175"/>
  <c r="R50" i="175"/>
  <c r="Q50" i="175"/>
  <c r="B50" i="175"/>
  <c r="R49" i="175"/>
  <c r="Q49" i="175"/>
  <c r="B49" i="175"/>
  <c r="R48" i="175"/>
  <c r="Q48" i="175"/>
  <c r="B48" i="175"/>
  <c r="R47" i="175"/>
  <c r="Q47" i="175"/>
  <c r="B47" i="175"/>
  <c r="R46" i="175"/>
  <c r="Q46" i="175"/>
  <c r="B46" i="175"/>
  <c r="R45" i="175"/>
  <c r="Q45" i="175"/>
  <c r="B45" i="175"/>
  <c r="Q41" i="175"/>
  <c r="Q40" i="175"/>
  <c r="Q39" i="175"/>
  <c r="Q38" i="175"/>
  <c r="R37" i="175"/>
  <c r="R36" i="175"/>
  <c r="R35" i="175"/>
  <c r="R34" i="175"/>
  <c r="R33" i="175"/>
  <c r="R32" i="175"/>
  <c r="R31" i="175"/>
  <c r="R30" i="175"/>
  <c r="R29" i="175"/>
  <c r="R27" i="175"/>
  <c r="Q113" i="175" s="1"/>
  <c r="R9" i="175"/>
  <c r="R279" i="174"/>
  <c r="Q279" i="174"/>
  <c r="B279" i="174"/>
  <c r="R278" i="174"/>
  <c r="Q278" i="174"/>
  <c r="B278" i="174"/>
  <c r="R277" i="174"/>
  <c r="Q277" i="174"/>
  <c r="B277" i="174"/>
  <c r="R276" i="174"/>
  <c r="Q276" i="174"/>
  <c r="B276" i="174"/>
  <c r="R275" i="174"/>
  <c r="Q275" i="174"/>
  <c r="B275" i="174"/>
  <c r="R274" i="174"/>
  <c r="Q274" i="174"/>
  <c r="B274" i="174"/>
  <c r="R273" i="174"/>
  <c r="Q273" i="174"/>
  <c r="B273" i="174"/>
  <c r="R272" i="174"/>
  <c r="Q272" i="174"/>
  <c r="B272" i="174"/>
  <c r="R271" i="174"/>
  <c r="Q271" i="174"/>
  <c r="B271" i="174"/>
  <c r="R270" i="174"/>
  <c r="Q270" i="174"/>
  <c r="B270" i="174"/>
  <c r="R269" i="174"/>
  <c r="Q269" i="174"/>
  <c r="B269" i="174"/>
  <c r="R268" i="174"/>
  <c r="Q268" i="174"/>
  <c r="B268" i="174"/>
  <c r="R267" i="174"/>
  <c r="Q267" i="174"/>
  <c r="B267" i="174"/>
  <c r="R266" i="174"/>
  <c r="Q266" i="174"/>
  <c r="B266" i="174"/>
  <c r="R265" i="174"/>
  <c r="Q265" i="174"/>
  <c r="B265" i="174"/>
  <c r="R264" i="174"/>
  <c r="Q264" i="174"/>
  <c r="B264" i="174"/>
  <c r="R263" i="174"/>
  <c r="Q263" i="174"/>
  <c r="B263" i="174"/>
  <c r="R262" i="174"/>
  <c r="Q262" i="174"/>
  <c r="B262" i="174"/>
  <c r="R261" i="174"/>
  <c r="Q261" i="174"/>
  <c r="B261" i="174"/>
  <c r="R260" i="174"/>
  <c r="Q260" i="174"/>
  <c r="B260" i="174"/>
  <c r="R259" i="174"/>
  <c r="Q259" i="174"/>
  <c r="B259" i="174"/>
  <c r="R258" i="174"/>
  <c r="Q258" i="174"/>
  <c r="B258" i="174"/>
  <c r="R257" i="174"/>
  <c r="Q257" i="174"/>
  <c r="B257" i="174"/>
  <c r="R256" i="174"/>
  <c r="Q256" i="174"/>
  <c r="B256" i="174"/>
  <c r="R255" i="174"/>
  <c r="Q255" i="174"/>
  <c r="B255" i="174"/>
  <c r="R248" i="174"/>
  <c r="R247" i="174"/>
  <c r="R246" i="174"/>
  <c r="R245" i="174"/>
  <c r="R244" i="174"/>
  <c r="R243" i="174"/>
  <c r="R242" i="174"/>
  <c r="R241" i="174"/>
  <c r="R227" i="174"/>
  <c r="R226" i="174"/>
  <c r="R225" i="174"/>
  <c r="R224" i="174"/>
  <c r="R223" i="174"/>
  <c r="R222" i="174"/>
  <c r="R221" i="174"/>
  <c r="R220" i="174"/>
  <c r="R206" i="174"/>
  <c r="R205" i="174"/>
  <c r="R204" i="174"/>
  <c r="R203" i="174"/>
  <c r="R202" i="174"/>
  <c r="R201" i="174"/>
  <c r="R200" i="174"/>
  <c r="R199" i="174"/>
  <c r="Q188" i="174"/>
  <c r="Q187" i="174"/>
  <c r="Q186" i="174"/>
  <c r="R185" i="174"/>
  <c r="Q185" i="174" s="1"/>
  <c r="R184" i="174"/>
  <c r="Q184" i="174" s="1"/>
  <c r="R183" i="174"/>
  <c r="Q183" i="174" s="1"/>
  <c r="R182" i="174"/>
  <c r="Q182" i="174" s="1"/>
  <c r="R181" i="174"/>
  <c r="Q181" i="174" s="1"/>
  <c r="R180" i="174"/>
  <c r="Q180" i="174" s="1"/>
  <c r="R179" i="174"/>
  <c r="Q179" i="174" s="1"/>
  <c r="R178" i="174"/>
  <c r="Q178" i="174" s="1"/>
  <c r="Q177" i="174"/>
  <c r="Q176" i="174"/>
  <c r="Q175" i="174"/>
  <c r="Q174" i="174"/>
  <c r="Q173" i="174"/>
  <c r="Q172" i="174"/>
  <c r="Q171" i="174"/>
  <c r="Q170" i="174"/>
  <c r="Q169" i="174"/>
  <c r="Q168" i="174"/>
  <c r="J139" i="174"/>
  <c r="J138" i="174"/>
  <c r="J137" i="174"/>
  <c r="Q114" i="174"/>
  <c r="AB254" i="82" a="1"/>
  <c r="Q99" i="174"/>
  <c r="Q98" i="174"/>
  <c r="Q97" i="174"/>
  <c r="Q96" i="174"/>
  <c r="Q95" i="174"/>
  <c r="Q94" i="174"/>
  <c r="Q93" i="174"/>
  <c r="Q92" i="174"/>
  <c r="Q91" i="174"/>
  <c r="Q90" i="174"/>
  <c r="Q89" i="174"/>
  <c r="Q88" i="174"/>
  <c r="Q87" i="174"/>
  <c r="Q86" i="174"/>
  <c r="Q85" i="174"/>
  <c r="Q84" i="174"/>
  <c r="Q83" i="174"/>
  <c r="Q82" i="174"/>
  <c r="Q81" i="174"/>
  <c r="Q80" i="174"/>
  <c r="R69" i="174"/>
  <c r="Q69" i="174"/>
  <c r="B69" i="174"/>
  <c r="R68" i="174"/>
  <c r="Q68" i="174"/>
  <c r="B68" i="174"/>
  <c r="R67" i="174"/>
  <c r="Q67" i="174"/>
  <c r="B67" i="174"/>
  <c r="R66" i="174"/>
  <c r="Q66" i="174"/>
  <c r="B66" i="174"/>
  <c r="R65" i="174"/>
  <c r="Q65" i="174"/>
  <c r="B65" i="174"/>
  <c r="R64" i="174"/>
  <c r="Q64" i="174"/>
  <c r="B64" i="174"/>
  <c r="R63" i="174"/>
  <c r="Q63" i="174"/>
  <c r="B63" i="174"/>
  <c r="R62" i="174"/>
  <c r="Q62" i="174"/>
  <c r="B62" i="174"/>
  <c r="R61" i="174"/>
  <c r="Q61" i="174"/>
  <c r="B61" i="174"/>
  <c r="R60" i="174"/>
  <c r="Q60" i="174"/>
  <c r="B60" i="174"/>
  <c r="R59" i="174"/>
  <c r="Q59" i="174"/>
  <c r="B59" i="174"/>
  <c r="R58" i="174"/>
  <c r="Q58" i="174"/>
  <c r="B58" i="174"/>
  <c r="R57" i="174"/>
  <c r="Q57" i="174"/>
  <c r="B57" i="174"/>
  <c r="R56" i="174"/>
  <c r="Q56" i="174"/>
  <c r="B56" i="174"/>
  <c r="R55" i="174"/>
  <c r="Q55" i="174"/>
  <c r="B55" i="174"/>
  <c r="R54" i="174"/>
  <c r="Q54" i="174"/>
  <c r="B54" i="174"/>
  <c r="R53" i="174"/>
  <c r="Q53" i="174"/>
  <c r="B53" i="174"/>
  <c r="R52" i="174"/>
  <c r="Q52" i="174"/>
  <c r="B52" i="174"/>
  <c r="R51" i="174"/>
  <c r="Q51" i="174"/>
  <c r="B51" i="174"/>
  <c r="R50" i="174"/>
  <c r="Q50" i="174"/>
  <c r="B50" i="174"/>
  <c r="R49" i="174"/>
  <c r="Q49" i="174"/>
  <c r="B49" i="174"/>
  <c r="R48" i="174"/>
  <c r="Q48" i="174"/>
  <c r="B48" i="174"/>
  <c r="R47" i="174"/>
  <c r="Q47" i="174"/>
  <c r="B47" i="174"/>
  <c r="R46" i="174"/>
  <c r="Q46" i="174"/>
  <c r="B46" i="174"/>
  <c r="R45" i="174"/>
  <c r="Q45" i="174"/>
  <c r="B45" i="174"/>
  <c r="Q41" i="174"/>
  <c r="Q40" i="174"/>
  <c r="Q39" i="174"/>
  <c r="Q38" i="174"/>
  <c r="R37" i="174"/>
  <c r="R36" i="174"/>
  <c r="R35" i="174"/>
  <c r="R34" i="174"/>
  <c r="R33" i="174"/>
  <c r="R32" i="174"/>
  <c r="R31" i="174"/>
  <c r="R30" i="174"/>
  <c r="R29" i="174"/>
  <c r="R27" i="174"/>
  <c r="Q113" i="174" s="1"/>
  <c r="R9" i="174"/>
  <c r="R279" i="173"/>
  <c r="Q279" i="173"/>
  <c r="B279" i="173"/>
  <c r="R278" i="173"/>
  <c r="Q278" i="173"/>
  <c r="B278" i="173"/>
  <c r="R277" i="173"/>
  <c r="Q277" i="173"/>
  <c r="B277" i="173"/>
  <c r="R276" i="173"/>
  <c r="Q276" i="173"/>
  <c r="B276" i="173"/>
  <c r="R275" i="173"/>
  <c r="Q275" i="173"/>
  <c r="B275" i="173"/>
  <c r="R274" i="173"/>
  <c r="Q274" i="173"/>
  <c r="B274" i="173"/>
  <c r="R273" i="173"/>
  <c r="Q273" i="173"/>
  <c r="B273" i="173"/>
  <c r="R272" i="173"/>
  <c r="Q272" i="173"/>
  <c r="B272" i="173"/>
  <c r="R271" i="173"/>
  <c r="Q271" i="173"/>
  <c r="B271" i="173"/>
  <c r="R270" i="173"/>
  <c r="Q270" i="173"/>
  <c r="B270" i="173"/>
  <c r="R269" i="173"/>
  <c r="Q269" i="173"/>
  <c r="B269" i="173"/>
  <c r="R268" i="173"/>
  <c r="Q268" i="173"/>
  <c r="B268" i="173"/>
  <c r="R267" i="173"/>
  <c r="Q267" i="173"/>
  <c r="B267" i="173"/>
  <c r="R266" i="173"/>
  <c r="Q266" i="173"/>
  <c r="B266" i="173"/>
  <c r="R265" i="173"/>
  <c r="Q265" i="173"/>
  <c r="B265" i="173"/>
  <c r="R264" i="173"/>
  <c r="Q264" i="173"/>
  <c r="B264" i="173"/>
  <c r="R263" i="173"/>
  <c r="Q263" i="173"/>
  <c r="B263" i="173"/>
  <c r="R262" i="173"/>
  <c r="Q262" i="173"/>
  <c r="B262" i="173"/>
  <c r="R261" i="173"/>
  <c r="Q261" i="173"/>
  <c r="B261" i="173"/>
  <c r="R260" i="173"/>
  <c r="Q260" i="173"/>
  <c r="B260" i="173"/>
  <c r="R259" i="173"/>
  <c r="Q259" i="173"/>
  <c r="B259" i="173"/>
  <c r="R258" i="173"/>
  <c r="Q258" i="173"/>
  <c r="B258" i="173"/>
  <c r="R257" i="173"/>
  <c r="Q257" i="173"/>
  <c r="B257" i="173"/>
  <c r="R256" i="173"/>
  <c r="Q256" i="173"/>
  <c r="B256" i="173"/>
  <c r="R255" i="173"/>
  <c r="Q255" i="173"/>
  <c r="B255" i="173"/>
  <c r="R248" i="173"/>
  <c r="R247" i="173"/>
  <c r="R246" i="173"/>
  <c r="R245" i="173"/>
  <c r="R244" i="173"/>
  <c r="R243" i="173"/>
  <c r="R242" i="173"/>
  <c r="R241" i="173"/>
  <c r="R227" i="173"/>
  <c r="R226" i="173"/>
  <c r="R225" i="173"/>
  <c r="R224" i="173"/>
  <c r="R223" i="173"/>
  <c r="R222" i="173"/>
  <c r="R221" i="173"/>
  <c r="R220" i="173"/>
  <c r="R206" i="173"/>
  <c r="R205" i="173"/>
  <c r="R204" i="173"/>
  <c r="R203" i="173"/>
  <c r="R202" i="173"/>
  <c r="R201" i="173"/>
  <c r="R200" i="173"/>
  <c r="R199" i="173"/>
  <c r="Q188" i="173"/>
  <c r="Q187" i="173"/>
  <c r="Q186" i="173"/>
  <c r="R185" i="173"/>
  <c r="Q185" i="173" s="1"/>
  <c r="R184" i="173"/>
  <c r="Q184" i="173" s="1"/>
  <c r="R183" i="173"/>
  <c r="Q183" i="173" s="1"/>
  <c r="R182" i="173"/>
  <c r="Q182" i="173" s="1"/>
  <c r="R181" i="173"/>
  <c r="Q181" i="173" s="1"/>
  <c r="R180" i="173"/>
  <c r="Q180" i="173" s="1"/>
  <c r="R179" i="173"/>
  <c r="Q179" i="173" s="1"/>
  <c r="R178" i="173"/>
  <c r="Q178" i="173" s="1"/>
  <c r="Q177" i="173"/>
  <c r="Q176" i="173"/>
  <c r="Q175" i="173"/>
  <c r="Q174" i="173"/>
  <c r="Q173" i="173"/>
  <c r="Q172" i="173"/>
  <c r="Q171" i="173"/>
  <c r="Q170" i="173"/>
  <c r="Q169" i="173"/>
  <c r="Q168" i="173"/>
  <c r="J139" i="173"/>
  <c r="J138" i="173"/>
  <c r="J137" i="173"/>
  <c r="Q114" i="173"/>
  <c r="AB242" i="82" a="1"/>
  <c r="Q99" i="173"/>
  <c r="Q98" i="173"/>
  <c r="Q97" i="173"/>
  <c r="Q96" i="173"/>
  <c r="Q95" i="173"/>
  <c r="Q94" i="173"/>
  <c r="Q93" i="173"/>
  <c r="Q92" i="173"/>
  <c r="Q91" i="173"/>
  <c r="Q90" i="173"/>
  <c r="Q89" i="173"/>
  <c r="Q88" i="173"/>
  <c r="Q87" i="173"/>
  <c r="Q86" i="173"/>
  <c r="Q85" i="173"/>
  <c r="Q84" i="173"/>
  <c r="Q83" i="173"/>
  <c r="Q82" i="173"/>
  <c r="Q81" i="173"/>
  <c r="Q80" i="173"/>
  <c r="R69" i="173"/>
  <c r="Q69" i="173"/>
  <c r="B69" i="173"/>
  <c r="R68" i="173"/>
  <c r="Q68" i="173"/>
  <c r="B68" i="173"/>
  <c r="R67" i="173"/>
  <c r="Q67" i="173"/>
  <c r="B67" i="173"/>
  <c r="R66" i="173"/>
  <c r="Q66" i="173"/>
  <c r="B66" i="173"/>
  <c r="R65" i="173"/>
  <c r="Q65" i="173"/>
  <c r="B65" i="173"/>
  <c r="R64" i="173"/>
  <c r="Q64" i="173"/>
  <c r="B64" i="173"/>
  <c r="R63" i="173"/>
  <c r="Q63" i="173"/>
  <c r="B63" i="173"/>
  <c r="R62" i="173"/>
  <c r="Q62" i="173"/>
  <c r="B62" i="173"/>
  <c r="R61" i="173"/>
  <c r="Q61" i="173"/>
  <c r="B61" i="173"/>
  <c r="R60" i="173"/>
  <c r="Q60" i="173"/>
  <c r="B60" i="173"/>
  <c r="R59" i="173"/>
  <c r="Q59" i="173"/>
  <c r="B59" i="173"/>
  <c r="R58" i="173"/>
  <c r="Q58" i="173"/>
  <c r="B58" i="173"/>
  <c r="R57" i="173"/>
  <c r="Q57" i="173"/>
  <c r="B57" i="173"/>
  <c r="R56" i="173"/>
  <c r="Q56" i="173"/>
  <c r="B56" i="173"/>
  <c r="R55" i="173"/>
  <c r="Q55" i="173"/>
  <c r="B55" i="173"/>
  <c r="R54" i="173"/>
  <c r="Q54" i="173"/>
  <c r="B54" i="173"/>
  <c r="R53" i="173"/>
  <c r="Q53" i="173"/>
  <c r="B53" i="173"/>
  <c r="R52" i="173"/>
  <c r="Q52" i="173"/>
  <c r="B52" i="173"/>
  <c r="R51" i="173"/>
  <c r="Q51" i="173"/>
  <c r="B51" i="173"/>
  <c r="R50" i="173"/>
  <c r="Q50" i="173"/>
  <c r="B50" i="173"/>
  <c r="R49" i="173"/>
  <c r="Q49" i="173"/>
  <c r="B49" i="173"/>
  <c r="R48" i="173"/>
  <c r="Q48" i="173"/>
  <c r="B48" i="173"/>
  <c r="R47" i="173"/>
  <c r="Q47" i="173"/>
  <c r="B47" i="173"/>
  <c r="R46" i="173"/>
  <c r="Q46" i="173"/>
  <c r="B46" i="173"/>
  <c r="R45" i="173"/>
  <c r="Q45" i="173"/>
  <c r="B45" i="173"/>
  <c r="Q41" i="173"/>
  <c r="Q40" i="173"/>
  <c r="Q39" i="173"/>
  <c r="Q38" i="173"/>
  <c r="R37" i="173"/>
  <c r="R36" i="173"/>
  <c r="R35" i="173"/>
  <c r="R34" i="173"/>
  <c r="R33" i="173"/>
  <c r="R32" i="173"/>
  <c r="R31" i="173"/>
  <c r="R30" i="173"/>
  <c r="R29" i="173"/>
  <c r="R27" i="173"/>
  <c r="Q113" i="173" s="1"/>
  <c r="R9" i="173"/>
  <c r="R279" i="172"/>
  <c r="Q279" i="172"/>
  <c r="B279" i="172"/>
  <c r="R278" i="172"/>
  <c r="Q278" i="172"/>
  <c r="B278" i="172"/>
  <c r="R277" i="172"/>
  <c r="Q277" i="172"/>
  <c r="B277" i="172"/>
  <c r="R276" i="172"/>
  <c r="Q276" i="172"/>
  <c r="B276" i="172"/>
  <c r="R275" i="172"/>
  <c r="Q275" i="172"/>
  <c r="B275" i="172"/>
  <c r="R274" i="172"/>
  <c r="Q274" i="172"/>
  <c r="B274" i="172"/>
  <c r="R273" i="172"/>
  <c r="Q273" i="172"/>
  <c r="B273" i="172"/>
  <c r="R272" i="172"/>
  <c r="Q272" i="172"/>
  <c r="B272" i="172"/>
  <c r="R271" i="172"/>
  <c r="Q271" i="172"/>
  <c r="B271" i="172"/>
  <c r="R270" i="172"/>
  <c r="Q270" i="172"/>
  <c r="B270" i="172"/>
  <c r="R269" i="172"/>
  <c r="Q269" i="172"/>
  <c r="B269" i="172"/>
  <c r="R268" i="172"/>
  <c r="Q268" i="172"/>
  <c r="B268" i="172"/>
  <c r="R267" i="172"/>
  <c r="Q267" i="172"/>
  <c r="B267" i="172"/>
  <c r="R266" i="172"/>
  <c r="Q266" i="172"/>
  <c r="B266" i="172"/>
  <c r="R265" i="172"/>
  <c r="Q265" i="172"/>
  <c r="B265" i="172"/>
  <c r="R264" i="172"/>
  <c r="Q264" i="172"/>
  <c r="B264" i="172"/>
  <c r="R263" i="172"/>
  <c r="Q263" i="172"/>
  <c r="B263" i="172"/>
  <c r="R262" i="172"/>
  <c r="Q262" i="172"/>
  <c r="B262" i="172"/>
  <c r="R261" i="172"/>
  <c r="Q261" i="172"/>
  <c r="B261" i="172"/>
  <c r="R260" i="172"/>
  <c r="Q260" i="172"/>
  <c r="B260" i="172"/>
  <c r="R259" i="172"/>
  <c r="Q259" i="172"/>
  <c r="B259" i="172"/>
  <c r="R258" i="172"/>
  <c r="Q258" i="172"/>
  <c r="B258" i="172"/>
  <c r="R257" i="172"/>
  <c r="Q257" i="172"/>
  <c r="B257" i="172"/>
  <c r="R256" i="172"/>
  <c r="Q256" i="172"/>
  <c r="B256" i="172"/>
  <c r="R255" i="172"/>
  <c r="Q255" i="172"/>
  <c r="B255" i="172"/>
  <c r="R248" i="172"/>
  <c r="R247" i="172"/>
  <c r="R246" i="172"/>
  <c r="R245" i="172"/>
  <c r="R244" i="172"/>
  <c r="R243" i="172"/>
  <c r="R242" i="172"/>
  <c r="R241" i="172"/>
  <c r="R227" i="172"/>
  <c r="R226" i="172"/>
  <c r="R225" i="172"/>
  <c r="R224" i="172"/>
  <c r="R223" i="172"/>
  <c r="R222" i="172"/>
  <c r="R221" i="172"/>
  <c r="R220" i="172"/>
  <c r="R206" i="172"/>
  <c r="R205" i="172"/>
  <c r="R204" i="172"/>
  <c r="R203" i="172"/>
  <c r="R202" i="172"/>
  <c r="R201" i="172"/>
  <c r="R200" i="172"/>
  <c r="R199" i="172"/>
  <c r="Q188" i="172"/>
  <c r="Q187" i="172"/>
  <c r="Q186" i="172"/>
  <c r="R185" i="172"/>
  <c r="Q185" i="172" s="1"/>
  <c r="R184" i="172"/>
  <c r="Q184" i="172" s="1"/>
  <c r="R183" i="172"/>
  <c r="Q183" i="172" s="1"/>
  <c r="R182" i="172"/>
  <c r="Q182" i="172" s="1"/>
  <c r="R181" i="172"/>
  <c r="Q181" i="172" s="1"/>
  <c r="R180" i="172"/>
  <c r="Q180" i="172" s="1"/>
  <c r="R179" i="172"/>
  <c r="Q179" i="172" s="1"/>
  <c r="R178" i="172"/>
  <c r="Q178" i="172" s="1"/>
  <c r="Q177" i="172"/>
  <c r="Q176" i="172"/>
  <c r="Q175" i="172"/>
  <c r="Q174" i="172"/>
  <c r="Q173" i="172"/>
  <c r="Q172" i="172"/>
  <c r="Q171" i="172"/>
  <c r="Q170" i="172"/>
  <c r="Q169" i="172"/>
  <c r="Q168" i="172"/>
  <c r="J139" i="172"/>
  <c r="J138" i="172"/>
  <c r="J137" i="172"/>
  <c r="Q114" i="172"/>
  <c r="AB230" i="82" a="1"/>
  <c r="Q99" i="172"/>
  <c r="Q98" i="172"/>
  <c r="Q97" i="172"/>
  <c r="Q96" i="172"/>
  <c r="Q95" i="172"/>
  <c r="Q94" i="172"/>
  <c r="Q93" i="172"/>
  <c r="Q92" i="172"/>
  <c r="Q91" i="172"/>
  <c r="Q90" i="172"/>
  <c r="Q89" i="172"/>
  <c r="Q88" i="172"/>
  <c r="Q87" i="172"/>
  <c r="Q86" i="172"/>
  <c r="Q85" i="172"/>
  <c r="Q84" i="172"/>
  <c r="Q83" i="172"/>
  <c r="Q82" i="172"/>
  <c r="Q81" i="172"/>
  <c r="Q80" i="172"/>
  <c r="R69" i="172"/>
  <c r="Q69" i="172"/>
  <c r="B69" i="172"/>
  <c r="R68" i="172"/>
  <c r="Q68" i="172"/>
  <c r="B68" i="172"/>
  <c r="R67" i="172"/>
  <c r="Q67" i="172"/>
  <c r="B67" i="172"/>
  <c r="R66" i="172"/>
  <c r="Q66" i="172"/>
  <c r="B66" i="172"/>
  <c r="R65" i="172"/>
  <c r="Q65" i="172"/>
  <c r="B65" i="172"/>
  <c r="R64" i="172"/>
  <c r="Q64" i="172"/>
  <c r="B64" i="172"/>
  <c r="R63" i="172"/>
  <c r="Q63" i="172"/>
  <c r="B63" i="172"/>
  <c r="R62" i="172"/>
  <c r="Q62" i="172"/>
  <c r="B62" i="172"/>
  <c r="R61" i="172"/>
  <c r="Q61" i="172"/>
  <c r="B61" i="172"/>
  <c r="R60" i="172"/>
  <c r="Q60" i="172"/>
  <c r="B60" i="172"/>
  <c r="R59" i="172"/>
  <c r="Q59" i="172"/>
  <c r="B59" i="172"/>
  <c r="R58" i="172"/>
  <c r="Q58" i="172"/>
  <c r="B58" i="172"/>
  <c r="R57" i="172"/>
  <c r="Q57" i="172"/>
  <c r="B57" i="172"/>
  <c r="R56" i="172"/>
  <c r="Q56" i="172"/>
  <c r="B56" i="172"/>
  <c r="R55" i="172"/>
  <c r="Q55" i="172"/>
  <c r="B55" i="172"/>
  <c r="R54" i="172"/>
  <c r="Q54" i="172"/>
  <c r="B54" i="172"/>
  <c r="R53" i="172"/>
  <c r="Q53" i="172"/>
  <c r="B53" i="172"/>
  <c r="R52" i="172"/>
  <c r="Q52" i="172"/>
  <c r="B52" i="172"/>
  <c r="R51" i="172"/>
  <c r="Q51" i="172"/>
  <c r="B51" i="172"/>
  <c r="R50" i="172"/>
  <c r="Q50" i="172"/>
  <c r="B50" i="172"/>
  <c r="R49" i="172"/>
  <c r="Q49" i="172"/>
  <c r="B49" i="172"/>
  <c r="R48" i="172"/>
  <c r="Q48" i="172"/>
  <c r="B48" i="172"/>
  <c r="R47" i="172"/>
  <c r="Q47" i="172"/>
  <c r="B47" i="172"/>
  <c r="R46" i="172"/>
  <c r="Q46" i="172"/>
  <c r="B46" i="172"/>
  <c r="R45" i="172"/>
  <c r="Q45" i="172"/>
  <c r="B45" i="172"/>
  <c r="Q41" i="172"/>
  <c r="Q40" i="172"/>
  <c r="Q39" i="172"/>
  <c r="Q38" i="172"/>
  <c r="R37" i="172"/>
  <c r="R36" i="172"/>
  <c r="R35" i="172"/>
  <c r="R34" i="172"/>
  <c r="R33" i="172"/>
  <c r="R32" i="172"/>
  <c r="R31" i="172"/>
  <c r="R30" i="172"/>
  <c r="R29" i="172"/>
  <c r="R27" i="172"/>
  <c r="Q113" i="172" s="1"/>
  <c r="R9" i="172"/>
  <c r="R279" i="171"/>
  <c r="Q279" i="171"/>
  <c r="B279" i="171"/>
  <c r="R278" i="171"/>
  <c r="Q278" i="171"/>
  <c r="B278" i="171"/>
  <c r="R277" i="171"/>
  <c r="Q277" i="171"/>
  <c r="B277" i="171"/>
  <c r="R276" i="171"/>
  <c r="Q276" i="171"/>
  <c r="B276" i="171"/>
  <c r="R275" i="171"/>
  <c r="Q275" i="171"/>
  <c r="B275" i="171"/>
  <c r="R274" i="171"/>
  <c r="Q274" i="171"/>
  <c r="B274" i="171"/>
  <c r="R273" i="171"/>
  <c r="Q273" i="171"/>
  <c r="B273" i="171"/>
  <c r="R272" i="171"/>
  <c r="Q272" i="171"/>
  <c r="B272" i="171"/>
  <c r="R271" i="171"/>
  <c r="Q271" i="171"/>
  <c r="B271" i="171"/>
  <c r="R270" i="171"/>
  <c r="Q270" i="171"/>
  <c r="B270" i="171"/>
  <c r="R269" i="171"/>
  <c r="Q269" i="171"/>
  <c r="B269" i="171"/>
  <c r="R268" i="171"/>
  <c r="Q268" i="171"/>
  <c r="B268" i="171"/>
  <c r="R267" i="171"/>
  <c r="Q267" i="171"/>
  <c r="B267" i="171"/>
  <c r="R266" i="171"/>
  <c r="Q266" i="171"/>
  <c r="B266" i="171"/>
  <c r="R265" i="171"/>
  <c r="Q265" i="171"/>
  <c r="B265" i="171"/>
  <c r="R264" i="171"/>
  <c r="Q264" i="171"/>
  <c r="B264" i="171"/>
  <c r="R263" i="171"/>
  <c r="Q263" i="171"/>
  <c r="B263" i="171"/>
  <c r="R262" i="171"/>
  <c r="Q262" i="171"/>
  <c r="B262" i="171"/>
  <c r="R261" i="171"/>
  <c r="Q261" i="171"/>
  <c r="B261" i="171"/>
  <c r="R260" i="171"/>
  <c r="Q260" i="171"/>
  <c r="B260" i="171"/>
  <c r="R259" i="171"/>
  <c r="Q259" i="171"/>
  <c r="B259" i="171"/>
  <c r="R258" i="171"/>
  <c r="Q258" i="171"/>
  <c r="B258" i="171"/>
  <c r="R257" i="171"/>
  <c r="Q257" i="171"/>
  <c r="B257" i="171"/>
  <c r="R256" i="171"/>
  <c r="Q256" i="171"/>
  <c r="B256" i="171"/>
  <c r="R255" i="171"/>
  <c r="Q255" i="171"/>
  <c r="B255" i="171"/>
  <c r="R248" i="171"/>
  <c r="R247" i="171"/>
  <c r="R246" i="171"/>
  <c r="R245" i="171"/>
  <c r="R244" i="171"/>
  <c r="R243" i="171"/>
  <c r="R242" i="171"/>
  <c r="R241" i="171"/>
  <c r="R227" i="171"/>
  <c r="R226" i="171"/>
  <c r="R225" i="171"/>
  <c r="R224" i="171"/>
  <c r="R223" i="171"/>
  <c r="R222" i="171"/>
  <c r="R221" i="171"/>
  <c r="R220" i="171"/>
  <c r="R206" i="171"/>
  <c r="R205" i="171"/>
  <c r="R204" i="171"/>
  <c r="R203" i="171"/>
  <c r="R202" i="171"/>
  <c r="R201" i="171"/>
  <c r="R200" i="171"/>
  <c r="R199" i="171"/>
  <c r="Q188" i="171"/>
  <c r="Q187" i="171"/>
  <c r="Q186" i="171"/>
  <c r="R185" i="171"/>
  <c r="Q185" i="171" s="1"/>
  <c r="R184" i="171"/>
  <c r="Q184" i="171" s="1"/>
  <c r="R183" i="171"/>
  <c r="Q183" i="171" s="1"/>
  <c r="R182" i="171"/>
  <c r="Q182" i="171" s="1"/>
  <c r="R181" i="171"/>
  <c r="Q181" i="171" s="1"/>
  <c r="R180" i="171"/>
  <c r="Q180" i="171" s="1"/>
  <c r="R179" i="171"/>
  <c r="Q179" i="171" s="1"/>
  <c r="R178" i="171"/>
  <c r="Q178" i="171" s="1"/>
  <c r="Q177" i="171"/>
  <c r="Q176" i="171"/>
  <c r="Q175" i="171"/>
  <c r="Q174" i="171"/>
  <c r="Q173" i="171"/>
  <c r="Q172" i="171"/>
  <c r="Q171" i="171"/>
  <c r="Q170" i="171"/>
  <c r="Q169" i="171"/>
  <c r="Q168" i="171"/>
  <c r="J139" i="171"/>
  <c r="J138" i="171"/>
  <c r="J137" i="171"/>
  <c r="Q114" i="171"/>
  <c r="AB218" i="82" a="1"/>
  <c r="Q99" i="171"/>
  <c r="Q98" i="171"/>
  <c r="Q97" i="171"/>
  <c r="Q96" i="171"/>
  <c r="Q95" i="171"/>
  <c r="Q94" i="171"/>
  <c r="Q93" i="171"/>
  <c r="Q92" i="171"/>
  <c r="Q91" i="171"/>
  <c r="Q90" i="171"/>
  <c r="Q89" i="171"/>
  <c r="Q88" i="171"/>
  <c r="Q87" i="171"/>
  <c r="Q86" i="171"/>
  <c r="Q85" i="171"/>
  <c r="Q84" i="171"/>
  <c r="Q83" i="171"/>
  <c r="Q82" i="171"/>
  <c r="Q81" i="171"/>
  <c r="Q80" i="171"/>
  <c r="R69" i="171"/>
  <c r="Q69" i="171"/>
  <c r="B69" i="171"/>
  <c r="R68" i="171"/>
  <c r="Q68" i="171"/>
  <c r="B68" i="171"/>
  <c r="R67" i="171"/>
  <c r="Q67" i="171"/>
  <c r="B67" i="171"/>
  <c r="R66" i="171"/>
  <c r="Q66" i="171"/>
  <c r="B66" i="171"/>
  <c r="R65" i="171"/>
  <c r="Q65" i="171"/>
  <c r="B65" i="171"/>
  <c r="R64" i="171"/>
  <c r="Q64" i="171"/>
  <c r="B64" i="171"/>
  <c r="R63" i="171"/>
  <c r="Q63" i="171"/>
  <c r="B63" i="171"/>
  <c r="R62" i="171"/>
  <c r="Q62" i="171"/>
  <c r="B62" i="171"/>
  <c r="R61" i="171"/>
  <c r="Q61" i="171"/>
  <c r="B61" i="171"/>
  <c r="R60" i="171"/>
  <c r="Q60" i="171"/>
  <c r="B60" i="171"/>
  <c r="R59" i="171"/>
  <c r="Q59" i="171"/>
  <c r="B59" i="171"/>
  <c r="R58" i="171"/>
  <c r="Q58" i="171"/>
  <c r="B58" i="171"/>
  <c r="R57" i="171"/>
  <c r="Q57" i="171"/>
  <c r="B57" i="171"/>
  <c r="R56" i="171"/>
  <c r="Q56" i="171"/>
  <c r="B56" i="171"/>
  <c r="R55" i="171"/>
  <c r="Q55" i="171"/>
  <c r="B55" i="171"/>
  <c r="R54" i="171"/>
  <c r="Q54" i="171"/>
  <c r="B54" i="171"/>
  <c r="R53" i="171"/>
  <c r="Q53" i="171"/>
  <c r="B53" i="171"/>
  <c r="R52" i="171"/>
  <c r="Q52" i="171"/>
  <c r="B52" i="171"/>
  <c r="R51" i="171"/>
  <c r="Q51" i="171"/>
  <c r="B51" i="171"/>
  <c r="R50" i="171"/>
  <c r="Q50" i="171"/>
  <c r="B50" i="171"/>
  <c r="R49" i="171"/>
  <c r="Q49" i="171"/>
  <c r="B49" i="171"/>
  <c r="R48" i="171"/>
  <c r="Q48" i="171"/>
  <c r="B48" i="171"/>
  <c r="R47" i="171"/>
  <c r="Q47" i="171"/>
  <c r="B47" i="171"/>
  <c r="R46" i="171"/>
  <c r="Q46" i="171"/>
  <c r="B46" i="171"/>
  <c r="R45" i="171"/>
  <c r="Q45" i="171"/>
  <c r="B45" i="171"/>
  <c r="Q41" i="171"/>
  <c r="Q40" i="171"/>
  <c r="Q39" i="171"/>
  <c r="Q38" i="171"/>
  <c r="R37" i="171"/>
  <c r="R36" i="171"/>
  <c r="R35" i="171"/>
  <c r="R34" i="171"/>
  <c r="R33" i="171"/>
  <c r="R32" i="171"/>
  <c r="R31" i="171"/>
  <c r="R30" i="171"/>
  <c r="R29" i="171"/>
  <c r="R27" i="171"/>
  <c r="Q113" i="171" s="1"/>
  <c r="R9" i="171"/>
  <c r="R279" i="170"/>
  <c r="Q279" i="170"/>
  <c r="B279" i="170"/>
  <c r="R278" i="170"/>
  <c r="Q278" i="170"/>
  <c r="B278" i="170"/>
  <c r="R277" i="170"/>
  <c r="Q277" i="170"/>
  <c r="B277" i="170"/>
  <c r="R276" i="170"/>
  <c r="Q276" i="170"/>
  <c r="B276" i="170"/>
  <c r="R275" i="170"/>
  <c r="Q275" i="170"/>
  <c r="B275" i="170"/>
  <c r="R274" i="170"/>
  <c r="Q274" i="170"/>
  <c r="B274" i="170"/>
  <c r="R273" i="170"/>
  <c r="Q273" i="170"/>
  <c r="B273" i="170"/>
  <c r="R272" i="170"/>
  <c r="Q272" i="170"/>
  <c r="B272" i="170"/>
  <c r="R271" i="170"/>
  <c r="Q271" i="170"/>
  <c r="B271" i="170"/>
  <c r="R270" i="170"/>
  <c r="Q270" i="170"/>
  <c r="B270" i="170"/>
  <c r="R269" i="170"/>
  <c r="Q269" i="170"/>
  <c r="B269" i="170"/>
  <c r="R268" i="170"/>
  <c r="Q268" i="170"/>
  <c r="B268" i="170"/>
  <c r="R267" i="170"/>
  <c r="Q267" i="170"/>
  <c r="B267" i="170"/>
  <c r="R266" i="170"/>
  <c r="Q266" i="170"/>
  <c r="B266" i="170"/>
  <c r="R265" i="170"/>
  <c r="Q265" i="170"/>
  <c r="B265" i="170"/>
  <c r="R264" i="170"/>
  <c r="Q264" i="170"/>
  <c r="B264" i="170"/>
  <c r="R263" i="170"/>
  <c r="Q263" i="170"/>
  <c r="B263" i="170"/>
  <c r="R262" i="170"/>
  <c r="Q262" i="170"/>
  <c r="B262" i="170"/>
  <c r="R261" i="170"/>
  <c r="Q261" i="170"/>
  <c r="B261" i="170"/>
  <c r="R260" i="170"/>
  <c r="Q260" i="170"/>
  <c r="B260" i="170"/>
  <c r="R259" i="170"/>
  <c r="Q259" i="170"/>
  <c r="B259" i="170"/>
  <c r="R258" i="170"/>
  <c r="Q258" i="170"/>
  <c r="B258" i="170"/>
  <c r="R257" i="170"/>
  <c r="Q257" i="170"/>
  <c r="B257" i="170"/>
  <c r="R256" i="170"/>
  <c r="Q256" i="170"/>
  <c r="B256" i="170"/>
  <c r="R255" i="170"/>
  <c r="Q255" i="170"/>
  <c r="B255" i="170"/>
  <c r="R248" i="170"/>
  <c r="R247" i="170"/>
  <c r="R246" i="170"/>
  <c r="R245" i="170"/>
  <c r="R244" i="170"/>
  <c r="R243" i="170"/>
  <c r="R242" i="170"/>
  <c r="R241" i="170"/>
  <c r="R227" i="170"/>
  <c r="R226" i="170"/>
  <c r="R225" i="170"/>
  <c r="R224" i="170"/>
  <c r="R223" i="170"/>
  <c r="R222" i="170"/>
  <c r="R221" i="170"/>
  <c r="R220" i="170"/>
  <c r="R206" i="170"/>
  <c r="R205" i="170"/>
  <c r="R204" i="170"/>
  <c r="R203" i="170"/>
  <c r="R202" i="170"/>
  <c r="R201" i="170"/>
  <c r="R200" i="170"/>
  <c r="R199" i="170"/>
  <c r="Q188" i="170"/>
  <c r="Q187" i="170"/>
  <c r="Q186" i="170"/>
  <c r="R185" i="170"/>
  <c r="Q185" i="170" s="1"/>
  <c r="R184" i="170"/>
  <c r="Q184" i="170" s="1"/>
  <c r="R183" i="170"/>
  <c r="Q183" i="170" s="1"/>
  <c r="R182" i="170"/>
  <c r="Q182" i="170" s="1"/>
  <c r="R181" i="170"/>
  <c r="Q181" i="170" s="1"/>
  <c r="R180" i="170"/>
  <c r="Q180" i="170" s="1"/>
  <c r="R179" i="170"/>
  <c r="Q179" i="170" s="1"/>
  <c r="R178" i="170"/>
  <c r="Q178" i="170" s="1"/>
  <c r="Q177" i="170"/>
  <c r="Q176" i="170"/>
  <c r="Q175" i="170"/>
  <c r="Q174" i="170"/>
  <c r="Q173" i="170"/>
  <c r="Q172" i="170"/>
  <c r="Q171" i="170"/>
  <c r="Q170" i="170"/>
  <c r="Q169" i="170"/>
  <c r="Q168" i="170"/>
  <c r="J139" i="170"/>
  <c r="J138" i="170"/>
  <c r="J137" i="170"/>
  <c r="Q114" i="170"/>
  <c r="AB206" i="82" a="1"/>
  <c r="Q99" i="170"/>
  <c r="Q98" i="170"/>
  <c r="Q97" i="170"/>
  <c r="Q96" i="170"/>
  <c r="Q95" i="170"/>
  <c r="Q94" i="170"/>
  <c r="Q93" i="170"/>
  <c r="Q92" i="170"/>
  <c r="Q91" i="170"/>
  <c r="Q90" i="170"/>
  <c r="Q89" i="170"/>
  <c r="Q88" i="170"/>
  <c r="Q87" i="170"/>
  <c r="Q86" i="170"/>
  <c r="Q85" i="170"/>
  <c r="Q84" i="170"/>
  <c r="Q83" i="170"/>
  <c r="Q82" i="170"/>
  <c r="Q81" i="170"/>
  <c r="Q80" i="170"/>
  <c r="R69" i="170"/>
  <c r="Q69" i="170"/>
  <c r="B69" i="170"/>
  <c r="R68" i="170"/>
  <c r="Q68" i="170"/>
  <c r="B68" i="170"/>
  <c r="R67" i="170"/>
  <c r="Q67" i="170"/>
  <c r="B67" i="170"/>
  <c r="R66" i="170"/>
  <c r="Q66" i="170"/>
  <c r="B66" i="170"/>
  <c r="R65" i="170"/>
  <c r="Q65" i="170"/>
  <c r="B65" i="170"/>
  <c r="R64" i="170"/>
  <c r="Q64" i="170"/>
  <c r="B64" i="170"/>
  <c r="R63" i="170"/>
  <c r="Q63" i="170"/>
  <c r="B63" i="170"/>
  <c r="R62" i="170"/>
  <c r="Q62" i="170"/>
  <c r="B62" i="170"/>
  <c r="R61" i="170"/>
  <c r="Q61" i="170"/>
  <c r="B61" i="170"/>
  <c r="R60" i="170"/>
  <c r="Q60" i="170"/>
  <c r="B60" i="170"/>
  <c r="R59" i="170"/>
  <c r="Q59" i="170"/>
  <c r="B59" i="170"/>
  <c r="R58" i="170"/>
  <c r="Q58" i="170"/>
  <c r="B58" i="170"/>
  <c r="R57" i="170"/>
  <c r="Q57" i="170"/>
  <c r="B57" i="170"/>
  <c r="R56" i="170"/>
  <c r="Q56" i="170"/>
  <c r="B56" i="170"/>
  <c r="R55" i="170"/>
  <c r="Q55" i="170"/>
  <c r="B55" i="170"/>
  <c r="R54" i="170"/>
  <c r="Q54" i="170"/>
  <c r="B54" i="170"/>
  <c r="R53" i="170"/>
  <c r="Q53" i="170"/>
  <c r="B53" i="170"/>
  <c r="R52" i="170"/>
  <c r="Q52" i="170"/>
  <c r="B52" i="170"/>
  <c r="R51" i="170"/>
  <c r="Q51" i="170"/>
  <c r="B51" i="170"/>
  <c r="R50" i="170"/>
  <c r="Q50" i="170"/>
  <c r="B50" i="170"/>
  <c r="R49" i="170"/>
  <c r="Q49" i="170"/>
  <c r="B49" i="170"/>
  <c r="R48" i="170"/>
  <c r="Q48" i="170"/>
  <c r="B48" i="170"/>
  <c r="R47" i="170"/>
  <c r="Q47" i="170"/>
  <c r="B47" i="170"/>
  <c r="R46" i="170"/>
  <c r="Q46" i="170"/>
  <c r="B46" i="170"/>
  <c r="R45" i="170"/>
  <c r="Q45" i="170"/>
  <c r="B45" i="170"/>
  <c r="Q41" i="170"/>
  <c r="Q40" i="170"/>
  <c r="Q39" i="170"/>
  <c r="Q38" i="170"/>
  <c r="R37" i="170"/>
  <c r="R36" i="170"/>
  <c r="R35" i="170"/>
  <c r="R34" i="170"/>
  <c r="R33" i="170"/>
  <c r="R32" i="170"/>
  <c r="R31" i="170"/>
  <c r="R30" i="170"/>
  <c r="R29" i="170"/>
  <c r="R27" i="170"/>
  <c r="Q113" i="170" s="1"/>
  <c r="R9" i="170"/>
  <c r="R279" i="169"/>
  <c r="Q279" i="169"/>
  <c r="B279" i="169"/>
  <c r="R278" i="169"/>
  <c r="Q278" i="169"/>
  <c r="B278" i="169"/>
  <c r="R277" i="169"/>
  <c r="Q277" i="169"/>
  <c r="B277" i="169"/>
  <c r="R276" i="169"/>
  <c r="Q276" i="169"/>
  <c r="B276" i="169"/>
  <c r="R275" i="169"/>
  <c r="Q275" i="169"/>
  <c r="B275" i="169"/>
  <c r="R274" i="169"/>
  <c r="Q274" i="169"/>
  <c r="B274" i="169"/>
  <c r="R273" i="169"/>
  <c r="Q273" i="169"/>
  <c r="B273" i="169"/>
  <c r="R272" i="169"/>
  <c r="Q272" i="169"/>
  <c r="B272" i="169"/>
  <c r="R271" i="169"/>
  <c r="Q271" i="169"/>
  <c r="B271" i="169"/>
  <c r="R270" i="169"/>
  <c r="Q270" i="169"/>
  <c r="B270" i="169"/>
  <c r="R269" i="169"/>
  <c r="Q269" i="169"/>
  <c r="B269" i="169"/>
  <c r="R268" i="169"/>
  <c r="Q268" i="169"/>
  <c r="B268" i="169"/>
  <c r="R267" i="169"/>
  <c r="Q267" i="169"/>
  <c r="B267" i="169"/>
  <c r="R266" i="169"/>
  <c r="Q266" i="169"/>
  <c r="B266" i="169"/>
  <c r="R265" i="169"/>
  <c r="Q265" i="169"/>
  <c r="B265" i="169"/>
  <c r="R264" i="169"/>
  <c r="Q264" i="169"/>
  <c r="B264" i="169"/>
  <c r="R263" i="169"/>
  <c r="Q263" i="169"/>
  <c r="B263" i="169"/>
  <c r="R262" i="169"/>
  <c r="Q262" i="169"/>
  <c r="B262" i="169"/>
  <c r="R261" i="169"/>
  <c r="Q261" i="169"/>
  <c r="B261" i="169"/>
  <c r="R260" i="169"/>
  <c r="Q260" i="169"/>
  <c r="B260" i="169"/>
  <c r="R259" i="169"/>
  <c r="Q259" i="169"/>
  <c r="B259" i="169"/>
  <c r="R258" i="169"/>
  <c r="Q258" i="169"/>
  <c r="B258" i="169"/>
  <c r="R257" i="169"/>
  <c r="Q257" i="169"/>
  <c r="B257" i="169"/>
  <c r="R256" i="169"/>
  <c r="Q256" i="169"/>
  <c r="B256" i="169"/>
  <c r="R255" i="169"/>
  <c r="Q255" i="169"/>
  <c r="B255" i="169"/>
  <c r="R248" i="169"/>
  <c r="R247" i="169"/>
  <c r="R246" i="169"/>
  <c r="R245" i="169"/>
  <c r="R244" i="169"/>
  <c r="R243" i="169"/>
  <c r="R242" i="169"/>
  <c r="R241" i="169"/>
  <c r="R227" i="169"/>
  <c r="R226" i="169"/>
  <c r="R225" i="169"/>
  <c r="R224" i="169"/>
  <c r="R223" i="169"/>
  <c r="R222" i="169"/>
  <c r="R221" i="169"/>
  <c r="R220" i="169"/>
  <c r="R206" i="169"/>
  <c r="R205" i="169"/>
  <c r="R204" i="169"/>
  <c r="R203" i="169"/>
  <c r="R202" i="169"/>
  <c r="R201" i="169"/>
  <c r="R200" i="169"/>
  <c r="R199" i="169"/>
  <c r="Q188" i="169"/>
  <c r="Q187" i="169"/>
  <c r="Q186" i="169"/>
  <c r="R185" i="169"/>
  <c r="Q185" i="169" s="1"/>
  <c r="R184" i="169"/>
  <c r="Q184" i="169" s="1"/>
  <c r="R183" i="169"/>
  <c r="Q183" i="169" s="1"/>
  <c r="R182" i="169"/>
  <c r="Q182" i="169" s="1"/>
  <c r="R181" i="169"/>
  <c r="Q181" i="169" s="1"/>
  <c r="R180" i="169"/>
  <c r="Q180" i="169" s="1"/>
  <c r="R179" i="169"/>
  <c r="Q179" i="169" s="1"/>
  <c r="R178" i="169"/>
  <c r="Q178" i="169" s="1"/>
  <c r="Q177" i="169"/>
  <c r="Q176" i="169"/>
  <c r="Q175" i="169"/>
  <c r="Q174" i="169"/>
  <c r="Q173" i="169"/>
  <c r="Q172" i="169"/>
  <c r="Q171" i="169"/>
  <c r="Q170" i="169"/>
  <c r="Q169" i="169"/>
  <c r="Q168" i="169"/>
  <c r="J139" i="169"/>
  <c r="J138" i="169"/>
  <c r="J137" i="169"/>
  <c r="Q114" i="169"/>
  <c r="AB194" i="82" a="1"/>
  <c r="Q99" i="169"/>
  <c r="Q98" i="169"/>
  <c r="Q97" i="169"/>
  <c r="Q96" i="169"/>
  <c r="Q95" i="169"/>
  <c r="Q94" i="169"/>
  <c r="Q93" i="169"/>
  <c r="Q92" i="169"/>
  <c r="Q91" i="169"/>
  <c r="Q90" i="169"/>
  <c r="Q89" i="169"/>
  <c r="Q88" i="169"/>
  <c r="Q87" i="169"/>
  <c r="Q86" i="169"/>
  <c r="Q85" i="169"/>
  <c r="Q84" i="169"/>
  <c r="Q83" i="169"/>
  <c r="Q82" i="169"/>
  <c r="Q81" i="169"/>
  <c r="Q80" i="169"/>
  <c r="R69" i="169"/>
  <c r="Q69" i="169"/>
  <c r="B69" i="169"/>
  <c r="R68" i="169"/>
  <c r="Q68" i="169"/>
  <c r="B68" i="169"/>
  <c r="R67" i="169"/>
  <c r="Q67" i="169"/>
  <c r="B67" i="169"/>
  <c r="R66" i="169"/>
  <c r="Q66" i="169"/>
  <c r="B66" i="169"/>
  <c r="R65" i="169"/>
  <c r="Q65" i="169"/>
  <c r="B65" i="169"/>
  <c r="R64" i="169"/>
  <c r="Q64" i="169"/>
  <c r="B64" i="169"/>
  <c r="R63" i="169"/>
  <c r="Q63" i="169"/>
  <c r="B63" i="169"/>
  <c r="R62" i="169"/>
  <c r="Q62" i="169"/>
  <c r="B62" i="169"/>
  <c r="R61" i="169"/>
  <c r="Q61" i="169"/>
  <c r="B61" i="169"/>
  <c r="R60" i="169"/>
  <c r="Q60" i="169"/>
  <c r="B60" i="169"/>
  <c r="R59" i="169"/>
  <c r="Q59" i="169"/>
  <c r="B59" i="169"/>
  <c r="R58" i="169"/>
  <c r="Q58" i="169"/>
  <c r="B58" i="169"/>
  <c r="R57" i="169"/>
  <c r="Q57" i="169"/>
  <c r="B57" i="169"/>
  <c r="R56" i="169"/>
  <c r="Q56" i="169"/>
  <c r="B56" i="169"/>
  <c r="R55" i="169"/>
  <c r="Q55" i="169"/>
  <c r="B55" i="169"/>
  <c r="R54" i="169"/>
  <c r="Q54" i="169"/>
  <c r="B54" i="169"/>
  <c r="R53" i="169"/>
  <c r="Q53" i="169"/>
  <c r="B53" i="169"/>
  <c r="R52" i="169"/>
  <c r="Q52" i="169"/>
  <c r="B52" i="169"/>
  <c r="R51" i="169"/>
  <c r="Q51" i="169"/>
  <c r="B51" i="169"/>
  <c r="R50" i="169"/>
  <c r="Q50" i="169"/>
  <c r="B50" i="169"/>
  <c r="R49" i="169"/>
  <c r="Q49" i="169"/>
  <c r="B49" i="169"/>
  <c r="R48" i="169"/>
  <c r="Q48" i="169"/>
  <c r="B48" i="169"/>
  <c r="R47" i="169"/>
  <c r="Q47" i="169"/>
  <c r="B47" i="169"/>
  <c r="R46" i="169"/>
  <c r="Q46" i="169"/>
  <c r="B46" i="169"/>
  <c r="R45" i="169"/>
  <c r="Q45" i="169"/>
  <c r="B45" i="169"/>
  <c r="Q41" i="169"/>
  <c r="Q40" i="169"/>
  <c r="Q39" i="169"/>
  <c r="Q38" i="169"/>
  <c r="R37" i="169"/>
  <c r="R36" i="169"/>
  <c r="R35" i="169"/>
  <c r="R34" i="169"/>
  <c r="R33" i="169"/>
  <c r="R32" i="169"/>
  <c r="R31" i="169"/>
  <c r="R30" i="169"/>
  <c r="R29" i="169"/>
  <c r="R27" i="169"/>
  <c r="Q113" i="169" s="1"/>
  <c r="R9" i="169"/>
  <c r="R279" i="168"/>
  <c r="Q279" i="168"/>
  <c r="B279" i="168"/>
  <c r="R278" i="168"/>
  <c r="Q278" i="168"/>
  <c r="B278" i="168"/>
  <c r="R277" i="168"/>
  <c r="Q277" i="168"/>
  <c r="B277" i="168"/>
  <c r="R276" i="168"/>
  <c r="Q276" i="168"/>
  <c r="B276" i="168"/>
  <c r="R275" i="168"/>
  <c r="Q275" i="168"/>
  <c r="B275" i="168"/>
  <c r="R274" i="168"/>
  <c r="Q274" i="168"/>
  <c r="B274" i="168"/>
  <c r="R273" i="168"/>
  <c r="Q273" i="168"/>
  <c r="B273" i="168"/>
  <c r="R272" i="168"/>
  <c r="Q272" i="168"/>
  <c r="B272" i="168"/>
  <c r="R271" i="168"/>
  <c r="Q271" i="168"/>
  <c r="B271" i="168"/>
  <c r="R270" i="168"/>
  <c r="Q270" i="168"/>
  <c r="B270" i="168"/>
  <c r="R269" i="168"/>
  <c r="Q269" i="168"/>
  <c r="B269" i="168"/>
  <c r="R268" i="168"/>
  <c r="Q268" i="168"/>
  <c r="B268" i="168"/>
  <c r="R267" i="168"/>
  <c r="Q267" i="168"/>
  <c r="B267" i="168"/>
  <c r="R266" i="168"/>
  <c r="Q266" i="168"/>
  <c r="B266" i="168"/>
  <c r="R265" i="168"/>
  <c r="Q265" i="168"/>
  <c r="B265" i="168"/>
  <c r="R264" i="168"/>
  <c r="Q264" i="168"/>
  <c r="B264" i="168"/>
  <c r="R263" i="168"/>
  <c r="Q263" i="168"/>
  <c r="B263" i="168"/>
  <c r="R262" i="168"/>
  <c r="Q262" i="168"/>
  <c r="B262" i="168"/>
  <c r="R261" i="168"/>
  <c r="Q261" i="168"/>
  <c r="B261" i="168"/>
  <c r="R260" i="168"/>
  <c r="Q260" i="168"/>
  <c r="B260" i="168"/>
  <c r="R259" i="168"/>
  <c r="Q259" i="168"/>
  <c r="B259" i="168"/>
  <c r="R258" i="168"/>
  <c r="Q258" i="168"/>
  <c r="B258" i="168"/>
  <c r="R257" i="168"/>
  <c r="Q257" i="168"/>
  <c r="B257" i="168"/>
  <c r="R256" i="168"/>
  <c r="Q256" i="168"/>
  <c r="B256" i="168"/>
  <c r="R255" i="168"/>
  <c r="Q255" i="168"/>
  <c r="B255" i="168"/>
  <c r="R248" i="168"/>
  <c r="R247" i="168"/>
  <c r="R246" i="168"/>
  <c r="R245" i="168"/>
  <c r="R244" i="168"/>
  <c r="R243" i="168"/>
  <c r="R242" i="168"/>
  <c r="R241" i="168"/>
  <c r="R227" i="168"/>
  <c r="R226" i="168"/>
  <c r="R225" i="168"/>
  <c r="R224" i="168"/>
  <c r="R223" i="168"/>
  <c r="R222" i="168"/>
  <c r="R221" i="168"/>
  <c r="R220" i="168"/>
  <c r="R206" i="168"/>
  <c r="R205" i="168"/>
  <c r="R204" i="168"/>
  <c r="R203" i="168"/>
  <c r="R202" i="168"/>
  <c r="R201" i="168"/>
  <c r="R200" i="168"/>
  <c r="R199" i="168"/>
  <c r="Q188" i="168"/>
  <c r="Q187" i="168"/>
  <c r="Q186" i="168"/>
  <c r="R185" i="168"/>
  <c r="Q185" i="168" s="1"/>
  <c r="R184" i="168"/>
  <c r="Q184" i="168" s="1"/>
  <c r="R183" i="168"/>
  <c r="Q183" i="168" s="1"/>
  <c r="R182" i="168"/>
  <c r="Q182" i="168" s="1"/>
  <c r="R181" i="168"/>
  <c r="Q181" i="168" s="1"/>
  <c r="R180" i="168"/>
  <c r="Q180" i="168" s="1"/>
  <c r="R179" i="168"/>
  <c r="Q179" i="168" s="1"/>
  <c r="R178" i="168"/>
  <c r="Q178" i="168" s="1"/>
  <c r="Q177" i="168"/>
  <c r="Q176" i="168"/>
  <c r="Q175" i="168"/>
  <c r="Q174" i="168"/>
  <c r="Q173" i="168"/>
  <c r="Q172" i="168"/>
  <c r="Q171" i="168"/>
  <c r="Q170" i="168"/>
  <c r="Q169" i="168"/>
  <c r="Q168" i="168"/>
  <c r="J139" i="168"/>
  <c r="J138" i="168"/>
  <c r="J137" i="168"/>
  <c r="Q114" i="168"/>
  <c r="AB182" i="82" a="1"/>
  <c r="Q99" i="168"/>
  <c r="Q98" i="168"/>
  <c r="Q97" i="168"/>
  <c r="Q96" i="168"/>
  <c r="Q95" i="168"/>
  <c r="Q94" i="168"/>
  <c r="Q93" i="168"/>
  <c r="Q92" i="168"/>
  <c r="Q91" i="168"/>
  <c r="Q90" i="168"/>
  <c r="Q89" i="168"/>
  <c r="Q88" i="168"/>
  <c r="Q87" i="168"/>
  <c r="Q86" i="168"/>
  <c r="Q85" i="168"/>
  <c r="Q84" i="168"/>
  <c r="Q83" i="168"/>
  <c r="Q82" i="168"/>
  <c r="Q81" i="168"/>
  <c r="Q80" i="168"/>
  <c r="R69" i="168"/>
  <c r="Q69" i="168"/>
  <c r="B69" i="168"/>
  <c r="R68" i="168"/>
  <c r="Q68" i="168"/>
  <c r="B68" i="168"/>
  <c r="R67" i="168"/>
  <c r="Q67" i="168"/>
  <c r="B67" i="168"/>
  <c r="R66" i="168"/>
  <c r="Q66" i="168"/>
  <c r="B66" i="168"/>
  <c r="R65" i="168"/>
  <c r="Q65" i="168"/>
  <c r="B65" i="168"/>
  <c r="R64" i="168"/>
  <c r="Q64" i="168"/>
  <c r="B64" i="168"/>
  <c r="R63" i="168"/>
  <c r="Q63" i="168"/>
  <c r="B63" i="168"/>
  <c r="R62" i="168"/>
  <c r="Q62" i="168"/>
  <c r="B62" i="168"/>
  <c r="R61" i="168"/>
  <c r="Q61" i="168"/>
  <c r="B61" i="168"/>
  <c r="R60" i="168"/>
  <c r="Q60" i="168"/>
  <c r="B60" i="168"/>
  <c r="R59" i="168"/>
  <c r="Q59" i="168"/>
  <c r="B59" i="168"/>
  <c r="R58" i="168"/>
  <c r="Q58" i="168"/>
  <c r="B58" i="168"/>
  <c r="R57" i="168"/>
  <c r="Q57" i="168"/>
  <c r="B57" i="168"/>
  <c r="R56" i="168"/>
  <c r="Q56" i="168"/>
  <c r="B56" i="168"/>
  <c r="R55" i="168"/>
  <c r="Q55" i="168"/>
  <c r="B55" i="168"/>
  <c r="R54" i="168"/>
  <c r="Q54" i="168"/>
  <c r="B54" i="168"/>
  <c r="R53" i="168"/>
  <c r="Q53" i="168"/>
  <c r="B53" i="168"/>
  <c r="R52" i="168"/>
  <c r="Q52" i="168"/>
  <c r="B52" i="168"/>
  <c r="R51" i="168"/>
  <c r="Q51" i="168"/>
  <c r="B51" i="168"/>
  <c r="R50" i="168"/>
  <c r="Q50" i="168"/>
  <c r="B50" i="168"/>
  <c r="R49" i="168"/>
  <c r="Q49" i="168"/>
  <c r="B49" i="168"/>
  <c r="R48" i="168"/>
  <c r="Q48" i="168"/>
  <c r="B48" i="168"/>
  <c r="R47" i="168"/>
  <c r="Q47" i="168"/>
  <c r="B47" i="168"/>
  <c r="R46" i="168"/>
  <c r="Q46" i="168"/>
  <c r="B46" i="168"/>
  <c r="R45" i="168"/>
  <c r="Q45" i="168"/>
  <c r="B45" i="168"/>
  <c r="Q41" i="168"/>
  <c r="Q40" i="168"/>
  <c r="Q39" i="168"/>
  <c r="Q38" i="168"/>
  <c r="R37" i="168"/>
  <c r="R36" i="168"/>
  <c r="R35" i="168"/>
  <c r="R34" i="168"/>
  <c r="R33" i="168"/>
  <c r="R32" i="168"/>
  <c r="R31" i="168"/>
  <c r="R30" i="168"/>
  <c r="R29" i="168"/>
  <c r="R27" i="168"/>
  <c r="Q113" i="168" s="1"/>
  <c r="R9" i="168"/>
  <c r="R279" i="167"/>
  <c r="Q279" i="167"/>
  <c r="B279" i="167"/>
  <c r="R278" i="167"/>
  <c r="Q278" i="167"/>
  <c r="B278" i="167"/>
  <c r="R277" i="167"/>
  <c r="Q277" i="167"/>
  <c r="B277" i="167"/>
  <c r="R276" i="167"/>
  <c r="Q276" i="167"/>
  <c r="B276" i="167"/>
  <c r="R275" i="167"/>
  <c r="Q275" i="167"/>
  <c r="B275" i="167"/>
  <c r="R274" i="167"/>
  <c r="Q274" i="167"/>
  <c r="B274" i="167"/>
  <c r="R273" i="167"/>
  <c r="Q273" i="167"/>
  <c r="B273" i="167"/>
  <c r="R272" i="167"/>
  <c r="Q272" i="167"/>
  <c r="B272" i="167"/>
  <c r="R271" i="167"/>
  <c r="Q271" i="167"/>
  <c r="B271" i="167"/>
  <c r="R270" i="167"/>
  <c r="Q270" i="167"/>
  <c r="B270" i="167"/>
  <c r="R269" i="167"/>
  <c r="Q269" i="167"/>
  <c r="B269" i="167"/>
  <c r="R268" i="167"/>
  <c r="Q268" i="167"/>
  <c r="B268" i="167"/>
  <c r="R267" i="167"/>
  <c r="Q267" i="167"/>
  <c r="B267" i="167"/>
  <c r="R266" i="167"/>
  <c r="Q266" i="167"/>
  <c r="B266" i="167"/>
  <c r="R265" i="167"/>
  <c r="Q265" i="167"/>
  <c r="B265" i="167"/>
  <c r="R264" i="167"/>
  <c r="Q264" i="167"/>
  <c r="B264" i="167"/>
  <c r="R263" i="167"/>
  <c r="Q263" i="167"/>
  <c r="B263" i="167"/>
  <c r="R262" i="167"/>
  <c r="Q262" i="167"/>
  <c r="B262" i="167"/>
  <c r="R261" i="167"/>
  <c r="Q261" i="167"/>
  <c r="B261" i="167"/>
  <c r="R260" i="167"/>
  <c r="Q260" i="167"/>
  <c r="B260" i="167"/>
  <c r="R259" i="167"/>
  <c r="Q259" i="167"/>
  <c r="B259" i="167"/>
  <c r="R258" i="167"/>
  <c r="Q258" i="167"/>
  <c r="B258" i="167"/>
  <c r="R257" i="167"/>
  <c r="Q257" i="167"/>
  <c r="B257" i="167"/>
  <c r="R256" i="167"/>
  <c r="Q256" i="167"/>
  <c r="B256" i="167"/>
  <c r="R255" i="167"/>
  <c r="Q255" i="167"/>
  <c r="B255" i="167"/>
  <c r="R248" i="167"/>
  <c r="R247" i="167"/>
  <c r="R246" i="167"/>
  <c r="R245" i="167"/>
  <c r="R244" i="167"/>
  <c r="R243" i="167"/>
  <c r="R242" i="167"/>
  <c r="R241" i="167"/>
  <c r="R227" i="167"/>
  <c r="R226" i="167"/>
  <c r="R225" i="167"/>
  <c r="R224" i="167"/>
  <c r="R223" i="167"/>
  <c r="R222" i="167"/>
  <c r="R221" i="167"/>
  <c r="R220" i="167"/>
  <c r="R206" i="167"/>
  <c r="R205" i="167"/>
  <c r="R204" i="167"/>
  <c r="R203" i="167"/>
  <c r="R202" i="167"/>
  <c r="R201" i="167"/>
  <c r="R200" i="167"/>
  <c r="R199" i="167"/>
  <c r="Q188" i="167"/>
  <c r="Q187" i="167"/>
  <c r="Q186" i="167"/>
  <c r="R185" i="167"/>
  <c r="Q185" i="167" s="1"/>
  <c r="R184" i="167"/>
  <c r="Q184" i="167" s="1"/>
  <c r="R183" i="167"/>
  <c r="Q183" i="167" s="1"/>
  <c r="R182" i="167"/>
  <c r="Q182" i="167" s="1"/>
  <c r="R181" i="167"/>
  <c r="Q181" i="167" s="1"/>
  <c r="R180" i="167"/>
  <c r="Q180" i="167" s="1"/>
  <c r="R179" i="167"/>
  <c r="Q179" i="167" s="1"/>
  <c r="R178" i="167"/>
  <c r="Q178" i="167" s="1"/>
  <c r="Q177" i="167"/>
  <c r="Q176" i="167"/>
  <c r="Q175" i="167"/>
  <c r="Q174" i="167"/>
  <c r="Q173" i="167"/>
  <c r="Q172" i="167"/>
  <c r="Q171" i="167"/>
  <c r="Q170" i="167"/>
  <c r="Q169" i="167"/>
  <c r="Q168" i="167"/>
  <c r="J139" i="167"/>
  <c r="J138" i="167"/>
  <c r="J137" i="167"/>
  <c r="Q114" i="167"/>
  <c r="AB170" i="82" a="1"/>
  <c r="Q99" i="167"/>
  <c r="Q98" i="167"/>
  <c r="Q97" i="167"/>
  <c r="Q96" i="167"/>
  <c r="Q95" i="167"/>
  <c r="Q94" i="167"/>
  <c r="Q93" i="167"/>
  <c r="Q92" i="167"/>
  <c r="Q91" i="167"/>
  <c r="Q90" i="167"/>
  <c r="Q89" i="167"/>
  <c r="Q88" i="167"/>
  <c r="Q87" i="167"/>
  <c r="Q86" i="167"/>
  <c r="Q85" i="167"/>
  <c r="Q84" i="167"/>
  <c r="Q83" i="167"/>
  <c r="Q82" i="167"/>
  <c r="Q81" i="167"/>
  <c r="Q80" i="167"/>
  <c r="R69" i="167"/>
  <c r="Q69" i="167"/>
  <c r="B69" i="167"/>
  <c r="R68" i="167"/>
  <c r="Q68" i="167"/>
  <c r="B68" i="167"/>
  <c r="R67" i="167"/>
  <c r="Q67" i="167"/>
  <c r="B67" i="167"/>
  <c r="R66" i="167"/>
  <c r="Q66" i="167"/>
  <c r="B66" i="167"/>
  <c r="R65" i="167"/>
  <c r="Q65" i="167"/>
  <c r="B65" i="167"/>
  <c r="R64" i="167"/>
  <c r="Q64" i="167"/>
  <c r="B64" i="167"/>
  <c r="R63" i="167"/>
  <c r="Q63" i="167"/>
  <c r="B63" i="167"/>
  <c r="R62" i="167"/>
  <c r="Q62" i="167"/>
  <c r="B62" i="167"/>
  <c r="R61" i="167"/>
  <c r="Q61" i="167"/>
  <c r="B61" i="167"/>
  <c r="R60" i="167"/>
  <c r="Q60" i="167"/>
  <c r="B60" i="167"/>
  <c r="R59" i="167"/>
  <c r="Q59" i="167"/>
  <c r="B59" i="167"/>
  <c r="R58" i="167"/>
  <c r="Q58" i="167"/>
  <c r="B58" i="167"/>
  <c r="R57" i="167"/>
  <c r="Q57" i="167"/>
  <c r="B57" i="167"/>
  <c r="R56" i="167"/>
  <c r="Q56" i="167"/>
  <c r="B56" i="167"/>
  <c r="R55" i="167"/>
  <c r="Q55" i="167"/>
  <c r="B55" i="167"/>
  <c r="R54" i="167"/>
  <c r="Q54" i="167"/>
  <c r="B54" i="167"/>
  <c r="R53" i="167"/>
  <c r="Q53" i="167"/>
  <c r="B53" i="167"/>
  <c r="R52" i="167"/>
  <c r="Q52" i="167"/>
  <c r="B52" i="167"/>
  <c r="R51" i="167"/>
  <c r="Q51" i="167"/>
  <c r="B51" i="167"/>
  <c r="R50" i="167"/>
  <c r="Q50" i="167"/>
  <c r="B50" i="167"/>
  <c r="R49" i="167"/>
  <c r="Q49" i="167"/>
  <c r="B49" i="167"/>
  <c r="R48" i="167"/>
  <c r="Q48" i="167"/>
  <c r="B48" i="167"/>
  <c r="R47" i="167"/>
  <c r="Q47" i="167"/>
  <c r="B47" i="167"/>
  <c r="R46" i="167"/>
  <c r="Q46" i="167"/>
  <c r="B46" i="167"/>
  <c r="R45" i="167"/>
  <c r="Q45" i="167"/>
  <c r="B45" i="167"/>
  <c r="Q41" i="167"/>
  <c r="Q40" i="167"/>
  <c r="Q39" i="167"/>
  <c r="Q38" i="167"/>
  <c r="R37" i="167"/>
  <c r="R36" i="167"/>
  <c r="R35" i="167"/>
  <c r="R34" i="167"/>
  <c r="R33" i="167"/>
  <c r="R32" i="167"/>
  <c r="R31" i="167"/>
  <c r="R30" i="167"/>
  <c r="R29" i="167"/>
  <c r="R27" i="167"/>
  <c r="Q113" i="167" s="1"/>
  <c r="R9" i="167"/>
  <c r="R279" i="166"/>
  <c r="Q279" i="166"/>
  <c r="B279" i="166"/>
  <c r="R278" i="166"/>
  <c r="Q278" i="166"/>
  <c r="B278" i="166"/>
  <c r="R277" i="166"/>
  <c r="Q277" i="166"/>
  <c r="B277" i="166"/>
  <c r="R276" i="166"/>
  <c r="Q276" i="166"/>
  <c r="B276" i="166"/>
  <c r="R275" i="166"/>
  <c r="Q275" i="166"/>
  <c r="B275" i="166"/>
  <c r="R274" i="166"/>
  <c r="Q274" i="166"/>
  <c r="B274" i="166"/>
  <c r="R273" i="166"/>
  <c r="Q273" i="166"/>
  <c r="B273" i="166"/>
  <c r="R272" i="166"/>
  <c r="Q272" i="166"/>
  <c r="B272" i="166"/>
  <c r="R271" i="166"/>
  <c r="Q271" i="166"/>
  <c r="B271" i="166"/>
  <c r="R270" i="166"/>
  <c r="Q270" i="166"/>
  <c r="B270" i="166"/>
  <c r="R269" i="166"/>
  <c r="Q269" i="166"/>
  <c r="B269" i="166"/>
  <c r="R268" i="166"/>
  <c r="Q268" i="166"/>
  <c r="B268" i="166"/>
  <c r="R267" i="166"/>
  <c r="Q267" i="166"/>
  <c r="B267" i="166"/>
  <c r="R266" i="166"/>
  <c r="Q266" i="166"/>
  <c r="B266" i="166"/>
  <c r="R265" i="166"/>
  <c r="Q265" i="166"/>
  <c r="B265" i="166"/>
  <c r="R264" i="166"/>
  <c r="Q264" i="166"/>
  <c r="B264" i="166"/>
  <c r="R263" i="166"/>
  <c r="Q263" i="166"/>
  <c r="B263" i="166"/>
  <c r="R262" i="166"/>
  <c r="Q262" i="166"/>
  <c r="B262" i="166"/>
  <c r="R261" i="166"/>
  <c r="Q261" i="166"/>
  <c r="B261" i="166"/>
  <c r="R260" i="166"/>
  <c r="Q260" i="166"/>
  <c r="B260" i="166"/>
  <c r="R259" i="166"/>
  <c r="Q259" i="166"/>
  <c r="B259" i="166"/>
  <c r="R258" i="166"/>
  <c r="Q258" i="166"/>
  <c r="B258" i="166"/>
  <c r="R257" i="166"/>
  <c r="Q257" i="166"/>
  <c r="B257" i="166"/>
  <c r="R256" i="166"/>
  <c r="Q256" i="166"/>
  <c r="B256" i="166"/>
  <c r="R255" i="166"/>
  <c r="Q255" i="166"/>
  <c r="B255" i="166"/>
  <c r="R248" i="166"/>
  <c r="R247" i="166"/>
  <c r="R246" i="166"/>
  <c r="R245" i="166"/>
  <c r="R244" i="166"/>
  <c r="R243" i="166"/>
  <c r="R242" i="166"/>
  <c r="R241" i="166"/>
  <c r="R227" i="166"/>
  <c r="R226" i="166"/>
  <c r="R225" i="166"/>
  <c r="R224" i="166"/>
  <c r="R223" i="166"/>
  <c r="R222" i="166"/>
  <c r="R221" i="166"/>
  <c r="R220" i="166"/>
  <c r="R206" i="166"/>
  <c r="R205" i="166"/>
  <c r="R204" i="166"/>
  <c r="R203" i="166"/>
  <c r="R202" i="166"/>
  <c r="R201" i="166"/>
  <c r="R200" i="166"/>
  <c r="R199" i="166"/>
  <c r="Q188" i="166"/>
  <c r="Q187" i="166"/>
  <c r="Q186" i="166"/>
  <c r="R185" i="166"/>
  <c r="Q185" i="166" s="1"/>
  <c r="R184" i="166"/>
  <c r="Q184" i="166" s="1"/>
  <c r="R183" i="166"/>
  <c r="Q183" i="166" s="1"/>
  <c r="R182" i="166"/>
  <c r="Q182" i="166" s="1"/>
  <c r="R181" i="166"/>
  <c r="Q181" i="166" s="1"/>
  <c r="R180" i="166"/>
  <c r="Q180" i="166" s="1"/>
  <c r="R179" i="166"/>
  <c r="Q179" i="166" s="1"/>
  <c r="R178" i="166"/>
  <c r="Q178" i="166" s="1"/>
  <c r="Q177" i="166"/>
  <c r="Q176" i="166"/>
  <c r="Q175" i="166"/>
  <c r="Q174" i="166"/>
  <c r="Q173" i="166"/>
  <c r="Q172" i="166"/>
  <c r="Q171" i="166"/>
  <c r="Q170" i="166"/>
  <c r="Q169" i="166"/>
  <c r="Q168" i="166"/>
  <c r="J139" i="166"/>
  <c r="J138" i="166"/>
  <c r="J137" i="166"/>
  <c r="Q114" i="166"/>
  <c r="AB158" i="82" a="1"/>
  <c r="Q99" i="166"/>
  <c r="Q98" i="166"/>
  <c r="Q97" i="166"/>
  <c r="Q96" i="166"/>
  <c r="Q95" i="166"/>
  <c r="Q94" i="166"/>
  <c r="Q93" i="166"/>
  <c r="Q92" i="166"/>
  <c r="Q91" i="166"/>
  <c r="Q90" i="166"/>
  <c r="Q89" i="166"/>
  <c r="Q88" i="166"/>
  <c r="Q87" i="166"/>
  <c r="Q86" i="166"/>
  <c r="Q85" i="166"/>
  <c r="Q84" i="166"/>
  <c r="Q83" i="166"/>
  <c r="Q82" i="166"/>
  <c r="Q81" i="166"/>
  <c r="Q80" i="166"/>
  <c r="R69" i="166"/>
  <c r="Q69" i="166"/>
  <c r="B69" i="166"/>
  <c r="R68" i="166"/>
  <c r="Q68" i="166"/>
  <c r="B68" i="166"/>
  <c r="R67" i="166"/>
  <c r="Q67" i="166"/>
  <c r="B67" i="166"/>
  <c r="R66" i="166"/>
  <c r="Q66" i="166"/>
  <c r="B66" i="166"/>
  <c r="R65" i="166"/>
  <c r="Q65" i="166"/>
  <c r="B65" i="166"/>
  <c r="R64" i="166"/>
  <c r="Q64" i="166"/>
  <c r="B64" i="166"/>
  <c r="R63" i="166"/>
  <c r="Q63" i="166"/>
  <c r="B63" i="166"/>
  <c r="R62" i="166"/>
  <c r="Q62" i="166"/>
  <c r="B62" i="166"/>
  <c r="R61" i="166"/>
  <c r="Q61" i="166"/>
  <c r="B61" i="166"/>
  <c r="R60" i="166"/>
  <c r="Q60" i="166"/>
  <c r="B60" i="166"/>
  <c r="R59" i="166"/>
  <c r="Q59" i="166"/>
  <c r="B59" i="166"/>
  <c r="R58" i="166"/>
  <c r="Q58" i="166"/>
  <c r="B58" i="166"/>
  <c r="R57" i="166"/>
  <c r="Q57" i="166"/>
  <c r="B57" i="166"/>
  <c r="R56" i="166"/>
  <c r="Q56" i="166"/>
  <c r="B56" i="166"/>
  <c r="R55" i="166"/>
  <c r="Q55" i="166"/>
  <c r="B55" i="166"/>
  <c r="R54" i="166"/>
  <c r="Q54" i="166"/>
  <c r="B54" i="166"/>
  <c r="R53" i="166"/>
  <c r="Q53" i="166"/>
  <c r="B53" i="166"/>
  <c r="R52" i="166"/>
  <c r="Q52" i="166"/>
  <c r="B52" i="166"/>
  <c r="R51" i="166"/>
  <c r="Q51" i="166"/>
  <c r="B51" i="166"/>
  <c r="R50" i="166"/>
  <c r="Q50" i="166"/>
  <c r="B50" i="166"/>
  <c r="R49" i="166"/>
  <c r="Q49" i="166"/>
  <c r="B49" i="166"/>
  <c r="R48" i="166"/>
  <c r="Q48" i="166"/>
  <c r="B48" i="166"/>
  <c r="R47" i="166"/>
  <c r="Q47" i="166"/>
  <c r="B47" i="166"/>
  <c r="R46" i="166"/>
  <c r="Q46" i="166"/>
  <c r="B46" i="166"/>
  <c r="R45" i="166"/>
  <c r="Q45" i="166"/>
  <c r="B45" i="166"/>
  <c r="Q41" i="166"/>
  <c r="Q40" i="166"/>
  <c r="Q39" i="166"/>
  <c r="Q38" i="166"/>
  <c r="R37" i="166"/>
  <c r="R36" i="166"/>
  <c r="R35" i="166"/>
  <c r="R34" i="166"/>
  <c r="R33" i="166"/>
  <c r="R32" i="166"/>
  <c r="R31" i="166"/>
  <c r="R30" i="166"/>
  <c r="R29" i="166"/>
  <c r="R27" i="166"/>
  <c r="Q113" i="166" s="1"/>
  <c r="R9" i="166"/>
  <c r="R280" i="165"/>
  <c r="Q280" i="165"/>
  <c r="B280" i="165"/>
  <c r="R279" i="165"/>
  <c r="Q279" i="165"/>
  <c r="B279" i="165"/>
  <c r="R278" i="165"/>
  <c r="Q278" i="165"/>
  <c r="B278" i="165"/>
  <c r="R277" i="165"/>
  <c r="Q277" i="165"/>
  <c r="B277" i="165"/>
  <c r="R276" i="165"/>
  <c r="Q276" i="165"/>
  <c r="B276" i="165"/>
  <c r="R275" i="165"/>
  <c r="Q275" i="165"/>
  <c r="B275" i="165"/>
  <c r="R274" i="165"/>
  <c r="Q274" i="165"/>
  <c r="B274" i="165"/>
  <c r="R273" i="165"/>
  <c r="Q273" i="165"/>
  <c r="B273" i="165"/>
  <c r="R272" i="165"/>
  <c r="Q272" i="165"/>
  <c r="B272" i="165"/>
  <c r="R271" i="165"/>
  <c r="Q271" i="165"/>
  <c r="B271" i="165"/>
  <c r="R270" i="165"/>
  <c r="Q270" i="165"/>
  <c r="B270" i="165"/>
  <c r="R269" i="165"/>
  <c r="Q269" i="165"/>
  <c r="B269" i="165"/>
  <c r="R268" i="165"/>
  <c r="Q268" i="165"/>
  <c r="B268" i="165"/>
  <c r="R267" i="165"/>
  <c r="Q267" i="165"/>
  <c r="B267" i="165"/>
  <c r="R266" i="165"/>
  <c r="Q266" i="165"/>
  <c r="B266" i="165"/>
  <c r="R265" i="165"/>
  <c r="Q265" i="165"/>
  <c r="B265" i="165"/>
  <c r="R264" i="165"/>
  <c r="Q264" i="165"/>
  <c r="B264" i="165"/>
  <c r="R263" i="165"/>
  <c r="Q263" i="165"/>
  <c r="B263" i="165"/>
  <c r="R262" i="165"/>
  <c r="Q262" i="165"/>
  <c r="B262" i="165"/>
  <c r="R261" i="165"/>
  <c r="Q261" i="165"/>
  <c r="B261" i="165"/>
  <c r="R260" i="165"/>
  <c r="Q260" i="165"/>
  <c r="B260" i="165"/>
  <c r="R259" i="165"/>
  <c r="Q259" i="165"/>
  <c r="B259" i="165"/>
  <c r="R258" i="165"/>
  <c r="Q258" i="165"/>
  <c r="B258" i="165"/>
  <c r="R257" i="165"/>
  <c r="Q257" i="165"/>
  <c r="B257" i="165"/>
  <c r="R256" i="165"/>
  <c r="Q256" i="165"/>
  <c r="B256" i="165"/>
  <c r="R249" i="165"/>
  <c r="R248" i="165"/>
  <c r="R247" i="165"/>
  <c r="R246" i="165"/>
  <c r="R245" i="165"/>
  <c r="R244" i="165"/>
  <c r="R243" i="165"/>
  <c r="R242" i="165"/>
  <c r="R228" i="165"/>
  <c r="R227" i="165"/>
  <c r="R226" i="165"/>
  <c r="R225" i="165"/>
  <c r="R224" i="165"/>
  <c r="R223" i="165"/>
  <c r="R222" i="165"/>
  <c r="R221" i="165"/>
  <c r="R207" i="165"/>
  <c r="R206" i="165"/>
  <c r="R205" i="165"/>
  <c r="R204" i="165"/>
  <c r="R203" i="165"/>
  <c r="R202" i="165"/>
  <c r="R201" i="165"/>
  <c r="R200" i="165"/>
  <c r="Q189" i="165"/>
  <c r="Q188" i="165"/>
  <c r="Q187" i="165"/>
  <c r="R185" i="165"/>
  <c r="Q185" i="165" s="1"/>
  <c r="R184" i="165"/>
  <c r="Q184" i="165" s="1"/>
  <c r="R183" i="165"/>
  <c r="Q183" i="165" s="1"/>
  <c r="R182" i="165"/>
  <c r="Q182" i="165" s="1"/>
  <c r="R181" i="165"/>
  <c r="Q181" i="165" s="1"/>
  <c r="R180" i="165"/>
  <c r="Q180" i="165" s="1"/>
  <c r="R179" i="165"/>
  <c r="Q179" i="165" s="1"/>
  <c r="R178" i="165"/>
  <c r="Q178" i="165" s="1"/>
  <c r="Q177" i="165"/>
  <c r="Q176" i="165"/>
  <c r="Q175" i="165"/>
  <c r="Q174" i="165"/>
  <c r="Q173" i="165"/>
  <c r="Q172" i="165"/>
  <c r="Q171" i="165"/>
  <c r="Q170" i="165"/>
  <c r="Q169" i="165"/>
  <c r="Q168" i="165"/>
  <c r="J139" i="165"/>
  <c r="J138" i="165"/>
  <c r="J137" i="165"/>
  <c r="Q114" i="165"/>
  <c r="AB146" i="82" a="1"/>
  <c r="Q99" i="165"/>
  <c r="Q98" i="165"/>
  <c r="Q97" i="165"/>
  <c r="Q96" i="165"/>
  <c r="Q95" i="165"/>
  <c r="Q94" i="165"/>
  <c r="Q93" i="165"/>
  <c r="Q92" i="165"/>
  <c r="Q91" i="165"/>
  <c r="Q90" i="165"/>
  <c r="Q89" i="165"/>
  <c r="Q88" i="165"/>
  <c r="Q87" i="165"/>
  <c r="Q86" i="165"/>
  <c r="Q85" i="165"/>
  <c r="Q84" i="165"/>
  <c r="Q83" i="165"/>
  <c r="Q82" i="165"/>
  <c r="Q81" i="165"/>
  <c r="Q80" i="165"/>
  <c r="R69" i="165"/>
  <c r="Q69" i="165"/>
  <c r="B69" i="165"/>
  <c r="R68" i="165"/>
  <c r="Q68" i="165"/>
  <c r="B68" i="165"/>
  <c r="R67" i="165"/>
  <c r="Q67" i="165"/>
  <c r="B67" i="165"/>
  <c r="R66" i="165"/>
  <c r="Q66" i="165"/>
  <c r="B66" i="165"/>
  <c r="R65" i="165"/>
  <c r="Q65" i="165"/>
  <c r="B65" i="165"/>
  <c r="R64" i="165"/>
  <c r="Q64" i="165"/>
  <c r="B64" i="165"/>
  <c r="R63" i="165"/>
  <c r="Q63" i="165"/>
  <c r="B63" i="165"/>
  <c r="R62" i="165"/>
  <c r="Q62" i="165"/>
  <c r="B62" i="165"/>
  <c r="R61" i="165"/>
  <c r="Q61" i="165"/>
  <c r="B61" i="165"/>
  <c r="R60" i="165"/>
  <c r="Q60" i="165"/>
  <c r="B60" i="165"/>
  <c r="R59" i="165"/>
  <c r="Q59" i="165"/>
  <c r="B59" i="165"/>
  <c r="R58" i="165"/>
  <c r="Q58" i="165"/>
  <c r="B58" i="165"/>
  <c r="R57" i="165"/>
  <c r="Q57" i="165"/>
  <c r="B57" i="165"/>
  <c r="R56" i="165"/>
  <c r="Q56" i="165"/>
  <c r="B56" i="165"/>
  <c r="R55" i="165"/>
  <c r="Q55" i="165"/>
  <c r="B55" i="165"/>
  <c r="R54" i="165"/>
  <c r="Q54" i="165"/>
  <c r="B54" i="165"/>
  <c r="R53" i="165"/>
  <c r="Q53" i="165"/>
  <c r="B53" i="165"/>
  <c r="R52" i="165"/>
  <c r="Q52" i="165"/>
  <c r="B52" i="165"/>
  <c r="R51" i="165"/>
  <c r="Q51" i="165"/>
  <c r="B51" i="165"/>
  <c r="R50" i="165"/>
  <c r="Q50" i="165"/>
  <c r="B50" i="165"/>
  <c r="R49" i="165"/>
  <c r="Q49" i="165"/>
  <c r="B49" i="165"/>
  <c r="R48" i="165"/>
  <c r="Q48" i="165"/>
  <c r="B48" i="165"/>
  <c r="R47" i="165"/>
  <c r="Q47" i="165"/>
  <c r="B47" i="165"/>
  <c r="R46" i="165"/>
  <c r="Q46" i="165"/>
  <c r="B46" i="165"/>
  <c r="R45" i="165"/>
  <c r="Q45" i="165"/>
  <c r="B45" i="165"/>
  <c r="Q41" i="165"/>
  <c r="Q40" i="165"/>
  <c r="Q39" i="165"/>
  <c r="Q38" i="165"/>
  <c r="R37" i="165"/>
  <c r="R36" i="165"/>
  <c r="R35" i="165"/>
  <c r="R34" i="165"/>
  <c r="R33" i="165"/>
  <c r="R32" i="165"/>
  <c r="R31" i="165"/>
  <c r="R30" i="165"/>
  <c r="R29" i="165"/>
  <c r="R27" i="165"/>
  <c r="Q113" i="165" s="1"/>
  <c r="R9" i="165"/>
  <c r="R280" i="164"/>
  <c r="Q280" i="164"/>
  <c r="B280" i="164"/>
  <c r="R279" i="164"/>
  <c r="Q279" i="164"/>
  <c r="B279" i="164"/>
  <c r="R278" i="164"/>
  <c r="Q278" i="164"/>
  <c r="B278" i="164"/>
  <c r="R277" i="164"/>
  <c r="Q277" i="164"/>
  <c r="B277" i="164"/>
  <c r="R276" i="164"/>
  <c r="Q276" i="164"/>
  <c r="B276" i="164"/>
  <c r="R275" i="164"/>
  <c r="Q275" i="164"/>
  <c r="B275" i="164"/>
  <c r="R274" i="164"/>
  <c r="Q274" i="164"/>
  <c r="B274" i="164"/>
  <c r="R273" i="164"/>
  <c r="Q273" i="164"/>
  <c r="B273" i="164"/>
  <c r="R272" i="164"/>
  <c r="Q272" i="164"/>
  <c r="B272" i="164"/>
  <c r="R271" i="164"/>
  <c r="Q271" i="164"/>
  <c r="B271" i="164"/>
  <c r="R270" i="164"/>
  <c r="Q270" i="164"/>
  <c r="B270" i="164"/>
  <c r="R269" i="164"/>
  <c r="Q269" i="164"/>
  <c r="B269" i="164"/>
  <c r="R268" i="164"/>
  <c r="Q268" i="164"/>
  <c r="B268" i="164"/>
  <c r="R267" i="164"/>
  <c r="Q267" i="164"/>
  <c r="B267" i="164"/>
  <c r="R266" i="164"/>
  <c r="Q266" i="164"/>
  <c r="B266" i="164"/>
  <c r="R265" i="164"/>
  <c r="Q265" i="164"/>
  <c r="B265" i="164"/>
  <c r="R264" i="164"/>
  <c r="Q264" i="164"/>
  <c r="B264" i="164"/>
  <c r="R263" i="164"/>
  <c r="Q263" i="164"/>
  <c r="B263" i="164"/>
  <c r="R262" i="164"/>
  <c r="Q262" i="164"/>
  <c r="B262" i="164"/>
  <c r="R261" i="164"/>
  <c r="Q261" i="164"/>
  <c r="B261" i="164"/>
  <c r="R260" i="164"/>
  <c r="Q260" i="164"/>
  <c r="B260" i="164"/>
  <c r="R259" i="164"/>
  <c r="Q259" i="164"/>
  <c r="B259" i="164"/>
  <c r="R258" i="164"/>
  <c r="Q258" i="164"/>
  <c r="B258" i="164"/>
  <c r="R257" i="164"/>
  <c r="Q257" i="164"/>
  <c r="B257" i="164"/>
  <c r="R256" i="164"/>
  <c r="Q256" i="164"/>
  <c r="B256" i="164"/>
  <c r="R249" i="164"/>
  <c r="R248" i="164"/>
  <c r="R247" i="164"/>
  <c r="R246" i="164"/>
  <c r="R245" i="164"/>
  <c r="R244" i="164"/>
  <c r="R243" i="164"/>
  <c r="R242" i="164"/>
  <c r="R228" i="164"/>
  <c r="R227" i="164"/>
  <c r="R226" i="164"/>
  <c r="R225" i="164"/>
  <c r="R224" i="164"/>
  <c r="R223" i="164"/>
  <c r="R222" i="164"/>
  <c r="R221" i="164"/>
  <c r="R207" i="164"/>
  <c r="R206" i="164"/>
  <c r="R205" i="164"/>
  <c r="R204" i="164"/>
  <c r="R203" i="164"/>
  <c r="R202" i="164"/>
  <c r="R201" i="164"/>
  <c r="R200" i="164"/>
  <c r="Q189" i="164"/>
  <c r="Q188" i="164"/>
  <c r="Q187" i="164"/>
  <c r="R185" i="164"/>
  <c r="Q185" i="164" s="1"/>
  <c r="R184" i="164"/>
  <c r="Q184" i="164" s="1"/>
  <c r="R183" i="164"/>
  <c r="Q183" i="164" s="1"/>
  <c r="R182" i="164"/>
  <c r="Q182" i="164" s="1"/>
  <c r="R181" i="164"/>
  <c r="Q181" i="164" s="1"/>
  <c r="R180" i="164"/>
  <c r="Q180" i="164" s="1"/>
  <c r="R179" i="164"/>
  <c r="Q179" i="164" s="1"/>
  <c r="R178" i="164"/>
  <c r="Q178" i="164" s="1"/>
  <c r="Q177" i="164"/>
  <c r="Q176" i="164"/>
  <c r="Q175" i="164"/>
  <c r="Q174" i="164"/>
  <c r="Q173" i="164"/>
  <c r="Q172" i="164"/>
  <c r="Q171" i="164"/>
  <c r="Q170" i="164"/>
  <c r="Q169" i="164"/>
  <c r="Q168" i="164"/>
  <c r="J139" i="164"/>
  <c r="J138" i="164"/>
  <c r="J137" i="164"/>
  <c r="Q114" i="164"/>
  <c r="AB134" i="82" a="1"/>
  <c r="Q99" i="164"/>
  <c r="Q98" i="164"/>
  <c r="Q97" i="164"/>
  <c r="Q96" i="164"/>
  <c r="Q95" i="164"/>
  <c r="Q94" i="164"/>
  <c r="Q93" i="164"/>
  <c r="Q92" i="164"/>
  <c r="Q91" i="164"/>
  <c r="Q90" i="164"/>
  <c r="Q89" i="164"/>
  <c r="Q88" i="164"/>
  <c r="Q87" i="164"/>
  <c r="Q86" i="164"/>
  <c r="Q85" i="164"/>
  <c r="Q84" i="164"/>
  <c r="Q83" i="164"/>
  <c r="Q82" i="164"/>
  <c r="Q81" i="164"/>
  <c r="Q80" i="164"/>
  <c r="R69" i="164"/>
  <c r="Q69" i="164"/>
  <c r="B69" i="164"/>
  <c r="R68" i="164"/>
  <c r="Q68" i="164"/>
  <c r="B68" i="164"/>
  <c r="R67" i="164"/>
  <c r="Q67" i="164"/>
  <c r="B67" i="164"/>
  <c r="R66" i="164"/>
  <c r="Q66" i="164"/>
  <c r="B66" i="164"/>
  <c r="R65" i="164"/>
  <c r="Q65" i="164"/>
  <c r="B65" i="164"/>
  <c r="R64" i="164"/>
  <c r="Q64" i="164"/>
  <c r="B64" i="164"/>
  <c r="R63" i="164"/>
  <c r="Q63" i="164"/>
  <c r="B63" i="164"/>
  <c r="R62" i="164"/>
  <c r="Q62" i="164"/>
  <c r="B62" i="164"/>
  <c r="R61" i="164"/>
  <c r="Q61" i="164"/>
  <c r="B61" i="164"/>
  <c r="R60" i="164"/>
  <c r="Q60" i="164"/>
  <c r="B60" i="164"/>
  <c r="R59" i="164"/>
  <c r="Q59" i="164"/>
  <c r="B59" i="164"/>
  <c r="R58" i="164"/>
  <c r="Q58" i="164"/>
  <c r="B58" i="164"/>
  <c r="R57" i="164"/>
  <c r="Q57" i="164"/>
  <c r="B57" i="164"/>
  <c r="R56" i="164"/>
  <c r="Q56" i="164"/>
  <c r="B56" i="164"/>
  <c r="R55" i="164"/>
  <c r="Q55" i="164"/>
  <c r="B55" i="164"/>
  <c r="R54" i="164"/>
  <c r="Q54" i="164"/>
  <c r="B54" i="164"/>
  <c r="R53" i="164"/>
  <c r="Q53" i="164"/>
  <c r="B53" i="164"/>
  <c r="R52" i="164"/>
  <c r="Q52" i="164"/>
  <c r="B52" i="164"/>
  <c r="R51" i="164"/>
  <c r="Q51" i="164"/>
  <c r="B51" i="164"/>
  <c r="R50" i="164"/>
  <c r="Q50" i="164"/>
  <c r="B50" i="164"/>
  <c r="R49" i="164"/>
  <c r="Q49" i="164"/>
  <c r="B49" i="164"/>
  <c r="R48" i="164"/>
  <c r="Q48" i="164"/>
  <c r="B48" i="164"/>
  <c r="R47" i="164"/>
  <c r="Q47" i="164"/>
  <c r="B47" i="164"/>
  <c r="R46" i="164"/>
  <c r="Q46" i="164"/>
  <c r="B46" i="164"/>
  <c r="R45" i="164"/>
  <c r="Q45" i="164"/>
  <c r="B45" i="164"/>
  <c r="Q41" i="164"/>
  <c r="Q40" i="164"/>
  <c r="Q39" i="164"/>
  <c r="Q38" i="164"/>
  <c r="R37" i="164"/>
  <c r="R36" i="164"/>
  <c r="R35" i="164"/>
  <c r="R34" i="164"/>
  <c r="R33" i="164"/>
  <c r="R32" i="164"/>
  <c r="R31" i="164"/>
  <c r="R30" i="164"/>
  <c r="R29" i="164"/>
  <c r="R27" i="164"/>
  <c r="Q113" i="164" s="1"/>
  <c r="R9" i="164"/>
  <c r="R280" i="163"/>
  <c r="Q280" i="163"/>
  <c r="B280" i="163"/>
  <c r="R279" i="163"/>
  <c r="Q279" i="163"/>
  <c r="B279" i="163"/>
  <c r="R278" i="163"/>
  <c r="Q278" i="163"/>
  <c r="B278" i="163"/>
  <c r="R277" i="163"/>
  <c r="Q277" i="163"/>
  <c r="B277" i="163"/>
  <c r="R276" i="163"/>
  <c r="Q276" i="163"/>
  <c r="B276" i="163"/>
  <c r="R275" i="163"/>
  <c r="Q275" i="163"/>
  <c r="B275" i="163"/>
  <c r="R274" i="163"/>
  <c r="Q274" i="163"/>
  <c r="B274" i="163"/>
  <c r="R273" i="163"/>
  <c r="Q273" i="163"/>
  <c r="B273" i="163"/>
  <c r="R272" i="163"/>
  <c r="Q272" i="163"/>
  <c r="B272" i="163"/>
  <c r="R271" i="163"/>
  <c r="Q271" i="163"/>
  <c r="B271" i="163"/>
  <c r="R270" i="163"/>
  <c r="Q270" i="163"/>
  <c r="B270" i="163"/>
  <c r="R269" i="163"/>
  <c r="Q269" i="163"/>
  <c r="B269" i="163"/>
  <c r="R268" i="163"/>
  <c r="Q268" i="163"/>
  <c r="B268" i="163"/>
  <c r="R267" i="163"/>
  <c r="Q267" i="163"/>
  <c r="B267" i="163"/>
  <c r="R266" i="163"/>
  <c r="Q266" i="163"/>
  <c r="B266" i="163"/>
  <c r="R265" i="163"/>
  <c r="Q265" i="163"/>
  <c r="B265" i="163"/>
  <c r="R264" i="163"/>
  <c r="Q264" i="163"/>
  <c r="B264" i="163"/>
  <c r="R263" i="163"/>
  <c r="Q263" i="163"/>
  <c r="B263" i="163"/>
  <c r="R262" i="163"/>
  <c r="Q262" i="163"/>
  <c r="B262" i="163"/>
  <c r="R261" i="163"/>
  <c r="Q261" i="163"/>
  <c r="B261" i="163"/>
  <c r="R260" i="163"/>
  <c r="Q260" i="163"/>
  <c r="B260" i="163"/>
  <c r="R259" i="163"/>
  <c r="Q259" i="163"/>
  <c r="B259" i="163"/>
  <c r="R258" i="163"/>
  <c r="Q258" i="163"/>
  <c r="B258" i="163"/>
  <c r="R257" i="163"/>
  <c r="Q257" i="163"/>
  <c r="B257" i="163"/>
  <c r="R256" i="163"/>
  <c r="Q256" i="163"/>
  <c r="B256" i="163"/>
  <c r="R249" i="163"/>
  <c r="R248" i="163"/>
  <c r="R247" i="163"/>
  <c r="R246" i="163"/>
  <c r="R245" i="163"/>
  <c r="R244" i="163"/>
  <c r="R243" i="163"/>
  <c r="R242" i="163"/>
  <c r="R228" i="163"/>
  <c r="R227" i="163"/>
  <c r="R226" i="163"/>
  <c r="R225" i="163"/>
  <c r="R224" i="163"/>
  <c r="R223" i="163"/>
  <c r="R222" i="163"/>
  <c r="R221" i="163"/>
  <c r="R207" i="163"/>
  <c r="R206" i="163"/>
  <c r="R205" i="163"/>
  <c r="R204" i="163"/>
  <c r="R203" i="163"/>
  <c r="R202" i="163"/>
  <c r="R201" i="163"/>
  <c r="R200" i="163"/>
  <c r="Q189" i="163"/>
  <c r="Q188" i="163"/>
  <c r="Q187" i="163"/>
  <c r="R185" i="163"/>
  <c r="Q185" i="163" s="1"/>
  <c r="R184" i="163"/>
  <c r="Q184" i="163" s="1"/>
  <c r="R183" i="163"/>
  <c r="Q183" i="163" s="1"/>
  <c r="R182" i="163"/>
  <c r="Q182" i="163" s="1"/>
  <c r="R181" i="163"/>
  <c r="Q181" i="163" s="1"/>
  <c r="R180" i="163"/>
  <c r="Q180" i="163" s="1"/>
  <c r="R179" i="163"/>
  <c r="Q179" i="163" s="1"/>
  <c r="R178" i="163"/>
  <c r="Q178" i="163" s="1"/>
  <c r="Q177" i="163"/>
  <c r="Q176" i="163"/>
  <c r="Q175" i="163"/>
  <c r="Q174" i="163"/>
  <c r="Q173" i="163"/>
  <c r="Q172" i="163"/>
  <c r="Q171" i="163"/>
  <c r="Q170" i="163"/>
  <c r="Q169" i="163"/>
  <c r="Q168" i="163"/>
  <c r="J139" i="163"/>
  <c r="J138" i="163"/>
  <c r="J137" i="163"/>
  <c r="Q114" i="163"/>
  <c r="AB122" i="82" a="1"/>
  <c r="Q86" i="163"/>
  <c r="Q85" i="163"/>
  <c r="Q84" i="163"/>
  <c r="Q83" i="163"/>
  <c r="Q82" i="163"/>
  <c r="Q81" i="163"/>
  <c r="Q80" i="163"/>
  <c r="R69" i="163"/>
  <c r="Q69" i="163"/>
  <c r="B69" i="163"/>
  <c r="R68" i="163"/>
  <c r="Q68" i="163"/>
  <c r="B68" i="163"/>
  <c r="R67" i="163"/>
  <c r="Q67" i="163"/>
  <c r="B67" i="163"/>
  <c r="R66" i="163"/>
  <c r="Q66" i="163"/>
  <c r="B66" i="163"/>
  <c r="R65" i="163"/>
  <c r="Q65" i="163"/>
  <c r="B65" i="163"/>
  <c r="R64" i="163"/>
  <c r="Q64" i="163"/>
  <c r="B64" i="163"/>
  <c r="R63" i="163"/>
  <c r="Q63" i="163"/>
  <c r="B63" i="163"/>
  <c r="R62" i="163"/>
  <c r="Q62" i="163"/>
  <c r="B62" i="163"/>
  <c r="R61" i="163"/>
  <c r="Q61" i="163"/>
  <c r="B61" i="163"/>
  <c r="R60" i="163"/>
  <c r="Q60" i="163"/>
  <c r="B60" i="163"/>
  <c r="R59" i="163"/>
  <c r="Q59" i="163"/>
  <c r="B59" i="163"/>
  <c r="R58" i="163"/>
  <c r="Q58" i="163"/>
  <c r="B58" i="163"/>
  <c r="R57" i="163"/>
  <c r="Q57" i="163"/>
  <c r="B57" i="163"/>
  <c r="R56" i="163"/>
  <c r="Q56" i="163"/>
  <c r="B56" i="163"/>
  <c r="R55" i="163"/>
  <c r="Q55" i="163"/>
  <c r="B55" i="163"/>
  <c r="R54" i="163"/>
  <c r="Q54" i="163"/>
  <c r="B54" i="163"/>
  <c r="R53" i="163"/>
  <c r="Q53" i="163"/>
  <c r="B53" i="163"/>
  <c r="R52" i="163"/>
  <c r="Q52" i="163"/>
  <c r="B52" i="163"/>
  <c r="R51" i="163"/>
  <c r="Q51" i="163"/>
  <c r="B51" i="163"/>
  <c r="R50" i="163"/>
  <c r="Q50" i="163"/>
  <c r="B50" i="163"/>
  <c r="R49" i="163"/>
  <c r="Q49" i="163"/>
  <c r="B49" i="163"/>
  <c r="R48" i="163"/>
  <c r="Q48" i="163"/>
  <c r="B48" i="163"/>
  <c r="R47" i="163"/>
  <c r="Q47" i="163"/>
  <c r="B47" i="163"/>
  <c r="R46" i="163"/>
  <c r="Q46" i="163"/>
  <c r="B46" i="163"/>
  <c r="R45" i="163"/>
  <c r="Q45" i="163"/>
  <c r="B45" i="163"/>
  <c r="Q41" i="163"/>
  <c r="Q40" i="163"/>
  <c r="Q39" i="163"/>
  <c r="Q38" i="163"/>
  <c r="R37" i="163"/>
  <c r="R36" i="163"/>
  <c r="R35" i="163"/>
  <c r="R34" i="163"/>
  <c r="R33" i="163"/>
  <c r="R32" i="163"/>
  <c r="R31" i="163"/>
  <c r="R30" i="163"/>
  <c r="R29" i="163"/>
  <c r="R27" i="163"/>
  <c r="Q113" i="163" s="1"/>
  <c r="R9" i="163"/>
  <c r="R280" i="162"/>
  <c r="Q280" i="162"/>
  <c r="B280" i="162"/>
  <c r="R279" i="162"/>
  <c r="Q279" i="162"/>
  <c r="B279" i="162"/>
  <c r="R278" i="162"/>
  <c r="Q278" i="162"/>
  <c r="B278" i="162"/>
  <c r="R277" i="162"/>
  <c r="Q277" i="162"/>
  <c r="B277" i="162"/>
  <c r="R276" i="162"/>
  <c r="Q276" i="162"/>
  <c r="B276" i="162"/>
  <c r="R275" i="162"/>
  <c r="Q275" i="162"/>
  <c r="B275" i="162"/>
  <c r="R274" i="162"/>
  <c r="Q274" i="162"/>
  <c r="B274" i="162"/>
  <c r="R273" i="162"/>
  <c r="Q273" i="162"/>
  <c r="B273" i="162"/>
  <c r="R272" i="162"/>
  <c r="Q272" i="162"/>
  <c r="B272" i="162"/>
  <c r="R271" i="162"/>
  <c r="Q271" i="162"/>
  <c r="B271" i="162"/>
  <c r="R270" i="162"/>
  <c r="Q270" i="162"/>
  <c r="B270" i="162"/>
  <c r="R269" i="162"/>
  <c r="Q269" i="162"/>
  <c r="B269" i="162"/>
  <c r="R268" i="162"/>
  <c r="Q268" i="162"/>
  <c r="B268" i="162"/>
  <c r="R267" i="162"/>
  <c r="Q267" i="162"/>
  <c r="B267" i="162"/>
  <c r="R266" i="162"/>
  <c r="Q266" i="162"/>
  <c r="B266" i="162"/>
  <c r="R265" i="162"/>
  <c r="Q265" i="162"/>
  <c r="B265" i="162"/>
  <c r="R264" i="162"/>
  <c r="Q264" i="162"/>
  <c r="B264" i="162"/>
  <c r="R263" i="162"/>
  <c r="Q263" i="162"/>
  <c r="B263" i="162"/>
  <c r="R262" i="162"/>
  <c r="Q262" i="162"/>
  <c r="B262" i="162"/>
  <c r="R261" i="162"/>
  <c r="Q261" i="162"/>
  <c r="B261" i="162"/>
  <c r="R260" i="162"/>
  <c r="Q260" i="162"/>
  <c r="B260" i="162"/>
  <c r="R259" i="162"/>
  <c r="Q259" i="162"/>
  <c r="B259" i="162"/>
  <c r="R258" i="162"/>
  <c r="Q258" i="162"/>
  <c r="B258" i="162"/>
  <c r="R257" i="162"/>
  <c r="Q257" i="162"/>
  <c r="B257" i="162"/>
  <c r="R256" i="162"/>
  <c r="Q256" i="162"/>
  <c r="B256" i="162"/>
  <c r="R249" i="162"/>
  <c r="R248" i="162"/>
  <c r="R247" i="162"/>
  <c r="R246" i="162"/>
  <c r="R245" i="162"/>
  <c r="R244" i="162"/>
  <c r="R243" i="162"/>
  <c r="R242" i="162"/>
  <c r="R228" i="162"/>
  <c r="R227" i="162"/>
  <c r="R226" i="162"/>
  <c r="R225" i="162"/>
  <c r="R224" i="162"/>
  <c r="R223" i="162"/>
  <c r="R222" i="162"/>
  <c r="R221" i="162"/>
  <c r="R207" i="162"/>
  <c r="R206" i="162"/>
  <c r="R205" i="162"/>
  <c r="R204" i="162"/>
  <c r="R203" i="162"/>
  <c r="R202" i="162"/>
  <c r="R201" i="162"/>
  <c r="R200" i="162"/>
  <c r="Q189" i="162"/>
  <c r="Q188" i="162"/>
  <c r="Q187" i="162"/>
  <c r="R185" i="162"/>
  <c r="Q185" i="162" s="1"/>
  <c r="R184" i="162"/>
  <c r="Q184" i="162" s="1"/>
  <c r="R183" i="162"/>
  <c r="Q183" i="162" s="1"/>
  <c r="R182" i="162"/>
  <c r="Q182" i="162" s="1"/>
  <c r="R181" i="162"/>
  <c r="Q181" i="162" s="1"/>
  <c r="R180" i="162"/>
  <c r="Q180" i="162" s="1"/>
  <c r="R179" i="162"/>
  <c r="Q179" i="162" s="1"/>
  <c r="R178" i="162"/>
  <c r="Q178" i="162" s="1"/>
  <c r="Q177" i="162"/>
  <c r="Q176" i="162"/>
  <c r="Q175" i="162"/>
  <c r="Q174" i="162"/>
  <c r="Q173" i="162"/>
  <c r="Q172" i="162"/>
  <c r="Q171" i="162"/>
  <c r="Q170" i="162"/>
  <c r="Q169" i="162"/>
  <c r="Q168" i="162"/>
  <c r="J139" i="162"/>
  <c r="J138" i="162"/>
  <c r="J137" i="162"/>
  <c r="Q114" i="162"/>
  <c r="AB110" i="82" a="1"/>
  <c r="Q99" i="162"/>
  <c r="Q98" i="162"/>
  <c r="Q97" i="162"/>
  <c r="Q96" i="162"/>
  <c r="Q95" i="162"/>
  <c r="Q94" i="162"/>
  <c r="Q93" i="162"/>
  <c r="Q92" i="162"/>
  <c r="Q91" i="162"/>
  <c r="Q90" i="162"/>
  <c r="Q89" i="162"/>
  <c r="Q88" i="162"/>
  <c r="Q87" i="162"/>
  <c r="Q86" i="162"/>
  <c r="Q85" i="162"/>
  <c r="Q84" i="162"/>
  <c r="Q83" i="162"/>
  <c r="Q82" i="162"/>
  <c r="Q81" i="162"/>
  <c r="Q80" i="162"/>
  <c r="R69" i="162"/>
  <c r="Q69" i="162"/>
  <c r="B69" i="162"/>
  <c r="R68" i="162"/>
  <c r="Q68" i="162"/>
  <c r="B68" i="162"/>
  <c r="R67" i="162"/>
  <c r="Q67" i="162"/>
  <c r="B67" i="162"/>
  <c r="R66" i="162"/>
  <c r="Q66" i="162"/>
  <c r="B66" i="162"/>
  <c r="R65" i="162"/>
  <c r="Q65" i="162"/>
  <c r="B65" i="162"/>
  <c r="R64" i="162"/>
  <c r="Q64" i="162"/>
  <c r="B64" i="162"/>
  <c r="R63" i="162"/>
  <c r="Q63" i="162"/>
  <c r="B63" i="162"/>
  <c r="R62" i="162"/>
  <c r="Q62" i="162"/>
  <c r="B62" i="162"/>
  <c r="R61" i="162"/>
  <c r="Q61" i="162"/>
  <c r="B61" i="162"/>
  <c r="R60" i="162"/>
  <c r="Q60" i="162"/>
  <c r="B60" i="162"/>
  <c r="R59" i="162"/>
  <c r="Q59" i="162"/>
  <c r="B59" i="162"/>
  <c r="R58" i="162"/>
  <c r="Q58" i="162"/>
  <c r="B58" i="162"/>
  <c r="R57" i="162"/>
  <c r="Q57" i="162"/>
  <c r="B57" i="162"/>
  <c r="R56" i="162"/>
  <c r="Q56" i="162"/>
  <c r="B56" i="162"/>
  <c r="R55" i="162"/>
  <c r="Q55" i="162"/>
  <c r="B55" i="162"/>
  <c r="R54" i="162"/>
  <c r="Q54" i="162"/>
  <c r="B54" i="162"/>
  <c r="R53" i="162"/>
  <c r="Q53" i="162"/>
  <c r="B53" i="162"/>
  <c r="R52" i="162"/>
  <c r="Q52" i="162"/>
  <c r="B52" i="162"/>
  <c r="R51" i="162"/>
  <c r="Q51" i="162"/>
  <c r="B51" i="162"/>
  <c r="R50" i="162"/>
  <c r="Q50" i="162"/>
  <c r="B50" i="162"/>
  <c r="R49" i="162"/>
  <c r="Q49" i="162"/>
  <c r="B49" i="162"/>
  <c r="R48" i="162"/>
  <c r="Q48" i="162"/>
  <c r="B48" i="162"/>
  <c r="R47" i="162"/>
  <c r="Q47" i="162"/>
  <c r="B47" i="162"/>
  <c r="R46" i="162"/>
  <c r="Q46" i="162"/>
  <c r="B46" i="162"/>
  <c r="R45" i="162"/>
  <c r="Q45" i="162"/>
  <c r="B45" i="162"/>
  <c r="Q41" i="162"/>
  <c r="Q40" i="162"/>
  <c r="Q39" i="162"/>
  <c r="Q38" i="162"/>
  <c r="R37" i="162"/>
  <c r="R36" i="162"/>
  <c r="R35" i="162"/>
  <c r="R34" i="162"/>
  <c r="R33" i="162"/>
  <c r="R32" i="162"/>
  <c r="R31" i="162"/>
  <c r="R30" i="162"/>
  <c r="R29" i="162"/>
  <c r="R27" i="162"/>
  <c r="Q113" i="162" s="1"/>
  <c r="R9" i="162"/>
  <c r="R280" i="161"/>
  <c r="Q280" i="161"/>
  <c r="B280" i="161"/>
  <c r="R279" i="161"/>
  <c r="Q279" i="161"/>
  <c r="B279" i="161"/>
  <c r="R278" i="161"/>
  <c r="Q278" i="161"/>
  <c r="B278" i="161"/>
  <c r="R277" i="161"/>
  <c r="Q277" i="161"/>
  <c r="B277" i="161"/>
  <c r="R276" i="161"/>
  <c r="Q276" i="161"/>
  <c r="B276" i="161"/>
  <c r="R275" i="161"/>
  <c r="Q275" i="161"/>
  <c r="B275" i="161"/>
  <c r="R274" i="161"/>
  <c r="Q274" i="161"/>
  <c r="B274" i="161"/>
  <c r="R273" i="161"/>
  <c r="Q273" i="161"/>
  <c r="B273" i="161"/>
  <c r="R272" i="161"/>
  <c r="Q272" i="161"/>
  <c r="B272" i="161"/>
  <c r="R271" i="161"/>
  <c r="Q271" i="161"/>
  <c r="B271" i="161"/>
  <c r="R270" i="161"/>
  <c r="Q270" i="161"/>
  <c r="B270" i="161"/>
  <c r="R269" i="161"/>
  <c r="Q269" i="161"/>
  <c r="B269" i="161"/>
  <c r="R268" i="161"/>
  <c r="Q268" i="161"/>
  <c r="B268" i="161"/>
  <c r="R267" i="161"/>
  <c r="Q267" i="161"/>
  <c r="B267" i="161"/>
  <c r="R266" i="161"/>
  <c r="Q266" i="161"/>
  <c r="B266" i="161"/>
  <c r="R265" i="161"/>
  <c r="Q265" i="161"/>
  <c r="B265" i="161"/>
  <c r="R264" i="161"/>
  <c r="Q264" i="161"/>
  <c r="B264" i="161"/>
  <c r="R263" i="161"/>
  <c r="Q263" i="161"/>
  <c r="B263" i="161"/>
  <c r="R262" i="161"/>
  <c r="Q262" i="161"/>
  <c r="B262" i="161"/>
  <c r="R261" i="161"/>
  <c r="Q261" i="161"/>
  <c r="B261" i="161"/>
  <c r="R260" i="161"/>
  <c r="Q260" i="161"/>
  <c r="B260" i="161"/>
  <c r="R259" i="161"/>
  <c r="Q259" i="161"/>
  <c r="B259" i="161"/>
  <c r="R258" i="161"/>
  <c r="Q258" i="161"/>
  <c r="B258" i="161"/>
  <c r="R257" i="161"/>
  <c r="Q257" i="161"/>
  <c r="B257" i="161"/>
  <c r="R256" i="161"/>
  <c r="Q256" i="161"/>
  <c r="B256" i="161"/>
  <c r="R249" i="161"/>
  <c r="R248" i="161"/>
  <c r="R247" i="161"/>
  <c r="R246" i="161"/>
  <c r="R245" i="161"/>
  <c r="R244" i="161"/>
  <c r="R243" i="161"/>
  <c r="R242" i="161"/>
  <c r="R228" i="161"/>
  <c r="R227" i="161"/>
  <c r="R226" i="161"/>
  <c r="R225" i="161"/>
  <c r="R224" i="161"/>
  <c r="R223" i="161"/>
  <c r="R222" i="161"/>
  <c r="R221" i="161"/>
  <c r="R207" i="161"/>
  <c r="R206" i="161"/>
  <c r="R205" i="161"/>
  <c r="R204" i="161"/>
  <c r="R203" i="161"/>
  <c r="R202" i="161"/>
  <c r="R201" i="161"/>
  <c r="R200" i="161"/>
  <c r="Q189" i="161"/>
  <c r="Q188" i="161"/>
  <c r="Q187" i="161"/>
  <c r="R185" i="161"/>
  <c r="Q185" i="161" s="1"/>
  <c r="R184" i="161"/>
  <c r="Q184" i="161" s="1"/>
  <c r="R183" i="161"/>
  <c r="Q183" i="161" s="1"/>
  <c r="R182" i="161"/>
  <c r="Q182" i="161" s="1"/>
  <c r="R181" i="161"/>
  <c r="Q181" i="161" s="1"/>
  <c r="R180" i="161"/>
  <c r="Q180" i="161" s="1"/>
  <c r="R179" i="161"/>
  <c r="Q179" i="161" s="1"/>
  <c r="R178" i="161"/>
  <c r="Q178" i="161" s="1"/>
  <c r="Q177" i="161"/>
  <c r="Q176" i="161"/>
  <c r="Q175" i="161"/>
  <c r="Q174" i="161"/>
  <c r="Q173" i="161"/>
  <c r="Q172" i="161"/>
  <c r="Q171" i="161"/>
  <c r="Q170" i="161"/>
  <c r="Q169" i="161"/>
  <c r="Q168" i="161"/>
  <c r="J139" i="161"/>
  <c r="J138" i="161"/>
  <c r="J137" i="161"/>
  <c r="Q114" i="161"/>
  <c r="AB98" i="82" a="1"/>
  <c r="Q99" i="161"/>
  <c r="Q98" i="161"/>
  <c r="Q97" i="161"/>
  <c r="Q96" i="161"/>
  <c r="Q95" i="161"/>
  <c r="Q94" i="161"/>
  <c r="Q93" i="161"/>
  <c r="Q92" i="161"/>
  <c r="Q91" i="161"/>
  <c r="Q90" i="161"/>
  <c r="Q89" i="161"/>
  <c r="Q88" i="161"/>
  <c r="Q87" i="161"/>
  <c r="Q86" i="161"/>
  <c r="Q85" i="161"/>
  <c r="Q84" i="161"/>
  <c r="Q83" i="161"/>
  <c r="Q82" i="161"/>
  <c r="Q81" i="161"/>
  <c r="Q80" i="161"/>
  <c r="R69" i="161"/>
  <c r="Q69" i="161"/>
  <c r="B69" i="161"/>
  <c r="R68" i="161"/>
  <c r="Q68" i="161"/>
  <c r="B68" i="161"/>
  <c r="R67" i="161"/>
  <c r="Q67" i="161"/>
  <c r="B67" i="161"/>
  <c r="R66" i="161"/>
  <c r="Q66" i="161"/>
  <c r="B66" i="161"/>
  <c r="R65" i="161"/>
  <c r="Q65" i="161"/>
  <c r="B65" i="161"/>
  <c r="R64" i="161"/>
  <c r="Q64" i="161"/>
  <c r="B64" i="161"/>
  <c r="R63" i="161"/>
  <c r="Q63" i="161"/>
  <c r="B63" i="161"/>
  <c r="R62" i="161"/>
  <c r="Q62" i="161"/>
  <c r="B62" i="161"/>
  <c r="R61" i="161"/>
  <c r="Q61" i="161"/>
  <c r="B61" i="161"/>
  <c r="R60" i="161"/>
  <c r="Q60" i="161"/>
  <c r="B60" i="161"/>
  <c r="R59" i="161"/>
  <c r="Q59" i="161"/>
  <c r="B59" i="161"/>
  <c r="R58" i="161"/>
  <c r="Q58" i="161"/>
  <c r="B58" i="161"/>
  <c r="R57" i="161"/>
  <c r="Q57" i="161"/>
  <c r="B57" i="161"/>
  <c r="R56" i="161"/>
  <c r="Q56" i="161"/>
  <c r="B56" i="161"/>
  <c r="R55" i="161"/>
  <c r="Q55" i="161"/>
  <c r="B55" i="161"/>
  <c r="R54" i="161"/>
  <c r="Q54" i="161"/>
  <c r="B54" i="161"/>
  <c r="R53" i="161"/>
  <c r="Q53" i="161"/>
  <c r="B53" i="161"/>
  <c r="R52" i="161"/>
  <c r="Q52" i="161"/>
  <c r="B52" i="161"/>
  <c r="R51" i="161"/>
  <c r="Q51" i="161"/>
  <c r="B51" i="161"/>
  <c r="R50" i="161"/>
  <c r="Q50" i="161"/>
  <c r="B50" i="161"/>
  <c r="R49" i="161"/>
  <c r="Q49" i="161"/>
  <c r="B49" i="161"/>
  <c r="R48" i="161"/>
  <c r="Q48" i="161"/>
  <c r="B48" i="161"/>
  <c r="R47" i="161"/>
  <c r="Q47" i="161"/>
  <c r="B47" i="161"/>
  <c r="R46" i="161"/>
  <c r="Q46" i="161"/>
  <c r="B46" i="161"/>
  <c r="R45" i="161"/>
  <c r="Q45" i="161"/>
  <c r="B45" i="161"/>
  <c r="Q41" i="161"/>
  <c r="Q40" i="161"/>
  <c r="Q39" i="161"/>
  <c r="Q38" i="161"/>
  <c r="R37" i="161"/>
  <c r="R36" i="161"/>
  <c r="R35" i="161"/>
  <c r="R34" i="161"/>
  <c r="R33" i="161"/>
  <c r="R32" i="161"/>
  <c r="R31" i="161"/>
  <c r="R30" i="161"/>
  <c r="R29" i="161"/>
  <c r="R27" i="161"/>
  <c r="Q113" i="161" s="1"/>
  <c r="R9" i="161"/>
  <c r="R280" i="160"/>
  <c r="Q280" i="160"/>
  <c r="B280" i="160"/>
  <c r="R279" i="160"/>
  <c r="Q279" i="160"/>
  <c r="B279" i="160"/>
  <c r="R278" i="160"/>
  <c r="Q278" i="160"/>
  <c r="B278" i="160"/>
  <c r="R277" i="160"/>
  <c r="Q277" i="160"/>
  <c r="B277" i="160"/>
  <c r="R276" i="160"/>
  <c r="Q276" i="160"/>
  <c r="B276" i="160"/>
  <c r="R275" i="160"/>
  <c r="Q275" i="160"/>
  <c r="B275" i="160"/>
  <c r="R274" i="160"/>
  <c r="Q274" i="160"/>
  <c r="B274" i="160"/>
  <c r="R273" i="160"/>
  <c r="Q273" i="160"/>
  <c r="B273" i="160"/>
  <c r="R272" i="160"/>
  <c r="Q272" i="160"/>
  <c r="B272" i="160"/>
  <c r="R271" i="160"/>
  <c r="Q271" i="160"/>
  <c r="B271" i="160"/>
  <c r="R270" i="160"/>
  <c r="Q270" i="160"/>
  <c r="B270" i="160"/>
  <c r="R269" i="160"/>
  <c r="Q269" i="160"/>
  <c r="B269" i="160"/>
  <c r="R268" i="160"/>
  <c r="Q268" i="160"/>
  <c r="B268" i="160"/>
  <c r="R267" i="160"/>
  <c r="Q267" i="160"/>
  <c r="B267" i="160"/>
  <c r="R266" i="160"/>
  <c r="Q266" i="160"/>
  <c r="B266" i="160"/>
  <c r="R265" i="160"/>
  <c r="Q265" i="160"/>
  <c r="B265" i="160"/>
  <c r="R264" i="160"/>
  <c r="Q264" i="160"/>
  <c r="B264" i="160"/>
  <c r="R263" i="160"/>
  <c r="Q263" i="160"/>
  <c r="B263" i="160"/>
  <c r="R262" i="160"/>
  <c r="Q262" i="160"/>
  <c r="B262" i="160"/>
  <c r="R261" i="160"/>
  <c r="Q261" i="160"/>
  <c r="B261" i="160"/>
  <c r="R260" i="160"/>
  <c r="Q260" i="160"/>
  <c r="B260" i="160"/>
  <c r="R259" i="160"/>
  <c r="Q259" i="160"/>
  <c r="B259" i="160"/>
  <c r="R258" i="160"/>
  <c r="Q258" i="160"/>
  <c r="B258" i="160"/>
  <c r="R257" i="160"/>
  <c r="Q257" i="160"/>
  <c r="B257" i="160"/>
  <c r="R256" i="160"/>
  <c r="Q256" i="160"/>
  <c r="B256" i="160"/>
  <c r="R249" i="160"/>
  <c r="R248" i="160"/>
  <c r="R247" i="160"/>
  <c r="R246" i="160"/>
  <c r="R245" i="160"/>
  <c r="R244" i="160"/>
  <c r="R243" i="160"/>
  <c r="R242" i="160"/>
  <c r="R228" i="160"/>
  <c r="R227" i="160"/>
  <c r="R226" i="160"/>
  <c r="R225" i="160"/>
  <c r="R224" i="160"/>
  <c r="R223" i="160"/>
  <c r="R222" i="160"/>
  <c r="R221" i="160"/>
  <c r="R207" i="160"/>
  <c r="R206" i="160"/>
  <c r="R205" i="160"/>
  <c r="R204" i="160"/>
  <c r="R203" i="160"/>
  <c r="R202" i="160"/>
  <c r="R201" i="160"/>
  <c r="R200" i="160"/>
  <c r="Q189" i="160"/>
  <c r="Q188" i="160"/>
  <c r="Q187" i="160"/>
  <c r="R185" i="160"/>
  <c r="Q185" i="160" s="1"/>
  <c r="R184" i="160"/>
  <c r="Q184" i="160" s="1"/>
  <c r="R183" i="160"/>
  <c r="Q183" i="160" s="1"/>
  <c r="R182" i="160"/>
  <c r="Q182" i="160" s="1"/>
  <c r="R181" i="160"/>
  <c r="Q181" i="160" s="1"/>
  <c r="R180" i="160"/>
  <c r="Q180" i="160" s="1"/>
  <c r="R179" i="160"/>
  <c r="Q179" i="160" s="1"/>
  <c r="R178" i="160"/>
  <c r="Q178" i="160" s="1"/>
  <c r="Q177" i="160"/>
  <c r="Q176" i="160"/>
  <c r="Q175" i="160"/>
  <c r="Q174" i="160"/>
  <c r="Q173" i="160"/>
  <c r="Q172" i="160"/>
  <c r="Q171" i="160"/>
  <c r="Q170" i="160"/>
  <c r="Q169" i="160"/>
  <c r="Q168" i="160"/>
  <c r="J139" i="160"/>
  <c r="J138" i="160"/>
  <c r="J137" i="160"/>
  <c r="Q114" i="160"/>
  <c r="AB86" i="82" a="1"/>
  <c r="Q99" i="160"/>
  <c r="Q98" i="160"/>
  <c r="Q97" i="160"/>
  <c r="Q96" i="160"/>
  <c r="Q95" i="160"/>
  <c r="Q94" i="160"/>
  <c r="Q93" i="160"/>
  <c r="Q92" i="160"/>
  <c r="Q91" i="160"/>
  <c r="Q90" i="160"/>
  <c r="Q89" i="160"/>
  <c r="Q88" i="160"/>
  <c r="Q87" i="160"/>
  <c r="Q86" i="160"/>
  <c r="Q85" i="160"/>
  <c r="Q84" i="160"/>
  <c r="Q83" i="160"/>
  <c r="Q82" i="160"/>
  <c r="Q81" i="160"/>
  <c r="Q80" i="160"/>
  <c r="R69" i="160"/>
  <c r="Q69" i="160"/>
  <c r="B69" i="160"/>
  <c r="R68" i="160"/>
  <c r="Q68" i="160"/>
  <c r="B68" i="160"/>
  <c r="R67" i="160"/>
  <c r="Q67" i="160"/>
  <c r="B67" i="160"/>
  <c r="R66" i="160"/>
  <c r="Q66" i="160"/>
  <c r="B66" i="160"/>
  <c r="R65" i="160"/>
  <c r="Q65" i="160"/>
  <c r="B65" i="160"/>
  <c r="R64" i="160"/>
  <c r="Q64" i="160"/>
  <c r="B64" i="160"/>
  <c r="R63" i="160"/>
  <c r="Q63" i="160"/>
  <c r="B63" i="160"/>
  <c r="R62" i="160"/>
  <c r="Q62" i="160"/>
  <c r="B62" i="160"/>
  <c r="R61" i="160"/>
  <c r="Q61" i="160"/>
  <c r="B61" i="160"/>
  <c r="R60" i="160"/>
  <c r="Q60" i="160"/>
  <c r="B60" i="160"/>
  <c r="R59" i="160"/>
  <c r="Q59" i="160"/>
  <c r="B59" i="160"/>
  <c r="R58" i="160"/>
  <c r="Q58" i="160"/>
  <c r="B58" i="160"/>
  <c r="R57" i="160"/>
  <c r="Q57" i="160"/>
  <c r="B57" i="160"/>
  <c r="R56" i="160"/>
  <c r="Q56" i="160"/>
  <c r="B56" i="160"/>
  <c r="R55" i="160"/>
  <c r="Q55" i="160"/>
  <c r="B55" i="160"/>
  <c r="R54" i="160"/>
  <c r="Q54" i="160"/>
  <c r="B54" i="160"/>
  <c r="R53" i="160"/>
  <c r="Q53" i="160"/>
  <c r="B53" i="160"/>
  <c r="R52" i="160"/>
  <c r="Q52" i="160"/>
  <c r="B52" i="160"/>
  <c r="R51" i="160"/>
  <c r="Q51" i="160"/>
  <c r="B51" i="160"/>
  <c r="R50" i="160"/>
  <c r="Q50" i="160"/>
  <c r="B50" i="160"/>
  <c r="R49" i="160"/>
  <c r="Q49" i="160"/>
  <c r="B49" i="160"/>
  <c r="R48" i="160"/>
  <c r="Q48" i="160"/>
  <c r="B48" i="160"/>
  <c r="R47" i="160"/>
  <c r="Q47" i="160"/>
  <c r="B47" i="160"/>
  <c r="R46" i="160"/>
  <c r="Q46" i="160"/>
  <c r="B46" i="160"/>
  <c r="R45" i="160"/>
  <c r="Q45" i="160"/>
  <c r="B45" i="160"/>
  <c r="Q41" i="160"/>
  <c r="Q40" i="160"/>
  <c r="Q39" i="160"/>
  <c r="Q38" i="160"/>
  <c r="R37" i="160"/>
  <c r="R36" i="160"/>
  <c r="R35" i="160"/>
  <c r="R34" i="160"/>
  <c r="R33" i="160"/>
  <c r="R32" i="160"/>
  <c r="R31" i="160"/>
  <c r="R30" i="160"/>
  <c r="R29" i="160"/>
  <c r="R27" i="160"/>
  <c r="Q113" i="160" s="1"/>
  <c r="R9" i="160"/>
  <c r="R280" i="159"/>
  <c r="Q280" i="159"/>
  <c r="B280" i="159"/>
  <c r="R279" i="159"/>
  <c r="Q279" i="159"/>
  <c r="B279" i="159"/>
  <c r="R278" i="159"/>
  <c r="Q278" i="159"/>
  <c r="B278" i="159"/>
  <c r="R277" i="159"/>
  <c r="Q277" i="159"/>
  <c r="B277" i="159"/>
  <c r="R276" i="159"/>
  <c r="Q276" i="159"/>
  <c r="B276" i="159"/>
  <c r="R275" i="159"/>
  <c r="Q275" i="159"/>
  <c r="B275" i="159"/>
  <c r="R274" i="159"/>
  <c r="Q274" i="159"/>
  <c r="B274" i="159"/>
  <c r="R273" i="159"/>
  <c r="Q273" i="159"/>
  <c r="B273" i="159"/>
  <c r="R272" i="159"/>
  <c r="Q272" i="159"/>
  <c r="B272" i="159"/>
  <c r="R271" i="159"/>
  <c r="Q271" i="159"/>
  <c r="B271" i="159"/>
  <c r="R270" i="159"/>
  <c r="Q270" i="159"/>
  <c r="B270" i="159"/>
  <c r="R269" i="159"/>
  <c r="Q269" i="159"/>
  <c r="B269" i="159"/>
  <c r="R268" i="159"/>
  <c r="Q268" i="159"/>
  <c r="B268" i="159"/>
  <c r="R267" i="159"/>
  <c r="Q267" i="159"/>
  <c r="B267" i="159"/>
  <c r="R266" i="159"/>
  <c r="Q266" i="159"/>
  <c r="B266" i="159"/>
  <c r="R265" i="159"/>
  <c r="Q265" i="159"/>
  <c r="B265" i="159"/>
  <c r="R264" i="159"/>
  <c r="Q264" i="159"/>
  <c r="B264" i="159"/>
  <c r="R263" i="159"/>
  <c r="Q263" i="159"/>
  <c r="B263" i="159"/>
  <c r="R262" i="159"/>
  <c r="Q262" i="159"/>
  <c r="B262" i="159"/>
  <c r="R261" i="159"/>
  <c r="Q261" i="159"/>
  <c r="B261" i="159"/>
  <c r="R260" i="159"/>
  <c r="Q260" i="159"/>
  <c r="B260" i="159"/>
  <c r="R259" i="159"/>
  <c r="Q259" i="159"/>
  <c r="B259" i="159"/>
  <c r="R258" i="159"/>
  <c r="Q258" i="159"/>
  <c r="B258" i="159"/>
  <c r="R257" i="159"/>
  <c r="Q257" i="159"/>
  <c r="B257" i="159"/>
  <c r="R256" i="159"/>
  <c r="Q256" i="159"/>
  <c r="B256" i="159"/>
  <c r="R249" i="159"/>
  <c r="R248" i="159"/>
  <c r="R247" i="159"/>
  <c r="R246" i="159"/>
  <c r="R245" i="159"/>
  <c r="R244" i="159"/>
  <c r="R243" i="159"/>
  <c r="R242" i="159"/>
  <c r="R228" i="159"/>
  <c r="R227" i="159"/>
  <c r="R226" i="159"/>
  <c r="R225" i="159"/>
  <c r="R224" i="159"/>
  <c r="R223" i="159"/>
  <c r="R222" i="159"/>
  <c r="R221" i="159"/>
  <c r="R207" i="159"/>
  <c r="R206" i="159"/>
  <c r="R205" i="159"/>
  <c r="R204" i="159"/>
  <c r="R203" i="159"/>
  <c r="R202" i="159"/>
  <c r="R201" i="159"/>
  <c r="R200" i="159"/>
  <c r="Q189" i="159"/>
  <c r="Q188" i="159"/>
  <c r="Q187" i="159"/>
  <c r="R185" i="159"/>
  <c r="Q185" i="159" s="1"/>
  <c r="R184" i="159"/>
  <c r="Q184" i="159" s="1"/>
  <c r="R183" i="159"/>
  <c r="Q183" i="159" s="1"/>
  <c r="R182" i="159"/>
  <c r="Q182" i="159" s="1"/>
  <c r="R181" i="159"/>
  <c r="Q181" i="159" s="1"/>
  <c r="R180" i="159"/>
  <c r="Q180" i="159" s="1"/>
  <c r="R179" i="159"/>
  <c r="Q179" i="159" s="1"/>
  <c r="R178" i="159"/>
  <c r="Q178" i="159" s="1"/>
  <c r="Q177" i="159"/>
  <c r="Q176" i="159"/>
  <c r="Q175" i="159"/>
  <c r="Q174" i="159"/>
  <c r="Q173" i="159"/>
  <c r="Q172" i="159"/>
  <c r="Q171" i="159"/>
  <c r="Q170" i="159"/>
  <c r="Q169" i="159"/>
  <c r="Q168" i="159"/>
  <c r="J139" i="159"/>
  <c r="J138" i="159"/>
  <c r="J137" i="159"/>
  <c r="Q114" i="159"/>
  <c r="AB74" i="82" a="1"/>
  <c r="Q99" i="159"/>
  <c r="Q98" i="159"/>
  <c r="Q97" i="159"/>
  <c r="Q96" i="159"/>
  <c r="Q95" i="159"/>
  <c r="Q94" i="159"/>
  <c r="Q93" i="159"/>
  <c r="Q92" i="159"/>
  <c r="Q91" i="159"/>
  <c r="Q90" i="159"/>
  <c r="Q89" i="159"/>
  <c r="Q88" i="159"/>
  <c r="Q87" i="159"/>
  <c r="Q86" i="159"/>
  <c r="Q85" i="159"/>
  <c r="Q84" i="159"/>
  <c r="Q83" i="159"/>
  <c r="Q82" i="159"/>
  <c r="Q81" i="159"/>
  <c r="Q80" i="159"/>
  <c r="R69" i="159"/>
  <c r="Q69" i="159"/>
  <c r="B69" i="159"/>
  <c r="R68" i="159"/>
  <c r="Q68" i="159"/>
  <c r="B68" i="159"/>
  <c r="R67" i="159"/>
  <c r="Q67" i="159"/>
  <c r="B67" i="159"/>
  <c r="R66" i="159"/>
  <c r="Q66" i="159"/>
  <c r="B66" i="159"/>
  <c r="R65" i="159"/>
  <c r="Q65" i="159"/>
  <c r="B65" i="159"/>
  <c r="R64" i="159"/>
  <c r="Q64" i="159"/>
  <c r="B64" i="159"/>
  <c r="R63" i="159"/>
  <c r="Q63" i="159"/>
  <c r="B63" i="159"/>
  <c r="R62" i="159"/>
  <c r="Q62" i="159"/>
  <c r="B62" i="159"/>
  <c r="R61" i="159"/>
  <c r="Q61" i="159"/>
  <c r="B61" i="159"/>
  <c r="R60" i="159"/>
  <c r="Q60" i="159"/>
  <c r="B60" i="159"/>
  <c r="R59" i="159"/>
  <c r="Q59" i="159"/>
  <c r="B59" i="159"/>
  <c r="R58" i="159"/>
  <c r="Q58" i="159"/>
  <c r="B58" i="159"/>
  <c r="R57" i="159"/>
  <c r="Q57" i="159"/>
  <c r="B57" i="159"/>
  <c r="R56" i="159"/>
  <c r="Q56" i="159"/>
  <c r="B56" i="159"/>
  <c r="R55" i="159"/>
  <c r="Q55" i="159"/>
  <c r="B55" i="159"/>
  <c r="R54" i="159"/>
  <c r="Q54" i="159"/>
  <c r="B54" i="159"/>
  <c r="R53" i="159"/>
  <c r="Q53" i="159"/>
  <c r="B53" i="159"/>
  <c r="R52" i="159"/>
  <c r="Q52" i="159"/>
  <c r="B52" i="159"/>
  <c r="R51" i="159"/>
  <c r="Q51" i="159"/>
  <c r="B51" i="159"/>
  <c r="R50" i="159"/>
  <c r="Q50" i="159"/>
  <c r="B50" i="159"/>
  <c r="R49" i="159"/>
  <c r="Q49" i="159"/>
  <c r="B49" i="159"/>
  <c r="R48" i="159"/>
  <c r="Q48" i="159"/>
  <c r="B48" i="159"/>
  <c r="R47" i="159"/>
  <c r="Q47" i="159"/>
  <c r="B47" i="159"/>
  <c r="R46" i="159"/>
  <c r="Q46" i="159"/>
  <c r="B46" i="159"/>
  <c r="R45" i="159"/>
  <c r="Q45" i="159"/>
  <c r="B45" i="159"/>
  <c r="Q41" i="159"/>
  <c r="Q40" i="159"/>
  <c r="Q39" i="159"/>
  <c r="Q38" i="159"/>
  <c r="R37" i="159"/>
  <c r="R36" i="159"/>
  <c r="R35" i="159"/>
  <c r="R34" i="159"/>
  <c r="R33" i="159"/>
  <c r="R32" i="159"/>
  <c r="R31" i="159"/>
  <c r="R30" i="159"/>
  <c r="R29" i="159"/>
  <c r="R27" i="159"/>
  <c r="Q113" i="159" s="1"/>
  <c r="R9" i="159"/>
  <c r="R280" i="158"/>
  <c r="Q280" i="158"/>
  <c r="B280" i="158"/>
  <c r="R279" i="158"/>
  <c r="Q279" i="158"/>
  <c r="B279" i="158"/>
  <c r="R278" i="158"/>
  <c r="Q278" i="158"/>
  <c r="B278" i="158"/>
  <c r="R277" i="158"/>
  <c r="Q277" i="158"/>
  <c r="B277" i="158"/>
  <c r="R276" i="158"/>
  <c r="Q276" i="158"/>
  <c r="B276" i="158"/>
  <c r="R275" i="158"/>
  <c r="Q275" i="158"/>
  <c r="B275" i="158"/>
  <c r="R274" i="158"/>
  <c r="Q274" i="158"/>
  <c r="B274" i="158"/>
  <c r="R273" i="158"/>
  <c r="Q273" i="158"/>
  <c r="B273" i="158"/>
  <c r="R272" i="158"/>
  <c r="Q272" i="158"/>
  <c r="B272" i="158"/>
  <c r="R271" i="158"/>
  <c r="Q271" i="158"/>
  <c r="B271" i="158"/>
  <c r="R270" i="158"/>
  <c r="Q270" i="158"/>
  <c r="B270" i="158"/>
  <c r="R269" i="158"/>
  <c r="Q269" i="158"/>
  <c r="B269" i="158"/>
  <c r="R268" i="158"/>
  <c r="Q268" i="158"/>
  <c r="B268" i="158"/>
  <c r="R267" i="158"/>
  <c r="Q267" i="158"/>
  <c r="B267" i="158"/>
  <c r="R266" i="158"/>
  <c r="Q266" i="158"/>
  <c r="B266" i="158"/>
  <c r="R265" i="158"/>
  <c r="Q265" i="158"/>
  <c r="B265" i="158"/>
  <c r="R264" i="158"/>
  <c r="Q264" i="158"/>
  <c r="B264" i="158"/>
  <c r="R263" i="158"/>
  <c r="Q263" i="158"/>
  <c r="B263" i="158"/>
  <c r="R262" i="158"/>
  <c r="Q262" i="158"/>
  <c r="B262" i="158"/>
  <c r="R261" i="158"/>
  <c r="Q261" i="158"/>
  <c r="B261" i="158"/>
  <c r="R260" i="158"/>
  <c r="Q260" i="158"/>
  <c r="B260" i="158"/>
  <c r="R259" i="158"/>
  <c r="Q259" i="158"/>
  <c r="B259" i="158"/>
  <c r="R258" i="158"/>
  <c r="Q258" i="158"/>
  <c r="B258" i="158"/>
  <c r="R257" i="158"/>
  <c r="Q257" i="158"/>
  <c r="B257" i="158"/>
  <c r="R256" i="158"/>
  <c r="Q256" i="158"/>
  <c r="B256" i="158"/>
  <c r="R249" i="158"/>
  <c r="R248" i="158"/>
  <c r="R247" i="158"/>
  <c r="R246" i="158"/>
  <c r="R245" i="158"/>
  <c r="R244" i="158"/>
  <c r="R243" i="158"/>
  <c r="R242" i="158"/>
  <c r="R228" i="158"/>
  <c r="R227" i="158"/>
  <c r="R226" i="158"/>
  <c r="R225" i="158"/>
  <c r="R224" i="158"/>
  <c r="R223" i="158"/>
  <c r="R222" i="158"/>
  <c r="R221" i="158"/>
  <c r="R207" i="158"/>
  <c r="R206" i="158"/>
  <c r="R205" i="158"/>
  <c r="R204" i="158"/>
  <c r="R203" i="158"/>
  <c r="R202" i="158"/>
  <c r="R201" i="158"/>
  <c r="R200" i="158"/>
  <c r="Q189" i="158"/>
  <c r="Q188" i="158"/>
  <c r="Q187" i="158"/>
  <c r="R185" i="158"/>
  <c r="Q185" i="158" s="1"/>
  <c r="R184" i="158"/>
  <c r="Q184" i="158" s="1"/>
  <c r="R183" i="158"/>
  <c r="Q183" i="158" s="1"/>
  <c r="R182" i="158"/>
  <c r="Q182" i="158" s="1"/>
  <c r="R181" i="158"/>
  <c r="Q181" i="158" s="1"/>
  <c r="R180" i="158"/>
  <c r="Q180" i="158" s="1"/>
  <c r="R179" i="158"/>
  <c r="Q179" i="158" s="1"/>
  <c r="R178" i="158"/>
  <c r="Q178" i="158" s="1"/>
  <c r="Q177" i="158"/>
  <c r="Q176" i="158"/>
  <c r="Q175" i="158"/>
  <c r="Q174" i="158"/>
  <c r="Q173" i="158"/>
  <c r="Q172" i="158"/>
  <c r="Q171" i="158"/>
  <c r="Q170" i="158"/>
  <c r="Q169" i="158"/>
  <c r="Q168" i="158"/>
  <c r="J139" i="158"/>
  <c r="J138" i="158"/>
  <c r="J137" i="158"/>
  <c r="Q114" i="158"/>
  <c r="AB62" i="82" a="1"/>
  <c r="Q86" i="158"/>
  <c r="Q85" i="158"/>
  <c r="Q84" i="158"/>
  <c r="Q83" i="158"/>
  <c r="Q82" i="158"/>
  <c r="Q81" i="158"/>
  <c r="Q80" i="158"/>
  <c r="R69" i="158"/>
  <c r="Q69" i="158"/>
  <c r="B69" i="158"/>
  <c r="R68" i="158"/>
  <c r="Q68" i="158"/>
  <c r="B68" i="158"/>
  <c r="R67" i="158"/>
  <c r="Q67" i="158"/>
  <c r="B67" i="158"/>
  <c r="R66" i="158"/>
  <c r="Q66" i="158"/>
  <c r="B66" i="158"/>
  <c r="R65" i="158"/>
  <c r="Q65" i="158"/>
  <c r="B65" i="158"/>
  <c r="R64" i="158"/>
  <c r="Q64" i="158"/>
  <c r="B64" i="158"/>
  <c r="R63" i="158"/>
  <c r="Q63" i="158"/>
  <c r="B63" i="158"/>
  <c r="R62" i="158"/>
  <c r="Q62" i="158"/>
  <c r="B62" i="158"/>
  <c r="R61" i="158"/>
  <c r="Q61" i="158"/>
  <c r="B61" i="158"/>
  <c r="R60" i="158"/>
  <c r="Q60" i="158"/>
  <c r="B60" i="158"/>
  <c r="R59" i="158"/>
  <c r="Q59" i="158"/>
  <c r="B59" i="158"/>
  <c r="R58" i="158"/>
  <c r="Q58" i="158"/>
  <c r="B58" i="158"/>
  <c r="R57" i="158"/>
  <c r="Q57" i="158"/>
  <c r="B57" i="158"/>
  <c r="R56" i="158"/>
  <c r="Q56" i="158"/>
  <c r="B56" i="158"/>
  <c r="R55" i="158"/>
  <c r="Q55" i="158"/>
  <c r="B55" i="158"/>
  <c r="R54" i="158"/>
  <c r="Q54" i="158"/>
  <c r="B54" i="158"/>
  <c r="R53" i="158"/>
  <c r="Q53" i="158"/>
  <c r="B53" i="158"/>
  <c r="R52" i="158"/>
  <c r="Q52" i="158"/>
  <c r="B52" i="158"/>
  <c r="R51" i="158"/>
  <c r="Q51" i="158"/>
  <c r="B51" i="158"/>
  <c r="R50" i="158"/>
  <c r="Q50" i="158"/>
  <c r="B50" i="158"/>
  <c r="R49" i="158"/>
  <c r="Q49" i="158"/>
  <c r="B49" i="158"/>
  <c r="R48" i="158"/>
  <c r="Q48" i="158"/>
  <c r="B48" i="158"/>
  <c r="R47" i="158"/>
  <c r="Q47" i="158"/>
  <c r="B47" i="158"/>
  <c r="R46" i="158"/>
  <c r="Q46" i="158"/>
  <c r="B46" i="158"/>
  <c r="R45" i="158"/>
  <c r="Q45" i="158"/>
  <c r="B45" i="158"/>
  <c r="Q41" i="158"/>
  <c r="Q40" i="158"/>
  <c r="Q39" i="158"/>
  <c r="Q38" i="158"/>
  <c r="R37" i="158"/>
  <c r="R36" i="158"/>
  <c r="R35" i="158"/>
  <c r="R34" i="158"/>
  <c r="R33" i="158"/>
  <c r="R32" i="158"/>
  <c r="R31" i="158"/>
  <c r="R30" i="158"/>
  <c r="R29" i="158"/>
  <c r="R27" i="158"/>
  <c r="Q113" i="158" s="1"/>
  <c r="R9" i="158"/>
  <c r="R280" i="157"/>
  <c r="Q280" i="157"/>
  <c r="B280" i="157"/>
  <c r="R279" i="157"/>
  <c r="Q279" i="157"/>
  <c r="B279" i="157"/>
  <c r="R278" i="157"/>
  <c r="Q278" i="157"/>
  <c r="B278" i="157"/>
  <c r="R277" i="157"/>
  <c r="Q277" i="157"/>
  <c r="B277" i="157"/>
  <c r="R276" i="157"/>
  <c r="Q276" i="157"/>
  <c r="B276" i="157"/>
  <c r="R275" i="157"/>
  <c r="Q275" i="157"/>
  <c r="B275" i="157"/>
  <c r="R274" i="157"/>
  <c r="Q274" i="157"/>
  <c r="B274" i="157"/>
  <c r="R273" i="157"/>
  <c r="Q273" i="157"/>
  <c r="B273" i="157"/>
  <c r="R272" i="157"/>
  <c r="Q272" i="157"/>
  <c r="B272" i="157"/>
  <c r="R271" i="157"/>
  <c r="Q271" i="157"/>
  <c r="B271" i="157"/>
  <c r="R270" i="157"/>
  <c r="Q270" i="157"/>
  <c r="B270" i="157"/>
  <c r="R269" i="157"/>
  <c r="Q269" i="157"/>
  <c r="B269" i="157"/>
  <c r="R268" i="157"/>
  <c r="Q268" i="157"/>
  <c r="B268" i="157"/>
  <c r="R267" i="157"/>
  <c r="Q267" i="157"/>
  <c r="B267" i="157"/>
  <c r="R266" i="157"/>
  <c r="Q266" i="157"/>
  <c r="B266" i="157"/>
  <c r="R265" i="157"/>
  <c r="Q265" i="157"/>
  <c r="B265" i="157"/>
  <c r="R264" i="157"/>
  <c r="Q264" i="157"/>
  <c r="B264" i="157"/>
  <c r="R263" i="157"/>
  <c r="Q263" i="157"/>
  <c r="B263" i="157"/>
  <c r="R262" i="157"/>
  <c r="Q262" i="157"/>
  <c r="B262" i="157"/>
  <c r="R261" i="157"/>
  <c r="Q261" i="157"/>
  <c r="B261" i="157"/>
  <c r="R260" i="157"/>
  <c r="Q260" i="157"/>
  <c r="B260" i="157"/>
  <c r="R259" i="157"/>
  <c r="Q259" i="157"/>
  <c r="B259" i="157"/>
  <c r="R258" i="157"/>
  <c r="Q258" i="157"/>
  <c r="B258" i="157"/>
  <c r="R257" i="157"/>
  <c r="Q257" i="157"/>
  <c r="B257" i="157"/>
  <c r="R256" i="157"/>
  <c r="Q256" i="157"/>
  <c r="B256" i="157"/>
  <c r="R249" i="157"/>
  <c r="R248" i="157"/>
  <c r="R247" i="157"/>
  <c r="R246" i="157"/>
  <c r="R245" i="157"/>
  <c r="R244" i="157"/>
  <c r="R243" i="157"/>
  <c r="R242" i="157"/>
  <c r="R228" i="157"/>
  <c r="R227" i="157"/>
  <c r="R226" i="157"/>
  <c r="R225" i="157"/>
  <c r="R224" i="157"/>
  <c r="R223" i="157"/>
  <c r="R222" i="157"/>
  <c r="R221" i="157"/>
  <c r="R207" i="157"/>
  <c r="R206" i="157"/>
  <c r="R205" i="157"/>
  <c r="R204" i="157"/>
  <c r="R203" i="157"/>
  <c r="R202" i="157"/>
  <c r="R201" i="157"/>
  <c r="R200" i="157"/>
  <c r="Q189" i="157"/>
  <c r="Q188" i="157"/>
  <c r="Q187" i="157"/>
  <c r="R185" i="157"/>
  <c r="Q185" i="157" s="1"/>
  <c r="R184" i="157"/>
  <c r="Q184" i="157" s="1"/>
  <c r="R183" i="157"/>
  <c r="Q183" i="157" s="1"/>
  <c r="R182" i="157"/>
  <c r="Q182" i="157" s="1"/>
  <c r="R181" i="157"/>
  <c r="Q181" i="157" s="1"/>
  <c r="R180" i="157"/>
  <c r="Q180" i="157" s="1"/>
  <c r="R179" i="157"/>
  <c r="Q179" i="157" s="1"/>
  <c r="R178" i="157"/>
  <c r="Q178" i="157" s="1"/>
  <c r="Q177" i="157"/>
  <c r="Q176" i="157"/>
  <c r="Q175" i="157"/>
  <c r="Q174" i="157"/>
  <c r="Q173" i="157"/>
  <c r="Q172" i="157"/>
  <c r="Q171" i="157"/>
  <c r="Q170" i="157"/>
  <c r="Q169" i="157"/>
  <c r="Q168" i="157"/>
  <c r="J139" i="157"/>
  <c r="J138" i="157"/>
  <c r="Q114" i="157"/>
  <c r="AB50" i="82" a="1"/>
  <c r="Q84" i="157"/>
  <c r="Q83" i="157"/>
  <c r="Q82" i="157"/>
  <c r="Q81" i="157"/>
  <c r="Q80" i="157"/>
  <c r="R69" i="157"/>
  <c r="Q69" i="157"/>
  <c r="B69" i="157"/>
  <c r="R68" i="157"/>
  <c r="Q68" i="157"/>
  <c r="B68" i="157"/>
  <c r="R67" i="157"/>
  <c r="Q67" i="157"/>
  <c r="B67" i="157"/>
  <c r="R66" i="157"/>
  <c r="Q66" i="157"/>
  <c r="B66" i="157"/>
  <c r="R65" i="157"/>
  <c r="Q65" i="157"/>
  <c r="B65" i="157"/>
  <c r="R64" i="157"/>
  <c r="Q64" i="157"/>
  <c r="B64" i="157"/>
  <c r="R63" i="157"/>
  <c r="Q63" i="157"/>
  <c r="B63" i="157"/>
  <c r="R62" i="157"/>
  <c r="Q62" i="157"/>
  <c r="B62" i="157"/>
  <c r="R61" i="157"/>
  <c r="Q61" i="157"/>
  <c r="B61" i="157"/>
  <c r="R60" i="157"/>
  <c r="Q60" i="157"/>
  <c r="B60" i="157"/>
  <c r="R59" i="157"/>
  <c r="Q59" i="157"/>
  <c r="B59" i="157"/>
  <c r="R58" i="157"/>
  <c r="Q58" i="157"/>
  <c r="B58" i="157"/>
  <c r="R57" i="157"/>
  <c r="Q57" i="157"/>
  <c r="B57" i="157"/>
  <c r="R56" i="157"/>
  <c r="Q56" i="157"/>
  <c r="B56" i="157"/>
  <c r="R55" i="157"/>
  <c r="Q55" i="157"/>
  <c r="B55" i="157"/>
  <c r="R54" i="157"/>
  <c r="Q54" i="157"/>
  <c r="B54" i="157"/>
  <c r="R53" i="157"/>
  <c r="Q53" i="157"/>
  <c r="B53" i="157"/>
  <c r="R52" i="157"/>
  <c r="Q52" i="157"/>
  <c r="B52" i="157"/>
  <c r="R51" i="157"/>
  <c r="Q51" i="157"/>
  <c r="B51" i="157"/>
  <c r="R50" i="157"/>
  <c r="Q50" i="157"/>
  <c r="B50" i="157"/>
  <c r="R49" i="157"/>
  <c r="Q49" i="157"/>
  <c r="B49" i="157"/>
  <c r="R48" i="157"/>
  <c r="Q48" i="157"/>
  <c r="B48" i="157"/>
  <c r="R47" i="157"/>
  <c r="Q47" i="157"/>
  <c r="B47" i="157"/>
  <c r="R46" i="157"/>
  <c r="Q46" i="157"/>
  <c r="B46" i="157"/>
  <c r="R45" i="157"/>
  <c r="Q45" i="157"/>
  <c r="B45" i="157"/>
  <c r="Q41" i="157"/>
  <c r="Q40" i="157"/>
  <c r="Q39" i="157"/>
  <c r="Q38" i="157"/>
  <c r="R37" i="157"/>
  <c r="R36" i="157"/>
  <c r="R35" i="157"/>
  <c r="R34" i="157"/>
  <c r="R33" i="157"/>
  <c r="R32" i="157"/>
  <c r="R31" i="157"/>
  <c r="R30" i="157"/>
  <c r="R29" i="157"/>
  <c r="R27" i="157"/>
  <c r="Q113" i="157" s="1"/>
  <c r="R9" i="157"/>
  <c r="R280" i="156"/>
  <c r="Q280" i="156"/>
  <c r="B280" i="156"/>
  <c r="R279" i="156"/>
  <c r="Q279" i="156"/>
  <c r="B279" i="156"/>
  <c r="R278" i="156"/>
  <c r="Q278" i="156"/>
  <c r="B278" i="156"/>
  <c r="R277" i="156"/>
  <c r="Q277" i="156"/>
  <c r="B277" i="156"/>
  <c r="R276" i="156"/>
  <c r="Q276" i="156"/>
  <c r="B276" i="156"/>
  <c r="R275" i="156"/>
  <c r="Q275" i="156"/>
  <c r="B275" i="156"/>
  <c r="R274" i="156"/>
  <c r="Q274" i="156"/>
  <c r="B274" i="156"/>
  <c r="R273" i="156"/>
  <c r="Q273" i="156"/>
  <c r="B273" i="156"/>
  <c r="R272" i="156"/>
  <c r="Q272" i="156"/>
  <c r="B272" i="156"/>
  <c r="R271" i="156"/>
  <c r="Q271" i="156"/>
  <c r="B271" i="156"/>
  <c r="R270" i="156"/>
  <c r="Q270" i="156"/>
  <c r="B270" i="156"/>
  <c r="R269" i="156"/>
  <c r="Q269" i="156"/>
  <c r="B269" i="156"/>
  <c r="R268" i="156"/>
  <c r="Q268" i="156"/>
  <c r="B268" i="156"/>
  <c r="R267" i="156"/>
  <c r="Q267" i="156"/>
  <c r="B267" i="156"/>
  <c r="R266" i="156"/>
  <c r="Q266" i="156"/>
  <c r="B266" i="156"/>
  <c r="R265" i="156"/>
  <c r="Q265" i="156"/>
  <c r="B265" i="156"/>
  <c r="R264" i="156"/>
  <c r="Q264" i="156"/>
  <c r="B264" i="156"/>
  <c r="R263" i="156"/>
  <c r="Q263" i="156"/>
  <c r="B263" i="156"/>
  <c r="R262" i="156"/>
  <c r="Q262" i="156"/>
  <c r="B262" i="156"/>
  <c r="R261" i="156"/>
  <c r="Q261" i="156"/>
  <c r="B261" i="156"/>
  <c r="R260" i="156"/>
  <c r="Q260" i="156"/>
  <c r="B260" i="156"/>
  <c r="R259" i="156"/>
  <c r="Q259" i="156"/>
  <c r="B259" i="156"/>
  <c r="R258" i="156"/>
  <c r="Q258" i="156"/>
  <c r="B258" i="156"/>
  <c r="R257" i="156"/>
  <c r="Q257" i="156"/>
  <c r="B257" i="156"/>
  <c r="R256" i="156"/>
  <c r="Q256" i="156"/>
  <c r="B256" i="156"/>
  <c r="R249" i="156"/>
  <c r="R248" i="156"/>
  <c r="R247" i="156"/>
  <c r="R246" i="156"/>
  <c r="R245" i="156"/>
  <c r="R244" i="156"/>
  <c r="R243" i="156"/>
  <c r="R242" i="156"/>
  <c r="R228" i="156"/>
  <c r="R227" i="156"/>
  <c r="R226" i="156"/>
  <c r="R225" i="156"/>
  <c r="R224" i="156"/>
  <c r="R223" i="156"/>
  <c r="R222" i="156"/>
  <c r="R221" i="156"/>
  <c r="R207" i="156"/>
  <c r="R206" i="156"/>
  <c r="R205" i="156"/>
  <c r="R204" i="156"/>
  <c r="R203" i="156"/>
  <c r="R202" i="156"/>
  <c r="R201" i="156"/>
  <c r="R200" i="156"/>
  <c r="Q189" i="156"/>
  <c r="Q188" i="156"/>
  <c r="Q187" i="156"/>
  <c r="R185" i="156"/>
  <c r="Q185" i="156" s="1"/>
  <c r="R184" i="156"/>
  <c r="Q184" i="156" s="1"/>
  <c r="R183" i="156"/>
  <c r="Q183" i="156" s="1"/>
  <c r="R182" i="156"/>
  <c r="Q182" i="156" s="1"/>
  <c r="R181" i="156"/>
  <c r="Q181" i="156" s="1"/>
  <c r="R180" i="156"/>
  <c r="Q180" i="156" s="1"/>
  <c r="R179" i="156"/>
  <c r="Q179" i="156" s="1"/>
  <c r="R178" i="156"/>
  <c r="Q178" i="156" s="1"/>
  <c r="Q177" i="156"/>
  <c r="Q176" i="156"/>
  <c r="Q175" i="156"/>
  <c r="Q174" i="156"/>
  <c r="Q173" i="156"/>
  <c r="Q172" i="156"/>
  <c r="Q171" i="156"/>
  <c r="Q170" i="156"/>
  <c r="Q169" i="156"/>
  <c r="Q168" i="156"/>
  <c r="J139" i="156"/>
  <c r="J138" i="156"/>
  <c r="Q114" i="156"/>
  <c r="AB38" i="82" a="1"/>
  <c r="Q99" i="156"/>
  <c r="Q98" i="156"/>
  <c r="Q97" i="156"/>
  <c r="Q96" i="156"/>
  <c r="Q95" i="156"/>
  <c r="Q94" i="156"/>
  <c r="Q93" i="156"/>
  <c r="Q92" i="156"/>
  <c r="Q91" i="156"/>
  <c r="Q90" i="156"/>
  <c r="Q89" i="156"/>
  <c r="Q88" i="156"/>
  <c r="Q87" i="156"/>
  <c r="Q86" i="156"/>
  <c r="Q85" i="156"/>
  <c r="Q84" i="156"/>
  <c r="Q83" i="156"/>
  <c r="Q82" i="156"/>
  <c r="Q81" i="156"/>
  <c r="Q80" i="156"/>
  <c r="R69" i="156"/>
  <c r="Q69" i="156"/>
  <c r="B69" i="156"/>
  <c r="R68" i="156"/>
  <c r="Q68" i="156"/>
  <c r="B68" i="156"/>
  <c r="R67" i="156"/>
  <c r="Q67" i="156"/>
  <c r="B67" i="156"/>
  <c r="R66" i="156"/>
  <c r="Q66" i="156"/>
  <c r="B66" i="156"/>
  <c r="R65" i="156"/>
  <c r="Q65" i="156"/>
  <c r="B65" i="156"/>
  <c r="R64" i="156"/>
  <c r="Q64" i="156"/>
  <c r="B64" i="156"/>
  <c r="R63" i="156"/>
  <c r="Q63" i="156"/>
  <c r="B63" i="156"/>
  <c r="R62" i="156"/>
  <c r="Q62" i="156"/>
  <c r="B62" i="156"/>
  <c r="R61" i="156"/>
  <c r="Q61" i="156"/>
  <c r="B61" i="156"/>
  <c r="R60" i="156"/>
  <c r="Q60" i="156"/>
  <c r="B60" i="156"/>
  <c r="R59" i="156"/>
  <c r="Q59" i="156"/>
  <c r="B59" i="156"/>
  <c r="R58" i="156"/>
  <c r="Q58" i="156"/>
  <c r="B58" i="156"/>
  <c r="R57" i="156"/>
  <c r="Q57" i="156"/>
  <c r="B57" i="156"/>
  <c r="R56" i="156"/>
  <c r="Q56" i="156"/>
  <c r="B56" i="156"/>
  <c r="R55" i="156"/>
  <c r="Q55" i="156"/>
  <c r="B55" i="156"/>
  <c r="R54" i="156"/>
  <c r="Q54" i="156"/>
  <c r="B54" i="156"/>
  <c r="R53" i="156"/>
  <c r="Q53" i="156"/>
  <c r="B53" i="156"/>
  <c r="R52" i="156"/>
  <c r="Q52" i="156"/>
  <c r="B52" i="156"/>
  <c r="R51" i="156"/>
  <c r="Q51" i="156"/>
  <c r="B51" i="156"/>
  <c r="R50" i="156"/>
  <c r="Q50" i="156"/>
  <c r="B50" i="156"/>
  <c r="R49" i="156"/>
  <c r="Q49" i="156"/>
  <c r="B49" i="156"/>
  <c r="R48" i="156"/>
  <c r="Q48" i="156"/>
  <c r="B48" i="156"/>
  <c r="R47" i="156"/>
  <c r="Q47" i="156"/>
  <c r="B47" i="156"/>
  <c r="R46" i="156"/>
  <c r="Q46" i="156"/>
  <c r="B46" i="156"/>
  <c r="R45" i="156"/>
  <c r="Q45" i="156"/>
  <c r="B45" i="156"/>
  <c r="Q41" i="156"/>
  <c r="Q40" i="156"/>
  <c r="Q39" i="156"/>
  <c r="Q38" i="156"/>
  <c r="R37" i="156"/>
  <c r="R36" i="156"/>
  <c r="R35" i="156"/>
  <c r="R34" i="156"/>
  <c r="R33" i="156"/>
  <c r="R32" i="156"/>
  <c r="R31" i="156"/>
  <c r="R30" i="156"/>
  <c r="R29" i="156"/>
  <c r="R27" i="156"/>
  <c r="Q113" i="156" s="1"/>
  <c r="R9" i="156"/>
  <c r="R279" i="155"/>
  <c r="Q279" i="155"/>
  <c r="B279" i="155"/>
  <c r="R278" i="155"/>
  <c r="Q278" i="155"/>
  <c r="B278" i="155"/>
  <c r="R277" i="155"/>
  <c r="Q277" i="155"/>
  <c r="B277" i="155"/>
  <c r="R276" i="155"/>
  <c r="Q276" i="155"/>
  <c r="B276" i="155"/>
  <c r="R275" i="155"/>
  <c r="Q275" i="155"/>
  <c r="B275" i="155"/>
  <c r="R274" i="155"/>
  <c r="Q274" i="155"/>
  <c r="B274" i="155"/>
  <c r="R273" i="155"/>
  <c r="Q273" i="155"/>
  <c r="B273" i="155"/>
  <c r="R272" i="155"/>
  <c r="Q272" i="155"/>
  <c r="B272" i="155"/>
  <c r="R271" i="155"/>
  <c r="Q271" i="155"/>
  <c r="B271" i="155"/>
  <c r="R270" i="155"/>
  <c r="Q270" i="155"/>
  <c r="B270" i="155"/>
  <c r="R269" i="155"/>
  <c r="Q269" i="155"/>
  <c r="B269" i="155"/>
  <c r="R268" i="155"/>
  <c r="Q268" i="155"/>
  <c r="B268" i="155"/>
  <c r="R267" i="155"/>
  <c r="Q267" i="155"/>
  <c r="B267" i="155"/>
  <c r="R266" i="155"/>
  <c r="Q266" i="155"/>
  <c r="B266" i="155"/>
  <c r="R265" i="155"/>
  <c r="Q265" i="155"/>
  <c r="B265" i="155"/>
  <c r="R264" i="155"/>
  <c r="Q264" i="155"/>
  <c r="B264" i="155"/>
  <c r="R263" i="155"/>
  <c r="Q263" i="155"/>
  <c r="B263" i="155"/>
  <c r="R262" i="155"/>
  <c r="Q262" i="155"/>
  <c r="B262" i="155"/>
  <c r="R261" i="155"/>
  <c r="Q261" i="155"/>
  <c r="B261" i="155"/>
  <c r="R260" i="155"/>
  <c r="Q260" i="155"/>
  <c r="B260" i="155"/>
  <c r="R259" i="155"/>
  <c r="Q259" i="155"/>
  <c r="B259" i="155"/>
  <c r="R258" i="155"/>
  <c r="Q258" i="155"/>
  <c r="B258" i="155"/>
  <c r="R257" i="155"/>
  <c r="Q257" i="155"/>
  <c r="B257" i="155"/>
  <c r="R256" i="155"/>
  <c r="Q256" i="155"/>
  <c r="B256" i="155"/>
  <c r="R255" i="155"/>
  <c r="Q255" i="155"/>
  <c r="B255" i="155"/>
  <c r="R248" i="155"/>
  <c r="R247" i="155"/>
  <c r="R246" i="155"/>
  <c r="R245" i="155"/>
  <c r="R244" i="155"/>
  <c r="R243" i="155"/>
  <c r="R242" i="155"/>
  <c r="R241" i="155"/>
  <c r="R227" i="155"/>
  <c r="R226" i="155"/>
  <c r="R225" i="155"/>
  <c r="R224" i="155"/>
  <c r="R223" i="155"/>
  <c r="R222" i="155"/>
  <c r="R221" i="155"/>
  <c r="R220" i="155"/>
  <c r="R206" i="155"/>
  <c r="R205" i="155"/>
  <c r="R204" i="155"/>
  <c r="R203" i="155"/>
  <c r="R202" i="155"/>
  <c r="R201" i="155"/>
  <c r="R200" i="155"/>
  <c r="R199" i="155"/>
  <c r="Q188" i="155"/>
  <c r="Q187" i="155"/>
  <c r="Q186" i="155"/>
  <c r="R185" i="155"/>
  <c r="Q185" i="155" s="1"/>
  <c r="R184" i="155"/>
  <c r="Q184" i="155" s="1"/>
  <c r="R183" i="155"/>
  <c r="Q183" i="155" s="1"/>
  <c r="R182" i="155"/>
  <c r="Q182" i="155" s="1"/>
  <c r="R181" i="155"/>
  <c r="Q181" i="155" s="1"/>
  <c r="R180" i="155"/>
  <c r="Q180" i="155" s="1"/>
  <c r="R179" i="155"/>
  <c r="Q179" i="155" s="1"/>
  <c r="R178" i="155"/>
  <c r="Q178" i="155" s="1"/>
  <c r="Q177" i="155"/>
  <c r="Q176" i="155"/>
  <c r="Q175" i="155"/>
  <c r="Q174" i="155"/>
  <c r="Q173" i="155"/>
  <c r="Q172" i="155"/>
  <c r="Q171" i="155"/>
  <c r="Q170" i="155"/>
  <c r="Q169" i="155"/>
  <c r="Q168" i="155"/>
  <c r="J139" i="155"/>
  <c r="J138" i="155"/>
  <c r="J137" i="155"/>
  <c r="Q114" i="155"/>
  <c r="AB26" i="82" a="1"/>
  <c r="Q99" i="155"/>
  <c r="Q98" i="155"/>
  <c r="Q97" i="155"/>
  <c r="Q96" i="155"/>
  <c r="Q95" i="155"/>
  <c r="Q94" i="155"/>
  <c r="Q93" i="155"/>
  <c r="Q92" i="155"/>
  <c r="Q91" i="155"/>
  <c r="Q90" i="155"/>
  <c r="Q89" i="155"/>
  <c r="Q88" i="155"/>
  <c r="Q87" i="155"/>
  <c r="Q86" i="155"/>
  <c r="Q85" i="155"/>
  <c r="Q84" i="155"/>
  <c r="Q83" i="155"/>
  <c r="Q82" i="155"/>
  <c r="Q81" i="155"/>
  <c r="Q80" i="155"/>
  <c r="R69" i="155"/>
  <c r="Q69" i="155"/>
  <c r="B69" i="155"/>
  <c r="R68" i="155"/>
  <c r="Q68" i="155"/>
  <c r="B68" i="155"/>
  <c r="R67" i="155"/>
  <c r="Q67" i="155"/>
  <c r="B67" i="155"/>
  <c r="R66" i="155"/>
  <c r="Q66" i="155"/>
  <c r="B66" i="155"/>
  <c r="R65" i="155"/>
  <c r="Q65" i="155"/>
  <c r="B65" i="155"/>
  <c r="R64" i="155"/>
  <c r="Q64" i="155"/>
  <c r="B64" i="155"/>
  <c r="R63" i="155"/>
  <c r="Q63" i="155"/>
  <c r="B63" i="155"/>
  <c r="R62" i="155"/>
  <c r="Q62" i="155"/>
  <c r="B62" i="155"/>
  <c r="R61" i="155"/>
  <c r="Q61" i="155"/>
  <c r="B61" i="155"/>
  <c r="R60" i="155"/>
  <c r="Q60" i="155"/>
  <c r="B60" i="155"/>
  <c r="R59" i="155"/>
  <c r="Q59" i="155"/>
  <c r="B59" i="155"/>
  <c r="R58" i="155"/>
  <c r="Q58" i="155"/>
  <c r="B58" i="155"/>
  <c r="R57" i="155"/>
  <c r="Q57" i="155"/>
  <c r="B57" i="155"/>
  <c r="R56" i="155"/>
  <c r="Q56" i="155"/>
  <c r="B56" i="155"/>
  <c r="R55" i="155"/>
  <c r="Q55" i="155"/>
  <c r="B55" i="155"/>
  <c r="R54" i="155"/>
  <c r="Q54" i="155"/>
  <c r="B54" i="155"/>
  <c r="R53" i="155"/>
  <c r="Q53" i="155"/>
  <c r="B53" i="155"/>
  <c r="R52" i="155"/>
  <c r="Q52" i="155"/>
  <c r="B52" i="155"/>
  <c r="R51" i="155"/>
  <c r="Q51" i="155"/>
  <c r="B51" i="155"/>
  <c r="R50" i="155"/>
  <c r="Q50" i="155"/>
  <c r="B50" i="155"/>
  <c r="R49" i="155"/>
  <c r="Q49" i="155"/>
  <c r="B49" i="155"/>
  <c r="R48" i="155"/>
  <c r="Q48" i="155"/>
  <c r="B48" i="155"/>
  <c r="R47" i="155"/>
  <c r="Q47" i="155"/>
  <c r="B47" i="155"/>
  <c r="R46" i="155"/>
  <c r="Q46" i="155"/>
  <c r="B46" i="155"/>
  <c r="R45" i="155"/>
  <c r="Q45" i="155"/>
  <c r="B45" i="155"/>
  <c r="Q41" i="155"/>
  <c r="Q40" i="155"/>
  <c r="Q39" i="155"/>
  <c r="Q38" i="155"/>
  <c r="R37" i="155"/>
  <c r="R36" i="155"/>
  <c r="R35" i="155"/>
  <c r="R34" i="155"/>
  <c r="R33" i="155"/>
  <c r="R32" i="155"/>
  <c r="R31" i="155"/>
  <c r="R30" i="155"/>
  <c r="R29" i="155"/>
  <c r="R27" i="155"/>
  <c r="Q113" i="155" s="1"/>
  <c r="R9" i="155"/>
  <c r="R279" i="154"/>
  <c r="Q279" i="154"/>
  <c r="B279" i="154"/>
  <c r="R278" i="154"/>
  <c r="Q278" i="154"/>
  <c r="B278" i="154"/>
  <c r="R277" i="154"/>
  <c r="Q277" i="154"/>
  <c r="B277" i="154"/>
  <c r="R276" i="154"/>
  <c r="Q276" i="154"/>
  <c r="B276" i="154"/>
  <c r="R275" i="154"/>
  <c r="Q275" i="154"/>
  <c r="B275" i="154"/>
  <c r="R274" i="154"/>
  <c r="Q274" i="154"/>
  <c r="B274" i="154"/>
  <c r="R273" i="154"/>
  <c r="Q273" i="154"/>
  <c r="B273" i="154"/>
  <c r="R272" i="154"/>
  <c r="Q272" i="154"/>
  <c r="B272" i="154"/>
  <c r="R271" i="154"/>
  <c r="Q271" i="154"/>
  <c r="B271" i="154"/>
  <c r="R270" i="154"/>
  <c r="Q270" i="154"/>
  <c r="B270" i="154"/>
  <c r="R269" i="154"/>
  <c r="Q269" i="154"/>
  <c r="B269" i="154"/>
  <c r="R268" i="154"/>
  <c r="Q268" i="154"/>
  <c r="B268" i="154"/>
  <c r="R267" i="154"/>
  <c r="Q267" i="154"/>
  <c r="B267" i="154"/>
  <c r="R266" i="154"/>
  <c r="Q266" i="154"/>
  <c r="B266" i="154"/>
  <c r="R265" i="154"/>
  <c r="Q265" i="154"/>
  <c r="B265" i="154"/>
  <c r="R264" i="154"/>
  <c r="Q264" i="154"/>
  <c r="B264" i="154"/>
  <c r="R263" i="154"/>
  <c r="Q263" i="154"/>
  <c r="B263" i="154"/>
  <c r="R262" i="154"/>
  <c r="Q262" i="154"/>
  <c r="B262" i="154"/>
  <c r="R261" i="154"/>
  <c r="Q261" i="154"/>
  <c r="B261" i="154"/>
  <c r="R260" i="154"/>
  <c r="Q260" i="154"/>
  <c r="B260" i="154"/>
  <c r="R259" i="154"/>
  <c r="Q259" i="154"/>
  <c r="B259" i="154"/>
  <c r="R258" i="154"/>
  <c r="Q258" i="154"/>
  <c r="B258" i="154"/>
  <c r="R257" i="154"/>
  <c r="Q257" i="154"/>
  <c r="B257" i="154"/>
  <c r="R256" i="154"/>
  <c r="Q256" i="154"/>
  <c r="B256" i="154"/>
  <c r="R255" i="154"/>
  <c r="Q255" i="154"/>
  <c r="B255" i="154"/>
  <c r="R248" i="154"/>
  <c r="R247" i="154"/>
  <c r="R246" i="154"/>
  <c r="R245" i="154"/>
  <c r="R244" i="154"/>
  <c r="R243" i="154"/>
  <c r="R242" i="154"/>
  <c r="R241" i="154"/>
  <c r="R227" i="154"/>
  <c r="R226" i="154"/>
  <c r="R225" i="154"/>
  <c r="R224" i="154"/>
  <c r="R223" i="154"/>
  <c r="R222" i="154"/>
  <c r="R221" i="154"/>
  <c r="R220" i="154"/>
  <c r="R206" i="154"/>
  <c r="R205" i="154"/>
  <c r="R204" i="154"/>
  <c r="R203" i="154"/>
  <c r="R202" i="154"/>
  <c r="R201" i="154"/>
  <c r="R200" i="154"/>
  <c r="R199" i="154"/>
  <c r="Q188" i="154"/>
  <c r="Q187" i="154"/>
  <c r="Q186" i="154"/>
  <c r="R185" i="154"/>
  <c r="Q185" i="154" s="1"/>
  <c r="R184" i="154"/>
  <c r="Q184" i="154" s="1"/>
  <c r="R183" i="154"/>
  <c r="Q183" i="154" s="1"/>
  <c r="R182" i="154"/>
  <c r="Q182" i="154" s="1"/>
  <c r="R181" i="154"/>
  <c r="Q181" i="154" s="1"/>
  <c r="R180" i="154"/>
  <c r="Q180" i="154" s="1"/>
  <c r="R179" i="154"/>
  <c r="Q179" i="154" s="1"/>
  <c r="R178" i="154"/>
  <c r="Q178" i="154" s="1"/>
  <c r="Q177" i="154"/>
  <c r="Q176" i="154"/>
  <c r="Q175" i="154"/>
  <c r="Q174" i="154"/>
  <c r="Q173" i="154"/>
  <c r="Q172" i="154"/>
  <c r="Q171" i="154"/>
  <c r="Q170" i="154"/>
  <c r="Q169" i="154"/>
  <c r="Q168" i="154"/>
  <c r="J139" i="154"/>
  <c r="J138" i="154"/>
  <c r="J137" i="154"/>
  <c r="Q114" i="154"/>
  <c r="AB14" i="82" a="1"/>
  <c r="Q99" i="154"/>
  <c r="Q98" i="154"/>
  <c r="Q97" i="154"/>
  <c r="Q96" i="154"/>
  <c r="Q95" i="154"/>
  <c r="Q94" i="154"/>
  <c r="Q93" i="154"/>
  <c r="Q92" i="154"/>
  <c r="Q91" i="154"/>
  <c r="Q90" i="154"/>
  <c r="Q89" i="154"/>
  <c r="Q88" i="154"/>
  <c r="Q87" i="154"/>
  <c r="Q86" i="154"/>
  <c r="Q85" i="154"/>
  <c r="Q84" i="154"/>
  <c r="Q83" i="154"/>
  <c r="Q82" i="154"/>
  <c r="Q81" i="154"/>
  <c r="Q80" i="154"/>
  <c r="R69" i="154"/>
  <c r="Q69" i="154"/>
  <c r="B69" i="154"/>
  <c r="R68" i="154"/>
  <c r="Q68" i="154"/>
  <c r="B68" i="154"/>
  <c r="R67" i="154"/>
  <c r="Q67" i="154"/>
  <c r="B67" i="154"/>
  <c r="R66" i="154"/>
  <c r="Q66" i="154"/>
  <c r="B66" i="154"/>
  <c r="R65" i="154"/>
  <c r="Q65" i="154"/>
  <c r="B65" i="154"/>
  <c r="R64" i="154"/>
  <c r="Q64" i="154"/>
  <c r="B64" i="154"/>
  <c r="R63" i="154"/>
  <c r="Q63" i="154"/>
  <c r="B63" i="154"/>
  <c r="R62" i="154"/>
  <c r="Q62" i="154"/>
  <c r="B62" i="154"/>
  <c r="R61" i="154"/>
  <c r="Q61" i="154"/>
  <c r="B61" i="154"/>
  <c r="R60" i="154"/>
  <c r="Q60" i="154"/>
  <c r="B60" i="154"/>
  <c r="R59" i="154"/>
  <c r="Q59" i="154"/>
  <c r="B59" i="154"/>
  <c r="R58" i="154"/>
  <c r="Q58" i="154"/>
  <c r="B58" i="154"/>
  <c r="R57" i="154"/>
  <c r="Q57" i="154"/>
  <c r="B57" i="154"/>
  <c r="R56" i="154"/>
  <c r="Q56" i="154"/>
  <c r="B56" i="154"/>
  <c r="R55" i="154"/>
  <c r="Q55" i="154"/>
  <c r="B55" i="154"/>
  <c r="R54" i="154"/>
  <c r="Q54" i="154"/>
  <c r="B54" i="154"/>
  <c r="R53" i="154"/>
  <c r="Q53" i="154"/>
  <c r="B53" i="154"/>
  <c r="R52" i="154"/>
  <c r="Q52" i="154"/>
  <c r="B52" i="154"/>
  <c r="R51" i="154"/>
  <c r="Q51" i="154"/>
  <c r="B51" i="154"/>
  <c r="R50" i="154"/>
  <c r="Q50" i="154"/>
  <c r="B50" i="154"/>
  <c r="R49" i="154"/>
  <c r="Q49" i="154"/>
  <c r="B49" i="154"/>
  <c r="R48" i="154"/>
  <c r="Q48" i="154"/>
  <c r="B48" i="154"/>
  <c r="R47" i="154"/>
  <c r="Q47" i="154"/>
  <c r="B47" i="154"/>
  <c r="R46" i="154"/>
  <c r="Q46" i="154"/>
  <c r="B46" i="154"/>
  <c r="R45" i="154"/>
  <c r="Q45" i="154"/>
  <c r="B45" i="154"/>
  <c r="Q41" i="154"/>
  <c r="Q40" i="154"/>
  <c r="Q39" i="154"/>
  <c r="Q38" i="154"/>
  <c r="R37" i="154"/>
  <c r="R36" i="154"/>
  <c r="R35" i="154"/>
  <c r="R34" i="154"/>
  <c r="R33" i="154"/>
  <c r="R32" i="154"/>
  <c r="R31" i="154"/>
  <c r="R30" i="154"/>
  <c r="R29" i="154"/>
  <c r="R27" i="154"/>
  <c r="Q113" i="154" s="1"/>
  <c r="R9" i="154"/>
  <c r="AS470" i="82" l="1"/>
  <c r="BV41" i="82" s="1"/>
  <c r="AC470" i="82"/>
  <c r="BF41" i="82" s="1"/>
  <c r="AJ470" i="82"/>
  <c r="BM41" i="82" s="1"/>
  <c r="AM470" i="82"/>
  <c r="BP41" i="82" s="1"/>
  <c r="AL470" i="82"/>
  <c r="BO41" i="82" s="1"/>
  <c r="AI470" i="82"/>
  <c r="BL41" i="82" s="1"/>
  <c r="AK470" i="82"/>
  <c r="BN41" i="82" s="1"/>
  <c r="AV470" i="82"/>
  <c r="AF470" i="82"/>
  <c r="BI41" i="82" s="1"/>
  <c r="AQ470" i="82"/>
  <c r="BT41" i="82" s="1"/>
  <c r="AO470" i="82"/>
  <c r="BR41" i="82" s="1"/>
  <c r="AP470" i="82"/>
  <c r="BS41" i="82" s="1"/>
  <c r="AR470" i="82"/>
  <c r="BU41" i="82" s="1"/>
  <c r="AB470" i="82"/>
  <c r="BE41" i="82" s="1"/>
  <c r="AW470" i="82"/>
  <c r="BY41" i="82" s="1"/>
  <c r="AT470" i="82"/>
  <c r="BW41" i="82" s="1"/>
  <c r="AU470" i="82"/>
  <c r="BX41" i="82" s="1"/>
  <c r="AH470" i="82"/>
  <c r="BK41" i="82" s="1"/>
  <c r="AN470" i="82"/>
  <c r="BQ41" i="82" s="1"/>
  <c r="AG470" i="82"/>
  <c r="BJ41" i="82" s="1"/>
  <c r="AD470" i="82"/>
  <c r="BG41" i="82" s="1"/>
  <c r="AE470" i="82"/>
  <c r="BH41" i="82" s="1"/>
  <c r="AM458" i="82"/>
  <c r="BP40" i="82" s="1"/>
  <c r="AI458" i="82"/>
  <c r="BL40" i="82" s="1"/>
  <c r="AH458" i="82"/>
  <c r="BK40" i="82" s="1"/>
  <c r="AN458" i="82"/>
  <c r="BQ40" i="82" s="1"/>
  <c r="AW458" i="82"/>
  <c r="BY40" i="82" s="1"/>
  <c r="AK458" i="82"/>
  <c r="BN40" i="82" s="1"/>
  <c r="AT458" i="82"/>
  <c r="BW40" i="82" s="1"/>
  <c r="AD458" i="82"/>
  <c r="BG40" i="82" s="1"/>
  <c r="AJ458" i="82"/>
  <c r="BM40" i="82" s="1"/>
  <c r="AO458" i="82"/>
  <c r="BR40" i="82" s="1"/>
  <c r="AC458" i="82"/>
  <c r="BF40" i="82" s="1"/>
  <c r="AU458" i="82"/>
  <c r="BX40" i="82" s="1"/>
  <c r="AL458" i="82"/>
  <c r="BO40" i="82" s="1"/>
  <c r="AR458" i="82"/>
  <c r="BU40" i="82" s="1"/>
  <c r="AB458" i="82"/>
  <c r="BE40" i="82" s="1"/>
  <c r="AS458" i="82"/>
  <c r="BV40" i="82" s="1"/>
  <c r="AE458" i="82"/>
  <c r="BH40" i="82" s="1"/>
  <c r="AP458" i="82"/>
  <c r="BS40" i="82" s="1"/>
  <c r="AV458" i="82"/>
  <c r="AF458" i="82"/>
  <c r="BI40" i="82" s="1"/>
  <c r="AG458" i="82"/>
  <c r="BJ40" i="82" s="1"/>
  <c r="AQ458" i="82"/>
  <c r="BT40" i="82" s="1"/>
  <c r="AU446" i="82"/>
  <c r="BX39" i="82" s="1"/>
  <c r="AC446" i="82"/>
  <c r="BF39" i="82" s="1"/>
  <c r="AK446" i="82"/>
  <c r="BN39" i="82" s="1"/>
  <c r="AJ446" i="82"/>
  <c r="BM39" i="82" s="1"/>
  <c r="AL446" i="82"/>
  <c r="BO39" i="82" s="1"/>
  <c r="AO446" i="82"/>
  <c r="BR39" i="82" s="1"/>
  <c r="AM446" i="82"/>
  <c r="BP39" i="82" s="1"/>
  <c r="AH446" i="82"/>
  <c r="BK39" i="82" s="1"/>
  <c r="AV446" i="82"/>
  <c r="AF446" i="82"/>
  <c r="BI39" i="82" s="1"/>
  <c r="AQ446" i="82"/>
  <c r="BT39" i="82" s="1"/>
  <c r="AT446" i="82"/>
  <c r="BW39" i="82" s="1"/>
  <c r="AE446" i="82"/>
  <c r="BH39" i="82" s="1"/>
  <c r="AS446" i="82"/>
  <c r="BV39" i="82" s="1"/>
  <c r="AR446" i="82"/>
  <c r="BU39" i="82" s="1"/>
  <c r="AB446" i="82"/>
  <c r="BE39" i="82" s="1"/>
  <c r="AW446" i="82"/>
  <c r="BY39" i="82" s="1"/>
  <c r="AD446" i="82"/>
  <c r="BG39" i="82" s="1"/>
  <c r="AP446" i="82"/>
  <c r="BS39" i="82" s="1"/>
  <c r="AN446" i="82"/>
  <c r="BQ39" i="82" s="1"/>
  <c r="AG446" i="82"/>
  <c r="BJ39" i="82" s="1"/>
  <c r="AI446" i="82"/>
  <c r="BL39" i="82" s="1"/>
  <c r="AT434" i="82"/>
  <c r="BW38" i="82" s="1"/>
  <c r="AC434" i="82"/>
  <c r="BF38" i="82" s="1"/>
  <c r="AE434" i="82"/>
  <c r="BH38" i="82" s="1"/>
  <c r="AJ434" i="82"/>
  <c r="BM38" i="82" s="1"/>
  <c r="AL434" i="82"/>
  <c r="BO38" i="82" s="1"/>
  <c r="AM434" i="82"/>
  <c r="BP38" i="82" s="1"/>
  <c r="AP434" i="82"/>
  <c r="BS38" i="82" s="1"/>
  <c r="AH434" i="82"/>
  <c r="BK38" i="82" s="1"/>
  <c r="AD434" i="82"/>
  <c r="BG38" i="82" s="1"/>
  <c r="AV434" i="82"/>
  <c r="AF434" i="82"/>
  <c r="BI38" i="82" s="1"/>
  <c r="AQ434" i="82"/>
  <c r="BT38" i="82" s="1"/>
  <c r="AU434" i="82"/>
  <c r="BX38" i="82" s="1"/>
  <c r="AO434" i="82"/>
  <c r="BR38" i="82" s="1"/>
  <c r="AN434" i="82"/>
  <c r="BQ38" i="82" s="1"/>
  <c r="AG434" i="82"/>
  <c r="BJ38" i="82" s="1"/>
  <c r="AS434" i="82"/>
  <c r="BV38" i="82" s="1"/>
  <c r="AK434" i="82"/>
  <c r="BN38" i="82" s="1"/>
  <c r="AI434" i="82"/>
  <c r="BL38" i="82" s="1"/>
  <c r="AR434" i="82"/>
  <c r="BU38" i="82" s="1"/>
  <c r="AB434" i="82"/>
  <c r="BE38" i="82" s="1"/>
  <c r="AW434" i="82"/>
  <c r="BY38" i="82" s="1"/>
  <c r="AM422" i="82"/>
  <c r="BP37" i="82" s="1"/>
  <c r="AT422" i="82"/>
  <c r="BW37" i="82" s="1"/>
  <c r="AD422" i="82"/>
  <c r="BG37" i="82" s="1"/>
  <c r="AJ422" i="82"/>
  <c r="BM37" i="82" s="1"/>
  <c r="AK422" i="82"/>
  <c r="BN37" i="82" s="1"/>
  <c r="AG422" i="82"/>
  <c r="BJ37" i="82" s="1"/>
  <c r="AE422" i="82"/>
  <c r="BH37" i="82" s="1"/>
  <c r="AP422" i="82"/>
  <c r="BS37" i="82" s="1"/>
  <c r="AV422" i="82"/>
  <c r="AF422" i="82"/>
  <c r="BI37" i="82" s="1"/>
  <c r="AC422" i="82"/>
  <c r="BF37" i="82" s="1"/>
  <c r="AQ422" i="82"/>
  <c r="BT37" i="82" s="1"/>
  <c r="AU422" i="82"/>
  <c r="BX37" i="82" s="1"/>
  <c r="AL422" i="82"/>
  <c r="BO37" i="82" s="1"/>
  <c r="AR422" i="82"/>
  <c r="BU37" i="82" s="1"/>
  <c r="AB422" i="82"/>
  <c r="BE37" i="82" s="1"/>
  <c r="AW422" i="82"/>
  <c r="BY37" i="82" s="1"/>
  <c r="AI422" i="82"/>
  <c r="BL37" i="82" s="1"/>
  <c r="AH422" i="82"/>
  <c r="BK37" i="82" s="1"/>
  <c r="AN422" i="82"/>
  <c r="BQ37" i="82" s="1"/>
  <c r="AS422" i="82"/>
  <c r="BV37" i="82" s="1"/>
  <c r="AO422" i="82"/>
  <c r="BR37" i="82" s="1"/>
  <c r="AU410" i="82"/>
  <c r="BX36" i="82" s="1"/>
  <c r="AC410" i="82"/>
  <c r="BF36" i="82" s="1"/>
  <c r="AK410" i="82"/>
  <c r="BN36" i="82" s="1"/>
  <c r="AJ410" i="82"/>
  <c r="BM36" i="82" s="1"/>
  <c r="AL410" i="82"/>
  <c r="BO36" i="82" s="1"/>
  <c r="AI410" i="82"/>
  <c r="BL36" i="82" s="1"/>
  <c r="AM410" i="82"/>
  <c r="BP36" i="82" s="1"/>
  <c r="AH410" i="82"/>
  <c r="BK36" i="82" s="1"/>
  <c r="AV410" i="82"/>
  <c r="AF410" i="82"/>
  <c r="BI36" i="82" s="1"/>
  <c r="AQ410" i="82"/>
  <c r="BT36" i="82" s="1"/>
  <c r="AO410" i="82"/>
  <c r="BR36" i="82" s="1"/>
  <c r="AE410" i="82"/>
  <c r="BH36" i="82" s="1"/>
  <c r="AS410" i="82"/>
  <c r="BV36" i="82" s="1"/>
  <c r="AR410" i="82"/>
  <c r="BU36" i="82" s="1"/>
  <c r="AB410" i="82"/>
  <c r="BE36" i="82" s="1"/>
  <c r="AW410" i="82"/>
  <c r="BY36" i="82" s="1"/>
  <c r="AT410" i="82"/>
  <c r="BW36" i="82" s="1"/>
  <c r="AP410" i="82"/>
  <c r="BS36" i="82" s="1"/>
  <c r="AN410" i="82"/>
  <c r="BQ36" i="82" s="1"/>
  <c r="AG410" i="82"/>
  <c r="BJ36" i="82" s="1"/>
  <c r="AD410" i="82"/>
  <c r="BG36" i="82" s="1"/>
  <c r="AU398" i="82"/>
  <c r="BX35" i="82" s="1"/>
  <c r="AC398" i="82"/>
  <c r="BF35" i="82" s="1"/>
  <c r="AM398" i="82"/>
  <c r="BP35" i="82" s="1"/>
  <c r="AN398" i="82"/>
  <c r="BQ35" i="82" s="1"/>
  <c r="AG398" i="82"/>
  <c r="BJ35" i="82" s="1"/>
  <c r="AI398" i="82"/>
  <c r="BL35" i="82" s="1"/>
  <c r="AD398" i="82"/>
  <c r="BG35" i="82" s="1"/>
  <c r="AT398" i="82"/>
  <c r="BW35" i="82" s="1"/>
  <c r="AH398" i="82"/>
  <c r="BK35" i="82" s="1"/>
  <c r="AJ398" i="82"/>
  <c r="BM35" i="82" s="1"/>
  <c r="AL398" i="82"/>
  <c r="BO35" i="82" s="1"/>
  <c r="AP398" i="82"/>
  <c r="BS35" i="82" s="1"/>
  <c r="AK398" i="82"/>
  <c r="BN35" i="82" s="1"/>
  <c r="AO398" i="82"/>
  <c r="BR35" i="82" s="1"/>
  <c r="AV398" i="82"/>
  <c r="AF398" i="82"/>
  <c r="BI35" i="82" s="1"/>
  <c r="AQ398" i="82"/>
  <c r="BT35" i="82" s="1"/>
  <c r="AS398" i="82"/>
  <c r="BV35" i="82" s="1"/>
  <c r="AE398" i="82"/>
  <c r="BH35" i="82" s="1"/>
  <c r="AR398" i="82"/>
  <c r="BU35" i="82" s="1"/>
  <c r="AB398" i="82"/>
  <c r="BE35" i="82" s="1"/>
  <c r="AW398" i="82"/>
  <c r="BY35" i="82" s="1"/>
  <c r="AL386" i="82"/>
  <c r="BO34" i="82" s="1"/>
  <c r="AS386" i="82"/>
  <c r="BV34" i="82" s="1"/>
  <c r="AR386" i="82"/>
  <c r="BU34" i="82" s="1"/>
  <c r="AB386" i="82"/>
  <c r="BE34" i="82" s="1"/>
  <c r="AD386" i="82"/>
  <c r="BG34" i="82" s="1"/>
  <c r="AQ386" i="82"/>
  <c r="BT34" i="82" s="1"/>
  <c r="AH386" i="82"/>
  <c r="BK34" i="82" s="1"/>
  <c r="AN386" i="82"/>
  <c r="BQ34" i="82" s="1"/>
  <c r="AT386" i="82"/>
  <c r="BW34" i="82" s="1"/>
  <c r="AU386" i="82"/>
  <c r="BX34" i="82" s="1"/>
  <c r="AK386" i="82"/>
  <c r="BN34" i="82" s="1"/>
  <c r="AW386" i="82"/>
  <c r="BY34" i="82" s="1"/>
  <c r="AJ386" i="82"/>
  <c r="BM34" i="82" s="1"/>
  <c r="AO386" i="82"/>
  <c r="BR34" i="82" s="1"/>
  <c r="AM386" i="82"/>
  <c r="BP34" i="82" s="1"/>
  <c r="AC386" i="82"/>
  <c r="BF34" i="82" s="1"/>
  <c r="AE386" i="82"/>
  <c r="BH34" i="82" s="1"/>
  <c r="AV386" i="82"/>
  <c r="AF386" i="82"/>
  <c r="BI34" i="82" s="1"/>
  <c r="AI386" i="82"/>
  <c r="BL34" i="82" s="1"/>
  <c r="AG386" i="82"/>
  <c r="BJ34" i="82" s="1"/>
  <c r="AP386" i="82"/>
  <c r="BS34" i="82" s="1"/>
  <c r="AT374" i="82"/>
  <c r="BW33" i="82" s="1"/>
  <c r="AF374" i="82"/>
  <c r="BI33" i="82" s="1"/>
  <c r="AN374" i="82"/>
  <c r="BQ33" i="82" s="1"/>
  <c r="AU374" i="82"/>
  <c r="BX33" i="82" s="1"/>
  <c r="AD374" i="82"/>
  <c r="BG33" i="82" s="1"/>
  <c r="AL374" i="82"/>
  <c r="BO33" i="82" s="1"/>
  <c r="AO374" i="82"/>
  <c r="BR33" i="82" s="1"/>
  <c r="AV374" i="82"/>
  <c r="AM374" i="82"/>
  <c r="BP33" i="82" s="1"/>
  <c r="AH374" i="82"/>
  <c r="BK33" i="82" s="1"/>
  <c r="AB374" i="82"/>
  <c r="BE33" i="82" s="1"/>
  <c r="AC374" i="82"/>
  <c r="BF33" i="82" s="1"/>
  <c r="AR374" i="82"/>
  <c r="BU33" i="82" s="1"/>
  <c r="AQ374" i="82"/>
  <c r="BT33" i="82" s="1"/>
  <c r="AP374" i="82"/>
  <c r="BS33" i="82" s="1"/>
  <c r="AJ374" i="82"/>
  <c r="BM33" i="82" s="1"/>
  <c r="AG374" i="82"/>
  <c r="BJ33" i="82" s="1"/>
  <c r="AE374" i="82"/>
  <c r="BH33" i="82" s="1"/>
  <c r="AW374" i="82"/>
  <c r="BY33" i="82" s="1"/>
  <c r="AS374" i="82"/>
  <c r="BV33" i="82" s="1"/>
  <c r="AK374" i="82"/>
  <c r="BN33" i="82" s="1"/>
  <c r="AI374" i="82"/>
  <c r="BL33" i="82" s="1"/>
  <c r="AU362" i="82"/>
  <c r="BX32" i="82" s="1"/>
  <c r="AJ362" i="82"/>
  <c r="BM32" i="82" s="1"/>
  <c r="AR362" i="82"/>
  <c r="BU32" i="82" s="1"/>
  <c r="AD362" i="82"/>
  <c r="BG32" i="82" s="1"/>
  <c r="AB362" i="82"/>
  <c r="BE32" i="82" s="1"/>
  <c r="AL362" i="82"/>
  <c r="BO32" i="82" s="1"/>
  <c r="AT362" i="82"/>
  <c r="BW32" i="82" s="1"/>
  <c r="AV362" i="82"/>
  <c r="AG362" i="82"/>
  <c r="BJ32" i="82" s="1"/>
  <c r="AW362" i="82"/>
  <c r="BY32" i="82" s="1"/>
  <c r="AE362" i="82"/>
  <c r="BH32" i="82" s="1"/>
  <c r="AH362" i="82"/>
  <c r="BK32" i="82" s="1"/>
  <c r="AK362" i="82"/>
  <c r="BN32" i="82" s="1"/>
  <c r="AI362" i="82"/>
  <c r="BL32" i="82" s="1"/>
  <c r="AF362" i="82"/>
  <c r="BI32" i="82" s="1"/>
  <c r="AP362" i="82"/>
  <c r="BS32" i="82" s="1"/>
  <c r="AO362" i="82"/>
  <c r="BR32" i="82" s="1"/>
  <c r="AM362" i="82"/>
  <c r="BP32" i="82" s="1"/>
  <c r="AN362" i="82"/>
  <c r="BQ32" i="82" s="1"/>
  <c r="AC362" i="82"/>
  <c r="BF32" i="82" s="1"/>
  <c r="AS362" i="82"/>
  <c r="BV32" i="82" s="1"/>
  <c r="AQ362" i="82"/>
  <c r="BT32" i="82" s="1"/>
  <c r="AU350" i="82"/>
  <c r="BX31" i="82" s="1"/>
  <c r="AH350" i="82"/>
  <c r="BK31" i="82" s="1"/>
  <c r="AR350" i="82"/>
  <c r="BU31" i="82" s="1"/>
  <c r="AL350" i="82"/>
  <c r="BO31" i="82" s="1"/>
  <c r="AK350" i="82"/>
  <c r="BN31" i="82" s="1"/>
  <c r="AQ350" i="82"/>
  <c r="BT31" i="82" s="1"/>
  <c r="AP350" i="82"/>
  <c r="BS31" i="82" s="1"/>
  <c r="AT350" i="82"/>
  <c r="BW31" i="82" s="1"/>
  <c r="AF350" i="82"/>
  <c r="BI31" i="82" s="1"/>
  <c r="AO350" i="82"/>
  <c r="BR31" i="82" s="1"/>
  <c r="AE350" i="82"/>
  <c r="BH31" i="82" s="1"/>
  <c r="AB350" i="82"/>
  <c r="BE31" i="82" s="1"/>
  <c r="AN350" i="82"/>
  <c r="BQ31" i="82" s="1"/>
  <c r="AC350" i="82"/>
  <c r="BF31" i="82" s="1"/>
  <c r="AS350" i="82"/>
  <c r="BV31" i="82" s="1"/>
  <c r="AI350" i="82"/>
  <c r="BL31" i="82" s="1"/>
  <c r="AJ350" i="82"/>
  <c r="BM31" i="82" s="1"/>
  <c r="AD350" i="82"/>
  <c r="BG31" i="82" s="1"/>
  <c r="AV350" i="82"/>
  <c r="AG350" i="82"/>
  <c r="BJ31" i="82" s="1"/>
  <c r="AW350" i="82"/>
  <c r="BY31" i="82" s="1"/>
  <c r="AM350" i="82"/>
  <c r="BP31" i="82" s="1"/>
  <c r="AU338" i="82"/>
  <c r="BX30" i="82" s="1"/>
  <c r="AP338" i="82"/>
  <c r="BS30" i="82" s="1"/>
  <c r="AR338" i="82"/>
  <c r="BU30" i="82" s="1"/>
  <c r="AM338" i="82"/>
  <c r="BP30" i="82" s="1"/>
  <c r="AH338" i="82"/>
  <c r="BK30" i="82" s="1"/>
  <c r="AW338" i="82"/>
  <c r="BY30" i="82" s="1"/>
  <c r="AG338" i="82"/>
  <c r="BJ30" i="82" s="1"/>
  <c r="AQ338" i="82"/>
  <c r="BT30" i="82" s="1"/>
  <c r="AT338" i="82"/>
  <c r="BW30" i="82" s="1"/>
  <c r="AN338" i="82"/>
  <c r="BQ30" i="82" s="1"/>
  <c r="AS338" i="82"/>
  <c r="BV30" i="82" s="1"/>
  <c r="AC338" i="82"/>
  <c r="BF30" i="82" s="1"/>
  <c r="AV338" i="82"/>
  <c r="AB338" i="82"/>
  <c r="BE30" i="82" s="1"/>
  <c r="AD338" i="82"/>
  <c r="BG30" i="82" s="1"/>
  <c r="AO338" i="82"/>
  <c r="BR30" i="82" s="1"/>
  <c r="AF338" i="82"/>
  <c r="BI30" i="82" s="1"/>
  <c r="AI338" i="82"/>
  <c r="BL30" i="82" s="1"/>
  <c r="AJ338" i="82"/>
  <c r="BM30" i="82" s="1"/>
  <c r="AE338" i="82"/>
  <c r="BH30" i="82" s="1"/>
  <c r="AK338" i="82"/>
  <c r="BN30" i="82" s="1"/>
  <c r="AL338" i="82"/>
  <c r="BO30" i="82" s="1"/>
  <c r="AU326" i="82"/>
  <c r="BX29" i="82" s="1"/>
  <c r="AF326" i="82"/>
  <c r="BI29" i="82" s="1"/>
  <c r="AO326" i="82"/>
  <c r="BR29" i="82" s="1"/>
  <c r="AT326" i="82"/>
  <c r="BW29" i="82" s="1"/>
  <c r="AH326" i="82"/>
  <c r="BK29" i="82" s="1"/>
  <c r="AJ326" i="82"/>
  <c r="BM29" i="82" s="1"/>
  <c r="AR326" i="82"/>
  <c r="BU29" i="82" s="1"/>
  <c r="AM326" i="82"/>
  <c r="BP29" i="82" s="1"/>
  <c r="AK326" i="82"/>
  <c r="BN29" i="82" s="1"/>
  <c r="AN326" i="82"/>
  <c r="BQ29" i="82" s="1"/>
  <c r="AP326" i="82"/>
  <c r="BS29" i="82" s="1"/>
  <c r="AQ326" i="82"/>
  <c r="BT29" i="82" s="1"/>
  <c r="AW326" i="82"/>
  <c r="BY29" i="82" s="1"/>
  <c r="AG326" i="82"/>
  <c r="BJ29" i="82" s="1"/>
  <c r="AI326" i="82"/>
  <c r="BL29" i="82" s="1"/>
  <c r="AV326" i="82"/>
  <c r="AE326" i="82"/>
  <c r="BH29" i="82" s="1"/>
  <c r="AS326" i="82"/>
  <c r="BV29" i="82" s="1"/>
  <c r="AC326" i="82"/>
  <c r="BF29" i="82" s="1"/>
  <c r="AD326" i="82"/>
  <c r="BG29" i="82" s="1"/>
  <c r="AB326" i="82"/>
  <c r="BE29" i="82" s="1"/>
  <c r="AL326" i="82"/>
  <c r="BO29" i="82" s="1"/>
  <c r="AT314" i="82"/>
  <c r="BW28" i="82" s="1"/>
  <c r="AH314" i="82"/>
  <c r="BK28" i="82" s="1"/>
  <c r="AD314" i="82"/>
  <c r="BG28" i="82" s="1"/>
  <c r="AE314" i="82"/>
  <c r="BH28" i="82" s="1"/>
  <c r="AW314" i="82"/>
  <c r="BY28" i="82" s="1"/>
  <c r="AG314" i="82"/>
  <c r="BJ28" i="82" s="1"/>
  <c r="AQ314" i="82"/>
  <c r="BT28" i="82" s="1"/>
  <c r="AN314" i="82"/>
  <c r="BQ28" i="82" s="1"/>
  <c r="AB314" i="82"/>
  <c r="BE28" i="82" s="1"/>
  <c r="AJ314" i="82"/>
  <c r="BM28" i="82" s="1"/>
  <c r="AM314" i="82"/>
  <c r="BP28" i="82" s="1"/>
  <c r="AS314" i="82"/>
  <c r="BV28" i="82" s="1"/>
  <c r="AC314" i="82"/>
  <c r="BF28" i="82" s="1"/>
  <c r="AV314" i="82"/>
  <c r="AU314" i="82"/>
  <c r="BX28" i="82" s="1"/>
  <c r="AI314" i="82"/>
  <c r="BL28" i="82" s="1"/>
  <c r="AR314" i="82"/>
  <c r="BU28" i="82" s="1"/>
  <c r="AO314" i="82"/>
  <c r="BR28" i="82" s="1"/>
  <c r="AF314" i="82"/>
  <c r="BI28" i="82" s="1"/>
  <c r="AP314" i="82"/>
  <c r="BS28" i="82" s="1"/>
  <c r="AK314" i="82"/>
  <c r="BN28" i="82" s="1"/>
  <c r="AL314" i="82"/>
  <c r="BO28" i="82" s="1"/>
  <c r="AH302" i="82"/>
  <c r="BK27" i="82" s="1"/>
  <c r="AP302" i="82"/>
  <c r="BS27" i="82" s="1"/>
  <c r="AF302" i="82"/>
  <c r="BI27" i="82" s="1"/>
  <c r="AW302" i="82"/>
  <c r="BY27" i="82" s="1"/>
  <c r="AG302" i="82"/>
  <c r="BJ27" i="82" s="1"/>
  <c r="AI302" i="82"/>
  <c r="BL27" i="82" s="1"/>
  <c r="AE302" i="82"/>
  <c r="BH27" i="82" s="1"/>
  <c r="AM302" i="82"/>
  <c r="BP27" i="82" s="1"/>
  <c r="AS302" i="82"/>
  <c r="BV27" i="82" s="1"/>
  <c r="AC302" i="82"/>
  <c r="BF27" i="82" s="1"/>
  <c r="AD302" i="82"/>
  <c r="BG27" i="82" s="1"/>
  <c r="AJ302" i="82"/>
  <c r="BM27" i="82" s="1"/>
  <c r="AV302" i="82"/>
  <c r="AO302" i="82"/>
  <c r="BR27" i="82" s="1"/>
  <c r="AT302" i="82"/>
  <c r="BW27" i="82" s="1"/>
  <c r="AR302" i="82"/>
  <c r="BU27" i="82" s="1"/>
  <c r="AU302" i="82"/>
  <c r="BX27" i="82" s="1"/>
  <c r="AQ302" i="82"/>
  <c r="BT27" i="82" s="1"/>
  <c r="AK302" i="82"/>
  <c r="BN27" i="82" s="1"/>
  <c r="AN302" i="82"/>
  <c r="BQ27" i="82" s="1"/>
  <c r="AL302" i="82"/>
  <c r="BO27" i="82" s="1"/>
  <c r="AB302" i="82"/>
  <c r="BE27" i="82" s="1"/>
  <c r="AR290" i="82"/>
  <c r="BU26" i="82" s="1"/>
  <c r="AT290" i="82"/>
  <c r="BW26" i="82" s="1"/>
  <c r="AM290" i="82"/>
  <c r="BP26" i="82" s="1"/>
  <c r="AE290" i="82"/>
  <c r="BH26" i="82" s="1"/>
  <c r="AI290" i="82"/>
  <c r="BL26" i="82" s="1"/>
  <c r="AJ290" i="82"/>
  <c r="BM26" i="82" s="1"/>
  <c r="AW290" i="82"/>
  <c r="BY26" i="82" s="1"/>
  <c r="AG290" i="82"/>
  <c r="BJ26" i="82" s="1"/>
  <c r="AQ290" i="82"/>
  <c r="BT26" i="82" s="1"/>
  <c r="AH290" i="82"/>
  <c r="BK26" i="82" s="1"/>
  <c r="AP290" i="82"/>
  <c r="BS26" i="82" s="1"/>
  <c r="AS290" i="82"/>
  <c r="BV26" i="82" s="1"/>
  <c r="AC290" i="82"/>
  <c r="BF26" i="82" s="1"/>
  <c r="AV290" i="82"/>
  <c r="AN290" i="82"/>
  <c r="BQ26" i="82" s="1"/>
  <c r="AO290" i="82"/>
  <c r="BR26" i="82" s="1"/>
  <c r="AF290" i="82"/>
  <c r="BI26" i="82" s="1"/>
  <c r="AU290" i="82"/>
  <c r="BX26" i="82" s="1"/>
  <c r="AB290" i="82"/>
  <c r="BE26" i="82" s="1"/>
  <c r="AD290" i="82"/>
  <c r="BG26" i="82" s="1"/>
  <c r="AK290" i="82"/>
  <c r="BN26" i="82" s="1"/>
  <c r="AL290" i="82"/>
  <c r="BO26" i="82" s="1"/>
  <c r="AL278" i="82"/>
  <c r="BO25" i="82" s="1"/>
  <c r="AE278" i="82"/>
  <c r="BH25" i="82" s="1"/>
  <c r="AR278" i="82"/>
  <c r="BU25" i="82" s="1"/>
  <c r="AW278" i="82"/>
  <c r="BY25" i="82" s="1"/>
  <c r="AG278" i="82"/>
  <c r="BJ25" i="82" s="1"/>
  <c r="AI278" i="82"/>
  <c r="BL25" i="82" s="1"/>
  <c r="AV278" i="82"/>
  <c r="AB278" i="82"/>
  <c r="BE25" i="82" s="1"/>
  <c r="AU278" i="82"/>
  <c r="BX25" i="82" s="1"/>
  <c r="AS278" i="82"/>
  <c r="BV25" i="82" s="1"/>
  <c r="AC278" i="82"/>
  <c r="BF25" i="82" s="1"/>
  <c r="AD278" i="82"/>
  <c r="BG25" i="82" s="1"/>
  <c r="AJ278" i="82"/>
  <c r="BM25" i="82" s="1"/>
  <c r="AO278" i="82"/>
  <c r="BR25" i="82" s="1"/>
  <c r="AT278" i="82"/>
  <c r="BW25" i="82" s="1"/>
  <c r="AH278" i="82"/>
  <c r="BK25" i="82" s="1"/>
  <c r="AQ278" i="82"/>
  <c r="BT25" i="82" s="1"/>
  <c r="AF278" i="82"/>
  <c r="BI25" i="82" s="1"/>
  <c r="AK278" i="82"/>
  <c r="BN25" i="82" s="1"/>
  <c r="AN278" i="82"/>
  <c r="BQ25" i="82" s="1"/>
  <c r="AP278" i="82"/>
  <c r="BS25" i="82" s="1"/>
  <c r="AM278" i="82"/>
  <c r="BP25" i="82" s="1"/>
  <c r="AP266" i="82"/>
  <c r="BS24" i="82" s="1"/>
  <c r="AM266" i="82"/>
  <c r="BP24" i="82" s="1"/>
  <c r="AJ266" i="82"/>
  <c r="BM24" i="82" s="1"/>
  <c r="AT266" i="82"/>
  <c r="BW24" i="82" s="1"/>
  <c r="AE266" i="82"/>
  <c r="BH24" i="82" s="1"/>
  <c r="AR266" i="82"/>
  <c r="BU24" i="82" s="1"/>
  <c r="AD266" i="82"/>
  <c r="BG24" i="82" s="1"/>
  <c r="AN266" i="82"/>
  <c r="BQ24" i="82" s="1"/>
  <c r="AS266" i="82"/>
  <c r="BV24" i="82" s="1"/>
  <c r="AC266" i="82"/>
  <c r="BF24" i="82" s="1"/>
  <c r="AV266" i="82"/>
  <c r="AU266" i="82"/>
  <c r="BX24" i="82" s="1"/>
  <c r="AO266" i="82"/>
  <c r="BR24" i="82" s="1"/>
  <c r="AF266" i="82"/>
  <c r="BI24" i="82" s="1"/>
  <c r="AB266" i="82"/>
  <c r="BE24" i="82" s="1"/>
  <c r="AK266" i="82"/>
  <c r="BN24" i="82" s="1"/>
  <c r="AL266" i="82"/>
  <c r="BO24" i="82" s="1"/>
  <c r="AH266" i="82"/>
  <c r="BK24" i="82" s="1"/>
  <c r="AI266" i="82"/>
  <c r="BL24" i="82" s="1"/>
  <c r="AW266" i="82"/>
  <c r="BY24" i="82" s="1"/>
  <c r="AG266" i="82"/>
  <c r="BJ24" i="82" s="1"/>
  <c r="AQ266" i="82"/>
  <c r="BT24" i="82" s="1"/>
  <c r="AB254" i="82"/>
  <c r="BE23" i="82" s="1"/>
  <c r="AM254" i="82"/>
  <c r="BP23" i="82" s="1"/>
  <c r="AH254" i="82"/>
  <c r="BK23" i="82" s="1"/>
  <c r="AO254" i="82"/>
  <c r="BR23" i="82" s="1"/>
  <c r="AF254" i="82"/>
  <c r="BI23" i="82" s="1"/>
  <c r="AN254" i="82"/>
  <c r="BQ23" i="82" s="1"/>
  <c r="AP254" i="82"/>
  <c r="BS23" i="82" s="1"/>
  <c r="AK254" i="82"/>
  <c r="BN23" i="82" s="1"/>
  <c r="AL254" i="82"/>
  <c r="BO23" i="82" s="1"/>
  <c r="AT254" i="82"/>
  <c r="BW23" i="82" s="1"/>
  <c r="AU254" i="82"/>
  <c r="BX23" i="82" s="1"/>
  <c r="AW254" i="82"/>
  <c r="BY23" i="82" s="1"/>
  <c r="AG254" i="82"/>
  <c r="BJ23" i="82" s="1"/>
  <c r="AQ254" i="82"/>
  <c r="BT23" i="82" s="1"/>
  <c r="AD254" i="82"/>
  <c r="BG23" i="82" s="1"/>
  <c r="AE254" i="82"/>
  <c r="BH23" i="82" s="1"/>
  <c r="AR254" i="82"/>
  <c r="BU23" i="82" s="1"/>
  <c r="AS254" i="82"/>
  <c r="BV23" i="82" s="1"/>
  <c r="AC254" i="82"/>
  <c r="BF23" i="82" s="1"/>
  <c r="AV254" i="82"/>
  <c r="AI254" i="82"/>
  <c r="BL23" i="82" s="1"/>
  <c r="AJ254" i="82"/>
  <c r="BM23" i="82" s="1"/>
  <c r="AT242" i="82"/>
  <c r="BW22" i="82" s="1"/>
  <c r="AP242" i="82"/>
  <c r="BS22" i="82" s="1"/>
  <c r="AE242" i="82"/>
  <c r="BH22" i="82" s="1"/>
  <c r="AM242" i="82"/>
  <c r="BP22" i="82" s="1"/>
  <c r="AD242" i="82"/>
  <c r="BG22" i="82" s="1"/>
  <c r="AS242" i="82"/>
  <c r="BV22" i="82" s="1"/>
  <c r="AC242" i="82"/>
  <c r="BF22" i="82" s="1"/>
  <c r="AV242" i="82"/>
  <c r="AH242" i="82"/>
  <c r="BK22" i="82" s="1"/>
  <c r="AJ242" i="82"/>
  <c r="BM22" i="82" s="1"/>
  <c r="AI242" i="82"/>
  <c r="BL22" i="82" s="1"/>
  <c r="AO242" i="82"/>
  <c r="BR22" i="82" s="1"/>
  <c r="AF242" i="82"/>
  <c r="BI22" i="82" s="1"/>
  <c r="AR242" i="82"/>
  <c r="BU22" i="82" s="1"/>
  <c r="AU242" i="82"/>
  <c r="BX22" i="82" s="1"/>
  <c r="AN242" i="82"/>
  <c r="BQ22" i="82" s="1"/>
  <c r="AK242" i="82"/>
  <c r="BN22" i="82" s="1"/>
  <c r="AL242" i="82"/>
  <c r="BO22" i="82" s="1"/>
  <c r="AB242" i="82"/>
  <c r="BE22" i="82" s="1"/>
  <c r="AW242" i="82"/>
  <c r="BY22" i="82" s="1"/>
  <c r="AG242" i="82"/>
  <c r="BJ22" i="82" s="1"/>
  <c r="AQ242" i="82"/>
  <c r="BT22" i="82" s="1"/>
  <c r="AP230" i="82"/>
  <c r="BS21" i="82" s="1"/>
  <c r="AR230" i="82"/>
  <c r="BU21" i="82" s="1"/>
  <c r="AJ230" i="82"/>
  <c r="BM21" i="82" s="1"/>
  <c r="AD230" i="82"/>
  <c r="BG21" i="82" s="1"/>
  <c r="AH230" i="82"/>
  <c r="BK21" i="82" s="1"/>
  <c r="AW230" i="82"/>
  <c r="BY21" i="82" s="1"/>
  <c r="AG230" i="82"/>
  <c r="BJ21" i="82" s="1"/>
  <c r="AQ230" i="82"/>
  <c r="BT21" i="82" s="1"/>
  <c r="AE230" i="82"/>
  <c r="BH21" i="82" s="1"/>
  <c r="AN230" i="82"/>
  <c r="BQ21" i="82" s="1"/>
  <c r="AB230" i="82"/>
  <c r="BE21" i="82" s="1"/>
  <c r="AS230" i="82"/>
  <c r="BV21" i="82" s="1"/>
  <c r="AC230" i="82"/>
  <c r="BF21" i="82" s="1"/>
  <c r="AV230" i="82"/>
  <c r="AM230" i="82"/>
  <c r="BP21" i="82" s="1"/>
  <c r="AU230" i="82"/>
  <c r="BX21" i="82" s="1"/>
  <c r="AI230" i="82"/>
  <c r="BL21" i="82" s="1"/>
  <c r="AO230" i="82"/>
  <c r="BR21" i="82" s="1"/>
  <c r="AF230" i="82"/>
  <c r="BI21" i="82" s="1"/>
  <c r="AT230" i="82"/>
  <c r="BW21" i="82" s="1"/>
  <c r="AK230" i="82"/>
  <c r="BN21" i="82" s="1"/>
  <c r="AL230" i="82"/>
  <c r="BO21" i="82" s="1"/>
  <c r="AT218" i="82"/>
  <c r="BW20" i="82" s="1"/>
  <c r="AE218" i="82"/>
  <c r="BH20" i="82" s="1"/>
  <c r="AP218" i="82"/>
  <c r="BS20" i="82" s="1"/>
  <c r="AU218" i="82"/>
  <c r="BX20" i="82" s="1"/>
  <c r="AN218" i="82"/>
  <c r="BQ20" i="82" s="1"/>
  <c r="AO218" i="82"/>
  <c r="BR20" i="82" s="1"/>
  <c r="AF218" i="82"/>
  <c r="BI20" i="82" s="1"/>
  <c r="AH218" i="82"/>
  <c r="BK20" i="82" s="1"/>
  <c r="AB218" i="82"/>
  <c r="BE20" i="82" s="1"/>
  <c r="AK218" i="82"/>
  <c r="BN20" i="82" s="1"/>
  <c r="AL218" i="82"/>
  <c r="BO20" i="82" s="1"/>
  <c r="AR218" i="82"/>
  <c r="BU20" i="82" s="1"/>
  <c r="AM218" i="82"/>
  <c r="BP20" i="82" s="1"/>
  <c r="AD218" i="82"/>
  <c r="BG20" i="82" s="1"/>
  <c r="AW218" i="82"/>
  <c r="BY20" i="82" s="1"/>
  <c r="AG218" i="82"/>
  <c r="BJ20" i="82" s="1"/>
  <c r="AQ218" i="82"/>
  <c r="BT20" i="82" s="1"/>
  <c r="AJ218" i="82"/>
  <c r="BM20" i="82" s="1"/>
  <c r="AI218" i="82"/>
  <c r="BL20" i="82" s="1"/>
  <c r="AS218" i="82"/>
  <c r="BV20" i="82" s="1"/>
  <c r="AC218" i="82"/>
  <c r="BF20" i="82" s="1"/>
  <c r="AV218" i="82"/>
  <c r="AU206" i="82"/>
  <c r="BX19" i="82" s="1"/>
  <c r="AO206" i="82"/>
  <c r="BR19" i="82" s="1"/>
  <c r="AD206" i="82"/>
  <c r="BG19" i="82" s="1"/>
  <c r="AW206" i="82"/>
  <c r="BY19" i="82" s="1"/>
  <c r="AL206" i="82"/>
  <c r="BO19" i="82" s="1"/>
  <c r="AB206" i="82"/>
  <c r="BE19" i="82" s="1"/>
  <c r="AT206" i="82"/>
  <c r="BW19" i="82" s="1"/>
  <c r="AJ206" i="82"/>
  <c r="BM19" i="82" s="1"/>
  <c r="AR206" i="82"/>
  <c r="BU19" i="82" s="1"/>
  <c r="AG206" i="82"/>
  <c r="BJ19" i="82" s="1"/>
  <c r="AV206" i="82"/>
  <c r="AS206" i="82"/>
  <c r="BV19" i="82" s="1"/>
  <c r="AM206" i="82"/>
  <c r="BP19" i="82" s="1"/>
  <c r="AF206" i="82"/>
  <c r="BI19" i="82" s="1"/>
  <c r="AC206" i="82"/>
  <c r="BF19" i="82" s="1"/>
  <c r="AQ206" i="82"/>
  <c r="BT19" i="82" s="1"/>
  <c r="AK206" i="82"/>
  <c r="BN19" i="82" s="1"/>
  <c r="AH206" i="82"/>
  <c r="BK19" i="82" s="1"/>
  <c r="AE206" i="82"/>
  <c r="BH19" i="82" s="1"/>
  <c r="AP206" i="82"/>
  <c r="BS19" i="82" s="1"/>
  <c r="AN206" i="82"/>
  <c r="BQ19" i="82" s="1"/>
  <c r="AI206" i="82"/>
  <c r="BL19" i="82" s="1"/>
  <c r="AW194" i="82"/>
  <c r="BY18" i="82" s="1"/>
  <c r="AD194" i="82"/>
  <c r="BG18" i="82" s="1"/>
  <c r="AT194" i="82"/>
  <c r="BW18" i="82" s="1"/>
  <c r="AL194" i="82"/>
  <c r="BO18" i="82" s="1"/>
  <c r="AR194" i="82"/>
  <c r="BU18" i="82" s="1"/>
  <c r="AM194" i="82"/>
  <c r="BP18" i="82" s="1"/>
  <c r="AG194" i="82"/>
  <c r="BJ18" i="82" s="1"/>
  <c r="AF194" i="82"/>
  <c r="BI18" i="82" s="1"/>
  <c r="AH194" i="82"/>
  <c r="BK18" i="82" s="1"/>
  <c r="AQ194" i="82"/>
  <c r="BT18" i="82" s="1"/>
  <c r="AK194" i="82"/>
  <c r="BN18" i="82" s="1"/>
  <c r="AN194" i="82"/>
  <c r="BQ18" i="82" s="1"/>
  <c r="AP194" i="82"/>
  <c r="BS18" i="82" s="1"/>
  <c r="AB194" i="82"/>
  <c r="BE18" i="82" s="1"/>
  <c r="AE194" i="82"/>
  <c r="BH18" i="82" s="1"/>
  <c r="AU194" i="82"/>
  <c r="BX18" i="82" s="1"/>
  <c r="AO194" i="82"/>
  <c r="BR18" i="82" s="1"/>
  <c r="AV194" i="82"/>
  <c r="AJ194" i="82"/>
  <c r="BM18" i="82" s="1"/>
  <c r="AI194" i="82"/>
  <c r="BL18" i="82" s="1"/>
  <c r="AC194" i="82"/>
  <c r="BF18" i="82" s="1"/>
  <c r="AS194" i="82"/>
  <c r="BV18" i="82" s="1"/>
  <c r="AD182" i="82"/>
  <c r="BG17" i="82" s="1"/>
  <c r="AI182" i="82"/>
  <c r="BL17" i="82" s="1"/>
  <c r="AW182" i="82"/>
  <c r="BY17" i="82" s="1"/>
  <c r="AG182" i="82"/>
  <c r="BJ17" i="82" s="1"/>
  <c r="AQ182" i="82"/>
  <c r="BT17" i="82" s="1"/>
  <c r="AM182" i="82"/>
  <c r="BP17" i="82" s="1"/>
  <c r="AP182" i="82"/>
  <c r="BS17" i="82" s="1"/>
  <c r="AN182" i="82"/>
  <c r="BQ17" i="82" s="1"/>
  <c r="AT182" i="82"/>
  <c r="BW17" i="82" s="1"/>
  <c r="AS182" i="82"/>
  <c r="BV17" i="82" s="1"/>
  <c r="AC182" i="82"/>
  <c r="BF17" i="82" s="1"/>
  <c r="AV182" i="82"/>
  <c r="AR182" i="82"/>
  <c r="BU17" i="82" s="1"/>
  <c r="AU182" i="82"/>
  <c r="BX17" i="82" s="1"/>
  <c r="AO182" i="82"/>
  <c r="BR17" i="82" s="1"/>
  <c r="AF182" i="82"/>
  <c r="BI17" i="82" s="1"/>
  <c r="AB182" i="82"/>
  <c r="BE17" i="82" s="1"/>
  <c r="AE182" i="82"/>
  <c r="BH17" i="82" s="1"/>
  <c r="AK182" i="82"/>
  <c r="BN17" i="82" s="1"/>
  <c r="AL182" i="82"/>
  <c r="BO17" i="82" s="1"/>
  <c r="AH182" i="82"/>
  <c r="BK17" i="82" s="1"/>
  <c r="AJ182" i="82"/>
  <c r="BM17" i="82" s="1"/>
  <c r="AT170" i="82"/>
  <c r="BW16" i="82" s="1"/>
  <c r="AF170" i="82"/>
  <c r="BI16" i="82" s="1"/>
  <c r="AO170" i="82"/>
  <c r="BR16" i="82" s="1"/>
  <c r="AU170" i="82"/>
  <c r="BX16" i="82" s="1"/>
  <c r="AH170" i="82"/>
  <c r="BK16" i="82" s="1"/>
  <c r="AI170" i="82"/>
  <c r="BL16" i="82" s="1"/>
  <c r="AR170" i="82"/>
  <c r="BU16" i="82" s="1"/>
  <c r="AM170" i="82"/>
  <c r="BP16" i="82" s="1"/>
  <c r="AK170" i="82"/>
  <c r="BN16" i="82" s="1"/>
  <c r="AP170" i="82"/>
  <c r="BS16" i="82" s="1"/>
  <c r="AN170" i="82"/>
  <c r="BQ16" i="82" s="1"/>
  <c r="AQ170" i="82"/>
  <c r="BT16" i="82" s="1"/>
  <c r="AW170" i="82"/>
  <c r="BY16" i="82" s="1"/>
  <c r="AG170" i="82"/>
  <c r="BJ16" i="82" s="1"/>
  <c r="AJ170" i="82"/>
  <c r="BM16" i="82" s="1"/>
  <c r="AV170" i="82"/>
  <c r="AD170" i="82"/>
  <c r="BG16" i="82" s="1"/>
  <c r="AS170" i="82"/>
  <c r="BV16" i="82" s="1"/>
  <c r="AC170" i="82"/>
  <c r="BF16" i="82" s="1"/>
  <c r="AE170" i="82"/>
  <c r="BH16" i="82" s="1"/>
  <c r="AB170" i="82"/>
  <c r="BE16" i="82" s="1"/>
  <c r="AL170" i="82"/>
  <c r="BO16" i="82" s="1"/>
  <c r="AW158" i="82"/>
  <c r="BY15" i="82" s="1"/>
  <c r="AR158" i="82"/>
  <c r="BU15" i="82" s="1"/>
  <c r="AF158" i="82"/>
  <c r="BI15" i="82" s="1"/>
  <c r="AN158" i="82"/>
  <c r="BQ15" i="82" s="1"/>
  <c r="AD158" i="82"/>
  <c r="BG15" i="82" s="1"/>
  <c r="AV158" i="82"/>
  <c r="AL158" i="82"/>
  <c r="BO15" i="82" s="1"/>
  <c r="AB158" i="82"/>
  <c r="BE15" i="82" s="1"/>
  <c r="AT158" i="82"/>
  <c r="BW15" i="82" s="1"/>
  <c r="AJ158" i="82"/>
  <c r="BM15" i="82" s="1"/>
  <c r="AH158" i="82"/>
  <c r="BK15" i="82" s="1"/>
  <c r="AM158" i="82"/>
  <c r="BP15" i="82" s="1"/>
  <c r="AK158" i="82"/>
  <c r="BN15" i="82" s="1"/>
  <c r="AP158" i="82"/>
  <c r="BS15" i="82" s="1"/>
  <c r="AQ158" i="82"/>
  <c r="BT15" i="82" s="1"/>
  <c r="AO158" i="82"/>
  <c r="BR15" i="82" s="1"/>
  <c r="AE158" i="82"/>
  <c r="BH15" i="82" s="1"/>
  <c r="AU158" i="82"/>
  <c r="BX15" i="82" s="1"/>
  <c r="AC158" i="82"/>
  <c r="BF15" i="82" s="1"/>
  <c r="AS158" i="82"/>
  <c r="BV15" i="82" s="1"/>
  <c r="AI158" i="82"/>
  <c r="BL15" i="82" s="1"/>
  <c r="AG158" i="82"/>
  <c r="BJ15" i="82" s="1"/>
  <c r="AW146" i="82"/>
  <c r="BY14" i="82" s="1"/>
  <c r="AH146" i="82"/>
  <c r="BK14" i="82" s="1"/>
  <c r="AN146" i="82"/>
  <c r="BQ14" i="82" s="1"/>
  <c r="AP146" i="82"/>
  <c r="BS14" i="82" s="1"/>
  <c r="AQ146" i="82"/>
  <c r="BT14" i="82" s="1"/>
  <c r="AK146" i="82"/>
  <c r="BN14" i="82" s="1"/>
  <c r="AB146" i="82"/>
  <c r="BE14" i="82" s="1"/>
  <c r="AD146" i="82"/>
  <c r="BG14" i="82" s="1"/>
  <c r="AV146" i="82"/>
  <c r="AE146" i="82"/>
  <c r="BH14" i="82" s="1"/>
  <c r="AU146" i="82"/>
  <c r="BX14" i="82" s="1"/>
  <c r="AO146" i="82"/>
  <c r="BR14" i="82" s="1"/>
  <c r="AJ146" i="82"/>
  <c r="BM14" i="82" s="1"/>
  <c r="AL146" i="82"/>
  <c r="BO14" i="82" s="1"/>
  <c r="AI146" i="82"/>
  <c r="BL14" i="82" s="1"/>
  <c r="AC146" i="82"/>
  <c r="BF14" i="82" s="1"/>
  <c r="AS146" i="82"/>
  <c r="BV14" i="82" s="1"/>
  <c r="AR146" i="82"/>
  <c r="BU14" i="82" s="1"/>
  <c r="AT146" i="82"/>
  <c r="BW14" i="82" s="1"/>
  <c r="AF146" i="82"/>
  <c r="BI14" i="82" s="1"/>
  <c r="AM146" i="82"/>
  <c r="BP14" i="82" s="1"/>
  <c r="AG146" i="82"/>
  <c r="BJ14" i="82" s="1"/>
  <c r="AW134" i="82"/>
  <c r="BY13" i="82" s="1"/>
  <c r="AL134" i="82"/>
  <c r="BO13" i="82" s="1"/>
  <c r="AH134" i="82"/>
  <c r="BK13" i="82" s="1"/>
  <c r="AD134" i="82"/>
  <c r="BG13" i="82" s="1"/>
  <c r="AT134" i="82"/>
  <c r="BW13" i="82" s="1"/>
  <c r="AM134" i="82"/>
  <c r="BP13" i="82" s="1"/>
  <c r="AF134" i="82"/>
  <c r="BI13" i="82" s="1"/>
  <c r="AV134" i="82"/>
  <c r="AK134" i="82"/>
  <c r="BN13" i="82" s="1"/>
  <c r="AQ134" i="82"/>
  <c r="BT13" i="82" s="1"/>
  <c r="AJ134" i="82"/>
  <c r="BM13" i="82" s="1"/>
  <c r="AO134" i="82"/>
  <c r="BR13" i="82" s="1"/>
  <c r="AE134" i="82"/>
  <c r="BH13" i="82" s="1"/>
  <c r="AU134" i="82"/>
  <c r="BX13" i="82" s="1"/>
  <c r="AN134" i="82"/>
  <c r="BQ13" i="82" s="1"/>
  <c r="AC134" i="82"/>
  <c r="BF13" i="82" s="1"/>
  <c r="AS134" i="82"/>
  <c r="BV13" i="82" s="1"/>
  <c r="AP134" i="82"/>
  <c r="BS13" i="82" s="1"/>
  <c r="AI134" i="82"/>
  <c r="BL13" i="82" s="1"/>
  <c r="AB134" i="82"/>
  <c r="BE13" i="82" s="1"/>
  <c r="AR134" i="82"/>
  <c r="BU13" i="82" s="1"/>
  <c r="AG134" i="82"/>
  <c r="BJ13" i="82" s="1"/>
  <c r="AU122" i="82"/>
  <c r="BX12" i="82" s="1"/>
  <c r="AH122" i="82"/>
  <c r="BK12" i="82" s="1"/>
  <c r="AK122" i="82"/>
  <c r="BN12" i="82" s="1"/>
  <c r="AR122" i="82"/>
  <c r="BU12" i="82" s="1"/>
  <c r="AB122" i="82"/>
  <c r="BE12" i="82" s="1"/>
  <c r="AL122" i="82"/>
  <c r="BO12" i="82" s="1"/>
  <c r="AM122" i="82"/>
  <c r="BP12" i="82" s="1"/>
  <c r="AE122" i="82"/>
  <c r="BH12" i="82" s="1"/>
  <c r="AW122" i="82"/>
  <c r="BY12" i="82" s="1"/>
  <c r="AG122" i="82"/>
  <c r="BJ12" i="82" s="1"/>
  <c r="AN122" i="82"/>
  <c r="BQ12" i="82" s="1"/>
  <c r="AI122" i="82"/>
  <c r="BL12" i="82" s="1"/>
  <c r="AT122" i="82"/>
  <c r="BW12" i="82" s="1"/>
  <c r="AP122" i="82"/>
  <c r="BS12" i="82" s="1"/>
  <c r="AS122" i="82"/>
  <c r="BV12" i="82" s="1"/>
  <c r="AC122" i="82"/>
  <c r="BF12" i="82" s="1"/>
  <c r="AJ122" i="82"/>
  <c r="BM12" i="82" s="1"/>
  <c r="AQ122" i="82"/>
  <c r="BT12" i="82" s="1"/>
  <c r="AO122" i="82"/>
  <c r="BR12" i="82" s="1"/>
  <c r="AV122" i="82"/>
  <c r="AF122" i="82"/>
  <c r="BI12" i="82" s="1"/>
  <c r="AD122" i="82"/>
  <c r="BG12" i="82" s="1"/>
  <c r="AH110" i="82"/>
  <c r="BK11" i="82" s="1"/>
  <c r="AU110" i="82"/>
  <c r="BX11" i="82" s="1"/>
  <c r="AM110" i="82"/>
  <c r="BP11" i="82" s="1"/>
  <c r="AE110" i="82"/>
  <c r="BH11" i="82" s="1"/>
  <c r="AO110" i="82"/>
  <c r="BR11" i="82" s="1"/>
  <c r="AV110" i="82"/>
  <c r="AF110" i="82"/>
  <c r="BI11" i="82" s="1"/>
  <c r="AT110" i="82"/>
  <c r="BW11" i="82" s="1"/>
  <c r="AP110" i="82"/>
  <c r="BS11" i="82" s="1"/>
  <c r="AK110" i="82"/>
  <c r="BN11" i="82" s="1"/>
  <c r="AR110" i="82"/>
  <c r="BU11" i="82" s="1"/>
  <c r="AB110" i="82"/>
  <c r="BE11" i="82" s="1"/>
  <c r="AW110" i="82"/>
  <c r="BY11" i="82" s="1"/>
  <c r="AG110" i="82"/>
  <c r="BJ11" i="82" s="1"/>
  <c r="AN110" i="82"/>
  <c r="BQ11" i="82" s="1"/>
  <c r="AI110" i="82"/>
  <c r="BL11" i="82" s="1"/>
  <c r="AD110" i="82"/>
  <c r="BG11" i="82" s="1"/>
  <c r="AS110" i="82"/>
  <c r="BV11" i="82" s="1"/>
  <c r="AC110" i="82"/>
  <c r="BF11" i="82" s="1"/>
  <c r="AJ110" i="82"/>
  <c r="BM11" i="82" s="1"/>
  <c r="AQ110" i="82"/>
  <c r="BT11" i="82" s="1"/>
  <c r="AL110" i="82"/>
  <c r="BO11" i="82" s="1"/>
  <c r="AM98" i="82"/>
  <c r="BP10" i="82" s="1"/>
  <c r="AO98" i="82"/>
  <c r="BR10" i="82" s="1"/>
  <c r="AV98" i="82"/>
  <c r="AF98" i="82"/>
  <c r="BI10" i="82" s="1"/>
  <c r="AD98" i="82"/>
  <c r="BG10" i="82" s="1"/>
  <c r="AE98" i="82"/>
  <c r="BH10" i="82" s="1"/>
  <c r="AP98" i="82"/>
  <c r="BS10" i="82" s="1"/>
  <c r="AK98" i="82"/>
  <c r="BN10" i="82" s="1"/>
  <c r="AR98" i="82"/>
  <c r="BU10" i="82" s="1"/>
  <c r="AB98" i="82"/>
  <c r="BE10" i="82" s="1"/>
  <c r="AL98" i="82"/>
  <c r="BO10" i="82" s="1"/>
  <c r="AU98" i="82"/>
  <c r="BX10" i="82" s="1"/>
  <c r="AH98" i="82"/>
  <c r="BK10" i="82" s="1"/>
  <c r="AW98" i="82"/>
  <c r="BY10" i="82" s="1"/>
  <c r="AG98" i="82"/>
  <c r="BJ10" i="82" s="1"/>
  <c r="AN98" i="82"/>
  <c r="BQ10" i="82" s="1"/>
  <c r="AI98" i="82"/>
  <c r="BL10" i="82" s="1"/>
  <c r="AT98" i="82"/>
  <c r="BW10" i="82" s="1"/>
  <c r="AS98" i="82"/>
  <c r="BV10" i="82" s="1"/>
  <c r="AC98" i="82"/>
  <c r="BF10" i="82" s="1"/>
  <c r="AJ98" i="82"/>
  <c r="BM10" i="82" s="1"/>
  <c r="AQ98" i="82"/>
  <c r="BT10" i="82" s="1"/>
  <c r="AT86" i="82"/>
  <c r="BW9" i="82" s="1"/>
  <c r="AU86" i="82"/>
  <c r="BX9" i="82" s="1"/>
  <c r="AJ86" i="82"/>
  <c r="BM9" i="82" s="1"/>
  <c r="AI86" i="82"/>
  <c r="BL9" i="82" s="1"/>
  <c r="AK86" i="82"/>
  <c r="BN9" i="82" s="1"/>
  <c r="AL86" i="82"/>
  <c r="BO9" i="82" s="1"/>
  <c r="AR86" i="82"/>
  <c r="BU9" i="82" s="1"/>
  <c r="AW86" i="82"/>
  <c r="BY9" i="82" s="1"/>
  <c r="AG86" i="82"/>
  <c r="BJ9" i="82" s="1"/>
  <c r="AQ86" i="82"/>
  <c r="BT9" i="82" s="1"/>
  <c r="AB86" i="82"/>
  <c r="BE9" i="82" s="1"/>
  <c r="AD86" i="82"/>
  <c r="BG9" i="82" s="1"/>
  <c r="AE86" i="82"/>
  <c r="BH9" i="82" s="1"/>
  <c r="AS86" i="82"/>
  <c r="BV9" i="82" s="1"/>
  <c r="AC86" i="82"/>
  <c r="BF9" i="82" s="1"/>
  <c r="AV86" i="82"/>
  <c r="AH86" i="82"/>
  <c r="BK9" i="82" s="1"/>
  <c r="AN86" i="82"/>
  <c r="BQ9" i="82" s="1"/>
  <c r="AP86" i="82"/>
  <c r="BS9" i="82" s="1"/>
  <c r="AO86" i="82"/>
  <c r="BR9" i="82" s="1"/>
  <c r="AF86" i="82"/>
  <c r="BI9" i="82" s="1"/>
  <c r="AM86" i="82"/>
  <c r="BP9" i="82" s="1"/>
  <c r="AU74" i="82"/>
  <c r="BX8" i="82" s="1"/>
  <c r="AR74" i="82"/>
  <c r="BU8" i="82" s="1"/>
  <c r="AH74" i="82"/>
  <c r="BK8" i="82" s="1"/>
  <c r="AT74" i="82"/>
  <c r="BW8" i="82" s="1"/>
  <c r="AK74" i="82"/>
  <c r="BN8" i="82" s="1"/>
  <c r="AL74" i="82"/>
  <c r="BO8" i="82" s="1"/>
  <c r="AD74" i="82"/>
  <c r="BG8" i="82" s="1"/>
  <c r="AE74" i="82"/>
  <c r="BH8" i="82" s="1"/>
  <c r="AW74" i="82"/>
  <c r="BY8" i="82" s="1"/>
  <c r="AG74" i="82"/>
  <c r="BJ8" i="82" s="1"/>
  <c r="AQ74" i="82"/>
  <c r="BT8" i="82" s="1"/>
  <c r="AI74" i="82"/>
  <c r="BL8" i="82" s="1"/>
  <c r="AJ74" i="82"/>
  <c r="BM8" i="82" s="1"/>
  <c r="AS74" i="82"/>
  <c r="BV8" i="82" s="1"/>
  <c r="AC74" i="82"/>
  <c r="BF8" i="82" s="1"/>
  <c r="AV74" i="82"/>
  <c r="AB74" i="82"/>
  <c r="BE8" i="82" s="1"/>
  <c r="AM74" i="82"/>
  <c r="BP8" i="82" s="1"/>
  <c r="AN74" i="82"/>
  <c r="BQ8" i="82" s="1"/>
  <c r="AP74" i="82"/>
  <c r="BS8" i="82" s="1"/>
  <c r="AO74" i="82"/>
  <c r="BR8" i="82" s="1"/>
  <c r="AF74" i="82"/>
  <c r="BI8" i="82" s="1"/>
  <c r="AT62" i="82"/>
  <c r="BW7" i="82" s="1"/>
  <c r="AN62" i="82"/>
  <c r="BQ7" i="82" s="1"/>
  <c r="AU62" i="82"/>
  <c r="BX7" i="82" s="1"/>
  <c r="AW62" i="82"/>
  <c r="BY7" i="82" s="1"/>
  <c r="AG62" i="82"/>
  <c r="BJ7" i="82" s="1"/>
  <c r="AQ62" i="82"/>
  <c r="BT7" i="82" s="1"/>
  <c r="AM62" i="82"/>
  <c r="BP7" i="82" s="1"/>
  <c r="AI62" i="82"/>
  <c r="BL7" i="82" s="1"/>
  <c r="AS62" i="82"/>
  <c r="BV7" i="82" s="1"/>
  <c r="AC62" i="82"/>
  <c r="BF7" i="82" s="1"/>
  <c r="AV62" i="82"/>
  <c r="AR62" i="82"/>
  <c r="BU7" i="82" s="1"/>
  <c r="AE62" i="82"/>
  <c r="BH7" i="82" s="1"/>
  <c r="AO62" i="82"/>
  <c r="BR7" i="82" s="1"/>
  <c r="AF62" i="82"/>
  <c r="BI7" i="82" s="1"/>
  <c r="AB62" i="82"/>
  <c r="BE7" i="82" s="1"/>
  <c r="AD62" i="82"/>
  <c r="BG7" i="82" s="1"/>
  <c r="AP62" i="82"/>
  <c r="BS7" i="82" s="1"/>
  <c r="AJ62" i="82"/>
  <c r="BM7" i="82" s="1"/>
  <c r="AK62" i="82"/>
  <c r="BN7" i="82" s="1"/>
  <c r="AL62" i="82"/>
  <c r="BO7" i="82" s="1"/>
  <c r="AH62" i="82"/>
  <c r="BK7" i="82" s="1"/>
  <c r="AU50" i="82"/>
  <c r="BX6" i="82" s="1"/>
  <c r="AD50" i="82"/>
  <c r="BG6" i="82" s="1"/>
  <c r="AP50" i="82"/>
  <c r="BS6" i="82" s="1"/>
  <c r="AK50" i="82"/>
  <c r="BN6" i="82" s="1"/>
  <c r="AL50" i="82"/>
  <c r="BO6" i="82" s="1"/>
  <c r="AI50" i="82"/>
  <c r="BL6" i="82" s="1"/>
  <c r="AW50" i="82"/>
  <c r="BY6" i="82" s="1"/>
  <c r="AG50" i="82"/>
  <c r="BJ6" i="82" s="1"/>
  <c r="AQ50" i="82"/>
  <c r="BT6" i="82" s="1"/>
  <c r="AR50" i="82"/>
  <c r="BU6" i="82" s="1"/>
  <c r="AN50" i="82"/>
  <c r="BQ6" i="82" s="1"/>
  <c r="AE50" i="82"/>
  <c r="BH6" i="82" s="1"/>
  <c r="AS50" i="82"/>
  <c r="BV6" i="82" s="1"/>
  <c r="AC50" i="82"/>
  <c r="BF6" i="82" s="1"/>
  <c r="AV50" i="82"/>
  <c r="AB50" i="82"/>
  <c r="BE6" i="82" s="1"/>
  <c r="AH50" i="82"/>
  <c r="BK6" i="82" s="1"/>
  <c r="AM50" i="82"/>
  <c r="BP6" i="82" s="1"/>
  <c r="AT50" i="82"/>
  <c r="BW6" i="82" s="1"/>
  <c r="AJ50" i="82"/>
  <c r="BM6" i="82" s="1"/>
  <c r="AO50" i="82"/>
  <c r="BR6" i="82" s="1"/>
  <c r="AF50" i="82"/>
  <c r="BI6" i="82" s="1"/>
  <c r="AM38" i="82"/>
  <c r="BP5" i="82" s="1"/>
  <c r="AI38" i="82"/>
  <c r="BL5" i="82" s="1"/>
  <c r="AH38" i="82"/>
  <c r="BK5" i="82" s="1"/>
  <c r="AO38" i="82"/>
  <c r="BR5" i="82" s="1"/>
  <c r="AV38" i="82"/>
  <c r="AF38" i="82"/>
  <c r="BI5" i="82" s="1"/>
  <c r="AU38" i="82"/>
  <c r="BX5" i="82" s="1"/>
  <c r="AT38" i="82"/>
  <c r="BW5" i="82" s="1"/>
  <c r="AD38" i="82"/>
  <c r="BG5" i="82" s="1"/>
  <c r="AK38" i="82"/>
  <c r="BN5" i="82" s="1"/>
  <c r="AR38" i="82"/>
  <c r="BU5" i="82" s="1"/>
  <c r="AB38" i="82"/>
  <c r="BE5" i="82" s="1"/>
  <c r="AP38" i="82"/>
  <c r="BS5" i="82" s="1"/>
  <c r="AW38" i="82"/>
  <c r="BY5" i="82" s="1"/>
  <c r="AG38" i="82"/>
  <c r="BJ5" i="82" s="1"/>
  <c r="AN38" i="82"/>
  <c r="BQ5" i="82" s="1"/>
  <c r="AQ38" i="82"/>
  <c r="BT5" i="82" s="1"/>
  <c r="AL38" i="82"/>
  <c r="BO5" i="82" s="1"/>
  <c r="AS38" i="82"/>
  <c r="BV5" i="82" s="1"/>
  <c r="AC38" i="82"/>
  <c r="BF5" i="82" s="1"/>
  <c r="AJ38" i="82"/>
  <c r="BM5" i="82" s="1"/>
  <c r="AE38" i="82"/>
  <c r="BH5" i="82" s="1"/>
  <c r="AW26" i="82"/>
  <c r="BY4" i="82" s="1"/>
  <c r="AG26" i="82"/>
  <c r="BJ4" i="82" s="1"/>
  <c r="AN26" i="82"/>
  <c r="BQ4" i="82" s="1"/>
  <c r="AI26" i="82"/>
  <c r="BL4" i="82" s="1"/>
  <c r="AL26" i="82"/>
  <c r="BO4" i="82" s="1"/>
  <c r="AU26" i="82"/>
  <c r="BX4" i="82" s="1"/>
  <c r="AP26" i="82"/>
  <c r="BS4" i="82" s="1"/>
  <c r="AS26" i="82"/>
  <c r="BV4" i="82" s="1"/>
  <c r="AC26" i="82"/>
  <c r="BF4" i="82" s="1"/>
  <c r="AJ26" i="82"/>
  <c r="BM4" i="82" s="1"/>
  <c r="AQ26" i="82"/>
  <c r="BT4" i="82" s="1"/>
  <c r="AT26" i="82"/>
  <c r="BW4" i="82" s="1"/>
  <c r="AO26" i="82"/>
  <c r="BR4" i="82" s="1"/>
  <c r="AV26" i="82"/>
  <c r="AF26" i="82"/>
  <c r="BI4" i="82" s="1"/>
  <c r="AE26" i="82"/>
  <c r="BH4" i="82" s="1"/>
  <c r="AK26" i="82"/>
  <c r="BN4" i="82" s="1"/>
  <c r="AR26" i="82"/>
  <c r="BU4" i="82" s="1"/>
  <c r="AB26" i="82"/>
  <c r="BE4" i="82" s="1"/>
  <c r="AD26" i="82"/>
  <c r="BG4" i="82" s="1"/>
  <c r="AM26" i="82"/>
  <c r="BP4" i="82" s="1"/>
  <c r="AH26" i="82"/>
  <c r="BK4" i="82" s="1"/>
  <c r="Q44" i="182"/>
  <c r="Q44" i="172"/>
  <c r="Q44" i="186"/>
  <c r="Q44" i="191"/>
  <c r="Q44" i="179"/>
  <c r="Q44" i="183"/>
  <c r="Q44" i="164"/>
  <c r="Q44" i="177"/>
  <c r="AV14" i="82"/>
  <c r="AW14" i="82"/>
  <c r="BY3" i="82" s="1"/>
  <c r="AG14" i="82"/>
  <c r="BJ3" i="82" s="1"/>
  <c r="AS14" i="82"/>
  <c r="BV3" i="82" s="1"/>
  <c r="AC14" i="82"/>
  <c r="BF3" i="82" s="1"/>
  <c r="AO14" i="82"/>
  <c r="BR3" i="82" s="1"/>
  <c r="AK14" i="82"/>
  <c r="BN3" i="82" s="1"/>
  <c r="AH14" i="82"/>
  <c r="BK3" i="82" s="1"/>
  <c r="AI14" i="82"/>
  <c r="BL3" i="82" s="1"/>
  <c r="AN14" i="82"/>
  <c r="BQ3" i="82" s="1"/>
  <c r="AL14" i="82"/>
  <c r="BO3" i="82" s="1"/>
  <c r="AM14" i="82"/>
  <c r="BP3" i="82" s="1"/>
  <c r="AB14" i="82"/>
  <c r="BE3" i="82" s="1"/>
  <c r="AR14" i="82"/>
  <c r="BU3" i="82" s="1"/>
  <c r="AP14" i="82"/>
  <c r="BS3" i="82" s="1"/>
  <c r="AQ14" i="82"/>
  <c r="BT3" i="82" s="1"/>
  <c r="AF14" i="82"/>
  <c r="BI3" i="82" s="1"/>
  <c r="AD14" i="82"/>
  <c r="BG3" i="82" s="1"/>
  <c r="AT14" i="82"/>
  <c r="BW3" i="82" s="1"/>
  <c r="AE14" i="82"/>
  <c r="BH3" i="82" s="1"/>
  <c r="AU14" i="82"/>
  <c r="BX3" i="82" s="1"/>
  <c r="AJ14" i="82"/>
  <c r="BM3" i="82" s="1"/>
  <c r="Q44" i="178"/>
  <c r="Q44" i="158"/>
  <c r="Q44" i="161"/>
  <c r="Q44" i="167"/>
  <c r="Q44" i="176"/>
  <c r="Q44" i="175"/>
  <c r="Q44" i="185"/>
  <c r="Q44" i="162"/>
  <c r="Q44" i="166"/>
  <c r="Q44" i="156"/>
  <c r="Q44" i="159"/>
  <c r="Q44" i="189"/>
  <c r="Q44" i="190"/>
  <c r="Q44" i="155"/>
  <c r="Q44" i="169"/>
  <c r="Q44" i="171"/>
  <c r="Q44" i="181"/>
  <c r="Q44" i="184"/>
  <c r="Q44" i="154"/>
  <c r="Q44" i="180"/>
  <c r="Q44" i="157"/>
  <c r="Q44" i="163"/>
  <c r="Q44" i="165"/>
  <c r="Q44" i="173"/>
  <c r="Q44" i="168"/>
  <c r="Q44" i="160"/>
  <c r="Q44" i="170"/>
  <c r="Q44" i="187"/>
  <c r="Q44" i="188"/>
  <c r="Q44" i="192"/>
  <c r="Q44" i="174"/>
  <c r="Q48" i="16"/>
  <c r="Q49" i="16" s="1"/>
  <c r="Q50" i="16" s="1"/>
  <c r="R146" i="165"/>
  <c r="R146" i="181"/>
  <c r="T105" i="16"/>
  <c r="R43" i="162"/>
  <c r="R43" i="155"/>
  <c r="R146" i="156"/>
  <c r="R146" i="187"/>
  <c r="R254" i="166"/>
  <c r="T114" i="16"/>
  <c r="T121" i="16"/>
  <c r="R43" i="156"/>
  <c r="R146" i="160"/>
  <c r="R43" i="168"/>
  <c r="R43" i="164"/>
  <c r="T99" i="16"/>
  <c r="T106" i="16"/>
  <c r="R43" i="192"/>
  <c r="R146" i="175"/>
  <c r="T101" i="16"/>
  <c r="R254" i="178"/>
  <c r="T137" i="16"/>
  <c r="R146" i="192"/>
  <c r="R254" i="192"/>
  <c r="R146" i="178"/>
  <c r="R254" i="188"/>
  <c r="T125" i="16"/>
  <c r="R254" i="169"/>
  <c r="T128" i="16"/>
  <c r="T108" i="16"/>
  <c r="R146" i="180"/>
  <c r="R43" i="167"/>
  <c r="R146" i="155"/>
  <c r="T136" i="16"/>
  <c r="R146" i="179"/>
  <c r="R146" i="183"/>
  <c r="R254" i="154"/>
  <c r="T110" i="16"/>
  <c r="R43" i="163"/>
  <c r="R146" i="154"/>
  <c r="R254" i="185"/>
  <c r="R255" i="164"/>
  <c r="T109" i="16"/>
  <c r="R255" i="159"/>
  <c r="R254" i="191"/>
  <c r="R146" i="161"/>
  <c r="R254" i="170"/>
  <c r="T112" i="16"/>
  <c r="R43" i="154"/>
  <c r="R146" i="171"/>
  <c r="R255" i="156"/>
  <c r="R146" i="167"/>
  <c r="R255" i="163"/>
  <c r="T133" i="16"/>
  <c r="T135" i="16"/>
  <c r="R43" i="165"/>
  <c r="R146" i="162"/>
  <c r="R254" i="187"/>
  <c r="R43" i="191"/>
  <c r="T132" i="16"/>
  <c r="R43" i="190"/>
  <c r="R146" i="186"/>
  <c r="R43" i="160"/>
  <c r="T111" i="16"/>
  <c r="T102" i="16"/>
  <c r="R146" i="190"/>
  <c r="R146" i="189"/>
  <c r="R43" i="170"/>
  <c r="R146" i="172"/>
  <c r="R43" i="182"/>
  <c r="R146" i="174"/>
  <c r="T134" i="16"/>
  <c r="R146" i="170"/>
  <c r="R43" i="171"/>
  <c r="R146" i="188"/>
  <c r="T103" i="16"/>
  <c r="R43" i="177"/>
  <c r="R43" i="159"/>
  <c r="R255" i="160"/>
  <c r="R254" i="184"/>
  <c r="R254" i="171"/>
  <c r="R146" i="185"/>
  <c r="R43" i="161"/>
  <c r="R254" i="186"/>
  <c r="T122" i="16"/>
  <c r="T123" i="16"/>
  <c r="R255" i="157"/>
  <c r="R254" i="167"/>
  <c r="R146" i="191"/>
  <c r="R43" i="189"/>
  <c r="T127" i="16"/>
  <c r="T115" i="16"/>
  <c r="R254" i="174"/>
  <c r="R43" i="173"/>
  <c r="T129" i="16"/>
  <c r="R43" i="186"/>
  <c r="R255" i="161"/>
  <c r="R146" i="173"/>
  <c r="R146" i="158"/>
  <c r="R43" i="180"/>
  <c r="T126" i="16"/>
  <c r="R254" i="176"/>
  <c r="R43" i="175"/>
  <c r="R146" i="176"/>
  <c r="R255" i="162"/>
  <c r="R254" i="179"/>
  <c r="R43" i="183"/>
  <c r="R255" i="158"/>
  <c r="R254" i="181"/>
  <c r="R43" i="181"/>
  <c r="R43" i="158"/>
  <c r="T131" i="16"/>
  <c r="R43" i="169"/>
  <c r="R254" i="172"/>
  <c r="T124" i="16"/>
  <c r="R146" i="182"/>
  <c r="R254" i="175"/>
  <c r="R146" i="168"/>
  <c r="R43" i="185"/>
  <c r="R43" i="172"/>
  <c r="R43" i="174"/>
  <c r="R254" i="168"/>
  <c r="R254" i="183"/>
  <c r="T100" i="16"/>
  <c r="R254" i="180"/>
  <c r="R146" i="169"/>
  <c r="R254" i="155"/>
  <c r="R255" i="165"/>
  <c r="R254" i="177"/>
  <c r="R146" i="164"/>
  <c r="T107" i="16"/>
  <c r="T117" i="16"/>
  <c r="T120" i="16"/>
  <c r="R43" i="166"/>
  <c r="T119" i="16"/>
  <c r="R146" i="157"/>
  <c r="T130" i="16"/>
  <c r="R43" i="176"/>
  <c r="R43" i="178"/>
  <c r="T113" i="16"/>
  <c r="R146" i="163"/>
  <c r="R146" i="159"/>
  <c r="R43" i="179"/>
  <c r="R146" i="177"/>
  <c r="T116" i="16"/>
  <c r="R254" i="173"/>
  <c r="T104" i="16"/>
  <c r="R146" i="184"/>
  <c r="R146" i="166"/>
  <c r="R254" i="182"/>
  <c r="R254" i="189"/>
  <c r="R43" i="157"/>
  <c r="T118" i="16"/>
  <c r="R254" i="190"/>
  <c r="R43" i="188"/>
  <c r="R43" i="184"/>
  <c r="R43" i="187"/>
  <c r="W326" i="82" l="1"/>
  <c r="CC29" i="82" s="1"/>
  <c r="V350" i="82"/>
  <c r="CA31" i="82" s="1"/>
  <c r="CB31" i="82" s="1"/>
  <c r="W110" i="82"/>
  <c r="CC11" i="82" s="1"/>
  <c r="W194" i="82"/>
  <c r="CC18" i="82" s="1"/>
  <c r="W338" i="82"/>
  <c r="CC30" i="82" s="1"/>
  <c r="V122" i="82"/>
  <c r="CA12" i="82" s="1"/>
  <c r="CB12" i="82" s="1"/>
  <c r="V302" i="82"/>
  <c r="CA27" i="82" s="1"/>
  <c r="CB27" i="82" s="1"/>
  <c r="W254" i="82"/>
  <c r="CC23" i="82" s="1"/>
  <c r="V50" i="82"/>
  <c r="CA6" i="82" s="1"/>
  <c r="CB6" i="82" s="1"/>
  <c r="W398" i="82"/>
  <c r="CC35" i="82" s="1"/>
  <c r="W62" i="82"/>
  <c r="CC7" i="82" s="1"/>
  <c r="W290" i="82"/>
  <c r="CC26" i="82" s="1"/>
  <c r="W14" i="82"/>
  <c r="CC3" i="82" s="1"/>
  <c r="W374" i="82"/>
  <c r="CC33" i="82" s="1"/>
  <c r="W98" i="82"/>
  <c r="CC10" i="82" s="1"/>
  <c r="V62" i="82"/>
  <c r="CA7" i="82" s="1"/>
  <c r="CB7" i="82" s="1"/>
  <c r="W422" i="82"/>
  <c r="CC37" i="82" s="1"/>
  <c r="W38" i="82"/>
  <c r="CC5" i="82" s="1"/>
  <c r="V470" i="82"/>
  <c r="CA41" i="82" s="1"/>
  <c r="CB41" i="82" s="1"/>
  <c r="W74" i="82"/>
  <c r="CC8" i="82" s="1"/>
  <c r="W182" i="82"/>
  <c r="CC17" i="82" s="1"/>
  <c r="V14" i="82"/>
  <c r="CA3" i="82" s="1"/>
  <c r="CB3" i="82" s="1"/>
  <c r="W314" i="82"/>
  <c r="CC28" i="82" s="1"/>
  <c r="V398" i="82"/>
  <c r="CA35" i="82" s="1"/>
  <c r="CB35" i="82" s="1"/>
  <c r="V134" i="82"/>
  <c r="CA13" i="82" s="1"/>
  <c r="CB13" i="82" s="1"/>
  <c r="V254" i="82"/>
  <c r="CA23" i="82" s="1"/>
  <c r="CB23" i="82" s="1"/>
  <c r="V110" i="82"/>
  <c r="CA11" i="82" s="1"/>
  <c r="CB11" i="82" s="1"/>
  <c r="W206" i="82"/>
  <c r="CC19" i="82" s="1"/>
  <c r="W410" i="82"/>
  <c r="CC36" i="82" s="1"/>
  <c r="V158" i="82"/>
  <c r="CA15" i="82" s="1"/>
  <c r="CB15" i="82" s="1"/>
  <c r="W218" i="82"/>
  <c r="CC20" i="82" s="1"/>
  <c r="W458" i="82"/>
  <c r="CC40" i="82" s="1"/>
  <c r="W158" i="82"/>
  <c r="CC15" i="82" s="1"/>
  <c r="V386" i="82"/>
  <c r="CA34" i="82" s="1"/>
  <c r="CB34" i="82" s="1"/>
  <c r="V422" i="82"/>
  <c r="CA37" i="82" s="1"/>
  <c r="CB37" i="82" s="1"/>
  <c r="W122" i="82"/>
  <c r="CC12" i="82" s="1"/>
  <c r="V146" i="82"/>
  <c r="CA14" i="82" s="1"/>
  <c r="CB14" i="82" s="1"/>
  <c r="W146" i="82"/>
  <c r="CC14" i="82" s="1"/>
  <c r="W86" i="82"/>
  <c r="CC9" i="82" s="1"/>
  <c r="W266" i="82"/>
  <c r="CC24" i="82" s="1"/>
  <c r="V338" i="82"/>
  <c r="CA30" i="82" s="1"/>
  <c r="CB30" i="82" s="1"/>
  <c r="V266" i="82"/>
  <c r="CA24" i="82" s="1"/>
  <c r="CB24" i="82" s="1"/>
  <c r="V218" i="82"/>
  <c r="CA20" i="82" s="1"/>
  <c r="CB20" i="82" s="1"/>
  <c r="V290" i="82"/>
  <c r="CA26" i="82" s="1"/>
  <c r="CB26" i="82" s="1"/>
  <c r="W446" i="82"/>
  <c r="CC39" i="82" s="1"/>
  <c r="V446" i="82"/>
  <c r="CA39" i="82" s="1"/>
  <c r="CB39" i="82" s="1"/>
  <c r="V182" i="82"/>
  <c r="CA17" i="82" s="1"/>
  <c r="CB17" i="82" s="1"/>
  <c r="V74" i="82"/>
  <c r="CA8" i="82" s="1"/>
  <c r="CB8" i="82" s="1"/>
  <c r="V230" i="82"/>
  <c r="CA21" i="82" s="1"/>
  <c r="CB21" i="82" s="1"/>
  <c r="V206" i="82"/>
  <c r="CA19" i="82" s="1"/>
  <c r="CB19" i="82" s="1"/>
  <c r="W434" i="82"/>
  <c r="CC38" i="82" s="1"/>
  <c r="V458" i="82"/>
  <c r="CA40" i="82" s="1"/>
  <c r="CB40" i="82" s="1"/>
  <c r="V362" i="82"/>
  <c r="CA32" i="82" s="1"/>
  <c r="CB32" i="82" s="1"/>
  <c r="W362" i="82"/>
  <c r="CC32" i="82" s="1"/>
  <c r="V194" i="82"/>
  <c r="CA18" i="82" s="1"/>
  <c r="CB18" i="82" s="1"/>
  <c r="V242" i="82"/>
  <c r="CA22" i="82" s="1"/>
  <c r="CB22" i="82" s="1"/>
  <c r="V26" i="82"/>
  <c r="CA4" i="82" s="1"/>
  <c r="CB4" i="82" s="1"/>
  <c r="W134" i="82"/>
  <c r="CC13" i="82" s="1"/>
  <c r="V326" i="82"/>
  <c r="CA29" i="82" s="1"/>
  <c r="CB29" i="82" s="1"/>
  <c r="W386" i="82"/>
  <c r="CC34" i="82" s="1"/>
  <c r="W302" i="82"/>
  <c r="CC27" i="82" s="1"/>
  <c r="V314" i="82"/>
  <c r="CA28" i="82" s="1"/>
  <c r="CB28" i="82" s="1"/>
  <c r="V86" i="82"/>
  <c r="CA9" i="82" s="1"/>
  <c r="CB9" i="82" s="1"/>
  <c r="V278" i="82"/>
  <c r="CA25" i="82" s="1"/>
  <c r="CB25" i="82" s="1"/>
  <c r="W350" i="82"/>
  <c r="CC31" i="82" s="1"/>
  <c r="V170" i="82"/>
  <c r="CA16" i="82" s="1"/>
  <c r="CB16" i="82" s="1"/>
  <c r="W230" i="82"/>
  <c r="CC21" i="82" s="1"/>
  <c r="W50" i="82"/>
  <c r="CC6" i="82" s="1"/>
  <c r="V38" i="82"/>
  <c r="CA5" i="82" s="1"/>
  <c r="CB5" i="82" s="1"/>
  <c r="V98" i="82"/>
  <c r="CA10" i="82" s="1"/>
  <c r="CB10" i="82" s="1"/>
  <c r="W278" i="82"/>
  <c r="CC25" i="82" s="1"/>
  <c r="W170" i="82"/>
  <c r="CC16" i="82" s="1"/>
  <c r="W26" i="82"/>
  <c r="CC4" i="82" s="1"/>
  <c r="V434" i="82"/>
  <c r="CA38" i="82" s="1"/>
  <c r="CB38" i="82" s="1"/>
  <c r="V410" i="82"/>
  <c r="CA36" i="82" s="1"/>
  <c r="CB36" i="82" s="1"/>
  <c r="W242" i="82"/>
  <c r="CC22" i="82" s="1"/>
  <c r="V374" i="82"/>
  <c r="CA33" i="82" s="1"/>
  <c r="CB33" i="82" s="1"/>
  <c r="W470" i="82"/>
  <c r="CC41" i="82" s="1"/>
  <c r="B56" i="11"/>
  <c r="B31" i="11"/>
  <c r="B4" i="11"/>
  <c r="CD41" i="82" l="1"/>
  <c r="CD31" i="82"/>
  <c r="CE41" i="82"/>
  <c r="CE31" i="82"/>
  <c r="CD15" i="82"/>
  <c r="CE23" i="82"/>
  <c r="CE21" i="82"/>
  <c r="CE3" i="82"/>
  <c r="CD34" i="82"/>
  <c r="CD39" i="82"/>
  <c r="CD23" i="82"/>
  <c r="CE15" i="82"/>
  <c r="CD3" i="82"/>
  <c r="CD24" i="82"/>
  <c r="CD19" i="82"/>
  <c r="CE34" i="82"/>
  <c r="CE19" i="82"/>
  <c r="CE39" i="82"/>
  <c r="CE24" i="82"/>
  <c r="CD30" i="82"/>
  <c r="CE4" i="82"/>
  <c r="CD37" i="82"/>
  <c r="CD28" i="82"/>
  <c r="CE27" i="82"/>
  <c r="CD17" i="82"/>
  <c r="CE32" i="82"/>
  <c r="CD27" i="82"/>
  <c r="CE37" i="82"/>
  <c r="CD4" i="82"/>
  <c r="CD32" i="82"/>
  <c r="CD33" i="82"/>
  <c r="CD21" i="82"/>
  <c r="CE17" i="82"/>
  <c r="CE30" i="82"/>
  <c r="CD16" i="82"/>
  <c r="CE36" i="82"/>
  <c r="CD38" i="82"/>
  <c r="CE16" i="82"/>
  <c r="CE28" i="82"/>
  <c r="CD40" i="82"/>
  <c r="CD35" i="82"/>
  <c r="CE38" i="82"/>
  <c r="CD26" i="82"/>
  <c r="CE33" i="82"/>
  <c r="CD29" i="82"/>
  <c r="CD20" i="82"/>
  <c r="CE18" i="82"/>
  <c r="CD22" i="82"/>
  <c r="CE25" i="82"/>
  <c r="CE26" i="82"/>
  <c r="CE40" i="82"/>
  <c r="CD36" i="82"/>
  <c r="CE35" i="82"/>
  <c r="CE29" i="82"/>
  <c r="CE20" i="82"/>
  <c r="CD18" i="82"/>
  <c r="CE22" i="82"/>
  <c r="CD25" i="82"/>
  <c r="R23" i="12"/>
  <c r="CJ2" i="82" s="1"/>
  <c r="R10" i="12"/>
  <c r="CI2" i="82" s="1"/>
  <c r="B28" i="3"/>
  <c r="L110" i="82" l="1"/>
  <c r="I110" i="82"/>
  <c r="J110" i="82"/>
  <c r="S110" i="82"/>
  <c r="H110" i="82"/>
  <c r="M110" i="82"/>
  <c r="T110" i="82"/>
  <c r="N110" i="82"/>
  <c r="R110" i="82"/>
  <c r="P110" i="82"/>
  <c r="Q110" i="82"/>
  <c r="G86" i="82" a="1"/>
  <c r="H62" i="82"/>
  <c r="L62" i="82"/>
  <c r="J62" i="82"/>
  <c r="H38" i="82"/>
  <c r="I38" i="82"/>
  <c r="J38" i="82"/>
  <c r="O38" i="82"/>
  <c r="L38" i="82"/>
  <c r="M38" i="82"/>
  <c r="N38" i="82"/>
  <c r="S38" i="82"/>
  <c r="P38" i="82"/>
  <c r="Q38" i="82"/>
  <c r="T38" i="82"/>
  <c r="U38" i="82"/>
  <c r="CE11" i="82"/>
  <c r="CE10" i="82"/>
  <c r="CE9" i="82"/>
  <c r="CE13" i="82"/>
  <c r="CE5" i="82"/>
  <c r="CE8" i="82"/>
  <c r="CE12" i="82"/>
  <c r="CE14" i="82"/>
  <c r="CE7" i="82"/>
  <c r="CE6" i="82"/>
  <c r="CD13" i="82"/>
  <c r="CD12" i="82"/>
  <c r="CD8" i="82"/>
  <c r="CD10" i="82"/>
  <c r="CD11" i="82"/>
  <c r="CD7" i="82"/>
  <c r="CD9" i="82"/>
  <c r="CD5" i="82"/>
  <c r="CD6" i="82"/>
  <c r="CD14" i="82"/>
  <c r="A45" i="91"/>
  <c r="E214" i="182"/>
  <c r="E214" i="179"/>
  <c r="E193" i="185"/>
  <c r="E235" i="182"/>
  <c r="E235" i="185"/>
  <c r="E193" i="181"/>
  <c r="R147" i="158"/>
  <c r="E214" i="192"/>
  <c r="E193" i="168"/>
  <c r="E214" i="183"/>
  <c r="E235" i="183"/>
  <c r="R147" i="165"/>
  <c r="R147" i="183"/>
  <c r="E235" i="192"/>
  <c r="E193" i="182"/>
  <c r="E235" i="172"/>
  <c r="R147" i="189"/>
  <c r="E235" i="175"/>
  <c r="E172" i="188"/>
  <c r="R147" i="188"/>
  <c r="E194" i="163"/>
  <c r="E214" i="178"/>
  <c r="R147" i="169"/>
  <c r="R147" i="191"/>
  <c r="R147" i="177"/>
  <c r="E235" i="176"/>
  <c r="E172" i="192"/>
  <c r="R147" i="159"/>
  <c r="R147" i="182"/>
  <c r="E235" i="190"/>
  <c r="E235" i="186"/>
  <c r="E193" i="189"/>
  <c r="E172" i="168"/>
  <c r="E236" i="162"/>
  <c r="E193" i="169"/>
  <c r="E193" i="184"/>
  <c r="E193" i="167"/>
  <c r="E214" i="190"/>
  <c r="E172" i="185"/>
  <c r="E214" i="186"/>
  <c r="E214" i="176"/>
  <c r="R147" i="162"/>
  <c r="E193" i="174"/>
  <c r="E235" i="169"/>
  <c r="E214" i="180"/>
  <c r="R147" i="176"/>
  <c r="E193" i="186"/>
  <c r="R147" i="163"/>
  <c r="E215" i="163"/>
  <c r="E172" i="176"/>
  <c r="E235" i="178"/>
  <c r="R147" i="185"/>
  <c r="R147" i="184"/>
  <c r="E236" i="156"/>
  <c r="E236" i="161"/>
  <c r="E235" i="168"/>
  <c r="E214" i="187"/>
  <c r="E235" i="166"/>
  <c r="E193" i="166"/>
  <c r="E172" i="186"/>
  <c r="E193" i="190"/>
  <c r="E194" i="159"/>
  <c r="E214" i="177"/>
  <c r="E236" i="159"/>
  <c r="E172" i="163"/>
  <c r="E214" i="167"/>
  <c r="E193" i="170"/>
  <c r="E193" i="178"/>
  <c r="E214" i="175"/>
  <c r="E235" i="184"/>
  <c r="E215" i="159"/>
  <c r="R147" i="179"/>
  <c r="E194" i="158"/>
  <c r="R147" i="167"/>
  <c r="E172" i="156"/>
  <c r="E172" i="166"/>
  <c r="E193" i="173"/>
  <c r="R147" i="192"/>
  <c r="E193" i="177"/>
  <c r="E172" i="155"/>
  <c r="E193" i="187"/>
  <c r="R147" i="155"/>
  <c r="E214" i="181"/>
  <c r="E194" i="160"/>
  <c r="E172" i="175"/>
  <c r="E172" i="171"/>
  <c r="E172" i="157"/>
  <c r="E235" i="181"/>
  <c r="E235" i="187"/>
  <c r="E172" i="158"/>
  <c r="E235" i="171"/>
  <c r="E214" i="191"/>
  <c r="E172" i="169"/>
  <c r="R147" i="160"/>
  <c r="E172" i="172"/>
  <c r="E214" i="155"/>
  <c r="R147" i="190"/>
  <c r="E193" i="154"/>
  <c r="E194" i="165"/>
  <c r="E214" i="189"/>
  <c r="E172" i="177"/>
  <c r="E215" i="156"/>
  <c r="E193" i="175"/>
  <c r="E172" i="191"/>
  <c r="E235" i="167"/>
  <c r="E215" i="165"/>
  <c r="E193" i="155"/>
  <c r="R147" i="171"/>
  <c r="E214" i="154"/>
  <c r="E214" i="172"/>
  <c r="R147" i="161"/>
  <c r="E193" i="192"/>
  <c r="E193" i="172"/>
  <c r="E235" i="154"/>
  <c r="R147" i="173"/>
  <c r="E172" i="159"/>
  <c r="R147" i="181"/>
  <c r="E172" i="160"/>
  <c r="E172" i="179"/>
  <c r="E215" i="164"/>
  <c r="E172" i="161"/>
  <c r="E172" i="164"/>
  <c r="E172" i="183"/>
  <c r="E194" i="161"/>
  <c r="E235" i="173"/>
  <c r="E214" i="170"/>
  <c r="R147" i="166"/>
  <c r="E193" i="179"/>
  <c r="R147" i="175"/>
  <c r="E193" i="191"/>
  <c r="E214" i="169"/>
  <c r="E172" i="187"/>
  <c r="R147" i="168"/>
  <c r="E235" i="177"/>
  <c r="E193" i="188"/>
  <c r="E172" i="190"/>
  <c r="R147" i="164"/>
  <c r="E172" i="182"/>
  <c r="R147" i="170"/>
  <c r="E236" i="158"/>
  <c r="E236" i="163"/>
  <c r="E214" i="168"/>
  <c r="E236" i="164"/>
  <c r="R147" i="174"/>
  <c r="E235" i="170"/>
  <c r="E194" i="157"/>
  <c r="E172" i="180"/>
  <c r="E172" i="167"/>
  <c r="E172" i="165"/>
  <c r="E236" i="165"/>
  <c r="R147" i="180"/>
  <c r="E215" i="161"/>
  <c r="E194" i="156"/>
  <c r="E214" i="184"/>
  <c r="E214" i="173"/>
  <c r="E172" i="162"/>
  <c r="E235" i="155"/>
  <c r="E236" i="157"/>
  <c r="E172" i="170"/>
  <c r="E193" i="183"/>
  <c r="E214" i="166"/>
  <c r="E236" i="160"/>
  <c r="E172" i="154"/>
  <c r="E214" i="171"/>
  <c r="E235" i="179"/>
  <c r="E172" i="189"/>
  <c r="E193" i="176"/>
  <c r="E214" i="174"/>
  <c r="R147" i="186"/>
  <c r="R147" i="187"/>
  <c r="R147" i="172"/>
  <c r="R147" i="156"/>
  <c r="E235" i="188"/>
  <c r="E235" i="189"/>
  <c r="E193" i="171"/>
  <c r="R147" i="157"/>
  <c r="E194" i="164"/>
  <c r="E214" i="185"/>
  <c r="E235" i="174"/>
  <c r="R147" i="178"/>
  <c r="E215" i="160"/>
  <c r="E172" i="184"/>
  <c r="E172" i="174"/>
  <c r="E235" i="180"/>
  <c r="E215" i="157"/>
  <c r="E215" i="162"/>
  <c r="E172" i="173"/>
  <c r="E235" i="191"/>
  <c r="R147" i="154"/>
  <c r="E215" i="158"/>
  <c r="E214" i="188"/>
  <c r="E172" i="178"/>
  <c r="E194" i="162"/>
  <c r="E172" i="181"/>
  <c r="E193" i="180"/>
  <c r="E176" i="159" l="1"/>
  <c r="G74" i="82" s="1" a="1"/>
  <c r="E240" i="156"/>
  <c r="G47" i="82" s="1" a="1"/>
  <c r="E197" i="182"/>
  <c r="G353" i="82" s="1" a="1"/>
  <c r="G353" i="82" s="1"/>
  <c r="E176" i="165"/>
  <c r="G146" i="82" s="1" a="1"/>
  <c r="E197" i="183"/>
  <c r="G365" i="82" s="1" a="1"/>
  <c r="G365" i="82" s="1"/>
  <c r="E218" i="172"/>
  <c r="G236" i="82" s="1" a="1"/>
  <c r="E240" i="157"/>
  <c r="G59" i="82" s="1" a="1"/>
  <c r="G59" i="82" s="1"/>
  <c r="E176" i="157"/>
  <c r="G50" i="82" s="1" a="1"/>
  <c r="E240" i="165"/>
  <c r="G155" i="82" s="1" a="1"/>
  <c r="G155" i="82" s="1"/>
  <c r="E240" i="162"/>
  <c r="G119" i="82" s="1" a="1"/>
  <c r="E218" i="175"/>
  <c r="G272" i="82" s="1" a="1"/>
  <c r="G272" i="82" s="1"/>
  <c r="E197" i="176"/>
  <c r="G281" i="82" s="1" a="1"/>
  <c r="E239" i="181"/>
  <c r="G347" i="82" s="1" a="1"/>
  <c r="E239" i="179"/>
  <c r="G323" i="82" s="1" a="1"/>
  <c r="E239" i="168"/>
  <c r="G191" i="82" s="1" a="1"/>
  <c r="G191" i="82" s="1"/>
  <c r="E176" i="190"/>
  <c r="G446" i="82" s="1" a="1"/>
  <c r="E218" i="189"/>
  <c r="G440" i="82" s="1" a="1"/>
  <c r="G440" i="82"/>
  <c r="E198" i="165"/>
  <c r="G149" i="82" s="1" a="1"/>
  <c r="E219" i="163"/>
  <c r="G128" i="82" s="1" a="1"/>
  <c r="G128" i="82" s="1"/>
  <c r="E198" i="156"/>
  <c r="G41" i="82" s="1" a="1"/>
  <c r="G41" i="82" s="1"/>
  <c r="E176" i="185"/>
  <c r="G386" i="82" s="1" a="1"/>
  <c r="G386" i="82"/>
  <c r="E197" i="191"/>
  <c r="G461" i="82" s="1" a="1"/>
  <c r="G461" i="82" s="1"/>
  <c r="E239" i="173"/>
  <c r="G251" i="82" s="1" a="1"/>
  <c r="G251" i="82" s="1"/>
  <c r="E239" i="182"/>
  <c r="G359" i="82" s="1" a="1"/>
  <c r="G359" i="82" s="1"/>
  <c r="E176" i="177"/>
  <c r="G290" i="82" s="1" a="1"/>
  <c r="G290" i="82" s="1"/>
  <c r="E219" i="159"/>
  <c r="G80" i="82" s="1" a="1"/>
  <c r="E197" i="180"/>
  <c r="G329" i="82" s="1" a="1"/>
  <c r="E239" i="169"/>
  <c r="G203" i="82" s="1" a="1"/>
  <c r="G203" i="82" s="1"/>
  <c r="E240" i="161"/>
  <c r="G107" i="82" s="1" a="1"/>
  <c r="E239" i="190"/>
  <c r="G455" i="82" s="1" a="1"/>
  <c r="E218" i="180"/>
  <c r="G332" i="82" s="1" a="1"/>
  <c r="E239" i="180"/>
  <c r="G335" i="82" s="1" a="1"/>
  <c r="E239" i="177"/>
  <c r="G299" i="82" s="1" a="1"/>
  <c r="G299" i="82" s="1"/>
  <c r="E176" i="180"/>
  <c r="G326" i="82" s="1" a="1"/>
  <c r="E218" i="171"/>
  <c r="G224" i="82" s="1" a="1"/>
  <c r="G224" i="82" s="1"/>
  <c r="E218" i="178"/>
  <c r="G308" i="82" s="1" a="1"/>
  <c r="G308" i="82" s="1"/>
  <c r="E198" i="162"/>
  <c r="G113" i="82" s="1" a="1"/>
  <c r="G113" i="82" s="1"/>
  <c r="E197" i="178"/>
  <c r="G305" i="82" s="1" a="1"/>
  <c r="G305" i="82" s="1"/>
  <c r="E218" i="166"/>
  <c r="G164" i="82" s="1" a="1"/>
  <c r="E240" i="159"/>
  <c r="G83" i="82" s="1" a="1"/>
  <c r="G38" i="82"/>
  <c r="E176" i="156"/>
  <c r="G38" i="82" s="1" a="1"/>
  <c r="R38" i="82" s="1"/>
  <c r="E218" i="167"/>
  <c r="G176" i="82" s="1" a="1"/>
  <c r="E198" i="160"/>
  <c r="G89" i="82" s="1" a="1"/>
  <c r="G89" i="82" s="1"/>
  <c r="E176" i="183"/>
  <c r="G362" i="82" s="1" a="1"/>
  <c r="G362" i="82" s="1"/>
  <c r="E198" i="158"/>
  <c r="G65" i="82" s="1" a="1"/>
  <c r="E219" i="157"/>
  <c r="G56" i="82" s="1" a="1"/>
  <c r="E218" i="183"/>
  <c r="G368" i="82" s="1" a="1"/>
  <c r="E176" i="160"/>
  <c r="K86" i="82" s="1"/>
  <c r="E219" i="160"/>
  <c r="G92" i="82" s="1" a="1"/>
  <c r="G92" i="82"/>
  <c r="E197" i="168"/>
  <c r="G185" i="82" s="1" a="1"/>
  <c r="E176" i="191"/>
  <c r="G458" i="82" s="1" a="1"/>
  <c r="E176" i="173"/>
  <c r="G242" i="82" s="1" a="1"/>
  <c r="G242" i="82" s="1"/>
  <c r="E240" i="158"/>
  <c r="G71" i="82" s="1" a="1"/>
  <c r="G71" i="82" s="1"/>
  <c r="E197" i="175"/>
  <c r="G269" i="82" s="1" a="1"/>
  <c r="E197" i="190"/>
  <c r="G449" i="82" s="1" a="1"/>
  <c r="E239" i="167"/>
  <c r="G179" i="82" s="1" a="1"/>
  <c r="E198" i="161"/>
  <c r="G101" i="82" s="1" a="1"/>
  <c r="E197" i="172"/>
  <c r="G233" i="82" s="1" a="1"/>
  <c r="E239" i="184"/>
  <c r="G383" i="82" s="1" a="1"/>
  <c r="G383" i="82"/>
  <c r="E176" i="170"/>
  <c r="G206" i="82" s="1" a="1"/>
  <c r="G206" i="82" s="1"/>
  <c r="E218" i="170"/>
  <c r="G212" i="82" s="1" a="1"/>
  <c r="G212" i="82" s="1"/>
  <c r="E239" i="172"/>
  <c r="G239" i="82" s="1" a="1"/>
  <c r="G239" i="82" s="1"/>
  <c r="E218" i="177"/>
  <c r="G296" i="82" s="1" a="1"/>
  <c r="G62" i="82"/>
  <c r="E176" i="158"/>
  <c r="G62" i="82" s="1" a="1"/>
  <c r="M62" i="82" s="1"/>
  <c r="E176" i="184"/>
  <c r="G374" i="82" s="1" a="1"/>
  <c r="G374" i="82" s="1"/>
  <c r="E239" i="155"/>
  <c r="G35" i="82" s="1" a="1"/>
  <c r="G35" i="82" s="1"/>
  <c r="G278" i="82"/>
  <c r="E176" i="176"/>
  <c r="G278" i="82" s="1" a="1"/>
  <c r="E218" i="179"/>
  <c r="G320" i="82" s="1" a="1"/>
  <c r="E176" i="187"/>
  <c r="G410" i="82" s="1" a="1"/>
  <c r="E239" i="175"/>
  <c r="G275" i="82" s="1" a="1"/>
  <c r="G275" i="82" s="1"/>
  <c r="G32" i="82"/>
  <c r="E218" i="155"/>
  <c r="G32" i="82" s="1" a="1"/>
  <c r="E218" i="184"/>
  <c r="G380" i="82" s="1" a="1"/>
  <c r="G380" i="82" s="1"/>
  <c r="E239" i="183"/>
  <c r="G371" i="82" s="1" a="1"/>
  <c r="E218" i="176"/>
  <c r="G284" i="82" s="1" a="1"/>
  <c r="E218" i="191"/>
  <c r="G464" i="82" s="1" a="1"/>
  <c r="E218" i="174"/>
  <c r="G260" i="82" s="1" a="1"/>
  <c r="G260" i="82" s="1"/>
  <c r="E239" i="154"/>
  <c r="G23" i="82" s="1" a="1"/>
  <c r="G23" i="82" s="1"/>
  <c r="E239" i="185"/>
  <c r="G395" i="82" s="1" a="1"/>
  <c r="E197" i="177"/>
  <c r="G293" i="82" s="1" a="1"/>
  <c r="E239" i="186"/>
  <c r="G407" i="82" s="1" a="1"/>
  <c r="E176" i="161"/>
  <c r="G98" i="82" s="1" a="1"/>
  <c r="E239" i="191"/>
  <c r="G467" i="82" s="1" a="1"/>
  <c r="G467" i="82" s="1"/>
  <c r="E197" i="188"/>
  <c r="G425" i="82" s="1" a="1"/>
  <c r="G425" i="82" s="1"/>
  <c r="E176" i="175"/>
  <c r="G266" i="82" s="1" a="1"/>
  <c r="E197" i="179"/>
  <c r="G317" i="82" s="1" a="1"/>
  <c r="G317" i="82" s="1"/>
  <c r="E218" i="187"/>
  <c r="G416" i="82" s="1" a="1"/>
  <c r="G416" i="82" s="1"/>
  <c r="E176" i="167"/>
  <c r="G170" i="82" s="1" a="1"/>
  <c r="G170" i="82" s="1"/>
  <c r="E197" i="155"/>
  <c r="G29" i="82" s="1" a="1"/>
  <c r="E197" i="154"/>
  <c r="G17" i="82" s="1" a="1"/>
  <c r="E197" i="170"/>
  <c r="G209" i="82" s="1" a="1"/>
  <c r="E176" i="188"/>
  <c r="G422" i="82" s="1" a="1"/>
  <c r="G422" i="82" s="1"/>
  <c r="E218" i="154"/>
  <c r="G20" i="82" s="1" a="1"/>
  <c r="E219" i="165"/>
  <c r="G152" i="82" s="1" a="1"/>
  <c r="E239" i="176"/>
  <c r="G287" i="82" s="1" a="1"/>
  <c r="G287" i="82" s="1"/>
  <c r="E219" i="158"/>
  <c r="G68" i="82" s="1" a="1"/>
  <c r="E176" i="169"/>
  <c r="G194" i="82" s="1" a="1"/>
  <c r="G194" i="82" s="1"/>
  <c r="E239" i="189"/>
  <c r="G443" i="82" s="1" a="1"/>
  <c r="G443" i="82" s="1"/>
  <c r="E197" i="169"/>
  <c r="G197" i="82" s="1" a="1"/>
  <c r="G197" i="82" s="1"/>
  <c r="E218" i="181"/>
  <c r="G344" i="82" s="1" a="1"/>
  <c r="E176" i="168"/>
  <c r="G182" i="82" s="1" a="1"/>
  <c r="G182" i="82"/>
  <c r="E176" i="178"/>
  <c r="G302" i="82" s="1" a="1"/>
  <c r="G350" i="82"/>
  <c r="E176" i="182"/>
  <c r="G350" i="82" s="1" a="1"/>
  <c r="E198" i="164"/>
  <c r="G137" i="82" s="1" a="1"/>
  <c r="E218" i="192"/>
  <c r="G476" i="82" s="1" a="1"/>
  <c r="E197" i="192"/>
  <c r="G473" i="82" s="1" a="1"/>
  <c r="E198" i="159"/>
  <c r="G77" i="82" s="1" a="1"/>
  <c r="G77" i="82" s="1"/>
  <c r="E239" i="192"/>
  <c r="G479" i="82" s="1" a="1"/>
  <c r="E219" i="164"/>
  <c r="G140" i="82" s="1" a="1"/>
  <c r="E218" i="186"/>
  <c r="G404" i="82" s="1" a="1"/>
  <c r="G404" i="82" s="1"/>
  <c r="E197" i="167"/>
  <c r="G173" i="82" s="1" a="1"/>
  <c r="E176" i="172"/>
  <c r="G230" i="82" s="1" a="1"/>
  <c r="E218" i="169"/>
  <c r="G200" i="82" s="1" a="1"/>
  <c r="E197" i="173"/>
  <c r="G245" i="82" s="1" a="1"/>
  <c r="G245" i="82" s="1"/>
  <c r="E239" i="170"/>
  <c r="G215" i="82" s="1" a="1"/>
  <c r="G215" i="82" s="1"/>
  <c r="E239" i="171"/>
  <c r="G227" i="82" s="1" a="1"/>
  <c r="E197" i="174"/>
  <c r="G257" i="82" s="1" a="1"/>
  <c r="G257" i="82" s="1"/>
  <c r="E176" i="174"/>
  <c r="G254" i="82" s="1" a="1"/>
  <c r="G254" i="82" s="1"/>
  <c r="E197" i="185"/>
  <c r="G389" i="82" s="1" a="1"/>
  <c r="G389" i="82" s="1"/>
  <c r="E198" i="157"/>
  <c r="G53" i="82" s="1" a="1"/>
  <c r="E197" i="166"/>
  <c r="G161" i="82" s="1" a="1"/>
  <c r="E240" i="163"/>
  <c r="G131" i="82" s="1" a="1"/>
  <c r="G131" i="82" s="1"/>
  <c r="E218" i="168"/>
  <c r="G188" i="82" s="1" a="1"/>
  <c r="E218" i="185"/>
  <c r="G392" i="82" s="1" a="1"/>
  <c r="G392" i="82" s="1"/>
  <c r="E218" i="173"/>
  <c r="G248" i="82" s="1" a="1"/>
  <c r="E219" i="162"/>
  <c r="G116" i="82" s="1" a="1"/>
  <c r="G116" i="82" s="1"/>
  <c r="E176" i="179"/>
  <c r="G314" i="82" s="1" a="1"/>
  <c r="G122" i="82"/>
  <c r="E176" i="163"/>
  <c r="G122" i="82" s="1" a="1"/>
  <c r="E239" i="178"/>
  <c r="G311" i="82" s="1" a="1"/>
  <c r="G311" i="82" s="1"/>
  <c r="E197" i="189"/>
  <c r="G437" i="82" s="1" a="1"/>
  <c r="G221" i="82"/>
  <c r="E197" i="171"/>
  <c r="G221" i="82" s="1" a="1"/>
  <c r="E239" i="188"/>
  <c r="G431" i="82" s="1" a="1"/>
  <c r="E176" i="171"/>
  <c r="G218" i="82" s="1" a="1"/>
  <c r="E218" i="190"/>
  <c r="G452" i="82" s="1" a="1"/>
  <c r="G452" i="82" s="1"/>
  <c r="E197" i="187"/>
  <c r="G413" i="82" s="1" a="1"/>
  <c r="E176" i="181"/>
  <c r="G338" i="82" s="1" a="1"/>
  <c r="G338" i="82" s="1"/>
  <c r="E198" i="163"/>
  <c r="G125" i="82" s="1" a="1"/>
  <c r="G125" i="82" s="1"/>
  <c r="E239" i="166"/>
  <c r="G167" i="82" s="1" a="1"/>
  <c r="E197" i="181"/>
  <c r="G341" i="82" s="1" a="1"/>
  <c r="E218" i="188"/>
  <c r="G428" i="82" s="1" a="1"/>
  <c r="E176" i="154"/>
  <c r="G14" i="82" s="1" a="1"/>
  <c r="E176" i="186"/>
  <c r="G398" i="82" s="1" a="1"/>
  <c r="E176" i="164"/>
  <c r="G134" i="82" s="1" a="1"/>
  <c r="E176" i="192"/>
  <c r="G470" i="82" s="1" a="1"/>
  <c r="E176" i="166"/>
  <c r="G158" i="82" s="1" a="1"/>
  <c r="G26" i="82"/>
  <c r="E176" i="155"/>
  <c r="G26" i="82" s="1" a="1"/>
  <c r="E240" i="160"/>
  <c r="G95" i="82" s="1" a="1"/>
  <c r="G95" i="82" s="1"/>
  <c r="E176" i="189"/>
  <c r="G434" i="82" s="1" a="1"/>
  <c r="G434" i="82" s="1"/>
  <c r="E239" i="174"/>
  <c r="G263" i="82" s="1" a="1"/>
  <c r="E197" i="186"/>
  <c r="G401" i="82" s="1" a="1"/>
  <c r="E197" i="184"/>
  <c r="G377" i="82" s="1" a="1"/>
  <c r="G377" i="82" s="1"/>
  <c r="E240" i="164"/>
  <c r="G143" i="82" s="1" a="1"/>
  <c r="E239" i="187"/>
  <c r="G419" i="82" s="1" a="1"/>
  <c r="G419" i="82" s="1"/>
  <c r="E176" i="162"/>
  <c r="G110" i="82" s="1" a="1"/>
  <c r="E219" i="161"/>
  <c r="G104" i="82" s="1" a="1"/>
  <c r="E219" i="156"/>
  <c r="G44" i="82" s="1" a="1"/>
  <c r="E218" i="182"/>
  <c r="G356" i="82" s="1" a="1"/>
  <c r="G356" i="82" s="1"/>
  <c r="R62" i="82"/>
  <c r="U62" i="82"/>
  <c r="Q62" i="82"/>
  <c r="I62" i="82"/>
  <c r="T62" i="82"/>
  <c r="P62" i="82"/>
  <c r="S62" i="82"/>
  <c r="N62" i="82"/>
  <c r="O62" i="82"/>
  <c r="U44" i="82"/>
  <c r="M44" i="82"/>
  <c r="R44" i="82"/>
  <c r="P44" i="82"/>
  <c r="O44" i="82"/>
  <c r="H44" i="82"/>
  <c r="N44" i="82"/>
  <c r="Q44" i="82"/>
  <c r="I44" i="82"/>
  <c r="L44" i="82"/>
  <c r="T44" i="82"/>
  <c r="J44" i="82"/>
  <c r="S44" i="82"/>
  <c r="P395" i="82"/>
  <c r="H395" i="82"/>
  <c r="M395" i="82"/>
  <c r="O395" i="82"/>
  <c r="N395" i="82"/>
  <c r="I395" i="82"/>
  <c r="T395" i="82"/>
  <c r="L395" i="82"/>
  <c r="R395" i="82"/>
  <c r="U395" i="82"/>
  <c r="J395" i="82"/>
  <c r="S395" i="82"/>
  <c r="Q395" i="82"/>
  <c r="U179" i="82"/>
  <c r="M179" i="82"/>
  <c r="P179" i="82"/>
  <c r="N179" i="82"/>
  <c r="T179" i="82"/>
  <c r="R179" i="82"/>
  <c r="L179" i="82"/>
  <c r="Q179" i="82"/>
  <c r="I179" i="82"/>
  <c r="S179" i="82"/>
  <c r="H179" i="82"/>
  <c r="J179" i="82"/>
  <c r="O179" i="82"/>
  <c r="Q143" i="82"/>
  <c r="I143" i="82"/>
  <c r="P143" i="82"/>
  <c r="H143" i="82"/>
  <c r="O143" i="82"/>
  <c r="N143" i="82"/>
  <c r="U143" i="82"/>
  <c r="M143" i="82"/>
  <c r="T143" i="82"/>
  <c r="L143" i="82"/>
  <c r="S143" i="82"/>
  <c r="R143" i="82"/>
  <c r="J143" i="82"/>
  <c r="P410" i="82"/>
  <c r="H410" i="82"/>
  <c r="O410" i="82"/>
  <c r="R410" i="82"/>
  <c r="S410" i="82"/>
  <c r="Q410" i="82"/>
  <c r="T410" i="82"/>
  <c r="L410" i="82"/>
  <c r="U410" i="82"/>
  <c r="J410" i="82"/>
  <c r="M410" i="82"/>
  <c r="I410" i="82"/>
  <c r="N410" i="82"/>
  <c r="S164" i="82"/>
  <c r="R164" i="82"/>
  <c r="H164" i="82"/>
  <c r="L164" i="82"/>
  <c r="P164" i="82"/>
  <c r="T164" i="82"/>
  <c r="I164" i="82"/>
  <c r="O164" i="82"/>
  <c r="M164" i="82"/>
  <c r="Q164" i="82"/>
  <c r="U164" i="82"/>
  <c r="J164" i="82"/>
  <c r="N164" i="82"/>
  <c r="Q176" i="82"/>
  <c r="I176" i="82"/>
  <c r="S176" i="82"/>
  <c r="H176" i="82"/>
  <c r="L176" i="82"/>
  <c r="J176" i="82"/>
  <c r="U176" i="82"/>
  <c r="M176" i="82"/>
  <c r="P176" i="82"/>
  <c r="N176" i="82"/>
  <c r="O176" i="82"/>
  <c r="T176" i="82"/>
  <c r="R176" i="82"/>
  <c r="U248" i="82"/>
  <c r="M248" i="82"/>
  <c r="T248" i="82"/>
  <c r="J248" i="82"/>
  <c r="P248" i="82"/>
  <c r="N248" i="82"/>
  <c r="L248" i="82"/>
  <c r="Q248" i="82"/>
  <c r="I248" i="82"/>
  <c r="O248" i="82"/>
  <c r="R248" i="82"/>
  <c r="H248" i="82"/>
  <c r="S248" i="82"/>
  <c r="U314" i="82"/>
  <c r="M314" i="82"/>
  <c r="R314" i="82"/>
  <c r="T314" i="82"/>
  <c r="P314" i="82"/>
  <c r="S314" i="82"/>
  <c r="H314" i="82"/>
  <c r="Q314" i="82"/>
  <c r="I314" i="82"/>
  <c r="L314" i="82"/>
  <c r="N314" i="82"/>
  <c r="J314" i="82"/>
  <c r="O314" i="82"/>
  <c r="T428" i="82"/>
  <c r="L428" i="82"/>
  <c r="R428" i="82"/>
  <c r="U428" i="82"/>
  <c r="J428" i="82"/>
  <c r="N428" i="82"/>
  <c r="S428" i="82"/>
  <c r="P428" i="82"/>
  <c r="H428" i="82"/>
  <c r="M428" i="82"/>
  <c r="O428" i="82"/>
  <c r="Q428" i="82"/>
  <c r="I428" i="82"/>
  <c r="U269" i="82"/>
  <c r="M269" i="82"/>
  <c r="T269" i="82"/>
  <c r="J269" i="82"/>
  <c r="H269" i="82"/>
  <c r="S269" i="82"/>
  <c r="R269" i="82"/>
  <c r="Q269" i="82"/>
  <c r="I269" i="82"/>
  <c r="O269" i="82"/>
  <c r="P269" i="82"/>
  <c r="N269" i="82"/>
  <c r="L269" i="82"/>
  <c r="T473" i="82"/>
  <c r="L473" i="82"/>
  <c r="S473" i="82"/>
  <c r="I473" i="82"/>
  <c r="M473" i="82"/>
  <c r="O473" i="82"/>
  <c r="Q473" i="82"/>
  <c r="P473" i="82"/>
  <c r="H473" i="82"/>
  <c r="N473" i="82"/>
  <c r="R473" i="82"/>
  <c r="U473" i="82"/>
  <c r="J473" i="82"/>
  <c r="Q320" i="82"/>
  <c r="I320" i="82"/>
  <c r="O320" i="82"/>
  <c r="N320" i="82"/>
  <c r="S320" i="82"/>
  <c r="L320" i="82"/>
  <c r="U320" i="82"/>
  <c r="M320" i="82"/>
  <c r="T320" i="82"/>
  <c r="J320" i="82"/>
  <c r="R320" i="82"/>
  <c r="P320" i="82"/>
  <c r="H320" i="82"/>
  <c r="U233" i="82"/>
  <c r="M233" i="82"/>
  <c r="S233" i="82"/>
  <c r="H233" i="82"/>
  <c r="L233" i="82"/>
  <c r="T233" i="82"/>
  <c r="J233" i="82"/>
  <c r="Q233" i="82"/>
  <c r="I233" i="82"/>
  <c r="N233" i="82"/>
  <c r="R233" i="82"/>
  <c r="P233" i="82"/>
  <c r="O233" i="82"/>
  <c r="U137" i="82"/>
  <c r="M137" i="82"/>
  <c r="T137" i="82"/>
  <c r="L137" i="82"/>
  <c r="S137" i="82"/>
  <c r="R137" i="82"/>
  <c r="J137" i="82"/>
  <c r="Q137" i="82"/>
  <c r="I137" i="82"/>
  <c r="P137" i="82"/>
  <c r="H137" i="82"/>
  <c r="O137" i="82"/>
  <c r="N137" i="82"/>
  <c r="O110" i="82"/>
  <c r="U110" i="82"/>
  <c r="Q185" i="82"/>
  <c r="I185" i="82"/>
  <c r="N185" i="82"/>
  <c r="P185" i="82"/>
  <c r="O185" i="82"/>
  <c r="R185" i="82"/>
  <c r="U185" i="82"/>
  <c r="M185" i="82"/>
  <c r="S185" i="82"/>
  <c r="H185" i="82"/>
  <c r="T185" i="82"/>
  <c r="J185" i="82"/>
  <c r="L185" i="82"/>
  <c r="Q80" i="82"/>
  <c r="I80" i="82"/>
  <c r="O80" i="82"/>
  <c r="S80" i="82"/>
  <c r="H80" i="82"/>
  <c r="L80" i="82"/>
  <c r="U80" i="82"/>
  <c r="M80" i="82"/>
  <c r="T80" i="82"/>
  <c r="J80" i="82"/>
  <c r="N80" i="82"/>
  <c r="R80" i="82"/>
  <c r="P80" i="82"/>
  <c r="Q200" i="82"/>
  <c r="I200" i="82"/>
  <c r="O200" i="82"/>
  <c r="H200" i="82"/>
  <c r="T200" i="82"/>
  <c r="R200" i="82"/>
  <c r="U200" i="82"/>
  <c r="M200" i="82"/>
  <c r="S200" i="82"/>
  <c r="P200" i="82"/>
  <c r="N200" i="82"/>
  <c r="L200" i="82"/>
  <c r="J200" i="82"/>
  <c r="U293" i="82"/>
  <c r="M293" i="82"/>
  <c r="T293" i="82"/>
  <c r="J293" i="82"/>
  <c r="L293" i="82"/>
  <c r="R293" i="82"/>
  <c r="P293" i="82"/>
  <c r="Q293" i="82"/>
  <c r="I293" i="82"/>
  <c r="O293" i="82"/>
  <c r="N293" i="82"/>
  <c r="S293" i="82"/>
  <c r="H293" i="82"/>
  <c r="U236" i="82"/>
  <c r="M236" i="82"/>
  <c r="S236" i="82"/>
  <c r="H236" i="82"/>
  <c r="L236" i="82"/>
  <c r="T236" i="82"/>
  <c r="J236" i="82"/>
  <c r="Q236" i="82"/>
  <c r="I236" i="82"/>
  <c r="N236" i="82"/>
  <c r="R236" i="82"/>
  <c r="P236" i="82"/>
  <c r="O236" i="82"/>
  <c r="U218" i="82"/>
  <c r="R218" i="82"/>
  <c r="I218" i="82"/>
  <c r="O218" i="82"/>
  <c r="S218" i="82"/>
  <c r="P218" i="82"/>
  <c r="N218" i="82"/>
  <c r="Q218" i="82"/>
  <c r="M218" i="82"/>
  <c r="T218" i="82"/>
  <c r="L218" i="82"/>
  <c r="J218" i="82"/>
  <c r="H218" i="82"/>
  <c r="Q167" i="82"/>
  <c r="I167" i="82"/>
  <c r="R167" i="82"/>
  <c r="O167" i="82"/>
  <c r="T167" i="82"/>
  <c r="S167" i="82"/>
  <c r="U167" i="82"/>
  <c r="M167" i="82"/>
  <c r="P167" i="82"/>
  <c r="J167" i="82"/>
  <c r="H167" i="82"/>
  <c r="N167" i="82"/>
  <c r="L167" i="82"/>
  <c r="U53" i="82"/>
  <c r="M53" i="82"/>
  <c r="T53" i="82"/>
  <c r="J53" i="82"/>
  <c r="N53" i="82"/>
  <c r="R53" i="82"/>
  <c r="P53" i="82"/>
  <c r="Q53" i="82"/>
  <c r="I53" i="82"/>
  <c r="O53" i="82"/>
  <c r="S53" i="82"/>
  <c r="H53" i="82"/>
  <c r="L53" i="82"/>
  <c r="U323" i="82"/>
  <c r="M323" i="82"/>
  <c r="T323" i="82"/>
  <c r="J323" i="82"/>
  <c r="P323" i="82"/>
  <c r="S323" i="82"/>
  <c r="N323" i="82"/>
  <c r="Q323" i="82"/>
  <c r="I323" i="82"/>
  <c r="O323" i="82"/>
  <c r="R323" i="82"/>
  <c r="H323" i="82"/>
  <c r="L323" i="82"/>
  <c r="Q173" i="82"/>
  <c r="I173" i="82"/>
  <c r="S173" i="82"/>
  <c r="H173" i="82"/>
  <c r="J173" i="82"/>
  <c r="O173" i="82"/>
  <c r="U173" i="82"/>
  <c r="M173" i="82"/>
  <c r="P173" i="82"/>
  <c r="N173" i="82"/>
  <c r="T173" i="82"/>
  <c r="R173" i="82"/>
  <c r="L173" i="82"/>
  <c r="U56" i="82"/>
  <c r="M56" i="82"/>
  <c r="T56" i="82"/>
  <c r="J56" i="82"/>
  <c r="N56" i="82"/>
  <c r="R56" i="82"/>
  <c r="P56" i="82"/>
  <c r="Q56" i="82"/>
  <c r="I56" i="82"/>
  <c r="O56" i="82"/>
  <c r="S56" i="82"/>
  <c r="H56" i="82"/>
  <c r="L56" i="82"/>
  <c r="U230" i="82"/>
  <c r="M230" i="82"/>
  <c r="P230" i="82"/>
  <c r="O230" i="82"/>
  <c r="R230" i="82"/>
  <c r="S230" i="82"/>
  <c r="H230" i="82"/>
  <c r="Q230" i="82"/>
  <c r="I230" i="82"/>
  <c r="T230" i="82"/>
  <c r="J230" i="82"/>
  <c r="L230" i="82"/>
  <c r="N230" i="82"/>
  <c r="U101" i="82"/>
  <c r="M101" i="82"/>
  <c r="T101" i="82"/>
  <c r="L101" i="82"/>
  <c r="S101" i="82"/>
  <c r="J101" i="82"/>
  <c r="N101" i="82"/>
  <c r="Q101" i="82"/>
  <c r="I101" i="82"/>
  <c r="P101" i="82"/>
  <c r="H101" i="82"/>
  <c r="R101" i="82"/>
  <c r="O101" i="82"/>
  <c r="Q119" i="82"/>
  <c r="I119" i="82"/>
  <c r="P119" i="82"/>
  <c r="H119" i="82"/>
  <c r="R119" i="82"/>
  <c r="O119" i="82"/>
  <c r="U119" i="82"/>
  <c r="M119" i="82"/>
  <c r="T119" i="82"/>
  <c r="L119" i="82"/>
  <c r="S119" i="82"/>
  <c r="J119" i="82"/>
  <c r="N119" i="82"/>
  <c r="Q149" i="82"/>
  <c r="I149" i="82"/>
  <c r="P149" i="82"/>
  <c r="H149" i="82"/>
  <c r="O149" i="82"/>
  <c r="N149" i="82"/>
  <c r="U149" i="82"/>
  <c r="M149" i="82"/>
  <c r="T149" i="82"/>
  <c r="L149" i="82"/>
  <c r="S149" i="82"/>
  <c r="R149" i="82"/>
  <c r="J149" i="82"/>
  <c r="R158" i="82"/>
  <c r="J158" i="82"/>
  <c r="Q158" i="82"/>
  <c r="I158" i="82"/>
  <c r="P158" i="82"/>
  <c r="H158" i="82"/>
  <c r="O158" i="82"/>
  <c r="N158" i="82"/>
  <c r="U158" i="82"/>
  <c r="M158" i="82"/>
  <c r="T158" i="82"/>
  <c r="L158" i="82"/>
  <c r="S158" i="82"/>
  <c r="P398" i="82"/>
  <c r="H398" i="82"/>
  <c r="M398" i="82"/>
  <c r="O398" i="82"/>
  <c r="S398" i="82"/>
  <c r="Q398" i="82"/>
  <c r="T398" i="82"/>
  <c r="L398" i="82"/>
  <c r="R398" i="82"/>
  <c r="U398" i="82"/>
  <c r="J398" i="82"/>
  <c r="I398" i="82"/>
  <c r="N398" i="82"/>
  <c r="T470" i="82"/>
  <c r="L470" i="82"/>
  <c r="Q470" i="82"/>
  <c r="O470" i="82"/>
  <c r="R470" i="82"/>
  <c r="N470" i="82"/>
  <c r="I470" i="82"/>
  <c r="P470" i="82"/>
  <c r="H470" i="82"/>
  <c r="U470" i="82"/>
  <c r="J470" i="82"/>
  <c r="M470" i="82"/>
  <c r="S470" i="82"/>
  <c r="T446" i="82"/>
  <c r="L446" i="82"/>
  <c r="U446" i="82"/>
  <c r="J446" i="82"/>
  <c r="M446" i="82"/>
  <c r="N446" i="82"/>
  <c r="I446" i="82"/>
  <c r="P446" i="82"/>
  <c r="H446" i="82"/>
  <c r="O446" i="82"/>
  <c r="R446" i="82"/>
  <c r="Q446" i="82"/>
  <c r="S446" i="82"/>
  <c r="N458" i="82"/>
  <c r="T458" i="82"/>
  <c r="L458" i="82"/>
  <c r="U458" i="82"/>
  <c r="Q458" i="82"/>
  <c r="S458" i="82"/>
  <c r="R458" i="82"/>
  <c r="J458" i="82"/>
  <c r="P458" i="82"/>
  <c r="H458" i="82"/>
  <c r="M458" i="82"/>
  <c r="I458" i="82"/>
  <c r="O458" i="82"/>
  <c r="Q227" i="82"/>
  <c r="I227" i="82"/>
  <c r="T227" i="82"/>
  <c r="J227" i="82"/>
  <c r="L227" i="82"/>
  <c r="N227" i="82"/>
  <c r="U227" i="82"/>
  <c r="M227" i="82"/>
  <c r="P227" i="82"/>
  <c r="O227" i="82"/>
  <c r="R227" i="82"/>
  <c r="S227" i="82"/>
  <c r="H227" i="82"/>
  <c r="Q209" i="82"/>
  <c r="I209" i="82"/>
  <c r="O209" i="82"/>
  <c r="L209" i="82"/>
  <c r="J209" i="82"/>
  <c r="H209" i="82"/>
  <c r="U209" i="82"/>
  <c r="M209" i="82"/>
  <c r="S209" i="82"/>
  <c r="T209" i="82"/>
  <c r="R209" i="82"/>
  <c r="P209" i="82"/>
  <c r="N209" i="82"/>
  <c r="U104" i="82"/>
  <c r="M104" i="82"/>
  <c r="T104" i="82"/>
  <c r="L104" i="82"/>
  <c r="S104" i="82"/>
  <c r="J104" i="82"/>
  <c r="N104" i="82"/>
  <c r="Q104" i="82"/>
  <c r="I104" i="82"/>
  <c r="P104" i="82"/>
  <c r="H104" i="82"/>
  <c r="R104" i="82"/>
  <c r="O104" i="82"/>
  <c r="Q284" i="82"/>
  <c r="I284" i="82"/>
  <c r="L284" i="82"/>
  <c r="H284" i="82"/>
  <c r="N284" i="82"/>
  <c r="P284" i="82"/>
  <c r="U284" i="82"/>
  <c r="M284" i="82"/>
  <c r="R284" i="82"/>
  <c r="O284" i="82"/>
  <c r="T284" i="82"/>
  <c r="S284" i="82"/>
  <c r="J284" i="82"/>
  <c r="U140" i="82"/>
  <c r="M140" i="82"/>
  <c r="T140" i="82"/>
  <c r="L140" i="82"/>
  <c r="S140" i="82"/>
  <c r="R140" i="82"/>
  <c r="J140" i="82"/>
  <c r="Q140" i="82"/>
  <c r="I140" i="82"/>
  <c r="P140" i="82"/>
  <c r="H140" i="82"/>
  <c r="O140" i="82"/>
  <c r="N140" i="82"/>
  <c r="Q326" i="82"/>
  <c r="I326" i="82"/>
  <c r="O326" i="82"/>
  <c r="S326" i="82"/>
  <c r="R326" i="82"/>
  <c r="P326" i="82"/>
  <c r="U326" i="82"/>
  <c r="M326" i="82"/>
  <c r="T326" i="82"/>
  <c r="J326" i="82"/>
  <c r="L326" i="82"/>
  <c r="N326" i="82"/>
  <c r="H326" i="82"/>
  <c r="Q332" i="82"/>
  <c r="I332" i="82"/>
  <c r="L332" i="82"/>
  <c r="N332" i="82"/>
  <c r="P332" i="82"/>
  <c r="O332" i="82"/>
  <c r="U332" i="82"/>
  <c r="M332" i="82"/>
  <c r="R332" i="82"/>
  <c r="T332" i="82"/>
  <c r="S332" i="82"/>
  <c r="J332" i="82"/>
  <c r="H332" i="82"/>
  <c r="Q341" i="82"/>
  <c r="I341" i="82"/>
  <c r="O341" i="82"/>
  <c r="P341" i="82"/>
  <c r="N341" i="82"/>
  <c r="L341" i="82"/>
  <c r="U341" i="82"/>
  <c r="M341" i="82"/>
  <c r="T341" i="82"/>
  <c r="J341" i="82"/>
  <c r="H341" i="82"/>
  <c r="S341" i="82"/>
  <c r="R341" i="82"/>
  <c r="T449" i="82"/>
  <c r="L449" i="82"/>
  <c r="R449" i="82"/>
  <c r="Q449" i="82"/>
  <c r="O449" i="82"/>
  <c r="N449" i="82"/>
  <c r="S449" i="82"/>
  <c r="P449" i="82"/>
  <c r="H449" i="82"/>
  <c r="M449" i="82"/>
  <c r="U449" i="82"/>
  <c r="J449" i="82"/>
  <c r="I449" i="82"/>
  <c r="Q68" i="82"/>
  <c r="I68" i="82"/>
  <c r="L68" i="82"/>
  <c r="T68" i="82"/>
  <c r="J68" i="82"/>
  <c r="N68" i="82"/>
  <c r="U68" i="82"/>
  <c r="M68" i="82"/>
  <c r="R68" i="82"/>
  <c r="P68" i="82"/>
  <c r="O68" i="82"/>
  <c r="S68" i="82"/>
  <c r="H68" i="82"/>
  <c r="S368" i="82"/>
  <c r="U368" i="82"/>
  <c r="M368" i="82"/>
  <c r="R368" i="82"/>
  <c r="P368" i="82"/>
  <c r="N368" i="82"/>
  <c r="L368" i="82"/>
  <c r="O368" i="82"/>
  <c r="Q368" i="82"/>
  <c r="I368" i="82"/>
  <c r="J368" i="82"/>
  <c r="H368" i="82"/>
  <c r="T368" i="82"/>
  <c r="Q65" i="82"/>
  <c r="I65" i="82"/>
  <c r="L65" i="82"/>
  <c r="T65" i="82"/>
  <c r="J65" i="82"/>
  <c r="N65" i="82"/>
  <c r="U65" i="82"/>
  <c r="M65" i="82"/>
  <c r="R65" i="82"/>
  <c r="P65" i="82"/>
  <c r="O65" i="82"/>
  <c r="S65" i="82"/>
  <c r="H65" i="82"/>
  <c r="N20" i="82"/>
  <c r="U20" i="82"/>
  <c r="M20" i="82"/>
  <c r="T20" i="82"/>
  <c r="L20" i="82"/>
  <c r="S20" i="82"/>
  <c r="R20" i="82"/>
  <c r="J20" i="82"/>
  <c r="Q20" i="82"/>
  <c r="I20" i="82"/>
  <c r="P20" i="82"/>
  <c r="H20" i="82"/>
  <c r="O20" i="82"/>
  <c r="U47" i="82"/>
  <c r="M47" i="82"/>
  <c r="R47" i="82"/>
  <c r="P47" i="82"/>
  <c r="O47" i="82"/>
  <c r="S47" i="82"/>
  <c r="H47" i="82"/>
  <c r="Q47" i="82"/>
  <c r="I47" i="82"/>
  <c r="L47" i="82"/>
  <c r="T47" i="82"/>
  <c r="J47" i="82"/>
  <c r="N47" i="82"/>
  <c r="P476" i="82"/>
  <c r="H476" i="82"/>
  <c r="N476" i="82"/>
  <c r="R476" i="82"/>
  <c r="U476" i="82"/>
  <c r="J476" i="82"/>
  <c r="T476" i="82"/>
  <c r="L476" i="82"/>
  <c r="S476" i="82"/>
  <c r="I476" i="82"/>
  <c r="M476" i="82"/>
  <c r="O476" i="82"/>
  <c r="Q476" i="82"/>
  <c r="U335" i="82"/>
  <c r="M335" i="82"/>
  <c r="R335" i="82"/>
  <c r="O335" i="82"/>
  <c r="T335" i="82"/>
  <c r="S335" i="82"/>
  <c r="J335" i="82"/>
  <c r="Q335" i="82"/>
  <c r="I335" i="82"/>
  <c r="L335" i="82"/>
  <c r="H335" i="82"/>
  <c r="N335" i="82"/>
  <c r="P335" i="82"/>
  <c r="Q83" i="82"/>
  <c r="I83" i="82"/>
  <c r="O83" i="82"/>
  <c r="S83" i="82"/>
  <c r="H83" i="82"/>
  <c r="L83" i="82"/>
  <c r="U83" i="82"/>
  <c r="M83" i="82"/>
  <c r="T83" i="82"/>
  <c r="J83" i="82"/>
  <c r="N83" i="82"/>
  <c r="R83" i="82"/>
  <c r="P83" i="82"/>
  <c r="Q347" i="82"/>
  <c r="I347" i="82"/>
  <c r="O347" i="82"/>
  <c r="S347" i="82"/>
  <c r="R347" i="82"/>
  <c r="H347" i="82"/>
  <c r="U347" i="82"/>
  <c r="M347" i="82"/>
  <c r="T347" i="82"/>
  <c r="J347" i="82"/>
  <c r="L347" i="82"/>
  <c r="P347" i="82"/>
  <c r="N347" i="82"/>
  <c r="S17" i="82"/>
  <c r="R17" i="82"/>
  <c r="J17" i="82"/>
  <c r="Q17" i="82"/>
  <c r="I17" i="82"/>
  <c r="P17" i="82"/>
  <c r="H17" i="82"/>
  <c r="O17" i="82"/>
  <c r="N17" i="82"/>
  <c r="U17" i="82"/>
  <c r="M17" i="82"/>
  <c r="T17" i="82"/>
  <c r="L17" i="82"/>
  <c r="T407" i="82"/>
  <c r="L407" i="82"/>
  <c r="U407" i="82"/>
  <c r="J407" i="82"/>
  <c r="M407" i="82"/>
  <c r="S407" i="82"/>
  <c r="Q407" i="82"/>
  <c r="P407" i="82"/>
  <c r="H407" i="82"/>
  <c r="O407" i="82"/>
  <c r="R407" i="82"/>
  <c r="N407" i="82"/>
  <c r="I407" i="82"/>
  <c r="O29" i="82"/>
  <c r="N29" i="82"/>
  <c r="U29" i="82"/>
  <c r="M29" i="82"/>
  <c r="T29" i="82"/>
  <c r="L29" i="82"/>
  <c r="S29" i="82"/>
  <c r="R29" i="82"/>
  <c r="J29" i="82"/>
  <c r="Q29" i="82"/>
  <c r="I29" i="82"/>
  <c r="P29" i="82"/>
  <c r="H29" i="82"/>
  <c r="Q329" i="82"/>
  <c r="I329" i="82"/>
  <c r="L329" i="82"/>
  <c r="P329" i="82"/>
  <c r="O329" i="82"/>
  <c r="T329" i="82"/>
  <c r="U329" i="82"/>
  <c r="M329" i="82"/>
  <c r="R329" i="82"/>
  <c r="S329" i="82"/>
  <c r="J329" i="82"/>
  <c r="H329" i="82"/>
  <c r="N329" i="82"/>
  <c r="Q263" i="82"/>
  <c r="I263" i="82"/>
  <c r="N263" i="82"/>
  <c r="R263" i="82"/>
  <c r="P263" i="82"/>
  <c r="O263" i="82"/>
  <c r="U263" i="82"/>
  <c r="M263" i="82"/>
  <c r="S263" i="82"/>
  <c r="H263" i="82"/>
  <c r="L263" i="82"/>
  <c r="T263" i="82"/>
  <c r="J263" i="82"/>
  <c r="Q152" i="82"/>
  <c r="I152" i="82"/>
  <c r="P152" i="82"/>
  <c r="H152" i="82"/>
  <c r="O152" i="82"/>
  <c r="N152" i="82"/>
  <c r="U152" i="82"/>
  <c r="M152" i="82"/>
  <c r="T152" i="82"/>
  <c r="L152" i="82"/>
  <c r="S152" i="82"/>
  <c r="R152" i="82"/>
  <c r="J152" i="82"/>
  <c r="U188" i="82"/>
  <c r="M188" i="82"/>
  <c r="S188" i="82"/>
  <c r="H188" i="82"/>
  <c r="T188" i="82"/>
  <c r="J188" i="82"/>
  <c r="R188" i="82"/>
  <c r="Q188" i="82"/>
  <c r="I188" i="82"/>
  <c r="N188" i="82"/>
  <c r="P188" i="82"/>
  <c r="O188" i="82"/>
  <c r="L188" i="82"/>
  <c r="Q344" i="82"/>
  <c r="I344" i="82"/>
  <c r="O344" i="82"/>
  <c r="R344" i="82"/>
  <c r="H344" i="82"/>
  <c r="S344" i="82"/>
  <c r="U344" i="82"/>
  <c r="M344" i="82"/>
  <c r="T344" i="82"/>
  <c r="J344" i="82"/>
  <c r="P344" i="82"/>
  <c r="N344" i="82"/>
  <c r="L344" i="82"/>
  <c r="Q296" i="82"/>
  <c r="I296" i="82"/>
  <c r="O296" i="82"/>
  <c r="P296" i="82"/>
  <c r="L296" i="82"/>
  <c r="R296" i="82"/>
  <c r="U296" i="82"/>
  <c r="M296" i="82"/>
  <c r="T296" i="82"/>
  <c r="J296" i="82"/>
  <c r="H296" i="82"/>
  <c r="S296" i="82"/>
  <c r="N296" i="82"/>
  <c r="U302" i="82"/>
  <c r="M302" i="82"/>
  <c r="T302" i="82"/>
  <c r="J302" i="82"/>
  <c r="L302" i="82"/>
  <c r="H302" i="82"/>
  <c r="N302" i="82"/>
  <c r="Q302" i="82"/>
  <c r="I302" i="82"/>
  <c r="O302" i="82"/>
  <c r="S302" i="82"/>
  <c r="R302" i="82"/>
  <c r="P302" i="82"/>
  <c r="P431" i="82"/>
  <c r="H431" i="82"/>
  <c r="M431" i="82"/>
  <c r="O431" i="82"/>
  <c r="Q431" i="82"/>
  <c r="S431" i="82"/>
  <c r="T431" i="82"/>
  <c r="L431" i="82"/>
  <c r="R431" i="82"/>
  <c r="U431" i="82"/>
  <c r="J431" i="82"/>
  <c r="I431" i="82"/>
  <c r="N431" i="82"/>
  <c r="N161" i="82"/>
  <c r="U161" i="82"/>
  <c r="M161" i="82"/>
  <c r="T161" i="82"/>
  <c r="L161" i="82"/>
  <c r="S161" i="82"/>
  <c r="R161" i="82"/>
  <c r="J161" i="82"/>
  <c r="Q161" i="82"/>
  <c r="I161" i="82"/>
  <c r="P161" i="82"/>
  <c r="H161" i="82"/>
  <c r="O161" i="82"/>
  <c r="P437" i="82"/>
  <c r="H437" i="82"/>
  <c r="O437" i="82"/>
  <c r="R437" i="82"/>
  <c r="S437" i="82"/>
  <c r="Q437" i="82"/>
  <c r="T437" i="82"/>
  <c r="L437" i="82"/>
  <c r="U437" i="82"/>
  <c r="J437" i="82"/>
  <c r="M437" i="82"/>
  <c r="I437" i="82"/>
  <c r="N437" i="82"/>
  <c r="T464" i="82"/>
  <c r="L464" i="82"/>
  <c r="U464" i="82"/>
  <c r="J464" i="82"/>
  <c r="M464" i="82"/>
  <c r="S464" i="82"/>
  <c r="Q464" i="82"/>
  <c r="P464" i="82"/>
  <c r="H464" i="82"/>
  <c r="O464" i="82"/>
  <c r="R464" i="82"/>
  <c r="N464" i="82"/>
  <c r="I464" i="82"/>
  <c r="U266" i="82"/>
  <c r="M266" i="82"/>
  <c r="S266" i="82"/>
  <c r="H266" i="82"/>
  <c r="L266" i="82"/>
  <c r="T266" i="82"/>
  <c r="J266" i="82"/>
  <c r="Q266" i="82"/>
  <c r="I266" i="82"/>
  <c r="N266" i="82"/>
  <c r="R266" i="82"/>
  <c r="P266" i="82"/>
  <c r="O266" i="82"/>
  <c r="Q479" i="82"/>
  <c r="I479" i="82"/>
  <c r="P479" i="82"/>
  <c r="H479" i="82"/>
  <c r="R479" i="82"/>
  <c r="O479" i="82"/>
  <c r="U479" i="82"/>
  <c r="M479" i="82"/>
  <c r="T479" i="82"/>
  <c r="L479" i="82"/>
  <c r="S479" i="82"/>
  <c r="J479" i="82"/>
  <c r="N479" i="82"/>
  <c r="Q107" i="82"/>
  <c r="I107" i="82"/>
  <c r="P107" i="82"/>
  <c r="H107" i="82"/>
  <c r="R107" i="82"/>
  <c r="O107" i="82"/>
  <c r="U107" i="82"/>
  <c r="M107" i="82"/>
  <c r="T107" i="82"/>
  <c r="L107" i="82"/>
  <c r="S107" i="82"/>
  <c r="J107" i="82"/>
  <c r="N107" i="82"/>
  <c r="O371" i="82"/>
  <c r="Q371" i="82"/>
  <c r="I371" i="82"/>
  <c r="J371" i="82"/>
  <c r="H371" i="82"/>
  <c r="T371" i="82"/>
  <c r="S371" i="82"/>
  <c r="U371" i="82"/>
  <c r="M371" i="82"/>
  <c r="R371" i="82"/>
  <c r="P371" i="82"/>
  <c r="N371" i="82"/>
  <c r="L371" i="82"/>
  <c r="R455" i="82"/>
  <c r="J455" i="82"/>
  <c r="P455" i="82"/>
  <c r="H455" i="82"/>
  <c r="I455" i="82"/>
  <c r="U455" i="82"/>
  <c r="S455" i="82"/>
  <c r="N455" i="82"/>
  <c r="T455" i="82"/>
  <c r="L455" i="82"/>
  <c r="Q455" i="82"/>
  <c r="O455" i="82"/>
  <c r="M455" i="82"/>
  <c r="T413" i="82"/>
  <c r="L413" i="82"/>
  <c r="R413" i="82"/>
  <c r="U413" i="82"/>
  <c r="J413" i="82"/>
  <c r="I413" i="82"/>
  <c r="N413" i="82"/>
  <c r="P413" i="82"/>
  <c r="H413" i="82"/>
  <c r="M413" i="82"/>
  <c r="O413" i="82"/>
  <c r="S413" i="82"/>
  <c r="Q413" i="82"/>
  <c r="T401" i="82"/>
  <c r="L401" i="82"/>
  <c r="U401" i="82"/>
  <c r="J401" i="82"/>
  <c r="M401" i="82"/>
  <c r="S401" i="82"/>
  <c r="Q401" i="82"/>
  <c r="P401" i="82"/>
  <c r="H401" i="82"/>
  <c r="O401" i="82"/>
  <c r="R401" i="82"/>
  <c r="N401" i="82"/>
  <c r="I401" i="82"/>
  <c r="U281" i="82"/>
  <c r="M281" i="82"/>
  <c r="R281" i="82"/>
  <c r="T281" i="82"/>
  <c r="S281" i="82"/>
  <c r="J281" i="82"/>
  <c r="H281" i="82"/>
  <c r="Q281" i="82"/>
  <c r="I281" i="82"/>
  <c r="L281" i="82"/>
  <c r="N281" i="82"/>
  <c r="P281" i="82"/>
  <c r="O281" i="82"/>
  <c r="P383" i="82"/>
  <c r="H383" i="82"/>
  <c r="O383" i="82"/>
  <c r="R383" i="82"/>
  <c r="Q383" i="82"/>
  <c r="S383" i="82"/>
  <c r="T383" i="82"/>
  <c r="L383" i="82"/>
  <c r="U383" i="82"/>
  <c r="J383" i="82"/>
  <c r="M383" i="82"/>
  <c r="N383" i="82"/>
  <c r="I383" i="82"/>
  <c r="U272" i="82"/>
  <c r="M272" i="82"/>
  <c r="T272" i="82"/>
  <c r="J272" i="82"/>
  <c r="P272" i="82"/>
  <c r="N272" i="82"/>
  <c r="L272" i="82"/>
  <c r="Q272" i="82"/>
  <c r="I272" i="82"/>
  <c r="O272" i="82"/>
  <c r="R272" i="82"/>
  <c r="H272" i="82"/>
  <c r="S272" i="82"/>
  <c r="T416" i="82"/>
  <c r="L416" i="82"/>
  <c r="R416" i="82"/>
  <c r="U416" i="82"/>
  <c r="J416" i="82"/>
  <c r="N416" i="82"/>
  <c r="I416" i="82"/>
  <c r="P416" i="82"/>
  <c r="H416" i="82"/>
  <c r="M416" i="82"/>
  <c r="O416" i="82"/>
  <c r="Q416" i="82"/>
  <c r="S416" i="82"/>
  <c r="O41" i="82"/>
  <c r="N41" i="82"/>
  <c r="U41" i="82"/>
  <c r="M41" i="82"/>
  <c r="P41" i="82"/>
  <c r="H41" i="82"/>
  <c r="S41" i="82"/>
  <c r="R41" i="82"/>
  <c r="J41" i="82"/>
  <c r="Q41" i="82"/>
  <c r="I41" i="82"/>
  <c r="L41" i="82"/>
  <c r="T41" i="82"/>
  <c r="T377" i="82"/>
  <c r="L377" i="82"/>
  <c r="U377" i="82"/>
  <c r="J377" i="82"/>
  <c r="M377" i="82"/>
  <c r="S377" i="82"/>
  <c r="Q377" i="82"/>
  <c r="P377" i="82"/>
  <c r="H377" i="82"/>
  <c r="O377" i="82"/>
  <c r="R377" i="82"/>
  <c r="N377" i="82"/>
  <c r="I377" i="82"/>
  <c r="U305" i="82"/>
  <c r="M305" i="82"/>
  <c r="R305" i="82"/>
  <c r="S305" i="82"/>
  <c r="N305" i="82"/>
  <c r="J305" i="82"/>
  <c r="H305" i="82"/>
  <c r="Q305" i="82"/>
  <c r="I305" i="82"/>
  <c r="L305" i="82"/>
  <c r="O305" i="82"/>
  <c r="T305" i="82"/>
  <c r="P305" i="82"/>
  <c r="O362" i="82"/>
  <c r="Q362" i="82"/>
  <c r="I362" i="82"/>
  <c r="J362" i="82"/>
  <c r="H362" i="82"/>
  <c r="L362" i="82"/>
  <c r="S362" i="82"/>
  <c r="U362" i="82"/>
  <c r="M362" i="82"/>
  <c r="R362" i="82"/>
  <c r="P362" i="82"/>
  <c r="N362" i="82"/>
  <c r="T362" i="82"/>
  <c r="U224" i="82"/>
  <c r="M224" i="82"/>
  <c r="T224" i="82"/>
  <c r="J224" i="82"/>
  <c r="L224" i="82"/>
  <c r="H224" i="82"/>
  <c r="N224" i="82"/>
  <c r="Q224" i="82"/>
  <c r="I224" i="82"/>
  <c r="O224" i="82"/>
  <c r="R224" i="82"/>
  <c r="S224" i="82"/>
  <c r="P224" i="82"/>
  <c r="S359" i="82"/>
  <c r="U359" i="82"/>
  <c r="M359" i="82"/>
  <c r="R359" i="82"/>
  <c r="P359" i="82"/>
  <c r="N359" i="82"/>
  <c r="L359" i="82"/>
  <c r="O359" i="82"/>
  <c r="Q359" i="82"/>
  <c r="I359" i="82"/>
  <c r="J359" i="82"/>
  <c r="H359" i="82"/>
  <c r="T359" i="82"/>
  <c r="Q113" i="82"/>
  <c r="I113" i="82"/>
  <c r="P113" i="82"/>
  <c r="H113" i="82"/>
  <c r="R113" i="82"/>
  <c r="O113" i="82"/>
  <c r="U113" i="82"/>
  <c r="M113" i="82"/>
  <c r="T113" i="82"/>
  <c r="L113" i="82"/>
  <c r="S113" i="82"/>
  <c r="J113" i="82"/>
  <c r="N113" i="82"/>
  <c r="U290" i="82"/>
  <c r="M290" i="82"/>
  <c r="R290" i="82"/>
  <c r="S290" i="82"/>
  <c r="J290" i="82"/>
  <c r="H290" i="82"/>
  <c r="N290" i="82"/>
  <c r="Q290" i="82"/>
  <c r="I290" i="82"/>
  <c r="L290" i="82"/>
  <c r="P290" i="82"/>
  <c r="O290" i="82"/>
  <c r="T290" i="82"/>
  <c r="U299" i="82"/>
  <c r="M299" i="82"/>
  <c r="T299" i="82"/>
  <c r="J299" i="82"/>
  <c r="L299" i="82"/>
  <c r="H299" i="82"/>
  <c r="N299" i="82"/>
  <c r="Q299" i="82"/>
  <c r="I299" i="82"/>
  <c r="O299" i="82"/>
  <c r="R299" i="82"/>
  <c r="S299" i="82"/>
  <c r="P299" i="82"/>
  <c r="Q221" i="82"/>
  <c r="I221" i="82"/>
  <c r="O221" i="82"/>
  <c r="R221" i="82"/>
  <c r="N221" i="82"/>
  <c r="H221" i="82"/>
  <c r="U221" i="82"/>
  <c r="M221" i="82"/>
  <c r="T221" i="82"/>
  <c r="J221" i="82"/>
  <c r="L221" i="82"/>
  <c r="S221" i="82"/>
  <c r="P221" i="82"/>
  <c r="U212" i="82"/>
  <c r="M212" i="82"/>
  <c r="S212" i="82"/>
  <c r="T212" i="82"/>
  <c r="R212" i="82"/>
  <c r="P212" i="82"/>
  <c r="N212" i="82"/>
  <c r="Q212" i="82"/>
  <c r="I212" i="82"/>
  <c r="O212" i="82"/>
  <c r="L212" i="82"/>
  <c r="J212" i="82"/>
  <c r="H212" i="82"/>
  <c r="Q251" i="82"/>
  <c r="I251" i="82"/>
  <c r="T251" i="82"/>
  <c r="J251" i="82"/>
  <c r="S251" i="82"/>
  <c r="R251" i="82"/>
  <c r="U251" i="82"/>
  <c r="M251" i="82"/>
  <c r="P251" i="82"/>
  <c r="O251" i="82"/>
  <c r="L251" i="82"/>
  <c r="H251" i="82"/>
  <c r="N251" i="82"/>
  <c r="P434" i="82"/>
  <c r="H434" i="82"/>
  <c r="M434" i="82"/>
  <c r="O434" i="82"/>
  <c r="Q434" i="82"/>
  <c r="N434" i="82"/>
  <c r="T434" i="82"/>
  <c r="L434" i="82"/>
  <c r="R434" i="82"/>
  <c r="U434" i="82"/>
  <c r="J434" i="82"/>
  <c r="S434" i="82"/>
  <c r="I434" i="82"/>
  <c r="P392" i="82"/>
  <c r="H392" i="82"/>
  <c r="M392" i="82"/>
  <c r="O392" i="82"/>
  <c r="S392" i="82"/>
  <c r="Q392" i="82"/>
  <c r="T392" i="82"/>
  <c r="L392" i="82"/>
  <c r="R392" i="82"/>
  <c r="U392" i="82"/>
  <c r="J392" i="82"/>
  <c r="I392" i="82"/>
  <c r="N392" i="82"/>
  <c r="Q191" i="82"/>
  <c r="I191" i="82"/>
  <c r="N191" i="82"/>
  <c r="P191" i="82"/>
  <c r="O191" i="82"/>
  <c r="R191" i="82"/>
  <c r="U191" i="82"/>
  <c r="M191" i="82"/>
  <c r="S191" i="82"/>
  <c r="H191" i="82"/>
  <c r="T191" i="82"/>
  <c r="J191" i="82"/>
  <c r="L191" i="82"/>
  <c r="Q125" i="82"/>
  <c r="I125" i="82"/>
  <c r="P125" i="82"/>
  <c r="H125" i="82"/>
  <c r="R125" i="82"/>
  <c r="O125" i="82"/>
  <c r="U125" i="82"/>
  <c r="M125" i="82"/>
  <c r="T125" i="82"/>
  <c r="L125" i="82"/>
  <c r="S125" i="82"/>
  <c r="J125" i="82"/>
  <c r="N125" i="82"/>
  <c r="U122" i="82"/>
  <c r="M122" i="82"/>
  <c r="T122" i="82"/>
  <c r="L122" i="82"/>
  <c r="S122" i="82"/>
  <c r="J122" i="82"/>
  <c r="N122" i="82"/>
  <c r="Q122" i="82"/>
  <c r="I122" i="82"/>
  <c r="P122" i="82"/>
  <c r="H122" i="82"/>
  <c r="R122" i="82"/>
  <c r="O122" i="82"/>
  <c r="U26" i="82"/>
  <c r="M26" i="82"/>
  <c r="T26" i="82"/>
  <c r="L26" i="82"/>
  <c r="N26" i="82"/>
  <c r="R26" i="82"/>
  <c r="O26" i="82"/>
  <c r="Q26" i="82"/>
  <c r="I26" i="82"/>
  <c r="P26" i="82"/>
  <c r="H26" i="82"/>
  <c r="S26" i="82"/>
  <c r="J26" i="82"/>
  <c r="U89" i="82"/>
  <c r="M89" i="82"/>
  <c r="R89" i="82"/>
  <c r="P89" i="82"/>
  <c r="O89" i="82"/>
  <c r="S89" i="82"/>
  <c r="H89" i="82"/>
  <c r="Q89" i="82"/>
  <c r="I89" i="82"/>
  <c r="L89" i="82"/>
  <c r="T89" i="82"/>
  <c r="J89" i="82"/>
  <c r="N89" i="82"/>
  <c r="S365" i="82"/>
  <c r="U365" i="82"/>
  <c r="M365" i="82"/>
  <c r="R365" i="82"/>
  <c r="P365" i="82"/>
  <c r="N365" i="82"/>
  <c r="L365" i="82"/>
  <c r="O365" i="82"/>
  <c r="Q365" i="82"/>
  <c r="I365" i="82"/>
  <c r="J365" i="82"/>
  <c r="H365" i="82"/>
  <c r="T365" i="82"/>
  <c r="Q338" i="82"/>
  <c r="I338" i="82"/>
  <c r="L338" i="82"/>
  <c r="J338" i="82"/>
  <c r="H338" i="82"/>
  <c r="N338" i="82"/>
  <c r="U338" i="82"/>
  <c r="M338" i="82"/>
  <c r="R338" i="82"/>
  <c r="P338" i="82"/>
  <c r="O338" i="82"/>
  <c r="T338" i="82"/>
  <c r="S338" i="82"/>
  <c r="U245" i="82"/>
  <c r="M245" i="82"/>
  <c r="P245" i="82"/>
  <c r="O245" i="82"/>
  <c r="S245" i="82"/>
  <c r="H245" i="82"/>
  <c r="L245" i="82"/>
  <c r="Q245" i="82"/>
  <c r="I245" i="82"/>
  <c r="T245" i="82"/>
  <c r="J245" i="82"/>
  <c r="N245" i="82"/>
  <c r="R245" i="82"/>
  <c r="U350" i="82"/>
  <c r="M350" i="82"/>
  <c r="T350" i="82"/>
  <c r="J350" i="82"/>
  <c r="N350" i="82"/>
  <c r="P350" i="82"/>
  <c r="R350" i="82"/>
  <c r="Q350" i="82"/>
  <c r="I350" i="82"/>
  <c r="O350" i="82"/>
  <c r="S350" i="82"/>
  <c r="H350" i="82"/>
  <c r="L350" i="82"/>
  <c r="U116" i="82"/>
  <c r="M116" i="82"/>
  <c r="T116" i="82"/>
  <c r="L116" i="82"/>
  <c r="S116" i="82"/>
  <c r="J116" i="82"/>
  <c r="N116" i="82"/>
  <c r="Q116" i="82"/>
  <c r="I116" i="82"/>
  <c r="P116" i="82"/>
  <c r="H116" i="82"/>
  <c r="R116" i="82"/>
  <c r="O116" i="82"/>
  <c r="U203" i="82"/>
  <c r="M203" i="82"/>
  <c r="S203" i="82"/>
  <c r="P203" i="82"/>
  <c r="N203" i="82"/>
  <c r="L203" i="82"/>
  <c r="J203" i="82"/>
  <c r="Q203" i="82"/>
  <c r="I203" i="82"/>
  <c r="O203" i="82"/>
  <c r="H203" i="82"/>
  <c r="T203" i="82"/>
  <c r="R203" i="82"/>
  <c r="P404" i="82"/>
  <c r="H404" i="82"/>
  <c r="O404" i="82"/>
  <c r="R404" i="82"/>
  <c r="S404" i="82"/>
  <c r="Q404" i="82"/>
  <c r="T404" i="82"/>
  <c r="L404" i="82"/>
  <c r="U404" i="82"/>
  <c r="J404" i="82"/>
  <c r="M404" i="82"/>
  <c r="I404" i="82"/>
  <c r="N404" i="82"/>
  <c r="N461" i="82"/>
  <c r="T461" i="82"/>
  <c r="L461" i="82"/>
  <c r="U461" i="82"/>
  <c r="Q461" i="82"/>
  <c r="O461" i="82"/>
  <c r="R461" i="82"/>
  <c r="J461" i="82"/>
  <c r="P461" i="82"/>
  <c r="H461" i="82"/>
  <c r="M461" i="82"/>
  <c r="I461" i="82"/>
  <c r="S461" i="82"/>
  <c r="Q254" i="82"/>
  <c r="I254" i="82"/>
  <c r="T254" i="82"/>
  <c r="J254" i="82"/>
  <c r="N254" i="82"/>
  <c r="S254" i="82"/>
  <c r="U254" i="82"/>
  <c r="M254" i="82"/>
  <c r="P254" i="82"/>
  <c r="O254" i="82"/>
  <c r="R254" i="82"/>
  <c r="L254" i="82"/>
  <c r="H254" i="82"/>
  <c r="S356" i="82"/>
  <c r="U356" i="82"/>
  <c r="M356" i="82"/>
  <c r="R356" i="82"/>
  <c r="P356" i="82"/>
  <c r="L356" i="82"/>
  <c r="N356" i="82"/>
  <c r="O356" i="82"/>
  <c r="Q356" i="82"/>
  <c r="I356" i="82"/>
  <c r="J356" i="82"/>
  <c r="H356" i="82"/>
  <c r="T356" i="82"/>
  <c r="P386" i="82"/>
  <c r="H386" i="82"/>
  <c r="O386" i="82"/>
  <c r="R386" i="82"/>
  <c r="S386" i="82"/>
  <c r="Q386" i="82"/>
  <c r="T386" i="82"/>
  <c r="L386" i="82"/>
  <c r="U386" i="82"/>
  <c r="J386" i="82"/>
  <c r="M386" i="82"/>
  <c r="I386" i="82"/>
  <c r="N386" i="82"/>
  <c r="T452" i="82"/>
  <c r="L452" i="82"/>
  <c r="R452" i="82"/>
  <c r="Q452" i="82"/>
  <c r="O452" i="82"/>
  <c r="I452" i="82"/>
  <c r="N452" i="82"/>
  <c r="P452" i="82"/>
  <c r="H452" i="82"/>
  <c r="M452" i="82"/>
  <c r="U452" i="82"/>
  <c r="J452" i="82"/>
  <c r="S452" i="82"/>
  <c r="U206" i="82"/>
  <c r="M206" i="82"/>
  <c r="S206" i="82"/>
  <c r="P206" i="82"/>
  <c r="N206" i="82"/>
  <c r="L206" i="82"/>
  <c r="J206" i="82"/>
  <c r="Q206" i="82"/>
  <c r="I206" i="82"/>
  <c r="O206" i="82"/>
  <c r="H206" i="82"/>
  <c r="T206" i="82"/>
  <c r="R206" i="82"/>
  <c r="Q275" i="82"/>
  <c r="I275" i="82"/>
  <c r="O275" i="82"/>
  <c r="S275" i="82"/>
  <c r="R275" i="82"/>
  <c r="H275" i="82"/>
  <c r="U275" i="82"/>
  <c r="M275" i="82"/>
  <c r="T275" i="82"/>
  <c r="J275" i="82"/>
  <c r="L275" i="82"/>
  <c r="P275" i="82"/>
  <c r="N275" i="82"/>
  <c r="Q287" i="82"/>
  <c r="I287" i="82"/>
  <c r="L287" i="82"/>
  <c r="J287" i="82"/>
  <c r="H287" i="82"/>
  <c r="N287" i="82"/>
  <c r="U287" i="82"/>
  <c r="M287" i="82"/>
  <c r="R287" i="82"/>
  <c r="P287" i="82"/>
  <c r="O287" i="82"/>
  <c r="T287" i="82"/>
  <c r="S287" i="82"/>
  <c r="U311" i="82"/>
  <c r="M311" i="82"/>
  <c r="R311" i="82"/>
  <c r="O311" i="82"/>
  <c r="N311" i="82"/>
  <c r="S311" i="82"/>
  <c r="P311" i="82"/>
  <c r="Q311" i="82"/>
  <c r="I311" i="82"/>
  <c r="L311" i="82"/>
  <c r="H311" i="82"/>
  <c r="T311" i="82"/>
  <c r="J311" i="82"/>
  <c r="Q317" i="82"/>
  <c r="I317" i="82"/>
  <c r="O317" i="82"/>
  <c r="S317" i="82"/>
  <c r="P317" i="82"/>
  <c r="R317" i="82"/>
  <c r="U317" i="82"/>
  <c r="M317" i="82"/>
  <c r="T317" i="82"/>
  <c r="J317" i="82"/>
  <c r="L317" i="82"/>
  <c r="H317" i="82"/>
  <c r="N317" i="82"/>
  <c r="U242" i="82"/>
  <c r="M242" i="82"/>
  <c r="S242" i="82"/>
  <c r="H242" i="82"/>
  <c r="L242" i="82"/>
  <c r="T242" i="82"/>
  <c r="J242" i="82"/>
  <c r="Q242" i="82"/>
  <c r="I242" i="82"/>
  <c r="N242" i="82"/>
  <c r="R242" i="82"/>
  <c r="P242" i="82"/>
  <c r="O242" i="82"/>
  <c r="Q197" i="82"/>
  <c r="I197" i="82"/>
  <c r="O197" i="82"/>
  <c r="H197" i="82"/>
  <c r="T197" i="82"/>
  <c r="R197" i="82"/>
  <c r="U197" i="82"/>
  <c r="M197" i="82"/>
  <c r="S197" i="82"/>
  <c r="P197" i="82"/>
  <c r="N197" i="82"/>
  <c r="L197" i="82"/>
  <c r="J197" i="82"/>
  <c r="S374" i="82"/>
  <c r="U374" i="82"/>
  <c r="M374" i="82"/>
  <c r="R374" i="82"/>
  <c r="P374" i="82"/>
  <c r="N374" i="82"/>
  <c r="L374" i="82"/>
  <c r="O374" i="82"/>
  <c r="Q374" i="82"/>
  <c r="I374" i="82"/>
  <c r="J374" i="82"/>
  <c r="H374" i="82"/>
  <c r="T374" i="82"/>
  <c r="T443" i="82"/>
  <c r="L443" i="82"/>
  <c r="U443" i="82"/>
  <c r="J443" i="82"/>
  <c r="M443" i="82"/>
  <c r="I443" i="82"/>
  <c r="N443" i="82"/>
  <c r="P443" i="82"/>
  <c r="H443" i="82"/>
  <c r="O443" i="82"/>
  <c r="R443" i="82"/>
  <c r="S443" i="82"/>
  <c r="Q443" i="82"/>
  <c r="U155" i="82"/>
  <c r="M155" i="82"/>
  <c r="T155" i="82"/>
  <c r="L155" i="82"/>
  <c r="S155" i="82"/>
  <c r="R155" i="82"/>
  <c r="J155" i="82"/>
  <c r="Q155" i="82"/>
  <c r="I155" i="82"/>
  <c r="P155" i="82"/>
  <c r="H155" i="82"/>
  <c r="O155" i="82"/>
  <c r="N155" i="82"/>
  <c r="U182" i="82"/>
  <c r="M182" i="82"/>
  <c r="P182" i="82"/>
  <c r="N182" i="82"/>
  <c r="O182" i="82"/>
  <c r="T182" i="82"/>
  <c r="R182" i="82"/>
  <c r="Q182" i="82"/>
  <c r="I182" i="82"/>
  <c r="S182" i="82"/>
  <c r="H182" i="82"/>
  <c r="L182" i="82"/>
  <c r="J182" i="82"/>
  <c r="P440" i="82"/>
  <c r="H440" i="82"/>
  <c r="O440" i="82"/>
  <c r="R440" i="82"/>
  <c r="Q440" i="82"/>
  <c r="S440" i="82"/>
  <c r="T440" i="82"/>
  <c r="L440" i="82"/>
  <c r="U440" i="82"/>
  <c r="J440" i="82"/>
  <c r="M440" i="82"/>
  <c r="N440" i="82"/>
  <c r="I440" i="82"/>
  <c r="P389" i="82"/>
  <c r="H389" i="82"/>
  <c r="M389" i="82"/>
  <c r="O389" i="82"/>
  <c r="N389" i="82"/>
  <c r="I389" i="82"/>
  <c r="T389" i="82"/>
  <c r="L389" i="82"/>
  <c r="R389" i="82"/>
  <c r="U389" i="82"/>
  <c r="J389" i="82"/>
  <c r="S389" i="82"/>
  <c r="Q389" i="82"/>
  <c r="T425" i="82"/>
  <c r="L425" i="82"/>
  <c r="R425" i="82"/>
  <c r="U425" i="82"/>
  <c r="J425" i="82"/>
  <c r="S425" i="82"/>
  <c r="I425" i="82"/>
  <c r="P425" i="82"/>
  <c r="H425" i="82"/>
  <c r="M425" i="82"/>
  <c r="O425" i="82"/>
  <c r="Q425" i="82"/>
  <c r="N425" i="82"/>
  <c r="U71" i="82"/>
  <c r="M71" i="82"/>
  <c r="R71" i="82"/>
  <c r="P71" i="82"/>
  <c r="O71" i="82"/>
  <c r="S71" i="82"/>
  <c r="H71" i="82"/>
  <c r="Q71" i="82"/>
  <c r="I71" i="82"/>
  <c r="L71" i="82"/>
  <c r="T71" i="82"/>
  <c r="J71" i="82"/>
  <c r="N71" i="82"/>
  <c r="Q131" i="82"/>
  <c r="I131" i="82"/>
  <c r="P131" i="82"/>
  <c r="H131" i="82"/>
  <c r="R131" i="82"/>
  <c r="O131" i="82"/>
  <c r="U131" i="82"/>
  <c r="M131" i="82"/>
  <c r="T131" i="82"/>
  <c r="L131" i="82"/>
  <c r="S131" i="82"/>
  <c r="J131" i="82"/>
  <c r="N131" i="82"/>
  <c r="P380" i="82"/>
  <c r="H380" i="82"/>
  <c r="O380" i="82"/>
  <c r="R380" i="82"/>
  <c r="S380" i="82"/>
  <c r="Q380" i="82"/>
  <c r="T380" i="82"/>
  <c r="L380" i="82"/>
  <c r="U380" i="82"/>
  <c r="J380" i="82"/>
  <c r="M380" i="82"/>
  <c r="I380" i="82"/>
  <c r="N380" i="82"/>
  <c r="Q194" i="82"/>
  <c r="I194" i="82"/>
  <c r="N194" i="82"/>
  <c r="P194" i="82"/>
  <c r="O194" i="82"/>
  <c r="R194" i="82"/>
  <c r="U194" i="82"/>
  <c r="M194" i="82"/>
  <c r="S194" i="82"/>
  <c r="H194" i="82"/>
  <c r="T194" i="82"/>
  <c r="J194" i="82"/>
  <c r="L194" i="82"/>
  <c r="Q260" i="82"/>
  <c r="I260" i="82"/>
  <c r="N260" i="82"/>
  <c r="R260" i="82"/>
  <c r="P260" i="82"/>
  <c r="O260" i="82"/>
  <c r="U260" i="82"/>
  <c r="M260" i="82"/>
  <c r="S260" i="82"/>
  <c r="H260" i="82"/>
  <c r="L260" i="82"/>
  <c r="T260" i="82"/>
  <c r="J260" i="82"/>
  <c r="Q170" i="82"/>
  <c r="I170" i="82"/>
  <c r="S170" i="82"/>
  <c r="R170" i="82"/>
  <c r="O170" i="82"/>
  <c r="T170" i="82"/>
  <c r="U170" i="82"/>
  <c r="M170" i="82"/>
  <c r="P170" i="82"/>
  <c r="L170" i="82"/>
  <c r="J170" i="82"/>
  <c r="H170" i="82"/>
  <c r="N170" i="82"/>
  <c r="U278" i="82"/>
  <c r="M278" i="82"/>
  <c r="T278" i="82"/>
  <c r="J278" i="82"/>
  <c r="S278" i="82"/>
  <c r="R278" i="82"/>
  <c r="H278" i="82"/>
  <c r="Q278" i="82"/>
  <c r="I278" i="82"/>
  <c r="O278" i="82"/>
  <c r="N278" i="82"/>
  <c r="L278" i="82"/>
  <c r="P278" i="82"/>
  <c r="U95" i="82"/>
  <c r="M95" i="82"/>
  <c r="R95" i="82"/>
  <c r="P95" i="82"/>
  <c r="O95" i="82"/>
  <c r="S95" i="82"/>
  <c r="H95" i="82"/>
  <c r="Q95" i="82"/>
  <c r="I95" i="82"/>
  <c r="L95" i="82"/>
  <c r="T95" i="82"/>
  <c r="J95" i="82"/>
  <c r="N95" i="82"/>
  <c r="Q92" i="82"/>
  <c r="I92" i="82"/>
  <c r="U92" i="82"/>
  <c r="M92" i="82"/>
  <c r="L92" i="82"/>
  <c r="T92" i="82"/>
  <c r="J92" i="82"/>
  <c r="N92" i="82"/>
  <c r="R92" i="82"/>
  <c r="P92" i="82"/>
  <c r="O92" i="82"/>
  <c r="S92" i="82"/>
  <c r="H92" i="82"/>
  <c r="N422" i="82"/>
  <c r="T422" i="82"/>
  <c r="L422" i="82"/>
  <c r="Q422" i="82"/>
  <c r="U422" i="82"/>
  <c r="S422" i="82"/>
  <c r="R422" i="82"/>
  <c r="J422" i="82"/>
  <c r="P422" i="82"/>
  <c r="H422" i="82"/>
  <c r="I422" i="82"/>
  <c r="M422" i="82"/>
  <c r="O422" i="82"/>
  <c r="Q59" i="82"/>
  <c r="I59" i="82"/>
  <c r="O59" i="82"/>
  <c r="S59" i="82"/>
  <c r="H59" i="82"/>
  <c r="L59" i="82"/>
  <c r="U59" i="82"/>
  <c r="M59" i="82"/>
  <c r="T59" i="82"/>
  <c r="J59" i="82"/>
  <c r="N59" i="82"/>
  <c r="R59" i="82"/>
  <c r="P59" i="82"/>
  <c r="Q215" i="82"/>
  <c r="I215" i="82"/>
  <c r="O215" i="82"/>
  <c r="L215" i="82"/>
  <c r="J215" i="82"/>
  <c r="H215" i="82"/>
  <c r="U215" i="82"/>
  <c r="M215" i="82"/>
  <c r="S215" i="82"/>
  <c r="T215" i="82"/>
  <c r="R215" i="82"/>
  <c r="P215" i="82"/>
  <c r="N215" i="82"/>
  <c r="U128" i="82"/>
  <c r="M128" i="82"/>
  <c r="T128" i="82"/>
  <c r="L128" i="82"/>
  <c r="S128" i="82"/>
  <c r="J128" i="82"/>
  <c r="N128" i="82"/>
  <c r="Q128" i="82"/>
  <c r="I128" i="82"/>
  <c r="P128" i="82"/>
  <c r="H128" i="82"/>
  <c r="R128" i="82"/>
  <c r="O128" i="82"/>
  <c r="P32" i="82"/>
  <c r="H32" i="82"/>
  <c r="O32" i="82"/>
  <c r="N32" i="82"/>
  <c r="Q32" i="82"/>
  <c r="I32" i="82"/>
  <c r="T32" i="82"/>
  <c r="L32" i="82"/>
  <c r="S32" i="82"/>
  <c r="R32" i="82"/>
  <c r="J32" i="82"/>
  <c r="M32" i="82"/>
  <c r="U32" i="82"/>
  <c r="Q23" i="82"/>
  <c r="I23" i="82"/>
  <c r="P23" i="82"/>
  <c r="H23" i="82"/>
  <c r="O23" i="82"/>
  <c r="N23" i="82"/>
  <c r="U23" i="82"/>
  <c r="M23" i="82"/>
  <c r="T23" i="82"/>
  <c r="L23" i="82"/>
  <c r="S23" i="82"/>
  <c r="R23" i="82"/>
  <c r="J23" i="82"/>
  <c r="U257" i="82"/>
  <c r="M257" i="82"/>
  <c r="S257" i="82"/>
  <c r="H257" i="82"/>
  <c r="L257" i="82"/>
  <c r="T257" i="82"/>
  <c r="J257" i="82"/>
  <c r="Q257" i="82"/>
  <c r="I257" i="82"/>
  <c r="N257" i="82"/>
  <c r="R257" i="82"/>
  <c r="P257" i="82"/>
  <c r="O257" i="82"/>
  <c r="Q308" i="82"/>
  <c r="I308" i="82"/>
  <c r="L308" i="82"/>
  <c r="N308" i="82"/>
  <c r="S308" i="82"/>
  <c r="P308" i="82"/>
  <c r="U308" i="82"/>
  <c r="M308" i="82"/>
  <c r="R308" i="82"/>
  <c r="T308" i="82"/>
  <c r="O308" i="82"/>
  <c r="J308" i="82"/>
  <c r="H308" i="82"/>
  <c r="T467" i="82"/>
  <c r="L467" i="82"/>
  <c r="U467" i="82"/>
  <c r="J467" i="82"/>
  <c r="M467" i="82"/>
  <c r="I467" i="82"/>
  <c r="Q467" i="82"/>
  <c r="P467" i="82"/>
  <c r="H467" i="82"/>
  <c r="O467" i="82"/>
  <c r="R467" i="82"/>
  <c r="S467" i="82"/>
  <c r="N467" i="82"/>
  <c r="U239" i="82"/>
  <c r="M239" i="82"/>
  <c r="S239" i="82"/>
  <c r="H239" i="82"/>
  <c r="L239" i="82"/>
  <c r="T239" i="82"/>
  <c r="J239" i="82"/>
  <c r="Q239" i="82"/>
  <c r="I239" i="82"/>
  <c r="N239" i="82"/>
  <c r="R239" i="82"/>
  <c r="P239" i="82"/>
  <c r="O239" i="82"/>
  <c r="U77" i="82"/>
  <c r="M77" i="82"/>
  <c r="T77" i="82"/>
  <c r="J77" i="82"/>
  <c r="N77" i="82"/>
  <c r="R77" i="82"/>
  <c r="P77" i="82"/>
  <c r="Q77" i="82"/>
  <c r="I77" i="82"/>
  <c r="O77" i="82"/>
  <c r="S77" i="82"/>
  <c r="H77" i="82"/>
  <c r="L77" i="82"/>
  <c r="O353" i="82"/>
  <c r="Q353" i="82"/>
  <c r="I353" i="82"/>
  <c r="J353" i="82"/>
  <c r="H353" i="82"/>
  <c r="T353" i="82"/>
  <c r="S353" i="82"/>
  <c r="U353" i="82"/>
  <c r="M353" i="82"/>
  <c r="R353" i="82"/>
  <c r="P353" i="82"/>
  <c r="L353" i="82"/>
  <c r="N353" i="82"/>
  <c r="P419" i="82"/>
  <c r="H419" i="82"/>
  <c r="M419" i="82"/>
  <c r="O419" i="82"/>
  <c r="S419" i="82"/>
  <c r="Q419" i="82"/>
  <c r="T419" i="82"/>
  <c r="L419" i="82"/>
  <c r="R419" i="82"/>
  <c r="U419" i="82"/>
  <c r="J419" i="82"/>
  <c r="I419" i="82"/>
  <c r="N419" i="82"/>
  <c r="Q35" i="82"/>
  <c r="I35" i="82"/>
  <c r="P35" i="82"/>
  <c r="H35" i="82"/>
  <c r="O35" i="82"/>
  <c r="J35" i="82"/>
  <c r="U35" i="82"/>
  <c r="M35" i="82"/>
  <c r="T35" i="82"/>
  <c r="L35" i="82"/>
  <c r="S35" i="82"/>
  <c r="N35" i="82"/>
  <c r="R35" i="82"/>
  <c r="G44" i="82"/>
  <c r="G395" i="82"/>
  <c r="G179" i="82"/>
  <c r="G143" i="82"/>
  <c r="G410" i="82"/>
  <c r="G164" i="82"/>
  <c r="G176" i="82"/>
  <c r="G248" i="82"/>
  <c r="G314" i="82"/>
  <c r="G428" i="82"/>
  <c r="G269" i="82"/>
  <c r="G473" i="82"/>
  <c r="G320" i="82"/>
  <c r="G233" i="82"/>
  <c r="G137" i="82"/>
  <c r="G110" i="82"/>
  <c r="G185" i="82"/>
  <c r="G80" i="82"/>
  <c r="G200" i="82"/>
  <c r="G293" i="82"/>
  <c r="G236" i="82"/>
  <c r="G218" i="82"/>
  <c r="G167" i="82"/>
  <c r="G53" i="82"/>
  <c r="G323" i="82"/>
  <c r="G173" i="82"/>
  <c r="G56" i="82"/>
  <c r="G230" i="82"/>
  <c r="G101" i="82"/>
  <c r="G119" i="82"/>
  <c r="G149" i="82"/>
  <c r="G158" i="82"/>
  <c r="G398" i="82"/>
  <c r="G470" i="82"/>
  <c r="G446" i="82"/>
  <c r="G458" i="82"/>
  <c r="G227" i="82"/>
  <c r="G209" i="82"/>
  <c r="G104" i="82"/>
  <c r="G284" i="82"/>
  <c r="G140" i="82"/>
  <c r="G326" i="82"/>
  <c r="G332" i="82"/>
  <c r="G341" i="82"/>
  <c r="G449" i="82"/>
  <c r="G68" i="82"/>
  <c r="G368" i="82"/>
  <c r="G65" i="82"/>
  <c r="G20" i="82"/>
  <c r="G47" i="82"/>
  <c r="G476" i="82"/>
  <c r="G335" i="82"/>
  <c r="G83" i="82"/>
  <c r="G347" i="82"/>
  <c r="G17" i="82"/>
  <c r="G407" i="82"/>
  <c r="G29" i="82"/>
  <c r="G329" i="82"/>
  <c r="G263" i="82"/>
  <c r="G152" i="82"/>
  <c r="G188" i="82"/>
  <c r="G344" i="82"/>
  <c r="G296" i="82"/>
  <c r="G302" i="82"/>
  <c r="G431" i="82"/>
  <c r="G161" i="82"/>
  <c r="G437" i="82"/>
  <c r="G464" i="82"/>
  <c r="G266" i="82"/>
  <c r="G479" i="82"/>
  <c r="G107" i="82"/>
  <c r="G371" i="82"/>
  <c r="G455" i="82"/>
  <c r="G413" i="82"/>
  <c r="G401" i="82"/>
  <c r="G281" i="82"/>
  <c r="L14" i="82"/>
  <c r="R14" i="82"/>
  <c r="Q14" i="82"/>
  <c r="U14" i="82"/>
  <c r="H14" i="82"/>
  <c r="N14" i="82"/>
  <c r="M14" i="82"/>
  <c r="O14" i="82"/>
  <c r="T14" i="82"/>
  <c r="S14" i="82"/>
  <c r="J14" i="82"/>
  <c r="I14" i="82"/>
  <c r="P14" i="82"/>
  <c r="G14" i="82"/>
  <c r="K263" i="82"/>
  <c r="K308" i="82"/>
  <c r="K23" i="82"/>
  <c r="K413" i="82"/>
  <c r="K302" i="82"/>
  <c r="K368" i="82"/>
  <c r="K335" i="82"/>
  <c r="K341" i="82"/>
  <c r="K332" i="82"/>
  <c r="K140" i="82"/>
  <c r="K206" i="82"/>
  <c r="K62" i="82"/>
  <c r="K284" i="82"/>
  <c r="K47" i="82"/>
  <c r="K56" i="82"/>
  <c r="K119" i="82"/>
  <c r="K122" i="82"/>
  <c r="K83" i="82"/>
  <c r="K101" i="82"/>
  <c r="K152" i="82"/>
  <c r="K365" i="82"/>
  <c r="K347" i="82"/>
  <c r="K221" i="82"/>
  <c r="K26" i="82"/>
  <c r="K224" i="82"/>
  <c r="K251" i="82"/>
  <c r="K53" i="82"/>
  <c r="K176" i="82"/>
  <c r="K329" i="82"/>
  <c r="K212" i="82"/>
  <c r="K359" i="82"/>
  <c r="K323" i="82"/>
  <c r="K161" i="82"/>
  <c r="K386" i="82"/>
  <c r="K203" i="82"/>
  <c r="K41" i="82"/>
  <c r="K395" i="82"/>
  <c r="K275" i="82"/>
  <c r="K440" i="82"/>
  <c r="K401" i="82"/>
  <c r="K209" i="82"/>
  <c r="K269" i="82"/>
  <c r="K230" i="82"/>
  <c r="K89" i="82"/>
  <c r="K476" i="82"/>
  <c r="K233" i="82"/>
  <c r="K416" i="82"/>
  <c r="K236" i="82"/>
  <c r="K167" i="82"/>
  <c r="K110" i="82"/>
  <c r="K317" i="82"/>
  <c r="K287" i="82"/>
  <c r="K137" i="82"/>
  <c r="K185" i="82"/>
  <c r="K71" i="82"/>
  <c r="K452" i="82"/>
  <c r="K200" i="82"/>
  <c r="K467" i="82"/>
  <c r="K257" i="82"/>
  <c r="K197" i="82"/>
  <c r="K164" i="82"/>
  <c r="K443" i="82"/>
  <c r="K248" i="82"/>
  <c r="K155" i="82"/>
  <c r="K278" i="82"/>
  <c r="I146" i="82"/>
  <c r="H146" i="82"/>
  <c r="R146" i="82"/>
  <c r="U146" i="82"/>
  <c r="T146" i="82"/>
  <c r="S146" i="82"/>
  <c r="N146" i="82"/>
  <c r="Q146" i="82"/>
  <c r="P146" i="82"/>
  <c r="O146" i="82"/>
  <c r="J146" i="82"/>
  <c r="M146" i="82"/>
  <c r="L146" i="82"/>
  <c r="G146" i="82"/>
  <c r="Q134" i="82"/>
  <c r="P134" i="82"/>
  <c r="R134" i="82"/>
  <c r="N134" i="82"/>
  <c r="M134" i="82"/>
  <c r="L134" i="82"/>
  <c r="J134" i="82"/>
  <c r="I134" i="82"/>
  <c r="H134" i="82"/>
  <c r="O134" i="82"/>
  <c r="U134" i="82"/>
  <c r="T134" i="82"/>
  <c r="S134" i="82"/>
  <c r="G134" i="82"/>
  <c r="K134" i="82"/>
  <c r="I98" i="82"/>
  <c r="H98" i="82"/>
  <c r="O98" i="82"/>
  <c r="U98" i="82"/>
  <c r="T98" i="82"/>
  <c r="S98" i="82"/>
  <c r="G98" i="82"/>
  <c r="Q98" i="82"/>
  <c r="P98" i="82"/>
  <c r="R98" i="82"/>
  <c r="N98" i="82"/>
  <c r="L98" i="82"/>
  <c r="M98" i="82"/>
  <c r="J98" i="82"/>
  <c r="K98" i="82"/>
  <c r="I86" i="82"/>
  <c r="S86" i="82"/>
  <c r="L86" i="82"/>
  <c r="O86" i="82"/>
  <c r="M86" i="82"/>
  <c r="J86" i="82"/>
  <c r="R86" i="82"/>
  <c r="U86" i="82"/>
  <c r="T86" i="82"/>
  <c r="N86" i="82"/>
  <c r="G86" i="82"/>
  <c r="Q86" i="82"/>
  <c r="H86" i="82"/>
  <c r="P86" i="82"/>
  <c r="Q74" i="82"/>
  <c r="L74" i="82"/>
  <c r="O74" i="82"/>
  <c r="H74" i="82"/>
  <c r="M74" i="82"/>
  <c r="G74" i="82"/>
  <c r="J74" i="82"/>
  <c r="I74" i="82"/>
  <c r="P74" i="82"/>
  <c r="S74" i="82"/>
  <c r="U74" i="82"/>
  <c r="R74" i="82"/>
  <c r="T74" i="82"/>
  <c r="N74" i="82"/>
  <c r="K74" i="82"/>
  <c r="I50" i="82"/>
  <c r="P50" i="82"/>
  <c r="S50" i="82"/>
  <c r="U50" i="82"/>
  <c r="R50" i="82"/>
  <c r="T50" i="82"/>
  <c r="N50" i="82"/>
  <c r="Q50" i="82"/>
  <c r="L50" i="82"/>
  <c r="O50" i="82"/>
  <c r="H50" i="82"/>
  <c r="M50" i="82"/>
  <c r="G50" i="82"/>
  <c r="J50" i="82"/>
  <c r="R9" i="13"/>
  <c r="R3" i="4"/>
  <c r="K356" i="82" l="1"/>
  <c r="K398" i="82"/>
  <c r="K479" i="82"/>
  <c r="K371" i="82"/>
  <c r="K392" i="82"/>
  <c r="K17" i="82"/>
  <c r="K227" i="82"/>
  <c r="K290" i="82"/>
  <c r="K149" i="82"/>
  <c r="K353" i="82"/>
  <c r="K50" i="82"/>
  <c r="K293" i="82"/>
  <c r="K254" i="82"/>
  <c r="K464" i="82"/>
  <c r="K431" i="82"/>
  <c r="K383" i="82"/>
  <c r="K143" i="82"/>
  <c r="K314" i="82"/>
  <c r="K446" i="82"/>
  <c r="K326" i="82"/>
  <c r="K422" i="82"/>
  <c r="K113" i="82"/>
  <c r="K374" i="82"/>
  <c r="K131" i="82"/>
  <c r="K116" i="82"/>
  <c r="K68" i="82"/>
  <c r="K299" i="82"/>
  <c r="K449" i="82"/>
  <c r="K425" i="82"/>
  <c r="K95" i="82"/>
  <c r="K59" i="82"/>
  <c r="K419" i="82"/>
  <c r="K428" i="82"/>
  <c r="K104" i="82"/>
  <c r="K173" i="82"/>
  <c r="K44" i="82"/>
  <c r="K245" i="82"/>
  <c r="K461" i="82"/>
  <c r="K389" i="82"/>
  <c r="K377" i="82"/>
  <c r="K410" i="82"/>
  <c r="K92" i="82"/>
  <c r="K305" i="82"/>
  <c r="K473" i="82"/>
  <c r="K362" i="82"/>
  <c r="K191" i="82"/>
  <c r="K338" i="82"/>
  <c r="K458" i="82"/>
  <c r="K272" i="82"/>
  <c r="K470" i="82"/>
  <c r="K296" i="82"/>
  <c r="K350" i="82"/>
  <c r="K20" i="82"/>
  <c r="K146" i="82"/>
  <c r="K32" i="82"/>
  <c r="K320" i="82"/>
  <c r="K404" i="82"/>
  <c r="K344" i="82"/>
  <c r="K158" i="82"/>
  <c r="K311" i="82"/>
  <c r="K107" i="82"/>
  <c r="K170" i="82"/>
  <c r="K239" i="82"/>
  <c r="K128" i="82"/>
  <c r="K179" i="82"/>
  <c r="K14" i="82"/>
  <c r="K455" i="82"/>
  <c r="K65" i="82"/>
  <c r="K266" i="82"/>
  <c r="K194" i="82"/>
  <c r="K380" i="82"/>
  <c r="K80" i="82"/>
  <c r="K407" i="82"/>
  <c r="K38" i="82"/>
  <c r="K434" i="82"/>
  <c r="K242" i="82"/>
  <c r="K281" i="82"/>
  <c r="K215" i="82"/>
  <c r="K218" i="82"/>
  <c r="K125" i="82"/>
  <c r="K182" i="82"/>
  <c r="K29" i="82"/>
  <c r="K188" i="82"/>
  <c r="K260" i="82"/>
  <c r="K437" i="82"/>
  <c r="K35" i="82"/>
  <c r="K77" i="82"/>
  <c r="B4" i="4"/>
  <c r="B5" i="4"/>
  <c r="B9" i="4"/>
  <c r="B13" i="4"/>
  <c r="B17" i="4"/>
  <c r="B21" i="4"/>
  <c r="B25" i="4"/>
  <c r="B29" i="4"/>
  <c r="B33" i="4"/>
  <c r="B37" i="4"/>
  <c r="B41" i="4"/>
  <c r="B45" i="4"/>
  <c r="B49" i="4"/>
  <c r="B53" i="4"/>
  <c r="B57" i="4"/>
  <c r="B61" i="4"/>
  <c r="B65" i="4"/>
  <c r="B69" i="4"/>
  <c r="B73" i="4"/>
  <c r="B77" i="4"/>
  <c r="B81" i="4"/>
  <c r="B6" i="4"/>
  <c r="B10" i="4"/>
  <c r="B14" i="4"/>
  <c r="B18" i="4"/>
  <c r="B22" i="4"/>
  <c r="B26" i="4"/>
  <c r="B30" i="4"/>
  <c r="B34" i="4"/>
  <c r="B38" i="4"/>
  <c r="B42" i="4"/>
  <c r="B46" i="4"/>
  <c r="B50" i="4"/>
  <c r="B54" i="4"/>
  <c r="B58" i="4"/>
  <c r="B62" i="4"/>
  <c r="B66" i="4"/>
  <c r="B70" i="4"/>
  <c r="B74" i="4"/>
  <c r="B78" i="4"/>
  <c r="B82" i="4"/>
  <c r="B7" i="4"/>
  <c r="B11" i="4"/>
  <c r="B15" i="4"/>
  <c r="B19" i="4"/>
  <c r="B23" i="4"/>
  <c r="B27" i="4"/>
  <c r="B31" i="4"/>
  <c r="B35" i="4"/>
  <c r="B39" i="4"/>
  <c r="B43" i="4"/>
  <c r="B47" i="4"/>
  <c r="B51" i="4"/>
  <c r="B55" i="4"/>
  <c r="B59" i="4"/>
  <c r="B63" i="4"/>
  <c r="B67" i="4"/>
  <c r="B71" i="4"/>
  <c r="B75" i="4"/>
  <c r="B79" i="4"/>
  <c r="B83" i="4"/>
  <c r="B8" i="4"/>
  <c r="B12" i="4"/>
  <c r="B16" i="4"/>
  <c r="B20" i="4"/>
  <c r="B24" i="4"/>
  <c r="B28" i="4"/>
  <c r="B32" i="4"/>
  <c r="B36" i="4"/>
  <c r="B40" i="4"/>
  <c r="B44" i="4"/>
  <c r="B48" i="4"/>
  <c r="B52" i="4"/>
  <c r="B56" i="4"/>
  <c r="B60" i="4"/>
  <c r="B64" i="4"/>
  <c r="B68" i="4"/>
  <c r="B72" i="4"/>
  <c r="B76" i="4"/>
  <c r="B80" i="4"/>
  <c r="B84" i="4"/>
  <c r="J30" i="85" l="1"/>
  <c r="J29" i="85"/>
  <c r="B8" i="1" l="1"/>
  <c r="Q35" i="15"/>
  <c r="Q34" i="15"/>
  <c r="Q8" i="15"/>
  <c r="Q7" i="15"/>
  <c r="Q6" i="15"/>
  <c r="Q5" i="15"/>
  <c r="R116" i="83"/>
  <c r="R115" i="83"/>
  <c r="R114" i="83"/>
  <c r="R113" i="83"/>
  <c r="R112" i="83"/>
  <c r="R111" i="83"/>
  <c r="R110" i="83"/>
  <c r="R109" i="83"/>
  <c r="R94" i="83"/>
  <c r="R93" i="83"/>
  <c r="R92" i="83"/>
  <c r="R91" i="83"/>
  <c r="R90" i="83"/>
  <c r="R89" i="83"/>
  <c r="R88" i="83"/>
  <c r="R87" i="83"/>
  <c r="R71" i="83"/>
  <c r="R70" i="83"/>
  <c r="R69" i="83"/>
  <c r="R68" i="83"/>
  <c r="R67" i="83"/>
  <c r="R66" i="83"/>
  <c r="R65" i="83"/>
  <c r="R64" i="83"/>
  <c r="Q54" i="83"/>
  <c r="Q53" i="83"/>
  <c r="Q52" i="83"/>
  <c r="Q51" i="83"/>
  <c r="Q50" i="83"/>
  <c r="R49" i="83"/>
  <c r="Q49" i="83" s="1"/>
  <c r="R48" i="83"/>
  <c r="Q48" i="83" s="1"/>
  <c r="R47" i="83"/>
  <c r="Q47" i="83" s="1"/>
  <c r="R46" i="83"/>
  <c r="Q46" i="83" s="1"/>
  <c r="R45" i="83"/>
  <c r="Q45" i="83" s="1"/>
  <c r="R44" i="83"/>
  <c r="Q44" i="83" s="1"/>
  <c r="R43" i="83"/>
  <c r="Q43" i="83" s="1"/>
  <c r="R42" i="83"/>
  <c r="Q42" i="83" s="1"/>
  <c r="Q41" i="83"/>
  <c r="Q40" i="83"/>
  <c r="Q39" i="83"/>
  <c r="Q38" i="83"/>
  <c r="Q37" i="83"/>
  <c r="Q36" i="83"/>
  <c r="Q35" i="83"/>
  <c r="Q34" i="83"/>
  <c r="Q33" i="83"/>
  <c r="R197" i="14"/>
  <c r="R196" i="14"/>
  <c r="R195" i="14"/>
  <c r="R194" i="14"/>
  <c r="R193" i="14"/>
  <c r="R192" i="14"/>
  <c r="R191" i="14"/>
  <c r="R190" i="14"/>
  <c r="R178" i="14"/>
  <c r="R177" i="14"/>
  <c r="R176" i="14"/>
  <c r="R175" i="14"/>
  <c r="R174" i="14"/>
  <c r="R173" i="14"/>
  <c r="R172" i="14"/>
  <c r="R171" i="14"/>
  <c r="R156" i="14"/>
  <c r="R155" i="14"/>
  <c r="R154" i="14"/>
  <c r="R153" i="14"/>
  <c r="R152" i="14"/>
  <c r="R151" i="14"/>
  <c r="R150" i="14"/>
  <c r="R149" i="14"/>
  <c r="R137" i="14"/>
  <c r="R136" i="14"/>
  <c r="R135" i="14"/>
  <c r="R134" i="14"/>
  <c r="R133" i="14"/>
  <c r="R132" i="14"/>
  <c r="R131" i="14"/>
  <c r="R130" i="14"/>
  <c r="R115" i="14"/>
  <c r="R114" i="14"/>
  <c r="R113" i="14"/>
  <c r="R112" i="14"/>
  <c r="R111" i="14"/>
  <c r="R110" i="14"/>
  <c r="R109" i="14"/>
  <c r="R108" i="14"/>
  <c r="R96" i="14"/>
  <c r="R95" i="14"/>
  <c r="R94" i="14"/>
  <c r="R93" i="14"/>
  <c r="R92" i="14"/>
  <c r="R91" i="14"/>
  <c r="R90" i="14"/>
  <c r="R89" i="14"/>
  <c r="Q79" i="14"/>
  <c r="Q78" i="14"/>
  <c r="Q77" i="14"/>
  <c r="Q76" i="14"/>
  <c r="Q75" i="14"/>
  <c r="R74" i="14"/>
  <c r="Q74" i="14" s="1"/>
  <c r="R73" i="14"/>
  <c r="Q73" i="14" s="1"/>
  <c r="R72" i="14"/>
  <c r="Q72" i="14" s="1"/>
  <c r="R71" i="14"/>
  <c r="Q71" i="14" s="1"/>
  <c r="R70" i="14"/>
  <c r="Q70" i="14" s="1"/>
  <c r="R69" i="14"/>
  <c r="Q69" i="14" s="1"/>
  <c r="R68" i="14"/>
  <c r="Q68" i="14" s="1"/>
  <c r="R67" i="14"/>
  <c r="Q67" i="14" s="1"/>
  <c r="Q66" i="14"/>
  <c r="Q65" i="14"/>
  <c r="Q64" i="14"/>
  <c r="Q63" i="14"/>
  <c r="Q62" i="14"/>
  <c r="Q61" i="14"/>
  <c r="Q60" i="14"/>
  <c r="Q59" i="14"/>
  <c r="Q58" i="14"/>
  <c r="Q57" i="14"/>
  <c r="Q56" i="14"/>
  <c r="R54" i="14"/>
  <c r="Q54" i="14" s="1"/>
  <c r="R53" i="14"/>
  <c r="Q53" i="14" s="1"/>
  <c r="R52" i="14"/>
  <c r="Q52" i="14" s="1"/>
  <c r="R51" i="14"/>
  <c r="Q51" i="14" s="1"/>
  <c r="R50" i="14"/>
  <c r="Q50" i="14" s="1"/>
  <c r="R49" i="14"/>
  <c r="Q49" i="14" s="1"/>
  <c r="R48" i="14"/>
  <c r="Q48" i="14" s="1"/>
  <c r="R47" i="14"/>
  <c r="Q47" i="14" s="1"/>
  <c r="Q46" i="14"/>
  <c r="Q45" i="14"/>
  <c r="Q44" i="14"/>
  <c r="Q43" i="14"/>
  <c r="Q42" i="14"/>
  <c r="Q41" i="14"/>
  <c r="Q40" i="14"/>
  <c r="Q39" i="14"/>
  <c r="Q38" i="14"/>
  <c r="R614" i="84"/>
  <c r="R613" i="84"/>
  <c r="R612" i="84"/>
  <c r="R611" i="84"/>
  <c r="R610" i="84"/>
  <c r="R609" i="84"/>
  <c r="R608" i="84"/>
  <c r="R607" i="84"/>
  <c r="R595" i="84"/>
  <c r="R594" i="84"/>
  <c r="R593" i="84"/>
  <c r="R592" i="84"/>
  <c r="R591" i="84"/>
  <c r="R590" i="84"/>
  <c r="R589" i="84"/>
  <c r="R588" i="84"/>
  <c r="R576" i="84"/>
  <c r="R575" i="84"/>
  <c r="R574" i="84"/>
  <c r="R573" i="84"/>
  <c r="R572" i="84"/>
  <c r="R571" i="84"/>
  <c r="R570" i="84"/>
  <c r="R569" i="84"/>
  <c r="R557" i="84"/>
  <c r="R556" i="84"/>
  <c r="R555" i="84"/>
  <c r="R554" i="84"/>
  <c r="R553" i="84"/>
  <c r="R552" i="84"/>
  <c r="R551" i="84"/>
  <c r="R550" i="84"/>
  <c r="R538" i="84"/>
  <c r="R537" i="84"/>
  <c r="R536" i="84"/>
  <c r="R535" i="84"/>
  <c r="R534" i="84"/>
  <c r="R533" i="84"/>
  <c r="R532" i="84"/>
  <c r="R531" i="84"/>
  <c r="R519" i="84"/>
  <c r="R518" i="84"/>
  <c r="R517" i="84"/>
  <c r="R516" i="84"/>
  <c r="R515" i="84"/>
  <c r="R514" i="84"/>
  <c r="R513" i="84"/>
  <c r="R512" i="84"/>
  <c r="R500" i="84"/>
  <c r="R499" i="84"/>
  <c r="R498" i="84"/>
  <c r="R497" i="84"/>
  <c r="R496" i="84"/>
  <c r="R495" i="84"/>
  <c r="R494" i="84"/>
  <c r="R493" i="84"/>
  <c r="R481" i="84"/>
  <c r="R480" i="84"/>
  <c r="R479" i="84"/>
  <c r="R478" i="84"/>
  <c r="R477" i="84"/>
  <c r="R476" i="84"/>
  <c r="R475" i="84"/>
  <c r="R474" i="84"/>
  <c r="R462" i="84"/>
  <c r="R461" i="84"/>
  <c r="R460" i="84"/>
  <c r="R459" i="84"/>
  <c r="R458" i="84"/>
  <c r="R457" i="84"/>
  <c r="R456" i="84"/>
  <c r="R455" i="84"/>
  <c r="R443" i="84"/>
  <c r="R442" i="84"/>
  <c r="R441" i="84"/>
  <c r="R440" i="84"/>
  <c r="R439" i="84"/>
  <c r="R438" i="84"/>
  <c r="R437" i="84"/>
  <c r="R436" i="84"/>
  <c r="R424" i="84"/>
  <c r="R423" i="84"/>
  <c r="R422" i="84"/>
  <c r="R421" i="84"/>
  <c r="R420" i="84"/>
  <c r="R419" i="84"/>
  <c r="R418" i="84"/>
  <c r="R417" i="84"/>
  <c r="R405" i="84"/>
  <c r="R404" i="84"/>
  <c r="R403" i="84"/>
  <c r="R402" i="84"/>
  <c r="R401" i="84"/>
  <c r="R400" i="84"/>
  <c r="R399" i="84"/>
  <c r="R398" i="84"/>
  <c r="R386" i="84"/>
  <c r="R385" i="84"/>
  <c r="R384" i="84"/>
  <c r="R383" i="84"/>
  <c r="R382" i="84"/>
  <c r="R381" i="84"/>
  <c r="R380" i="84"/>
  <c r="R379" i="84"/>
  <c r="R367" i="84"/>
  <c r="R366" i="84"/>
  <c r="R365" i="84"/>
  <c r="R364" i="84"/>
  <c r="R363" i="84"/>
  <c r="R362" i="84"/>
  <c r="R361" i="84"/>
  <c r="R360" i="84"/>
  <c r="R348" i="84"/>
  <c r="R347" i="84"/>
  <c r="R346" i="84"/>
  <c r="R345" i="84"/>
  <c r="R344" i="84"/>
  <c r="R343" i="84"/>
  <c r="R342" i="84"/>
  <c r="R341" i="84"/>
  <c r="R329" i="84"/>
  <c r="R328" i="84"/>
  <c r="R327" i="84"/>
  <c r="R326" i="84"/>
  <c r="R325" i="84"/>
  <c r="R324" i="84"/>
  <c r="R323" i="84"/>
  <c r="R322" i="84"/>
  <c r="R310" i="84"/>
  <c r="R309" i="84"/>
  <c r="R308" i="84"/>
  <c r="R307" i="84"/>
  <c r="R306" i="84"/>
  <c r="R305" i="84"/>
  <c r="R304" i="84"/>
  <c r="R303" i="84"/>
  <c r="R291" i="84"/>
  <c r="R290" i="84"/>
  <c r="R289" i="84"/>
  <c r="R288" i="84"/>
  <c r="R287" i="84"/>
  <c r="R286" i="84"/>
  <c r="R285" i="84"/>
  <c r="R284" i="84"/>
  <c r="R272" i="84"/>
  <c r="R271" i="84"/>
  <c r="R270" i="84"/>
  <c r="R269" i="84"/>
  <c r="R268" i="84"/>
  <c r="R267" i="84"/>
  <c r="R266" i="84"/>
  <c r="R265" i="84"/>
  <c r="R253" i="84"/>
  <c r="R252" i="84"/>
  <c r="R251" i="84"/>
  <c r="R250" i="84"/>
  <c r="R249" i="84"/>
  <c r="R248" i="84"/>
  <c r="R247" i="84"/>
  <c r="R246" i="84"/>
  <c r="R234" i="84"/>
  <c r="R233" i="84"/>
  <c r="R232" i="84"/>
  <c r="R231" i="84"/>
  <c r="R230" i="84"/>
  <c r="R229" i="84"/>
  <c r="R228" i="84"/>
  <c r="R227" i="84"/>
  <c r="R215" i="84"/>
  <c r="R214" i="84"/>
  <c r="R213" i="84"/>
  <c r="R212" i="84"/>
  <c r="R211" i="84"/>
  <c r="R210" i="84"/>
  <c r="R209" i="84"/>
  <c r="R208" i="84"/>
  <c r="R196" i="84"/>
  <c r="R195" i="84"/>
  <c r="R194" i="84"/>
  <c r="R193" i="84"/>
  <c r="R192" i="84"/>
  <c r="R191" i="84"/>
  <c r="R190" i="84"/>
  <c r="R189" i="84"/>
  <c r="R177" i="84"/>
  <c r="R176" i="84"/>
  <c r="R175" i="84"/>
  <c r="R174" i="84"/>
  <c r="R173" i="84"/>
  <c r="R172" i="84"/>
  <c r="R171" i="84"/>
  <c r="R170" i="84"/>
  <c r="Q161" i="84"/>
  <c r="Q160" i="84"/>
  <c r="Q159" i="84"/>
  <c r="R158" i="84"/>
  <c r="Q158" i="84" s="1"/>
  <c r="R157" i="84"/>
  <c r="Q157" i="84" s="1"/>
  <c r="R156" i="84"/>
  <c r="Q156" i="84" s="1"/>
  <c r="R155" i="84"/>
  <c r="Q155" i="84" s="1"/>
  <c r="R154" i="84"/>
  <c r="Q154" i="84" s="1"/>
  <c r="R153" i="84"/>
  <c r="Q153" i="84" s="1"/>
  <c r="R152" i="84"/>
  <c r="Q152" i="84" s="1"/>
  <c r="R151" i="84"/>
  <c r="Q151" i="84" s="1"/>
  <c r="Q150" i="84"/>
  <c r="Q149" i="84"/>
  <c r="Q148" i="84"/>
  <c r="Q147" i="84"/>
  <c r="Q146" i="84"/>
  <c r="Q145" i="84"/>
  <c r="Q144" i="84"/>
  <c r="Q143" i="84"/>
  <c r="Q142" i="84"/>
  <c r="Q141" i="84"/>
  <c r="Q140" i="84"/>
  <c r="R139" i="84"/>
  <c r="Q139" i="84" s="1"/>
  <c r="R138" i="84"/>
  <c r="Q138" i="84" s="1"/>
  <c r="R137" i="84"/>
  <c r="Q137" i="84" s="1"/>
  <c r="R136" i="84"/>
  <c r="Q136" i="84" s="1"/>
  <c r="R135" i="84"/>
  <c r="Q135" i="84" s="1"/>
  <c r="R134" i="84"/>
  <c r="Q134" i="84" s="1"/>
  <c r="R133" i="84"/>
  <c r="Q133" i="84" s="1"/>
  <c r="R132" i="84"/>
  <c r="Q132" i="84" s="1"/>
  <c r="Q131" i="84"/>
  <c r="Q130" i="84"/>
  <c r="Q129" i="84"/>
  <c r="Q128" i="84"/>
  <c r="Q127" i="84"/>
  <c r="Q126" i="84"/>
  <c r="Q125" i="84"/>
  <c r="Q124" i="84"/>
  <c r="Q123" i="84"/>
  <c r="Q122" i="84"/>
  <c r="Q121" i="84"/>
  <c r="R120" i="84"/>
  <c r="Q120" i="84" s="1"/>
  <c r="R119" i="84"/>
  <c r="Q119" i="84" s="1"/>
  <c r="R118" i="84"/>
  <c r="Q118" i="84" s="1"/>
  <c r="R117" i="84"/>
  <c r="Q117" i="84" s="1"/>
  <c r="R116" i="84"/>
  <c r="Q116" i="84" s="1"/>
  <c r="R115" i="84"/>
  <c r="Q115" i="84" s="1"/>
  <c r="R114" i="84"/>
  <c r="Q114" i="84" s="1"/>
  <c r="R113" i="84"/>
  <c r="Q113" i="84" s="1"/>
  <c r="Q112" i="84"/>
  <c r="Q111" i="84"/>
  <c r="Q110" i="84"/>
  <c r="Q109" i="84"/>
  <c r="Q108" i="84"/>
  <c r="Q107" i="84"/>
  <c r="Q106" i="84"/>
  <c r="Q105" i="84"/>
  <c r="Q104" i="84"/>
  <c r="Q103" i="84"/>
  <c r="Q102" i="84"/>
  <c r="R101" i="84"/>
  <c r="Q101" i="84" s="1"/>
  <c r="R100" i="84"/>
  <c r="Q100" i="84" s="1"/>
  <c r="R99" i="84"/>
  <c r="Q99" i="84" s="1"/>
  <c r="R98" i="84"/>
  <c r="Q98" i="84" s="1"/>
  <c r="R97" i="84"/>
  <c r="Q97" i="84" s="1"/>
  <c r="R96" i="84"/>
  <c r="Q96" i="84" s="1"/>
  <c r="R95" i="84"/>
  <c r="Q95" i="84" s="1"/>
  <c r="R94" i="84"/>
  <c r="Q94" i="84" s="1"/>
  <c r="Q93" i="84"/>
  <c r="Q92" i="84"/>
  <c r="Q91" i="84"/>
  <c r="Q90" i="84"/>
  <c r="Q89" i="84"/>
  <c r="Q88" i="84"/>
  <c r="Q87" i="84"/>
  <c r="Q86" i="84"/>
  <c r="Q85" i="84"/>
  <c r="Q84" i="84"/>
  <c r="Q83" i="84"/>
  <c r="R82" i="84"/>
  <c r="Q82" i="84" s="1"/>
  <c r="R81" i="84"/>
  <c r="Q81" i="84" s="1"/>
  <c r="R80" i="84"/>
  <c r="Q80" i="84" s="1"/>
  <c r="R79" i="84"/>
  <c r="Q79" i="84" s="1"/>
  <c r="R78" i="84"/>
  <c r="Q78" i="84" s="1"/>
  <c r="R77" i="84"/>
  <c r="Q77" i="84" s="1"/>
  <c r="R76" i="84"/>
  <c r="Q76" i="84" s="1"/>
  <c r="R75" i="84"/>
  <c r="Q75" i="84" s="1"/>
  <c r="Q74" i="84"/>
  <c r="Q73" i="84"/>
  <c r="Q72" i="84"/>
  <c r="Q71" i="84"/>
  <c r="Q70" i="84"/>
  <c r="Q69" i="84"/>
  <c r="Q68" i="84"/>
  <c r="Q67" i="84"/>
  <c r="Q66" i="84"/>
  <c r="Q65" i="84"/>
  <c r="Q64" i="84"/>
  <c r="R63" i="84"/>
  <c r="Q63" i="84" s="1"/>
  <c r="R62" i="84"/>
  <c r="Q62" i="84" s="1"/>
  <c r="R61" i="84"/>
  <c r="Q61" i="84" s="1"/>
  <c r="R60" i="84"/>
  <c r="Q60" i="84" s="1"/>
  <c r="R59" i="84"/>
  <c r="Q59" i="84" s="1"/>
  <c r="R58" i="84"/>
  <c r="Q58" i="84" s="1"/>
  <c r="R57" i="84"/>
  <c r="Q57" i="84" s="1"/>
  <c r="R56" i="84"/>
  <c r="Q56" i="84" s="1"/>
  <c r="Q55" i="84"/>
  <c r="Q54" i="84"/>
  <c r="Q53" i="84"/>
  <c r="Q52" i="84"/>
  <c r="Q51" i="84"/>
  <c r="Q50" i="84"/>
  <c r="Q49" i="84"/>
  <c r="Q48" i="84"/>
  <c r="Q47" i="84"/>
  <c r="Q46" i="84"/>
  <c r="Q45" i="84"/>
  <c r="R44" i="84"/>
  <c r="Q44" i="84" s="1"/>
  <c r="R43" i="84"/>
  <c r="Q43" i="84" s="1"/>
  <c r="R42" i="84"/>
  <c r="Q42" i="84" s="1"/>
  <c r="R41" i="84"/>
  <c r="Q41" i="84" s="1"/>
  <c r="R40" i="84"/>
  <c r="Q40" i="84" s="1"/>
  <c r="R39" i="84"/>
  <c r="Q39" i="84" s="1"/>
  <c r="R38" i="84"/>
  <c r="Q38" i="84" s="1"/>
  <c r="R37" i="84"/>
  <c r="Q37" i="84" s="1"/>
  <c r="Q36" i="84"/>
  <c r="Q35" i="84"/>
  <c r="Q34" i="84"/>
  <c r="Q33" i="84"/>
  <c r="Q32" i="84"/>
  <c r="Q31" i="84"/>
  <c r="Q30" i="84"/>
  <c r="Q29" i="84"/>
  <c r="Q28" i="84"/>
  <c r="Q27" i="84"/>
  <c r="Q26" i="84"/>
  <c r="R24" i="84"/>
  <c r="Q24" i="84" s="1"/>
  <c r="R23" i="84"/>
  <c r="Q23" i="84" s="1"/>
  <c r="R22" i="84"/>
  <c r="Q22" i="84" s="1"/>
  <c r="R21" i="84"/>
  <c r="Q21" i="84" s="1"/>
  <c r="R20" i="84"/>
  <c r="Q20" i="84" s="1"/>
  <c r="R19" i="84"/>
  <c r="Q19" i="84" s="1"/>
  <c r="R18" i="84"/>
  <c r="Q18" i="84" s="1"/>
  <c r="R17" i="84"/>
  <c r="Q17" i="84" s="1"/>
  <c r="Q16" i="84"/>
  <c r="Q15" i="84"/>
  <c r="Q14" i="84"/>
  <c r="Q13" i="84"/>
  <c r="Q12" i="84"/>
  <c r="Q11" i="84"/>
  <c r="Q10" i="84"/>
  <c r="Q9" i="84"/>
  <c r="Q188" i="13"/>
  <c r="Q187" i="13"/>
  <c r="Q186" i="13"/>
  <c r="Q177" i="13"/>
  <c r="Q176" i="13"/>
  <c r="Q175" i="13"/>
  <c r="Q174" i="13"/>
  <c r="Q173" i="13"/>
  <c r="Q172" i="13"/>
  <c r="Q171" i="13"/>
  <c r="Q170" i="13"/>
  <c r="Q169" i="13"/>
  <c r="Q168" i="13"/>
  <c r="Q99" i="13"/>
  <c r="Q98" i="13"/>
  <c r="Q97" i="13"/>
  <c r="Q96" i="13"/>
  <c r="Q95" i="13"/>
  <c r="Q94" i="13"/>
  <c r="Q93" i="13"/>
  <c r="Q92" i="13"/>
  <c r="Q91" i="13"/>
  <c r="Q90" i="13"/>
  <c r="Q89" i="13"/>
  <c r="Q88" i="13"/>
  <c r="Q87" i="13"/>
  <c r="Q86" i="13"/>
  <c r="Q85" i="13"/>
  <c r="Q84" i="13"/>
  <c r="Q83" i="13"/>
  <c r="Q82" i="13"/>
  <c r="Q81" i="13"/>
  <c r="Q80" i="13"/>
  <c r="Q8" i="84" l="1"/>
  <c r="Q7" i="84"/>
  <c r="K601" i="84"/>
  <c r="K605" i="84" s="1"/>
  <c r="H601" i="84"/>
  <c r="H605" i="84" s="1"/>
  <c r="E601" i="84"/>
  <c r="E605" i="84" s="1"/>
  <c r="K582" i="84"/>
  <c r="K586" i="84" s="1"/>
  <c r="H582" i="84"/>
  <c r="H586" i="84" s="1"/>
  <c r="E582" i="84"/>
  <c r="E586" i="84" s="1"/>
  <c r="K563" i="84"/>
  <c r="K567" i="84" s="1"/>
  <c r="H563" i="84"/>
  <c r="H567" i="84" s="1"/>
  <c r="E563" i="84"/>
  <c r="E567" i="84" s="1"/>
  <c r="K544" i="84"/>
  <c r="K548" i="84" s="1"/>
  <c r="H544" i="84"/>
  <c r="H548" i="84" s="1"/>
  <c r="E544" i="84"/>
  <c r="E548" i="84" s="1"/>
  <c r="K525" i="84"/>
  <c r="K529" i="84" s="1"/>
  <c r="H525" i="84"/>
  <c r="H529" i="84" s="1"/>
  <c r="E525" i="84"/>
  <c r="E529" i="84" s="1"/>
  <c r="K506" i="84"/>
  <c r="K510" i="84" s="1"/>
  <c r="H506" i="84"/>
  <c r="H510" i="84" s="1"/>
  <c r="E506" i="84"/>
  <c r="E510" i="84" s="1"/>
  <c r="K487" i="84"/>
  <c r="K491" i="84" s="1"/>
  <c r="H487" i="84"/>
  <c r="H491" i="84" s="1"/>
  <c r="E487" i="84"/>
  <c r="E491" i="84" s="1"/>
  <c r="K468" i="84"/>
  <c r="K472" i="84" s="1"/>
  <c r="H468" i="84"/>
  <c r="H472" i="84" s="1"/>
  <c r="E468" i="84"/>
  <c r="E472" i="84" s="1"/>
  <c r="K449" i="84"/>
  <c r="K453" i="84" s="1"/>
  <c r="H449" i="84"/>
  <c r="H453" i="84" s="1"/>
  <c r="E449" i="84"/>
  <c r="E453" i="84" s="1"/>
  <c r="K430" i="84"/>
  <c r="K434" i="84" s="1"/>
  <c r="H430" i="84"/>
  <c r="H434" i="84" s="1"/>
  <c r="E430" i="84"/>
  <c r="E434" i="84" s="1"/>
  <c r="K411" i="84"/>
  <c r="K415" i="84" s="1"/>
  <c r="H411" i="84"/>
  <c r="H415" i="84" s="1"/>
  <c r="E411" i="84"/>
  <c r="E415" i="84" s="1"/>
  <c r="K392" i="84"/>
  <c r="K396" i="84" s="1"/>
  <c r="H392" i="84"/>
  <c r="H396" i="84" s="1"/>
  <c r="E392" i="84"/>
  <c r="E396" i="84" s="1"/>
  <c r="K373" i="84"/>
  <c r="K377" i="84" s="1"/>
  <c r="H373" i="84"/>
  <c r="H377" i="84" s="1"/>
  <c r="E373" i="84"/>
  <c r="E377" i="84" s="1"/>
  <c r="K354" i="84"/>
  <c r="K358" i="84" s="1"/>
  <c r="H354" i="84"/>
  <c r="H358" i="84" s="1"/>
  <c r="E354" i="84"/>
  <c r="E358" i="84" s="1"/>
  <c r="K335" i="84"/>
  <c r="K339" i="84" s="1"/>
  <c r="H335" i="84"/>
  <c r="H339" i="84" s="1"/>
  <c r="E335" i="84"/>
  <c r="E339" i="84" s="1"/>
  <c r="K316" i="84"/>
  <c r="K320" i="84" s="1"/>
  <c r="H316" i="84"/>
  <c r="H320" i="84" s="1"/>
  <c r="E316" i="84"/>
  <c r="E320" i="84" s="1"/>
  <c r="K297" i="84"/>
  <c r="K301" i="84" s="1"/>
  <c r="H297" i="84"/>
  <c r="H301" i="84" s="1"/>
  <c r="E297" i="84"/>
  <c r="E301" i="84" s="1"/>
  <c r="K278" i="84"/>
  <c r="K282" i="84" s="1"/>
  <c r="H278" i="84"/>
  <c r="H282" i="84" s="1"/>
  <c r="E278" i="84"/>
  <c r="E282" i="84" s="1"/>
  <c r="K259" i="84"/>
  <c r="K263" i="84" s="1"/>
  <c r="H259" i="84"/>
  <c r="H263" i="84" s="1"/>
  <c r="E259" i="84"/>
  <c r="E263" i="84" s="1"/>
  <c r="K240" i="84"/>
  <c r="K244" i="84" s="1"/>
  <c r="H240" i="84"/>
  <c r="H244" i="84" s="1"/>
  <c r="E240" i="84"/>
  <c r="E244" i="84" s="1"/>
  <c r="K221" i="84"/>
  <c r="K225" i="84" s="1"/>
  <c r="H221" i="84"/>
  <c r="H225" i="84" s="1"/>
  <c r="E221" i="84"/>
  <c r="E225" i="84" s="1"/>
  <c r="K202" i="84"/>
  <c r="K206" i="84" s="1"/>
  <c r="H202" i="84"/>
  <c r="H206" i="84" s="1"/>
  <c r="E202" i="84"/>
  <c r="E206" i="84" s="1"/>
  <c r="K183" i="84"/>
  <c r="K187" i="84" s="1"/>
  <c r="H183" i="84"/>
  <c r="H187" i="84" s="1"/>
  <c r="E183" i="84"/>
  <c r="E187" i="84" s="1"/>
  <c r="K164" i="84"/>
  <c r="K168" i="84" s="1"/>
  <c r="H164" i="84"/>
  <c r="H168" i="84" s="1"/>
  <c r="E164" i="84"/>
  <c r="K145" i="84"/>
  <c r="K149" i="84" s="1"/>
  <c r="H145" i="84"/>
  <c r="H149" i="84" s="1"/>
  <c r="E145" i="84"/>
  <c r="E149" i="84" s="1"/>
  <c r="K126" i="84"/>
  <c r="K130" i="84" s="1"/>
  <c r="H126" i="84"/>
  <c r="H130" i="84" s="1"/>
  <c r="E126" i="84"/>
  <c r="E130" i="84" s="1"/>
  <c r="K107" i="84"/>
  <c r="K111" i="84" s="1"/>
  <c r="H107" i="84"/>
  <c r="H111" i="84" s="1"/>
  <c r="E107" i="84"/>
  <c r="E111" i="84" s="1"/>
  <c r="K88" i="84"/>
  <c r="K92" i="84" s="1"/>
  <c r="H88" i="84"/>
  <c r="H92" i="84" s="1"/>
  <c r="E88" i="84"/>
  <c r="E92" i="84" s="1"/>
  <c r="K69" i="84"/>
  <c r="K73" i="84" s="1"/>
  <c r="H69" i="84"/>
  <c r="H73" i="84" s="1"/>
  <c r="E69" i="84"/>
  <c r="E73" i="84" s="1"/>
  <c r="K50" i="84"/>
  <c r="K54" i="84" s="1"/>
  <c r="H50" i="84"/>
  <c r="H54" i="84" s="1"/>
  <c r="E50" i="84"/>
  <c r="E54" i="84" s="1"/>
  <c r="R148" i="164"/>
  <c r="Q38" i="4"/>
  <c r="H236" i="156"/>
  <c r="Q63" i="4"/>
  <c r="H215" i="158"/>
  <c r="Q51" i="4"/>
  <c r="H172" i="174"/>
  <c r="H235" i="190"/>
  <c r="H215" i="164"/>
  <c r="H235" i="154"/>
  <c r="R148" i="159"/>
  <c r="H235" i="169"/>
  <c r="R148" i="169"/>
  <c r="H172" i="175"/>
  <c r="H215" i="162"/>
  <c r="R148" i="190"/>
  <c r="H236" i="161"/>
  <c r="H193" i="155"/>
  <c r="H235" i="182"/>
  <c r="Q70" i="4"/>
  <c r="H236" i="159"/>
  <c r="H235" i="166"/>
  <c r="H172" i="191"/>
  <c r="R254" i="13"/>
  <c r="Q33" i="4"/>
  <c r="H172" i="185"/>
  <c r="H193" i="186"/>
  <c r="H215" i="157"/>
  <c r="H214" i="191"/>
  <c r="Q39" i="4"/>
  <c r="H214" i="180"/>
  <c r="H194" i="163"/>
  <c r="H194" i="156"/>
  <c r="H193" i="187"/>
  <c r="H236" i="165"/>
  <c r="Q25" i="4"/>
  <c r="H215" i="163"/>
  <c r="H236" i="157"/>
  <c r="H235" i="179"/>
  <c r="Q60" i="4"/>
  <c r="R148" i="181"/>
  <c r="R148" i="156"/>
  <c r="H193" i="178"/>
  <c r="R148" i="167"/>
  <c r="H215" i="160"/>
  <c r="Q66" i="4"/>
  <c r="H193" i="177"/>
  <c r="H235" i="181"/>
  <c r="H236" i="162"/>
  <c r="H235" i="184"/>
  <c r="Q31" i="4"/>
  <c r="R148" i="188"/>
  <c r="R148" i="173"/>
  <c r="H215" i="159"/>
  <c r="H236" i="158"/>
  <c r="H193" i="180"/>
  <c r="H235" i="177"/>
  <c r="H193" i="175"/>
  <c r="H215" i="161"/>
  <c r="H194" i="162"/>
  <c r="H193" i="172"/>
  <c r="H193" i="181"/>
  <c r="R148" i="180"/>
  <c r="H235" i="168"/>
  <c r="H193" i="166"/>
  <c r="R148" i="166"/>
  <c r="H214" i="173"/>
  <c r="Q30" i="4"/>
  <c r="Q47" i="4"/>
  <c r="Q27" i="4"/>
  <c r="H193" i="154"/>
  <c r="Q57" i="4"/>
  <c r="R148" i="155"/>
  <c r="Q42" i="4"/>
  <c r="Q69" i="4"/>
  <c r="H194" i="165"/>
  <c r="R148" i="182"/>
  <c r="Q29" i="4"/>
  <c r="H193" i="174"/>
  <c r="H172" i="160"/>
  <c r="R148" i="161"/>
  <c r="R148" i="160"/>
  <c r="R148" i="179"/>
  <c r="Q32" i="4"/>
  <c r="Q41" i="4"/>
  <c r="H214" i="168"/>
  <c r="H235" i="180"/>
  <c r="Q22" i="4"/>
  <c r="Q13" i="4"/>
  <c r="H215" i="156"/>
  <c r="R148" i="154"/>
  <c r="Q55" i="4"/>
  <c r="H214" i="154"/>
  <c r="H172" i="163"/>
  <c r="H214" i="187"/>
  <c r="Q17" i="4"/>
  <c r="H193" i="190"/>
  <c r="H236" i="160"/>
  <c r="Q26" i="4"/>
  <c r="H172" i="158"/>
  <c r="H214" i="182"/>
  <c r="R148" i="191"/>
  <c r="Q52" i="4"/>
  <c r="H235" i="167"/>
  <c r="H172" i="166"/>
  <c r="H236" i="163"/>
  <c r="H193" i="173"/>
  <c r="H193" i="184"/>
  <c r="H172" i="186"/>
  <c r="H235" i="175"/>
  <c r="Q56" i="4"/>
  <c r="Q24" i="4"/>
  <c r="Q49" i="4"/>
  <c r="R148" i="172"/>
  <c r="Q19" i="4"/>
  <c r="H172" i="192"/>
  <c r="H235" i="189"/>
  <c r="Q37" i="4"/>
  <c r="H214" i="175"/>
  <c r="Q46" i="4"/>
  <c r="Q74" i="4"/>
  <c r="H193" i="169"/>
  <c r="Q68" i="4"/>
  <c r="H193" i="182"/>
  <c r="H194" i="161"/>
  <c r="H172" i="167"/>
  <c r="H172" i="180"/>
  <c r="R148" i="158"/>
  <c r="Q73" i="4"/>
  <c r="Q44" i="4"/>
  <c r="H235" i="192"/>
  <c r="R148" i="162"/>
  <c r="H194" i="159"/>
  <c r="H172" i="188"/>
  <c r="Q62" i="4"/>
  <c r="H172" i="189"/>
  <c r="H214" i="167"/>
  <c r="Q50" i="4"/>
  <c r="H214" i="189"/>
  <c r="Q23" i="4"/>
  <c r="H214" i="186"/>
  <c r="H172" i="173"/>
  <c r="H214" i="188"/>
  <c r="R148" i="183"/>
  <c r="H193" i="179"/>
  <c r="H172" i="164"/>
  <c r="H235" i="188"/>
  <c r="R148" i="168"/>
  <c r="R148" i="186"/>
  <c r="Q65" i="4"/>
  <c r="H172" i="170"/>
  <c r="H172" i="168"/>
  <c r="H235" i="186"/>
  <c r="Q54" i="4"/>
  <c r="Q36" i="4"/>
  <c r="Q20" i="4"/>
  <c r="Q16" i="4"/>
  <c r="H172" i="172"/>
  <c r="R148" i="185"/>
  <c r="Q59" i="4"/>
  <c r="H214" i="171"/>
  <c r="H214" i="179"/>
  <c r="R148" i="171"/>
  <c r="H193" i="191"/>
  <c r="H235" i="187"/>
  <c r="H193" i="170"/>
  <c r="Q58" i="4"/>
  <c r="H214" i="184"/>
  <c r="H194" i="164"/>
  <c r="Q18" i="4"/>
  <c r="H235" i="185"/>
  <c r="H172" i="183"/>
  <c r="H172" i="176"/>
  <c r="R148" i="165"/>
  <c r="H214" i="178"/>
  <c r="R148" i="174"/>
  <c r="R148" i="192"/>
  <c r="H172" i="177"/>
  <c r="R148" i="187"/>
  <c r="H193" i="189"/>
  <c r="R148" i="163"/>
  <c r="R148" i="177"/>
  <c r="R43" i="13"/>
  <c r="H172" i="178"/>
  <c r="H236" i="164"/>
  <c r="H215" i="165"/>
  <c r="R148" i="189"/>
  <c r="H172" i="165"/>
  <c r="Q71" i="4"/>
  <c r="H214" i="176"/>
  <c r="H193" i="185"/>
  <c r="H235" i="191"/>
  <c r="H235" i="174"/>
  <c r="R148" i="170"/>
  <c r="Q28" i="4"/>
  <c r="H214" i="192"/>
  <c r="Q40" i="4"/>
  <c r="H235" i="170"/>
  <c r="H193" i="192"/>
  <c r="H214" i="185"/>
  <c r="R148" i="176"/>
  <c r="Q21" i="4"/>
  <c r="R148" i="175"/>
  <c r="H172" i="157"/>
  <c r="H172" i="190"/>
  <c r="H214" i="174"/>
  <c r="H235" i="171"/>
  <c r="Q48" i="4"/>
  <c r="R148" i="178"/>
  <c r="H172" i="184"/>
  <c r="Q45" i="4"/>
  <c r="Q34" i="4"/>
  <c r="H172" i="156"/>
  <c r="H214" i="183"/>
  <c r="H172" i="169"/>
  <c r="Q35" i="4"/>
  <c r="H194" i="157"/>
  <c r="H172" i="181"/>
  <c r="Q43" i="4"/>
  <c r="H214" i="181"/>
  <c r="H172" i="154"/>
  <c r="H214" i="166"/>
  <c r="H235" i="173"/>
  <c r="Q67" i="4"/>
  <c r="H214" i="170"/>
  <c r="H172" i="161"/>
  <c r="H235" i="172"/>
  <c r="Q61" i="4"/>
  <c r="H214" i="169"/>
  <c r="H172" i="182"/>
  <c r="Q64" i="4"/>
  <c r="H193" i="183"/>
  <c r="H194" i="158"/>
  <c r="H193" i="176"/>
  <c r="H235" i="176"/>
  <c r="H193" i="188"/>
  <c r="H235" i="178"/>
  <c r="H172" i="187"/>
  <c r="H194" i="160"/>
  <c r="H193" i="171"/>
  <c r="R148" i="184"/>
  <c r="H172" i="159"/>
  <c r="Q72" i="4"/>
  <c r="H214" i="172"/>
  <c r="Q15" i="4"/>
  <c r="H172" i="171"/>
  <c r="H193" i="168"/>
  <c r="H235" i="155"/>
  <c r="H214" i="177"/>
  <c r="Q14" i="4"/>
  <c r="R148" i="157"/>
  <c r="H193" i="167"/>
  <c r="H214" i="155"/>
  <c r="H235" i="183"/>
  <c r="H172" i="179"/>
  <c r="H172" i="162"/>
  <c r="Q53" i="4"/>
  <c r="H172" i="155"/>
  <c r="H214" i="190"/>
  <c r="H218" i="166" l="1"/>
  <c r="H176" i="160"/>
  <c r="G87" i="82" s="1" a="1"/>
  <c r="G87" i="82" s="1"/>
  <c r="H239" i="182"/>
  <c r="G360" i="82" s="1" a="1"/>
  <c r="H198" i="162"/>
  <c r="H218" i="192"/>
  <c r="G477" i="82" s="1" a="1"/>
  <c r="G477" i="82" s="1"/>
  <c r="H239" i="175"/>
  <c r="G276" i="82" s="1" a="1"/>
  <c r="G276" i="82" s="1"/>
  <c r="H176" i="190"/>
  <c r="H218" i="191"/>
  <c r="G465" i="82" s="1" a="1"/>
  <c r="G465" i="82" s="1"/>
  <c r="H176" i="188"/>
  <c r="G423" i="82" s="1" a="1"/>
  <c r="G423" i="82" s="1"/>
  <c r="H197" i="183"/>
  <c r="G366" i="82" s="1" a="1"/>
  <c r="G366" i="82" s="1"/>
  <c r="H218" i="183"/>
  <c r="G369" i="82" s="1" a="1"/>
  <c r="G369" i="82" s="1"/>
  <c r="H176" i="191"/>
  <c r="H176" i="177"/>
  <c r="H219" i="163"/>
  <c r="G129" i="82" s="1" a="1"/>
  <c r="G129" i="82" s="1"/>
  <c r="H197" i="191"/>
  <c r="G462" i="82" s="1" a="1"/>
  <c r="G462" i="82" s="1"/>
  <c r="H176" i="174"/>
  <c r="G255" i="82" s="1" a="1"/>
  <c r="G255" i="82" s="1"/>
  <c r="H239" i="167"/>
  <c r="G180" i="82" s="1" a="1"/>
  <c r="H218" i="190"/>
  <c r="G453" i="82" s="1" a="1"/>
  <c r="H240" i="161"/>
  <c r="G108" i="82" s="1" a="1"/>
  <c r="H219" i="162"/>
  <c r="G117" i="82" s="1" a="1"/>
  <c r="H197" i="174"/>
  <c r="G258" i="82" s="1" a="1"/>
  <c r="H198" i="164"/>
  <c r="G138" i="82" s="1" a="1"/>
  <c r="G138" i="82" s="1"/>
  <c r="H176" i="182"/>
  <c r="G351" i="82" s="1" a="1"/>
  <c r="H218" i="155"/>
  <c r="H239" i="180"/>
  <c r="G336" i="82" s="1" a="1"/>
  <c r="G336" i="82" s="1"/>
  <c r="H176" i="189"/>
  <c r="G435" i="82" s="1" a="1"/>
  <c r="H197" i="170"/>
  <c r="G210" i="82" s="1" a="1"/>
  <c r="G210" i="82" s="1"/>
  <c r="H218" i="173"/>
  <c r="H218" i="171"/>
  <c r="G225" i="82" s="1" a="1"/>
  <c r="H218" i="186"/>
  <c r="G405" i="82" s="1" a="1"/>
  <c r="G405" i="82" s="1"/>
  <c r="H197" i="190"/>
  <c r="G450" i="82" s="1" a="1"/>
  <c r="H239" i="191"/>
  <c r="G468" i="82" s="1" a="1"/>
  <c r="G468" i="82" s="1"/>
  <c r="H240" i="156"/>
  <c r="G48" i="82" s="1" a="1"/>
  <c r="G279" i="82"/>
  <c r="H176" i="176"/>
  <c r="G279" i="82" s="1" a="1"/>
  <c r="H240" i="159"/>
  <c r="G84" i="82" s="1" a="1"/>
  <c r="H239" i="181"/>
  <c r="G348" i="82" s="1" a="1"/>
  <c r="G228" i="82"/>
  <c r="H239" i="171"/>
  <c r="G228" i="82" s="1" a="1"/>
  <c r="H197" i="171"/>
  <c r="G222" i="82" s="1" a="1"/>
  <c r="H218" i="170"/>
  <c r="G213" i="82" s="1" a="1"/>
  <c r="G213" i="82" s="1"/>
  <c r="H239" i="174"/>
  <c r="H176" i="186"/>
  <c r="G399" i="82" s="1" a="1"/>
  <c r="H176" i="187"/>
  <c r="G411" i="82" s="1" a="1"/>
  <c r="H218" i="177"/>
  <c r="G297" i="82" s="1" a="1"/>
  <c r="H239" i="173"/>
  <c r="G252" i="82" s="1" a="1"/>
  <c r="H176" i="173"/>
  <c r="G243" i="82" s="1" a="1"/>
  <c r="G243" i="82" s="1"/>
  <c r="H176" i="162"/>
  <c r="G111" i="82" s="1" a="1"/>
  <c r="H198" i="159"/>
  <c r="H197" i="177"/>
  <c r="G294" i="82" s="1" a="1"/>
  <c r="G294" i="82" s="1"/>
  <c r="H218" i="169"/>
  <c r="G201" i="82" s="1" a="1"/>
  <c r="G201" i="82" s="1"/>
  <c r="H219" i="161"/>
  <c r="G105" i="82" s="1" a="1"/>
  <c r="G105" i="82" s="1"/>
  <c r="H239" i="187"/>
  <c r="G420" i="82" s="1" a="1"/>
  <c r="H239" i="185"/>
  <c r="H239" i="192"/>
  <c r="G480" i="82" s="1" a="1"/>
  <c r="G480" i="82" s="1"/>
  <c r="H218" i="185"/>
  <c r="G393" i="82" s="1" a="1"/>
  <c r="G393" i="82" s="1"/>
  <c r="H239" i="186"/>
  <c r="G408" i="82" s="1" a="1"/>
  <c r="G408" i="82" s="1"/>
  <c r="H239" i="170"/>
  <c r="G216" i="82" s="1" a="1"/>
  <c r="G216" i="82"/>
  <c r="H197" i="176"/>
  <c r="G282" i="82" s="1" a="1"/>
  <c r="H176" i="183"/>
  <c r="H176" i="172"/>
  <c r="G231" i="82" s="1" a="1"/>
  <c r="H197" i="175"/>
  <c r="G270" i="82" s="1" a="1"/>
  <c r="G270" i="82" s="1"/>
  <c r="H176" i="181"/>
  <c r="G339" i="82" s="1" a="1"/>
  <c r="G339" i="82" s="1"/>
  <c r="H218" i="154"/>
  <c r="G21" i="82" s="1" a="1"/>
  <c r="H239" i="188"/>
  <c r="G432" i="82" s="1" a="1"/>
  <c r="G432" i="82" s="1"/>
  <c r="H197" i="182"/>
  <c r="H218" i="180"/>
  <c r="H218" i="182"/>
  <c r="G357" i="82" s="1" a="1"/>
  <c r="G357" i="82" s="1"/>
  <c r="H218" i="172"/>
  <c r="H239" i="184"/>
  <c r="G384" i="82" s="1" a="1"/>
  <c r="G384" i="82" s="1"/>
  <c r="H176" i="168"/>
  <c r="G183" i="82" s="1" a="1"/>
  <c r="H197" i="192"/>
  <c r="G474" i="82" s="1" a="1"/>
  <c r="G474" i="82" s="1"/>
  <c r="H176" i="185"/>
  <c r="H218" i="179"/>
  <c r="G321" i="82" s="1" a="1"/>
  <c r="H176" i="156"/>
  <c r="G39" i="82" s="1" a="1"/>
  <c r="H197" i="189"/>
  <c r="H239" i="168"/>
  <c r="G192" i="82" s="1" a="1"/>
  <c r="H219" i="158"/>
  <c r="H176" i="179"/>
  <c r="H240" i="158"/>
  <c r="G72" i="82" s="1" a="1"/>
  <c r="G72" i="82" s="1"/>
  <c r="H197" i="154"/>
  <c r="G18" i="82" s="1" a="1"/>
  <c r="H197" i="179"/>
  <c r="G318" i="82" s="1" a="1"/>
  <c r="G318" i="82" s="1"/>
  <c r="H239" i="166"/>
  <c r="G168" i="82" s="1" a="1"/>
  <c r="G36" i="82"/>
  <c r="H239" i="155"/>
  <c r="G36" i="82" s="1" a="1"/>
  <c r="H218" i="181"/>
  <c r="G345" i="82" s="1" a="1"/>
  <c r="H218" i="174"/>
  <c r="H197" i="168"/>
  <c r="G186" i="82" s="1" a="1"/>
  <c r="H176" i="165"/>
  <c r="G147" i="82" s="1" a="1"/>
  <c r="G147" i="82" s="1"/>
  <c r="H197" i="184"/>
  <c r="G378" i="82" s="1" a="1"/>
  <c r="H239" i="177"/>
  <c r="G300" i="82" s="1" a="1"/>
  <c r="H219" i="157"/>
  <c r="G57" i="82" s="1" a="1"/>
  <c r="H218" i="187"/>
  <c r="G417" i="82" s="1" a="1"/>
  <c r="H239" i="172"/>
  <c r="G267" i="82"/>
  <c r="H176" i="175"/>
  <c r="G267" i="82" s="1" a="1"/>
  <c r="H176" i="166"/>
  <c r="G159" i="82" s="1" a="1"/>
  <c r="G159" i="82" s="1"/>
  <c r="H176" i="192"/>
  <c r="H176" i="170"/>
  <c r="H198" i="165"/>
  <c r="G150" i="82" s="1" a="1"/>
  <c r="H218" i="175"/>
  <c r="G273" i="82" s="1" a="1"/>
  <c r="H218" i="178"/>
  <c r="H198" i="163"/>
  <c r="H239" i="190"/>
  <c r="G456" i="82" s="1" a="1"/>
  <c r="H197" i="185"/>
  <c r="G390" i="82" s="1" a="1"/>
  <c r="H218" i="176"/>
  <c r="G285" i="82" s="1" a="1"/>
  <c r="H240" i="165"/>
  <c r="G156" i="82" s="1" a="1"/>
  <c r="G156" i="82" s="1"/>
  <c r="H218" i="189"/>
  <c r="H239" i="169"/>
  <c r="G204" i="82" s="1" a="1"/>
  <c r="H176" i="167"/>
  <c r="H197" i="166"/>
  <c r="H176" i="163"/>
  <c r="H219" i="156"/>
  <c r="G45" i="82" s="1" a="1"/>
  <c r="G45" i="82" s="1"/>
  <c r="H197" i="180"/>
  <c r="H219" i="164"/>
  <c r="G141" i="82" s="1" a="1"/>
  <c r="H219" i="160"/>
  <c r="G93" i="82" s="1" a="1"/>
  <c r="G93" i="82" s="1"/>
  <c r="V2" i="82"/>
  <c r="CA2" i="82" s="1"/>
  <c r="CB2" i="82" s="1"/>
  <c r="H197" i="167"/>
  <c r="G174" i="82" s="1" a="1"/>
  <c r="G174" i="82" s="1"/>
  <c r="H176" i="157"/>
  <c r="H198" i="158"/>
  <c r="G66" i="82" s="1" a="1"/>
  <c r="H240" i="163"/>
  <c r="G132" i="82" s="1" a="1"/>
  <c r="G132" i="82" s="1"/>
  <c r="H198" i="156"/>
  <c r="G42" i="82" s="1" a="1"/>
  <c r="G42" i="82" s="1"/>
  <c r="H219" i="165"/>
  <c r="H197" i="155"/>
  <c r="H198" i="157"/>
  <c r="G54" i="82" s="1" a="1"/>
  <c r="G54" i="82" s="1"/>
  <c r="H239" i="183"/>
  <c r="G372" i="82" s="1" a="1"/>
  <c r="G372" i="82" s="1"/>
  <c r="H240" i="162"/>
  <c r="H197" i="188"/>
  <c r="H176" i="154"/>
  <c r="H239" i="176"/>
  <c r="G288" i="82" s="1" a="1"/>
  <c r="G288" i="82" s="1"/>
  <c r="H218" i="184"/>
  <c r="H218" i="188"/>
  <c r="G429" i="82" s="1" a="1"/>
  <c r="H176" i="164"/>
  <c r="G135" i="82" s="1" a="1"/>
  <c r="H176" i="180"/>
  <c r="G327" i="82" s="1" a="1"/>
  <c r="H197" i="172"/>
  <c r="G234" i="82" s="1" a="1"/>
  <c r="H218" i="168"/>
  <c r="G189" i="82" s="1" a="1"/>
  <c r="W2" i="82"/>
  <c r="CC2" i="82" s="1"/>
  <c r="H176" i="161"/>
  <c r="H198" i="161"/>
  <c r="H176" i="158"/>
  <c r="G63" i="82" s="1" a="1"/>
  <c r="H239" i="189"/>
  <c r="G444" i="82" s="1" a="1"/>
  <c r="H176" i="159"/>
  <c r="G75" i="82" s="1" a="1"/>
  <c r="H239" i="179"/>
  <c r="H219" i="159"/>
  <c r="G81" i="82" s="1" a="1"/>
  <c r="H240" i="160"/>
  <c r="G96" i="82" s="1" a="1"/>
  <c r="H197" i="187"/>
  <c r="H198" i="160"/>
  <c r="H197" i="169"/>
  <c r="H240" i="164"/>
  <c r="H239" i="178"/>
  <c r="G312" i="82" s="1" a="1"/>
  <c r="G312" i="82" s="1"/>
  <c r="H176" i="171"/>
  <c r="H197" i="186"/>
  <c r="G402" i="82" s="1" a="1"/>
  <c r="H240" i="157"/>
  <c r="G60" i="82" s="1" a="1"/>
  <c r="H218" i="167"/>
  <c r="G177" i="82" s="1" a="1"/>
  <c r="H197" i="181"/>
  <c r="G342" i="82" s="1" a="1"/>
  <c r="H239" i="154"/>
  <c r="G24" i="82" s="1" a="1"/>
  <c r="H176" i="169"/>
  <c r="G195" i="82" s="1" a="1"/>
  <c r="H197" i="173"/>
  <c r="G246" i="82" s="1" a="1"/>
  <c r="H176" i="155"/>
  <c r="G306" i="82"/>
  <c r="H197" i="178"/>
  <c r="G306" i="82" s="1" a="1"/>
  <c r="H176" i="184"/>
  <c r="G375" i="82" s="1" a="1"/>
  <c r="H176" i="178"/>
  <c r="G303" i="82" s="1" a="1"/>
  <c r="K48" i="82"/>
  <c r="G333" i="82" a="1"/>
  <c r="G264" i="82" a="1"/>
  <c r="G237" i="82" a="1"/>
  <c r="K31" i="84"/>
  <c r="H31" i="84"/>
  <c r="E31" i="84"/>
  <c r="K11" i="84"/>
  <c r="H11" i="84"/>
  <c r="K193" i="173"/>
  <c r="K215" i="157"/>
  <c r="K214" i="183"/>
  <c r="K214" i="173"/>
  <c r="K215" i="160"/>
  <c r="K172" i="189"/>
  <c r="K172" i="183"/>
  <c r="K215" i="162"/>
  <c r="K215" i="158"/>
  <c r="K193" i="178"/>
  <c r="K215" i="164"/>
  <c r="K193" i="188"/>
  <c r="K235" i="180"/>
  <c r="K193" i="169"/>
  <c r="K193" i="177"/>
  <c r="K172" i="176"/>
  <c r="K172" i="177"/>
  <c r="K193" i="185"/>
  <c r="K214" i="189"/>
  <c r="K235" i="166"/>
  <c r="K194" i="159"/>
  <c r="K235" i="192"/>
  <c r="K172" i="159"/>
  <c r="K235" i="176"/>
  <c r="K172" i="188"/>
  <c r="K214" i="192"/>
  <c r="K235" i="187"/>
  <c r="K214" i="184"/>
  <c r="K235" i="155"/>
  <c r="K235" i="171"/>
  <c r="K172" i="179"/>
  <c r="K214" i="155"/>
  <c r="K236" i="164"/>
  <c r="K193" i="189"/>
  <c r="K193" i="183"/>
  <c r="K172" i="168"/>
  <c r="K172" i="161"/>
  <c r="K236" i="156"/>
  <c r="K214" i="166"/>
  <c r="K214" i="186"/>
  <c r="K214" i="154"/>
  <c r="K235" i="179"/>
  <c r="K215" i="161"/>
  <c r="K235" i="186"/>
  <c r="K214" i="170"/>
  <c r="K235" i="183"/>
  <c r="K235" i="178"/>
  <c r="K193" i="166"/>
  <c r="K193" i="167"/>
  <c r="K172" i="172"/>
  <c r="K214" i="188"/>
  <c r="K236" i="165"/>
  <c r="K235" i="188"/>
  <c r="K193" i="187"/>
  <c r="K194" i="165"/>
  <c r="K236" i="158"/>
  <c r="K172" i="163"/>
  <c r="K172" i="160"/>
  <c r="K172" i="187"/>
  <c r="K235" i="154"/>
  <c r="K172" i="157"/>
  <c r="K172" i="156"/>
  <c r="K193" i="181"/>
  <c r="K214" i="182"/>
  <c r="K172" i="173"/>
  <c r="K235" i="168"/>
  <c r="K193" i="171"/>
  <c r="K193" i="180"/>
  <c r="K214" i="172"/>
  <c r="K193" i="190"/>
  <c r="K214" i="180"/>
  <c r="K215" i="159"/>
  <c r="K194" i="161"/>
  <c r="K235" i="173"/>
  <c r="K215" i="165"/>
  <c r="K193" i="170"/>
  <c r="K214" i="177"/>
  <c r="K235" i="169"/>
  <c r="K214" i="191"/>
  <c r="K214" i="168"/>
  <c r="K172" i="167"/>
  <c r="K193" i="192"/>
  <c r="K235" i="170"/>
  <c r="K214" i="187"/>
  <c r="K193" i="179"/>
  <c r="K193" i="174"/>
  <c r="K214" i="169"/>
  <c r="K214" i="190"/>
  <c r="K172" i="155"/>
  <c r="K194" i="157"/>
  <c r="K236" i="157"/>
  <c r="K235" i="172"/>
  <c r="K172" i="185"/>
  <c r="K215" i="156"/>
  <c r="K193" i="154"/>
  <c r="K193" i="175"/>
  <c r="K194" i="164"/>
  <c r="K194" i="162"/>
  <c r="K172" i="191"/>
  <c r="K236" i="160"/>
  <c r="K172" i="192"/>
  <c r="K172" i="184"/>
  <c r="K214" i="176"/>
  <c r="K235" i="167"/>
  <c r="K172" i="181"/>
  <c r="K193" i="182"/>
  <c r="K193" i="191"/>
  <c r="K194" i="156"/>
  <c r="K235" i="181"/>
  <c r="K214" i="179"/>
  <c r="K172" i="166"/>
  <c r="K214" i="171"/>
  <c r="K172" i="178"/>
  <c r="K172" i="165"/>
  <c r="K235" i="184"/>
  <c r="K236" i="162"/>
  <c r="K172" i="186"/>
  <c r="K193" i="184"/>
  <c r="K172" i="154"/>
  <c r="K172" i="169"/>
  <c r="K193" i="168"/>
  <c r="K214" i="185"/>
  <c r="K193" i="155"/>
  <c r="K235" i="177"/>
  <c r="K172" i="190"/>
  <c r="K194" i="158"/>
  <c r="K235" i="189"/>
  <c r="K172" i="182"/>
  <c r="K172" i="164"/>
  <c r="K172" i="180"/>
  <c r="K172" i="170"/>
  <c r="K214" i="178"/>
  <c r="K193" i="176"/>
  <c r="K214" i="175"/>
  <c r="K193" i="172"/>
  <c r="K172" i="174"/>
  <c r="K235" i="191"/>
  <c r="K194" i="163"/>
  <c r="K215" i="163"/>
  <c r="K236" i="161"/>
  <c r="K172" i="162"/>
  <c r="K214" i="174"/>
  <c r="K235" i="175"/>
  <c r="K236" i="163"/>
  <c r="K235" i="182"/>
  <c r="K235" i="190"/>
  <c r="K214" i="167"/>
  <c r="K235" i="185"/>
  <c r="K193" i="186"/>
  <c r="K172" i="171"/>
  <c r="K236" i="159"/>
  <c r="K214" i="181"/>
  <c r="K235" i="174"/>
  <c r="K172" i="158"/>
  <c r="K172" i="175"/>
  <c r="K194" i="160"/>
  <c r="K351" i="82" l="1"/>
  <c r="K369" i="82"/>
  <c r="K216" i="82"/>
  <c r="K336" i="82"/>
  <c r="U177" i="82"/>
  <c r="M177" i="82"/>
  <c r="P177" i="82"/>
  <c r="N177" i="82"/>
  <c r="T177" i="82"/>
  <c r="R177" i="82"/>
  <c r="L177" i="82"/>
  <c r="Q177" i="82"/>
  <c r="I177" i="82"/>
  <c r="S177" i="82"/>
  <c r="H177" i="82"/>
  <c r="J177" i="82"/>
  <c r="O177" i="82"/>
  <c r="G177" i="82"/>
  <c r="P402" i="82"/>
  <c r="H402" i="82"/>
  <c r="O402" i="82"/>
  <c r="R402" i="82"/>
  <c r="S402" i="82"/>
  <c r="Q402" i="82"/>
  <c r="T402" i="82"/>
  <c r="L402" i="82"/>
  <c r="U402" i="82"/>
  <c r="J402" i="82"/>
  <c r="M402" i="82"/>
  <c r="I402" i="82"/>
  <c r="N402" i="82"/>
  <c r="G402" i="82"/>
  <c r="U66" i="82"/>
  <c r="M66" i="82"/>
  <c r="R66" i="82"/>
  <c r="P66" i="82"/>
  <c r="O66" i="82"/>
  <c r="S66" i="82"/>
  <c r="H66" i="82"/>
  <c r="Q66" i="82"/>
  <c r="I66" i="82"/>
  <c r="L66" i="82"/>
  <c r="T66" i="82"/>
  <c r="J66" i="82"/>
  <c r="N66" i="82"/>
  <c r="G66" i="82"/>
  <c r="U225" i="82"/>
  <c r="M225" i="82"/>
  <c r="T225" i="82"/>
  <c r="J225" i="82"/>
  <c r="L225" i="82"/>
  <c r="S225" i="82"/>
  <c r="P225" i="82"/>
  <c r="I225" i="82"/>
  <c r="R225" i="82"/>
  <c r="H225" i="82"/>
  <c r="Q225" i="82"/>
  <c r="O225" i="82"/>
  <c r="N225" i="82"/>
  <c r="G225" i="82"/>
  <c r="T435" i="82"/>
  <c r="L435" i="82"/>
  <c r="U435" i="82"/>
  <c r="J435" i="82"/>
  <c r="M435" i="82"/>
  <c r="I435" i="82"/>
  <c r="N435" i="82"/>
  <c r="P435" i="82"/>
  <c r="H435" i="82"/>
  <c r="O435" i="82"/>
  <c r="R435" i="82"/>
  <c r="S435" i="82"/>
  <c r="Q435" i="82"/>
  <c r="G435" i="82"/>
  <c r="O360" i="82"/>
  <c r="Q360" i="82"/>
  <c r="I360" i="82"/>
  <c r="J360" i="82"/>
  <c r="H360" i="82"/>
  <c r="L360" i="82"/>
  <c r="S360" i="82"/>
  <c r="M360" i="82"/>
  <c r="P360" i="82"/>
  <c r="T360" i="82"/>
  <c r="U360" i="82"/>
  <c r="R360" i="82"/>
  <c r="N360" i="82"/>
  <c r="G360" i="82"/>
  <c r="U60" i="82"/>
  <c r="M60" i="82"/>
  <c r="T60" i="82"/>
  <c r="J60" i="82"/>
  <c r="N60" i="82"/>
  <c r="R60" i="82"/>
  <c r="P60" i="82"/>
  <c r="Q60" i="82"/>
  <c r="O60" i="82"/>
  <c r="H60" i="82"/>
  <c r="I60" i="82"/>
  <c r="S60" i="82"/>
  <c r="L60" i="82"/>
  <c r="G60" i="82"/>
  <c r="U297" i="82"/>
  <c r="M297" i="82"/>
  <c r="T297" i="82"/>
  <c r="J297" i="82"/>
  <c r="P297" i="82"/>
  <c r="S297" i="82"/>
  <c r="H297" i="82"/>
  <c r="Q297" i="82"/>
  <c r="O297" i="82"/>
  <c r="L297" i="82"/>
  <c r="I297" i="82"/>
  <c r="N297" i="82"/>
  <c r="R297" i="82"/>
  <c r="G297" i="82"/>
  <c r="Q84" i="82"/>
  <c r="I84" i="82"/>
  <c r="O84" i="82"/>
  <c r="S84" i="82"/>
  <c r="H84" i="82"/>
  <c r="L84" i="82"/>
  <c r="U84" i="82"/>
  <c r="T84" i="82"/>
  <c r="N84" i="82"/>
  <c r="P84" i="82"/>
  <c r="M84" i="82"/>
  <c r="J84" i="82"/>
  <c r="R84" i="82"/>
  <c r="G84" i="82"/>
  <c r="Q108" i="82"/>
  <c r="I108" i="82"/>
  <c r="P108" i="82"/>
  <c r="H108" i="82"/>
  <c r="R108" i="82"/>
  <c r="O108" i="82"/>
  <c r="U108" i="82"/>
  <c r="M108" i="82"/>
  <c r="T108" i="82"/>
  <c r="L108" i="82"/>
  <c r="S108" i="82"/>
  <c r="J108" i="82"/>
  <c r="N108" i="82"/>
  <c r="G108" i="82"/>
  <c r="Q237" i="82"/>
  <c r="I237" i="82"/>
  <c r="N237" i="82"/>
  <c r="R237" i="82"/>
  <c r="P237" i="82"/>
  <c r="O237" i="82"/>
  <c r="U237" i="82"/>
  <c r="M237" i="82"/>
  <c r="S237" i="82"/>
  <c r="H237" i="82"/>
  <c r="L237" i="82"/>
  <c r="T237" i="82"/>
  <c r="J237" i="82"/>
  <c r="Q333" i="82"/>
  <c r="I333" i="82"/>
  <c r="L333" i="82"/>
  <c r="P333" i="82"/>
  <c r="O333" i="82"/>
  <c r="T333" i="82"/>
  <c r="U333" i="82"/>
  <c r="M333" i="82"/>
  <c r="R333" i="82"/>
  <c r="S333" i="82"/>
  <c r="J333" i="82"/>
  <c r="H333" i="82"/>
  <c r="N333" i="82"/>
  <c r="T429" i="82"/>
  <c r="L429" i="82"/>
  <c r="R429" i="82"/>
  <c r="U429" i="82"/>
  <c r="J429" i="82"/>
  <c r="S429" i="82"/>
  <c r="I429" i="82"/>
  <c r="P429" i="82"/>
  <c r="H429" i="82"/>
  <c r="M429" i="82"/>
  <c r="O429" i="82"/>
  <c r="Q429" i="82"/>
  <c r="N429" i="82"/>
  <c r="U264" i="82"/>
  <c r="M264" i="82"/>
  <c r="S264" i="82"/>
  <c r="H264" i="82"/>
  <c r="L264" i="82"/>
  <c r="T264" i="82"/>
  <c r="J264" i="82"/>
  <c r="Q264" i="82"/>
  <c r="I264" i="82"/>
  <c r="N264" i="82"/>
  <c r="R264" i="82"/>
  <c r="P264" i="82"/>
  <c r="O264" i="82"/>
  <c r="U246" i="82"/>
  <c r="M246" i="82"/>
  <c r="P246" i="82"/>
  <c r="O246" i="82"/>
  <c r="S246" i="82"/>
  <c r="H246" i="82"/>
  <c r="L246" i="82"/>
  <c r="Q246" i="82"/>
  <c r="T246" i="82"/>
  <c r="N246" i="82"/>
  <c r="I246" i="82"/>
  <c r="J246" i="82"/>
  <c r="R246" i="82"/>
  <c r="Q303" i="82"/>
  <c r="I303" i="82"/>
  <c r="L303" i="82"/>
  <c r="H303" i="82"/>
  <c r="J303" i="82"/>
  <c r="N303" i="82"/>
  <c r="U303" i="82"/>
  <c r="M303" i="82"/>
  <c r="R303" i="82"/>
  <c r="O303" i="82"/>
  <c r="S303" i="82"/>
  <c r="P303" i="82"/>
  <c r="T303" i="82"/>
  <c r="P375" i="82"/>
  <c r="H375" i="82"/>
  <c r="O375" i="82"/>
  <c r="R375" i="82"/>
  <c r="N375" i="82"/>
  <c r="I375" i="82"/>
  <c r="T375" i="82"/>
  <c r="L375" i="82"/>
  <c r="U375" i="82"/>
  <c r="J375" i="82"/>
  <c r="M375" i="82"/>
  <c r="S375" i="82"/>
  <c r="Q375" i="82"/>
  <c r="U195" i="82"/>
  <c r="M195" i="82"/>
  <c r="S195" i="82"/>
  <c r="P195" i="82"/>
  <c r="T195" i="82"/>
  <c r="R195" i="82"/>
  <c r="N195" i="82"/>
  <c r="I195" i="82"/>
  <c r="H195" i="82"/>
  <c r="J195" i="82"/>
  <c r="Q195" i="82"/>
  <c r="O195" i="82"/>
  <c r="L195" i="82"/>
  <c r="N24" i="82"/>
  <c r="Q24" i="82"/>
  <c r="U24" i="82"/>
  <c r="T24" i="82"/>
  <c r="I24" i="82"/>
  <c r="M24" i="82"/>
  <c r="R24" i="82"/>
  <c r="J24" i="82"/>
  <c r="L24" i="82"/>
  <c r="P24" i="82"/>
  <c r="O24" i="82"/>
  <c r="S24" i="82"/>
  <c r="H24" i="82"/>
  <c r="Q342" i="82"/>
  <c r="I342" i="82"/>
  <c r="O342" i="82"/>
  <c r="N342" i="82"/>
  <c r="L342" i="82"/>
  <c r="P342" i="82"/>
  <c r="U342" i="82"/>
  <c r="M342" i="82"/>
  <c r="T342" i="82"/>
  <c r="J342" i="82"/>
  <c r="S342" i="82"/>
  <c r="R342" i="82"/>
  <c r="H342" i="82"/>
  <c r="U96" i="82"/>
  <c r="M96" i="82"/>
  <c r="T96" i="82"/>
  <c r="S96" i="82"/>
  <c r="R96" i="82"/>
  <c r="J96" i="82"/>
  <c r="H96" i="82"/>
  <c r="I96" i="82"/>
  <c r="L96" i="82"/>
  <c r="N96" i="82"/>
  <c r="Q96" i="82"/>
  <c r="P96" i="82"/>
  <c r="O96" i="82"/>
  <c r="U81" i="82"/>
  <c r="M81" i="82"/>
  <c r="T81" i="82"/>
  <c r="J81" i="82"/>
  <c r="N81" i="82"/>
  <c r="R81" i="82"/>
  <c r="P81" i="82"/>
  <c r="I81" i="82"/>
  <c r="S81" i="82"/>
  <c r="L81" i="82"/>
  <c r="Q81" i="82"/>
  <c r="O81" i="82"/>
  <c r="H81" i="82"/>
  <c r="Q75" i="82"/>
  <c r="I75" i="82"/>
  <c r="O75" i="82"/>
  <c r="S75" i="82"/>
  <c r="H75" i="82"/>
  <c r="L75" i="82"/>
  <c r="M75" i="82"/>
  <c r="J75" i="82"/>
  <c r="R75" i="82"/>
  <c r="U75" i="82"/>
  <c r="T75" i="82"/>
  <c r="N75" i="82"/>
  <c r="P75" i="82"/>
  <c r="T444" i="82"/>
  <c r="L444" i="82"/>
  <c r="U444" i="82"/>
  <c r="J444" i="82"/>
  <c r="M444" i="82"/>
  <c r="N444" i="82"/>
  <c r="I444" i="82"/>
  <c r="P444" i="82"/>
  <c r="H444" i="82"/>
  <c r="O444" i="82"/>
  <c r="R444" i="82"/>
  <c r="Q444" i="82"/>
  <c r="S444" i="82"/>
  <c r="Q63" i="82"/>
  <c r="I63" i="82"/>
  <c r="L63" i="82"/>
  <c r="T63" i="82"/>
  <c r="J63" i="82"/>
  <c r="N63" i="82"/>
  <c r="U63" i="82"/>
  <c r="M63" i="82"/>
  <c r="R63" i="82"/>
  <c r="P63" i="82"/>
  <c r="O63" i="82"/>
  <c r="S63" i="82"/>
  <c r="H63" i="82"/>
  <c r="Q189" i="82"/>
  <c r="I189" i="82"/>
  <c r="N189" i="82"/>
  <c r="P189" i="82"/>
  <c r="O189" i="82"/>
  <c r="R189" i="82"/>
  <c r="U189" i="82"/>
  <c r="M189" i="82"/>
  <c r="S189" i="82"/>
  <c r="H189" i="82"/>
  <c r="T189" i="82"/>
  <c r="J189" i="82"/>
  <c r="L189" i="82"/>
  <c r="Q234" i="82"/>
  <c r="I234" i="82"/>
  <c r="N234" i="82"/>
  <c r="R234" i="82"/>
  <c r="P234" i="82"/>
  <c r="O234" i="82"/>
  <c r="U234" i="82"/>
  <c r="S234" i="82"/>
  <c r="L234" i="82"/>
  <c r="J234" i="82"/>
  <c r="M234" i="82"/>
  <c r="H234" i="82"/>
  <c r="T234" i="82"/>
  <c r="U327" i="82"/>
  <c r="M327" i="82"/>
  <c r="R327" i="82"/>
  <c r="O327" i="82"/>
  <c r="T327" i="82"/>
  <c r="S327" i="82"/>
  <c r="J327" i="82"/>
  <c r="Q327" i="82"/>
  <c r="L327" i="82"/>
  <c r="N327" i="82"/>
  <c r="I327" i="82"/>
  <c r="H327" i="82"/>
  <c r="P327" i="82"/>
  <c r="U135" i="82"/>
  <c r="M135" i="82"/>
  <c r="T135" i="82"/>
  <c r="L135" i="82"/>
  <c r="S135" i="82"/>
  <c r="R135" i="82"/>
  <c r="J135" i="82"/>
  <c r="I135" i="82"/>
  <c r="H135" i="82"/>
  <c r="N135" i="82"/>
  <c r="Q135" i="82"/>
  <c r="P135" i="82"/>
  <c r="O135" i="82"/>
  <c r="Q141" i="82"/>
  <c r="I141" i="82"/>
  <c r="P141" i="82"/>
  <c r="H141" i="82"/>
  <c r="O141" i="82"/>
  <c r="N141" i="82"/>
  <c r="U141" i="82"/>
  <c r="T141" i="82"/>
  <c r="S141" i="82"/>
  <c r="J141" i="82"/>
  <c r="M141" i="82"/>
  <c r="L141" i="82"/>
  <c r="R141" i="82"/>
  <c r="Q204" i="82"/>
  <c r="I204" i="82"/>
  <c r="O204" i="82"/>
  <c r="H204" i="82"/>
  <c r="T204" i="82"/>
  <c r="R204" i="82"/>
  <c r="M204" i="82"/>
  <c r="P204" i="82"/>
  <c r="L204" i="82"/>
  <c r="U204" i="82"/>
  <c r="S204" i="82"/>
  <c r="N204" i="82"/>
  <c r="J204" i="82"/>
  <c r="Q285" i="82"/>
  <c r="I285" i="82"/>
  <c r="L285" i="82"/>
  <c r="N285" i="82"/>
  <c r="P285" i="82"/>
  <c r="O285" i="82"/>
  <c r="M285" i="82"/>
  <c r="T285" i="82"/>
  <c r="J285" i="82"/>
  <c r="U285" i="82"/>
  <c r="R285" i="82"/>
  <c r="S285" i="82"/>
  <c r="H285" i="82"/>
  <c r="T390" i="82"/>
  <c r="L390" i="82"/>
  <c r="R390" i="82"/>
  <c r="U390" i="82"/>
  <c r="J390" i="82"/>
  <c r="I390" i="82"/>
  <c r="Q390" i="82"/>
  <c r="P390" i="82"/>
  <c r="M390" i="82"/>
  <c r="S390" i="82"/>
  <c r="H390" i="82"/>
  <c r="O390" i="82"/>
  <c r="N390" i="82"/>
  <c r="R456" i="82"/>
  <c r="J456" i="82"/>
  <c r="L456" i="82"/>
  <c r="O456" i="82"/>
  <c r="U456" i="82"/>
  <c r="H456" i="82"/>
  <c r="M456" i="82"/>
  <c r="N456" i="82"/>
  <c r="T456" i="82"/>
  <c r="S456" i="82"/>
  <c r="Q456" i="82"/>
  <c r="I456" i="82"/>
  <c r="P456" i="82"/>
  <c r="U273" i="82"/>
  <c r="M273" i="82"/>
  <c r="T273" i="82"/>
  <c r="J273" i="82"/>
  <c r="H273" i="82"/>
  <c r="S273" i="82"/>
  <c r="R273" i="82"/>
  <c r="Q273" i="82"/>
  <c r="O273" i="82"/>
  <c r="N273" i="82"/>
  <c r="I273" i="82"/>
  <c r="P273" i="82"/>
  <c r="L273" i="82"/>
  <c r="U150" i="82"/>
  <c r="M150" i="82"/>
  <c r="T150" i="82"/>
  <c r="L150" i="82"/>
  <c r="S150" i="82"/>
  <c r="R150" i="82"/>
  <c r="J150" i="82"/>
  <c r="I150" i="82"/>
  <c r="H150" i="82"/>
  <c r="N150" i="82"/>
  <c r="Q150" i="82"/>
  <c r="P150" i="82"/>
  <c r="O150" i="82"/>
  <c r="P417" i="82"/>
  <c r="H417" i="82"/>
  <c r="M417" i="82"/>
  <c r="O417" i="82"/>
  <c r="S417" i="82"/>
  <c r="Q417" i="82"/>
  <c r="T417" i="82"/>
  <c r="R417" i="82"/>
  <c r="J417" i="82"/>
  <c r="N417" i="82"/>
  <c r="L417" i="82"/>
  <c r="U417" i="82"/>
  <c r="I417" i="82"/>
  <c r="Q57" i="82"/>
  <c r="I57" i="82"/>
  <c r="O57" i="82"/>
  <c r="S57" i="82"/>
  <c r="H57" i="82"/>
  <c r="L57" i="82"/>
  <c r="M57" i="82"/>
  <c r="J57" i="82"/>
  <c r="R57" i="82"/>
  <c r="U57" i="82"/>
  <c r="T57" i="82"/>
  <c r="N57" i="82"/>
  <c r="P57" i="82"/>
  <c r="Q300" i="82"/>
  <c r="I300" i="82"/>
  <c r="O300" i="82"/>
  <c r="P300" i="82"/>
  <c r="N300" i="82"/>
  <c r="S300" i="82"/>
  <c r="U300" i="82"/>
  <c r="T300" i="82"/>
  <c r="H300" i="82"/>
  <c r="R300" i="82"/>
  <c r="M300" i="82"/>
  <c r="J300" i="82"/>
  <c r="L300" i="82"/>
  <c r="T378" i="82"/>
  <c r="L378" i="82"/>
  <c r="U378" i="82"/>
  <c r="J378" i="82"/>
  <c r="M378" i="82"/>
  <c r="I378" i="82"/>
  <c r="N378" i="82"/>
  <c r="P378" i="82"/>
  <c r="O378" i="82"/>
  <c r="S378" i="82"/>
  <c r="H378" i="82"/>
  <c r="R378" i="82"/>
  <c r="Q378" i="82"/>
  <c r="U186" i="82"/>
  <c r="M186" i="82"/>
  <c r="S186" i="82"/>
  <c r="H186" i="82"/>
  <c r="T186" i="82"/>
  <c r="J186" i="82"/>
  <c r="L186" i="82"/>
  <c r="Q186" i="82"/>
  <c r="I186" i="82"/>
  <c r="N186" i="82"/>
  <c r="P186" i="82"/>
  <c r="O186" i="82"/>
  <c r="R186" i="82"/>
  <c r="Q168" i="82"/>
  <c r="I168" i="82"/>
  <c r="O168" i="82"/>
  <c r="T168" i="82"/>
  <c r="S168" i="82"/>
  <c r="R168" i="82"/>
  <c r="M168" i="82"/>
  <c r="H168" i="82"/>
  <c r="L168" i="82"/>
  <c r="U168" i="82"/>
  <c r="P168" i="82"/>
  <c r="N168" i="82"/>
  <c r="J168" i="82"/>
  <c r="T18" i="82"/>
  <c r="L18" i="82"/>
  <c r="S18" i="82"/>
  <c r="R18" i="82"/>
  <c r="J18" i="82"/>
  <c r="Q18" i="82"/>
  <c r="I18" i="82"/>
  <c r="H18" i="82"/>
  <c r="N18" i="82"/>
  <c r="M18" i="82"/>
  <c r="P18" i="82"/>
  <c r="O18" i="82"/>
  <c r="U18" i="82"/>
  <c r="Q192" i="82"/>
  <c r="I192" i="82"/>
  <c r="N192" i="82"/>
  <c r="P192" i="82"/>
  <c r="O192" i="82"/>
  <c r="L192" i="82"/>
  <c r="U192" i="82"/>
  <c r="S192" i="82"/>
  <c r="T192" i="82"/>
  <c r="R192" i="82"/>
  <c r="M192" i="82"/>
  <c r="H192" i="82"/>
  <c r="J192" i="82"/>
  <c r="Q39" i="82"/>
  <c r="I39" i="82"/>
  <c r="P39" i="82"/>
  <c r="H39" i="82"/>
  <c r="O39" i="82"/>
  <c r="N39" i="82"/>
  <c r="U39" i="82"/>
  <c r="M39" i="82"/>
  <c r="T39" i="82"/>
  <c r="L39" i="82"/>
  <c r="S39" i="82"/>
  <c r="R39" i="82"/>
  <c r="J39" i="82"/>
  <c r="Q321" i="82"/>
  <c r="I321" i="82"/>
  <c r="O321" i="82"/>
  <c r="S321" i="82"/>
  <c r="P321" i="82"/>
  <c r="R321" i="82"/>
  <c r="U321" i="82"/>
  <c r="M321" i="82"/>
  <c r="T321" i="82"/>
  <c r="J321" i="82"/>
  <c r="L321" i="82"/>
  <c r="H321" i="82"/>
  <c r="N321" i="82"/>
  <c r="U183" i="82"/>
  <c r="M183" i="82"/>
  <c r="S183" i="82"/>
  <c r="H183" i="82"/>
  <c r="T183" i="82"/>
  <c r="J183" i="82"/>
  <c r="L183" i="82"/>
  <c r="Q183" i="82"/>
  <c r="I183" i="82"/>
  <c r="N183" i="82"/>
  <c r="P183" i="82"/>
  <c r="O183" i="82"/>
  <c r="R183" i="82"/>
  <c r="T384" i="82"/>
  <c r="L384" i="82"/>
  <c r="U384" i="82"/>
  <c r="J384" i="82"/>
  <c r="M384" i="82"/>
  <c r="I384" i="82"/>
  <c r="N384" i="82"/>
  <c r="P384" i="82"/>
  <c r="H384" i="82"/>
  <c r="O384" i="82"/>
  <c r="R384" i="82"/>
  <c r="S384" i="82"/>
  <c r="Q384" i="82"/>
  <c r="S21" i="82"/>
  <c r="R21" i="82"/>
  <c r="J21" i="82"/>
  <c r="Q21" i="82"/>
  <c r="I21" i="82"/>
  <c r="P21" i="82"/>
  <c r="H21" i="82"/>
  <c r="O21" i="82"/>
  <c r="N21" i="82"/>
  <c r="U21" i="82"/>
  <c r="M21" i="82"/>
  <c r="T21" i="82"/>
  <c r="L21" i="82"/>
  <c r="U231" i="82"/>
  <c r="M231" i="82"/>
  <c r="S231" i="82"/>
  <c r="H231" i="82"/>
  <c r="L231" i="82"/>
  <c r="O231" i="82"/>
  <c r="P231" i="82"/>
  <c r="I231" i="82"/>
  <c r="R231" i="82"/>
  <c r="J231" i="82"/>
  <c r="Q231" i="82"/>
  <c r="N231" i="82"/>
  <c r="T231" i="82"/>
  <c r="U282" i="82"/>
  <c r="M282" i="82"/>
  <c r="R282" i="82"/>
  <c r="S282" i="82"/>
  <c r="J282" i="82"/>
  <c r="H282" i="82"/>
  <c r="N282" i="82"/>
  <c r="Q282" i="82"/>
  <c r="I282" i="82"/>
  <c r="L282" i="82"/>
  <c r="P282" i="82"/>
  <c r="O282" i="82"/>
  <c r="T282" i="82"/>
  <c r="Q216" i="82"/>
  <c r="I216" i="82"/>
  <c r="O216" i="82"/>
  <c r="L216" i="82"/>
  <c r="J216" i="82"/>
  <c r="H216" i="82"/>
  <c r="U216" i="82"/>
  <c r="S216" i="82"/>
  <c r="R216" i="82"/>
  <c r="N216" i="82"/>
  <c r="M216" i="82"/>
  <c r="T216" i="82"/>
  <c r="P216" i="82"/>
  <c r="P420" i="82"/>
  <c r="H420" i="82"/>
  <c r="M420" i="82"/>
  <c r="O420" i="82"/>
  <c r="Q420" i="82"/>
  <c r="S420" i="82"/>
  <c r="T420" i="82"/>
  <c r="L420" i="82"/>
  <c r="R420" i="82"/>
  <c r="U420" i="82"/>
  <c r="J420" i="82"/>
  <c r="N420" i="82"/>
  <c r="I420" i="82"/>
  <c r="U111" i="82"/>
  <c r="M111" i="82"/>
  <c r="T111" i="82"/>
  <c r="L111" i="82"/>
  <c r="S111" i="82"/>
  <c r="J111" i="82"/>
  <c r="N111" i="82"/>
  <c r="Q111" i="82"/>
  <c r="P111" i="82"/>
  <c r="R111" i="82"/>
  <c r="I111" i="82"/>
  <c r="H111" i="82"/>
  <c r="O111" i="82"/>
  <c r="U252" i="82"/>
  <c r="M252" i="82"/>
  <c r="P252" i="82"/>
  <c r="O252" i="82"/>
  <c r="R252" i="82"/>
  <c r="L252" i="82"/>
  <c r="H252" i="82"/>
  <c r="I252" i="82"/>
  <c r="J252" i="82"/>
  <c r="S252" i="82"/>
  <c r="Q252" i="82"/>
  <c r="T252" i="82"/>
  <c r="N252" i="82"/>
  <c r="P411" i="82"/>
  <c r="H411" i="82"/>
  <c r="M411" i="82"/>
  <c r="O411" i="82"/>
  <c r="S411" i="82"/>
  <c r="Q411" i="82"/>
  <c r="T411" i="82"/>
  <c r="L411" i="82"/>
  <c r="R411" i="82"/>
  <c r="U411" i="82"/>
  <c r="J411" i="82"/>
  <c r="I411" i="82"/>
  <c r="N411" i="82"/>
  <c r="P399" i="82"/>
  <c r="H399" i="82"/>
  <c r="O399" i="82"/>
  <c r="R399" i="82"/>
  <c r="S399" i="82"/>
  <c r="Q399" i="82"/>
  <c r="L399" i="82"/>
  <c r="J399" i="82"/>
  <c r="I399" i="82"/>
  <c r="T399" i="82"/>
  <c r="U399" i="82"/>
  <c r="M399" i="82"/>
  <c r="N399" i="82"/>
  <c r="U222" i="82"/>
  <c r="M222" i="82"/>
  <c r="T222" i="82"/>
  <c r="J222" i="82"/>
  <c r="L222" i="82"/>
  <c r="H222" i="82"/>
  <c r="N222" i="82"/>
  <c r="I222" i="82"/>
  <c r="R222" i="82"/>
  <c r="P222" i="82"/>
  <c r="Q222" i="82"/>
  <c r="O222" i="82"/>
  <c r="S222" i="82"/>
  <c r="Q348" i="82"/>
  <c r="I348" i="82"/>
  <c r="O348" i="82"/>
  <c r="S348" i="82"/>
  <c r="H348" i="82"/>
  <c r="L348" i="82"/>
  <c r="U348" i="82"/>
  <c r="T348" i="82"/>
  <c r="N348" i="82"/>
  <c r="R348" i="82"/>
  <c r="M348" i="82"/>
  <c r="J348" i="82"/>
  <c r="P348" i="82"/>
  <c r="Q48" i="82"/>
  <c r="I48" i="82"/>
  <c r="L48" i="82"/>
  <c r="T48" i="82"/>
  <c r="J48" i="82"/>
  <c r="S48" i="82"/>
  <c r="U48" i="82"/>
  <c r="M48" i="82"/>
  <c r="R48" i="82"/>
  <c r="P48" i="82"/>
  <c r="O48" i="82"/>
  <c r="H48" i="82"/>
  <c r="N48" i="82"/>
  <c r="P450" i="82"/>
  <c r="H450" i="82"/>
  <c r="M450" i="82"/>
  <c r="U450" i="82"/>
  <c r="J450" i="82"/>
  <c r="N450" i="82"/>
  <c r="T450" i="82"/>
  <c r="R450" i="82"/>
  <c r="O450" i="82"/>
  <c r="I450" i="82"/>
  <c r="L450" i="82"/>
  <c r="Q450" i="82"/>
  <c r="S450" i="82"/>
  <c r="O351" i="82"/>
  <c r="Q351" i="82"/>
  <c r="I351" i="82"/>
  <c r="J351" i="82"/>
  <c r="H351" i="82"/>
  <c r="T351" i="82"/>
  <c r="U351" i="82"/>
  <c r="R351" i="82"/>
  <c r="L351" i="82"/>
  <c r="S351" i="82"/>
  <c r="M351" i="82"/>
  <c r="P351" i="82"/>
  <c r="N351" i="82"/>
  <c r="U258" i="82"/>
  <c r="M258" i="82"/>
  <c r="S258" i="82"/>
  <c r="H258" i="82"/>
  <c r="L258" i="82"/>
  <c r="T258" i="82"/>
  <c r="J258" i="82"/>
  <c r="Q258" i="82"/>
  <c r="I258" i="82"/>
  <c r="N258" i="82"/>
  <c r="R258" i="82"/>
  <c r="P258" i="82"/>
  <c r="O258" i="82"/>
  <c r="Q117" i="82"/>
  <c r="I117" i="82"/>
  <c r="P117" i="82"/>
  <c r="H117" i="82"/>
  <c r="R117" i="82"/>
  <c r="O117" i="82"/>
  <c r="U117" i="82"/>
  <c r="T117" i="82"/>
  <c r="S117" i="82"/>
  <c r="N117" i="82"/>
  <c r="M117" i="82"/>
  <c r="L117" i="82"/>
  <c r="J117" i="82"/>
  <c r="R453" i="82"/>
  <c r="J453" i="82"/>
  <c r="P453" i="82"/>
  <c r="H453" i="82"/>
  <c r="I453" i="82"/>
  <c r="U453" i="82"/>
  <c r="S453" i="82"/>
  <c r="T453" i="82"/>
  <c r="Q453" i="82"/>
  <c r="M453" i="82"/>
  <c r="N453" i="82"/>
  <c r="L453" i="82"/>
  <c r="O453" i="82"/>
  <c r="U180" i="82"/>
  <c r="M180" i="82"/>
  <c r="P180" i="82"/>
  <c r="N180" i="82"/>
  <c r="O180" i="82"/>
  <c r="T180" i="82"/>
  <c r="R180" i="82"/>
  <c r="I180" i="82"/>
  <c r="H180" i="82"/>
  <c r="J180" i="82"/>
  <c r="Q180" i="82"/>
  <c r="S180" i="82"/>
  <c r="L180" i="82"/>
  <c r="Q255" i="82"/>
  <c r="I255" i="82"/>
  <c r="N255" i="82"/>
  <c r="R255" i="82"/>
  <c r="T255" i="82"/>
  <c r="J255" i="82"/>
  <c r="M255" i="82"/>
  <c r="H255" i="82"/>
  <c r="O255" i="82"/>
  <c r="U255" i="82"/>
  <c r="S255" i="82"/>
  <c r="L255" i="82"/>
  <c r="P255" i="82"/>
  <c r="Q129" i="82"/>
  <c r="I129" i="82"/>
  <c r="P129" i="82"/>
  <c r="H129" i="82"/>
  <c r="R129" i="82"/>
  <c r="O129" i="82"/>
  <c r="M129" i="82"/>
  <c r="L129" i="82"/>
  <c r="J129" i="82"/>
  <c r="U129" i="82"/>
  <c r="T129" i="82"/>
  <c r="S129" i="82"/>
  <c r="N129" i="82"/>
  <c r="O366" i="82"/>
  <c r="Q366" i="82"/>
  <c r="I366" i="82"/>
  <c r="J366" i="82"/>
  <c r="H366" i="82"/>
  <c r="T366" i="82"/>
  <c r="S366" i="82"/>
  <c r="U366" i="82"/>
  <c r="M366" i="82"/>
  <c r="R366" i="82"/>
  <c r="P366" i="82"/>
  <c r="N366" i="82"/>
  <c r="L366" i="82"/>
  <c r="T465" i="82"/>
  <c r="L465" i="82"/>
  <c r="U465" i="82"/>
  <c r="J465" i="82"/>
  <c r="M465" i="82"/>
  <c r="I465" i="82"/>
  <c r="Q465" i="82"/>
  <c r="H465" i="82"/>
  <c r="R465" i="82"/>
  <c r="N465" i="82"/>
  <c r="P465" i="82"/>
  <c r="O465" i="82"/>
  <c r="S465" i="82"/>
  <c r="P477" i="82"/>
  <c r="H477" i="82"/>
  <c r="N477" i="82"/>
  <c r="R477" i="82"/>
  <c r="Q477" i="82"/>
  <c r="O477" i="82"/>
  <c r="T477" i="82"/>
  <c r="L477" i="82"/>
  <c r="S477" i="82"/>
  <c r="I477" i="82"/>
  <c r="M477" i="82"/>
  <c r="U477" i="82"/>
  <c r="J477" i="82"/>
  <c r="G246" i="82"/>
  <c r="G429" i="82"/>
  <c r="K345" i="82"/>
  <c r="K237" i="82"/>
  <c r="G333" i="82"/>
  <c r="K264" i="82"/>
  <c r="G126" i="82" a="1"/>
  <c r="G90" i="82" a="1"/>
  <c r="G261" i="82" a="1"/>
  <c r="K261" i="82" s="1"/>
  <c r="G165" i="82" a="1"/>
  <c r="G78" i="82" a="1"/>
  <c r="K78" i="82" s="1"/>
  <c r="G207" i="82" a="1"/>
  <c r="G15" i="82" a="1"/>
  <c r="Q345" i="82"/>
  <c r="I345" i="82"/>
  <c r="O345" i="82"/>
  <c r="P345" i="82"/>
  <c r="N345" i="82"/>
  <c r="L345" i="82"/>
  <c r="U345" i="82"/>
  <c r="T345" i="82"/>
  <c r="H345" i="82"/>
  <c r="R345" i="82"/>
  <c r="M345" i="82"/>
  <c r="J345" i="82"/>
  <c r="S345" i="82"/>
  <c r="Q306" i="82"/>
  <c r="I306" i="82"/>
  <c r="L306" i="82"/>
  <c r="J306" i="82"/>
  <c r="H306" i="82"/>
  <c r="N306" i="82"/>
  <c r="U306" i="82"/>
  <c r="M306" i="82"/>
  <c r="R306" i="82"/>
  <c r="P306" i="82"/>
  <c r="S306" i="82"/>
  <c r="O306" i="82"/>
  <c r="T306" i="82"/>
  <c r="U312" i="82"/>
  <c r="M312" i="82"/>
  <c r="R312" i="82"/>
  <c r="T312" i="82"/>
  <c r="P312" i="82"/>
  <c r="O312" i="82"/>
  <c r="J312" i="82"/>
  <c r="I312" i="82"/>
  <c r="N312" i="82"/>
  <c r="S312" i="82"/>
  <c r="Q312" i="82"/>
  <c r="L312" i="82"/>
  <c r="H312" i="82"/>
  <c r="Q288" i="82"/>
  <c r="I288" i="82"/>
  <c r="L288" i="82"/>
  <c r="H288" i="82"/>
  <c r="N288" i="82"/>
  <c r="P288" i="82"/>
  <c r="U288" i="82"/>
  <c r="R288" i="82"/>
  <c r="T288" i="82"/>
  <c r="J288" i="82"/>
  <c r="M288" i="82"/>
  <c r="O288" i="82"/>
  <c r="S288" i="82"/>
  <c r="S372" i="82"/>
  <c r="U372" i="82"/>
  <c r="M372" i="82"/>
  <c r="R372" i="82"/>
  <c r="P372" i="82"/>
  <c r="N372" i="82"/>
  <c r="L372" i="82"/>
  <c r="O372" i="82"/>
  <c r="Q372" i="82"/>
  <c r="I372" i="82"/>
  <c r="J372" i="82"/>
  <c r="H372" i="82"/>
  <c r="T372" i="82"/>
  <c r="U54" i="82"/>
  <c r="M54" i="82"/>
  <c r="T54" i="82"/>
  <c r="J54" i="82"/>
  <c r="N54" i="82"/>
  <c r="R54" i="82"/>
  <c r="P54" i="82"/>
  <c r="Q54" i="82"/>
  <c r="I54" i="82"/>
  <c r="O54" i="82"/>
  <c r="S54" i="82"/>
  <c r="H54" i="82"/>
  <c r="L54" i="82"/>
  <c r="U42" i="82"/>
  <c r="M42" i="82"/>
  <c r="R42" i="82"/>
  <c r="P42" i="82"/>
  <c r="O42" i="82"/>
  <c r="S42" i="82"/>
  <c r="H42" i="82"/>
  <c r="Q42" i="82"/>
  <c r="L42" i="82"/>
  <c r="J42" i="82"/>
  <c r="I42" i="82"/>
  <c r="T42" i="82"/>
  <c r="N42" i="82"/>
  <c r="Q132" i="82"/>
  <c r="I132" i="82"/>
  <c r="P132" i="82"/>
  <c r="H132" i="82"/>
  <c r="R132" i="82"/>
  <c r="O132" i="82"/>
  <c r="U132" i="82"/>
  <c r="T132" i="82"/>
  <c r="S132" i="82"/>
  <c r="N132" i="82"/>
  <c r="M132" i="82"/>
  <c r="L132" i="82"/>
  <c r="J132" i="82"/>
  <c r="Q174" i="82"/>
  <c r="I174" i="82"/>
  <c r="S174" i="82"/>
  <c r="H174" i="82"/>
  <c r="L174" i="82"/>
  <c r="J174" i="82"/>
  <c r="U174" i="82"/>
  <c r="M174" i="82"/>
  <c r="P174" i="82"/>
  <c r="N174" i="82"/>
  <c r="O174" i="82"/>
  <c r="T174" i="82"/>
  <c r="R174" i="82"/>
  <c r="U93" i="82"/>
  <c r="M93" i="82"/>
  <c r="R93" i="82"/>
  <c r="P93" i="82"/>
  <c r="O93" i="82"/>
  <c r="S93" i="82"/>
  <c r="H93" i="82"/>
  <c r="Q93" i="82"/>
  <c r="I93" i="82"/>
  <c r="L93" i="82"/>
  <c r="T93" i="82"/>
  <c r="J93" i="82"/>
  <c r="N93" i="82"/>
  <c r="U45" i="82"/>
  <c r="M45" i="82"/>
  <c r="R45" i="82"/>
  <c r="P45" i="82"/>
  <c r="O45" i="82"/>
  <c r="N45" i="82"/>
  <c r="S45" i="82"/>
  <c r="Q45" i="82"/>
  <c r="L45" i="82"/>
  <c r="J45" i="82"/>
  <c r="I45" i="82"/>
  <c r="T45" i="82"/>
  <c r="H45" i="82"/>
  <c r="U156" i="82"/>
  <c r="M156" i="82"/>
  <c r="T156" i="82"/>
  <c r="L156" i="82"/>
  <c r="S156" i="82"/>
  <c r="R156" i="82"/>
  <c r="J156" i="82"/>
  <c r="Q156" i="82"/>
  <c r="I156" i="82"/>
  <c r="P156" i="82"/>
  <c r="H156" i="82"/>
  <c r="O156" i="82"/>
  <c r="N156" i="82"/>
  <c r="R159" i="82"/>
  <c r="J159" i="82"/>
  <c r="Q159" i="82"/>
  <c r="I159" i="82"/>
  <c r="P159" i="82"/>
  <c r="H159" i="82"/>
  <c r="O159" i="82"/>
  <c r="N159" i="82"/>
  <c r="M159" i="82"/>
  <c r="L159" i="82"/>
  <c r="U159" i="82"/>
  <c r="T159" i="82"/>
  <c r="S159" i="82"/>
  <c r="U267" i="82"/>
  <c r="M267" i="82"/>
  <c r="T267" i="82"/>
  <c r="J267" i="82"/>
  <c r="L267" i="82"/>
  <c r="P267" i="82"/>
  <c r="N267" i="82"/>
  <c r="I267" i="82"/>
  <c r="S267" i="82"/>
  <c r="H267" i="82"/>
  <c r="Q267" i="82"/>
  <c r="O267" i="82"/>
  <c r="R267" i="82"/>
  <c r="U147" i="82"/>
  <c r="M147" i="82"/>
  <c r="T147" i="82"/>
  <c r="L147" i="82"/>
  <c r="S147" i="82"/>
  <c r="R147" i="82"/>
  <c r="J147" i="82"/>
  <c r="Q147" i="82"/>
  <c r="P147" i="82"/>
  <c r="O147" i="82"/>
  <c r="I147" i="82"/>
  <c r="H147" i="82"/>
  <c r="N147" i="82"/>
  <c r="P36" i="82"/>
  <c r="H36" i="82"/>
  <c r="O36" i="82"/>
  <c r="N36" i="82"/>
  <c r="M36" i="82"/>
  <c r="U36" i="82"/>
  <c r="L36" i="82"/>
  <c r="R36" i="82"/>
  <c r="I36" i="82"/>
  <c r="T36" i="82"/>
  <c r="S36" i="82"/>
  <c r="J36" i="82"/>
  <c r="Q36" i="82"/>
  <c r="U318" i="82"/>
  <c r="M318" i="82"/>
  <c r="T318" i="82"/>
  <c r="J318" i="82"/>
  <c r="N318" i="82"/>
  <c r="S318" i="82"/>
  <c r="L318" i="82"/>
  <c r="Q318" i="82"/>
  <c r="I318" i="82"/>
  <c r="O318" i="82"/>
  <c r="R318" i="82"/>
  <c r="H318" i="82"/>
  <c r="P318" i="82"/>
  <c r="Q72" i="82"/>
  <c r="I72" i="82"/>
  <c r="L72" i="82"/>
  <c r="T72" i="82"/>
  <c r="J72" i="82"/>
  <c r="N72" i="82"/>
  <c r="U72" i="82"/>
  <c r="M72" i="82"/>
  <c r="R72" i="82"/>
  <c r="P72" i="82"/>
  <c r="O72" i="82"/>
  <c r="S72" i="82"/>
  <c r="H72" i="82"/>
  <c r="T474" i="82"/>
  <c r="L474" i="82"/>
  <c r="S474" i="82"/>
  <c r="I474" i="82"/>
  <c r="M474" i="82"/>
  <c r="O474" i="82"/>
  <c r="Q474" i="82"/>
  <c r="H474" i="82"/>
  <c r="R474" i="82"/>
  <c r="J474" i="82"/>
  <c r="P474" i="82"/>
  <c r="N474" i="82"/>
  <c r="U474" i="82"/>
  <c r="O357" i="82"/>
  <c r="Q357" i="82"/>
  <c r="I357" i="82"/>
  <c r="J357" i="82"/>
  <c r="H357" i="82"/>
  <c r="T357" i="82"/>
  <c r="S357" i="82"/>
  <c r="M357" i="82"/>
  <c r="P357" i="82"/>
  <c r="N357" i="82"/>
  <c r="U357" i="82"/>
  <c r="R357" i="82"/>
  <c r="L357" i="82"/>
  <c r="P432" i="82"/>
  <c r="H432" i="82"/>
  <c r="M432" i="82"/>
  <c r="O432" i="82"/>
  <c r="Q432" i="82"/>
  <c r="I432" i="82"/>
  <c r="L432" i="82"/>
  <c r="U432" i="82"/>
  <c r="N432" i="82"/>
  <c r="T432" i="82"/>
  <c r="R432" i="82"/>
  <c r="J432" i="82"/>
  <c r="S432" i="82"/>
  <c r="U339" i="82"/>
  <c r="M339" i="82"/>
  <c r="T339" i="82"/>
  <c r="J339" i="82"/>
  <c r="L339" i="82"/>
  <c r="P339" i="82"/>
  <c r="N339" i="82"/>
  <c r="Q339" i="82"/>
  <c r="O339" i="82"/>
  <c r="R339" i="82"/>
  <c r="I339" i="82"/>
  <c r="S339" i="82"/>
  <c r="H339" i="82"/>
  <c r="Q270" i="82"/>
  <c r="I270" i="82"/>
  <c r="O270" i="82"/>
  <c r="N270" i="82"/>
  <c r="L270" i="82"/>
  <c r="P270" i="82"/>
  <c r="U270" i="82"/>
  <c r="M270" i="82"/>
  <c r="T270" i="82"/>
  <c r="J270" i="82"/>
  <c r="S270" i="82"/>
  <c r="R270" i="82"/>
  <c r="H270" i="82"/>
  <c r="T408" i="82"/>
  <c r="L408" i="82"/>
  <c r="U408" i="82"/>
  <c r="J408" i="82"/>
  <c r="M408" i="82"/>
  <c r="I408" i="82"/>
  <c r="N408" i="82"/>
  <c r="P408" i="82"/>
  <c r="H408" i="82"/>
  <c r="O408" i="82"/>
  <c r="R408" i="82"/>
  <c r="S408" i="82"/>
  <c r="Q408" i="82"/>
  <c r="T393" i="82"/>
  <c r="L393" i="82"/>
  <c r="R393" i="82"/>
  <c r="U393" i="82"/>
  <c r="J393" i="82"/>
  <c r="S393" i="82"/>
  <c r="Q393" i="82"/>
  <c r="P393" i="82"/>
  <c r="H393" i="82"/>
  <c r="M393" i="82"/>
  <c r="O393" i="82"/>
  <c r="N393" i="82"/>
  <c r="I393" i="82"/>
  <c r="U480" i="82"/>
  <c r="M480" i="82"/>
  <c r="T480" i="82"/>
  <c r="L480" i="82"/>
  <c r="S480" i="82"/>
  <c r="J480" i="82"/>
  <c r="N480" i="82"/>
  <c r="Q480" i="82"/>
  <c r="P480" i="82"/>
  <c r="R480" i="82"/>
  <c r="I480" i="82"/>
  <c r="H480" i="82"/>
  <c r="O480" i="82"/>
  <c r="U105" i="82"/>
  <c r="M105" i="82"/>
  <c r="T105" i="82"/>
  <c r="L105" i="82"/>
  <c r="S105" i="82"/>
  <c r="J105" i="82"/>
  <c r="N105" i="82"/>
  <c r="Q105" i="82"/>
  <c r="I105" i="82"/>
  <c r="P105" i="82"/>
  <c r="H105" i="82"/>
  <c r="R105" i="82"/>
  <c r="O105" i="82"/>
  <c r="Q201" i="82"/>
  <c r="I201" i="82"/>
  <c r="O201" i="82"/>
  <c r="H201" i="82"/>
  <c r="T201" i="82"/>
  <c r="R201" i="82"/>
  <c r="U201" i="82"/>
  <c r="M201" i="82"/>
  <c r="S201" i="82"/>
  <c r="P201" i="82"/>
  <c r="N201" i="82"/>
  <c r="L201" i="82"/>
  <c r="J201" i="82"/>
  <c r="U294" i="82"/>
  <c r="M294" i="82"/>
  <c r="T294" i="82"/>
  <c r="J294" i="82"/>
  <c r="L294" i="82"/>
  <c r="N294" i="82"/>
  <c r="H294" i="82"/>
  <c r="Q294" i="82"/>
  <c r="I294" i="82"/>
  <c r="O294" i="82"/>
  <c r="S294" i="82"/>
  <c r="P294" i="82"/>
  <c r="R294" i="82"/>
  <c r="Q243" i="82"/>
  <c r="I243" i="82"/>
  <c r="T243" i="82"/>
  <c r="J243" i="82"/>
  <c r="N243" i="82"/>
  <c r="R243" i="82"/>
  <c r="M243" i="82"/>
  <c r="O243" i="82"/>
  <c r="H243" i="82"/>
  <c r="U243" i="82"/>
  <c r="P243" i="82"/>
  <c r="S243" i="82"/>
  <c r="L243" i="82"/>
  <c r="Q213" i="82"/>
  <c r="I213" i="82"/>
  <c r="O213" i="82"/>
  <c r="L213" i="82"/>
  <c r="J213" i="82"/>
  <c r="H213" i="82"/>
  <c r="U213" i="82"/>
  <c r="M213" i="82"/>
  <c r="S213" i="82"/>
  <c r="T213" i="82"/>
  <c r="R213" i="82"/>
  <c r="P213" i="82"/>
  <c r="N213" i="82"/>
  <c r="U228" i="82"/>
  <c r="M228" i="82"/>
  <c r="P228" i="82"/>
  <c r="O228" i="82"/>
  <c r="R228" i="82"/>
  <c r="H228" i="82"/>
  <c r="N228" i="82"/>
  <c r="I228" i="82"/>
  <c r="J228" i="82"/>
  <c r="S228" i="82"/>
  <c r="Q228" i="82"/>
  <c r="T228" i="82"/>
  <c r="L228" i="82"/>
  <c r="U279" i="82"/>
  <c r="M279" i="82"/>
  <c r="R279" i="82"/>
  <c r="P279" i="82"/>
  <c r="O279" i="82"/>
  <c r="T279" i="82"/>
  <c r="S279" i="82"/>
  <c r="Q279" i="82"/>
  <c r="I279" i="82"/>
  <c r="L279" i="82"/>
  <c r="J279" i="82"/>
  <c r="H279" i="82"/>
  <c r="N279" i="82"/>
  <c r="T468" i="82"/>
  <c r="L468" i="82"/>
  <c r="U468" i="82"/>
  <c r="J468" i="82"/>
  <c r="M468" i="82"/>
  <c r="S468" i="82"/>
  <c r="Q468" i="82"/>
  <c r="H468" i="82"/>
  <c r="R468" i="82"/>
  <c r="I468" i="82"/>
  <c r="P468" i="82"/>
  <c r="O468" i="82"/>
  <c r="N468" i="82"/>
  <c r="T405" i="82"/>
  <c r="L405" i="82"/>
  <c r="U405" i="82"/>
  <c r="J405" i="82"/>
  <c r="M405" i="82"/>
  <c r="S405" i="82"/>
  <c r="Q405" i="82"/>
  <c r="P405" i="82"/>
  <c r="O405" i="82"/>
  <c r="N405" i="82"/>
  <c r="H405" i="82"/>
  <c r="R405" i="82"/>
  <c r="I405" i="82"/>
  <c r="Q210" i="82"/>
  <c r="I210" i="82"/>
  <c r="O210" i="82"/>
  <c r="L210" i="82"/>
  <c r="J210" i="82"/>
  <c r="H210" i="82"/>
  <c r="U210" i="82"/>
  <c r="S210" i="82"/>
  <c r="R210" i="82"/>
  <c r="N210" i="82"/>
  <c r="M210" i="82"/>
  <c r="T210" i="82"/>
  <c r="P210" i="82"/>
  <c r="Q336" i="82"/>
  <c r="I336" i="82"/>
  <c r="L336" i="82"/>
  <c r="N336" i="82"/>
  <c r="P336" i="82"/>
  <c r="O336" i="82"/>
  <c r="U336" i="82"/>
  <c r="M336" i="82"/>
  <c r="R336" i="82"/>
  <c r="T336" i="82"/>
  <c r="S336" i="82"/>
  <c r="J336" i="82"/>
  <c r="H336" i="82"/>
  <c r="Q138" i="82"/>
  <c r="I138" i="82"/>
  <c r="P138" i="82"/>
  <c r="H138" i="82"/>
  <c r="O138" i="82"/>
  <c r="N138" i="82"/>
  <c r="U138" i="82"/>
  <c r="T138" i="82"/>
  <c r="S138" i="82"/>
  <c r="J138" i="82"/>
  <c r="M138" i="82"/>
  <c r="L138" i="82"/>
  <c r="R138" i="82"/>
  <c r="T462" i="82"/>
  <c r="L462" i="82"/>
  <c r="O462" i="82"/>
  <c r="R462" i="82"/>
  <c r="H462" i="82"/>
  <c r="S462" i="82"/>
  <c r="Q462" i="82"/>
  <c r="P462" i="82"/>
  <c r="U462" i="82"/>
  <c r="J462" i="82"/>
  <c r="M462" i="82"/>
  <c r="N462" i="82"/>
  <c r="I462" i="82"/>
  <c r="O369" i="82"/>
  <c r="Q369" i="82"/>
  <c r="I369" i="82"/>
  <c r="J369" i="82"/>
  <c r="H369" i="82"/>
  <c r="T369" i="82"/>
  <c r="U369" i="82"/>
  <c r="R369" i="82"/>
  <c r="N369" i="82"/>
  <c r="S369" i="82"/>
  <c r="M369" i="82"/>
  <c r="P369" i="82"/>
  <c r="L369" i="82"/>
  <c r="R423" i="82"/>
  <c r="J423" i="82"/>
  <c r="P423" i="82"/>
  <c r="H423" i="82"/>
  <c r="I423" i="82"/>
  <c r="M423" i="82"/>
  <c r="S423" i="82"/>
  <c r="N423" i="82"/>
  <c r="T423" i="82"/>
  <c r="L423" i="82"/>
  <c r="Q423" i="82"/>
  <c r="U423" i="82"/>
  <c r="O423" i="82"/>
  <c r="Q276" i="82"/>
  <c r="I276" i="82"/>
  <c r="O276" i="82"/>
  <c r="R276" i="82"/>
  <c r="H276" i="82"/>
  <c r="S276" i="82"/>
  <c r="U276" i="82"/>
  <c r="M276" i="82"/>
  <c r="T276" i="82"/>
  <c r="J276" i="82"/>
  <c r="P276" i="82"/>
  <c r="N276" i="82"/>
  <c r="L276" i="82"/>
  <c r="U87" i="82"/>
  <c r="M87" i="82"/>
  <c r="R87" i="82"/>
  <c r="P87" i="82"/>
  <c r="O87" i="82"/>
  <c r="S87" i="82"/>
  <c r="H87" i="82"/>
  <c r="I87" i="82"/>
  <c r="T87" i="82"/>
  <c r="N87" i="82"/>
  <c r="Q87" i="82"/>
  <c r="L87" i="82"/>
  <c r="J87" i="82"/>
  <c r="G303" i="82"/>
  <c r="G375" i="82"/>
  <c r="K246" i="82"/>
  <c r="G195" i="82"/>
  <c r="G24" i="82"/>
  <c r="G342" i="82"/>
  <c r="K177" i="82"/>
  <c r="K60" i="82"/>
  <c r="K402" i="82"/>
  <c r="G96" i="82"/>
  <c r="G81" i="82"/>
  <c r="G75" i="82"/>
  <c r="G444" i="82"/>
  <c r="G63" i="82"/>
  <c r="G189" i="82"/>
  <c r="G234" i="82"/>
  <c r="G327" i="82"/>
  <c r="G135" i="82"/>
  <c r="K429" i="82"/>
  <c r="K66" i="82"/>
  <c r="G141" i="82"/>
  <c r="G204" i="82"/>
  <c r="G285" i="82"/>
  <c r="G390" i="82"/>
  <c r="G456" i="82"/>
  <c r="G273" i="82"/>
  <c r="G150" i="82"/>
  <c r="G417" i="82"/>
  <c r="G57" i="82"/>
  <c r="G300" i="82"/>
  <c r="G378" i="82"/>
  <c r="G186" i="82"/>
  <c r="G345" i="82"/>
  <c r="G168" i="82"/>
  <c r="G18" i="82"/>
  <c r="G192" i="82"/>
  <c r="G39" i="82"/>
  <c r="G321" i="82"/>
  <c r="G183" i="82"/>
  <c r="G237" i="82"/>
  <c r="K333" i="82"/>
  <c r="G21" i="82"/>
  <c r="G231" i="82"/>
  <c r="G282" i="82"/>
  <c r="G420" i="82"/>
  <c r="G111" i="82"/>
  <c r="G252" i="82"/>
  <c r="K297" i="82"/>
  <c r="G411" i="82"/>
  <c r="G399" i="82"/>
  <c r="G264" i="82"/>
  <c r="G222" i="82"/>
  <c r="G348" i="82"/>
  <c r="K84" i="82"/>
  <c r="G48" i="82"/>
  <c r="G450" i="82"/>
  <c r="K225" i="82"/>
  <c r="K435" i="82"/>
  <c r="G351" i="82"/>
  <c r="G258" i="82"/>
  <c r="G117" i="82"/>
  <c r="K108" i="82"/>
  <c r="G453" i="82"/>
  <c r="G180" i="82"/>
  <c r="K360" i="82"/>
  <c r="G240" i="82" a="1"/>
  <c r="G438" i="82" a="1"/>
  <c r="G198" i="82" a="1"/>
  <c r="G447" i="82" a="1"/>
  <c r="G315" i="82" a="1"/>
  <c r="G30" i="82" a="1"/>
  <c r="G414" i="82" a="1"/>
  <c r="G459" i="82" a="1"/>
  <c r="K459" i="82" s="1"/>
  <c r="G162" i="82" a="1"/>
  <c r="G69" i="82" a="1"/>
  <c r="G354" i="82" a="1"/>
  <c r="G387" i="82" a="1"/>
  <c r="K387" i="82" s="1"/>
  <c r="G291" i="82" a="1"/>
  <c r="G27" i="82" a="1"/>
  <c r="G309" i="82" a="1"/>
  <c r="G99" i="82" a="1"/>
  <c r="G33" i="82" a="1"/>
  <c r="K477" i="82"/>
  <c r="K168" i="82"/>
  <c r="K462" i="82"/>
  <c r="K423" i="82"/>
  <c r="K366" i="82"/>
  <c r="K408" i="82"/>
  <c r="K159" i="82"/>
  <c r="K480" i="82"/>
  <c r="K183" i="82"/>
  <c r="K156" i="82"/>
  <c r="K420" i="82"/>
  <c r="K456" i="82"/>
  <c r="K450" i="82"/>
  <c r="K378" i="82"/>
  <c r="K399" i="82"/>
  <c r="K273" i="82"/>
  <c r="K258" i="82"/>
  <c r="K57" i="82"/>
  <c r="K18" i="82"/>
  <c r="K231" i="82"/>
  <c r="K204" i="82"/>
  <c r="K390" i="82"/>
  <c r="K180" i="82"/>
  <c r="K39" i="82"/>
  <c r="K192" i="82"/>
  <c r="K282" i="82"/>
  <c r="K222" i="82"/>
  <c r="CD2" i="82"/>
  <c r="K186" i="82"/>
  <c r="K234" i="82"/>
  <c r="K243" i="82"/>
  <c r="K213" i="82"/>
  <c r="K339" i="82"/>
  <c r="K432" i="82"/>
  <c r="K201" i="82"/>
  <c r="K228" i="82"/>
  <c r="K210" i="82"/>
  <c r="K81" i="82"/>
  <c r="K312" i="82"/>
  <c r="K288" i="82"/>
  <c r="K372" i="82"/>
  <c r="K42" i="82"/>
  <c r="K135" i="82"/>
  <c r="K303" i="82"/>
  <c r="K96" i="82"/>
  <c r="K174" i="82"/>
  <c r="K45" i="82"/>
  <c r="K255" i="82"/>
  <c r="K117" i="82"/>
  <c r="K111" i="82"/>
  <c r="K465" i="82"/>
  <c r="K417" i="82"/>
  <c r="CE2" i="82"/>
  <c r="K141" i="82"/>
  <c r="K195" i="82"/>
  <c r="K357" i="82"/>
  <c r="K63" i="82"/>
  <c r="K75" i="82"/>
  <c r="K342" i="82"/>
  <c r="K24" i="82"/>
  <c r="K150" i="82"/>
  <c r="K384" i="82"/>
  <c r="K321" i="82"/>
  <c r="K453" i="82"/>
  <c r="K129" i="82"/>
  <c r="K327" i="82"/>
  <c r="K444" i="82"/>
  <c r="K21" i="82"/>
  <c r="K300" i="82"/>
  <c r="K252" i="82"/>
  <c r="K411" i="82"/>
  <c r="K348" i="82"/>
  <c r="K189" i="82"/>
  <c r="K54" i="82"/>
  <c r="K306" i="82"/>
  <c r="K36" i="82"/>
  <c r="K267" i="82"/>
  <c r="K294" i="82"/>
  <c r="K93" i="82"/>
  <c r="K138" i="82"/>
  <c r="K279" i="82"/>
  <c r="K72" i="82"/>
  <c r="K132" i="82"/>
  <c r="K87" i="82"/>
  <c r="K147" i="82"/>
  <c r="K239" i="187"/>
  <c r="G421" i="82" s="1" a="1"/>
  <c r="K239" i="169"/>
  <c r="G205" i="82" s="1" a="1"/>
  <c r="K198" i="157"/>
  <c r="G55" i="82" s="1" a="1"/>
  <c r="G55" i="82" s="1"/>
  <c r="K176" i="168"/>
  <c r="G184" i="82" s="1" a="1"/>
  <c r="K176" i="175"/>
  <c r="G268" i="82" s="1" a="1"/>
  <c r="G268" i="82" s="1"/>
  <c r="K218" i="180"/>
  <c r="G334" i="82" s="1" a="1"/>
  <c r="G334" i="82" s="1"/>
  <c r="K176" i="171"/>
  <c r="G220" i="82" s="1" a="1"/>
  <c r="K219" i="156"/>
  <c r="G46" i="82" s="1" a="1"/>
  <c r="G46" i="82" s="1"/>
  <c r="K197" i="186"/>
  <c r="G403" i="82" s="1" a="1"/>
  <c r="G403" i="82" s="1"/>
  <c r="K218" i="183"/>
  <c r="G370" i="82" s="1" a="1"/>
  <c r="G370" i="82" s="1"/>
  <c r="K219" i="165"/>
  <c r="G154" i="82" s="1" a="1"/>
  <c r="K218" i="170"/>
  <c r="G214" i="82" s="1" a="1"/>
  <c r="G214" i="82" s="1"/>
  <c r="K197" i="178"/>
  <c r="G307" i="82" s="1" a="1"/>
  <c r="K198" i="156"/>
  <c r="G43" i="82" s="1" a="1"/>
  <c r="K197" i="168"/>
  <c r="G187" i="82" s="1" a="1"/>
  <c r="K176" i="157"/>
  <c r="G52" i="82" s="1" a="1"/>
  <c r="G52" i="82" s="1"/>
  <c r="K176" i="183"/>
  <c r="G364" i="82" s="1" a="1"/>
  <c r="K239" i="175"/>
  <c r="G277" i="82" s="1" a="1"/>
  <c r="K197" i="187"/>
  <c r="G415" i="82" s="1" a="1"/>
  <c r="G415" i="82" s="1"/>
  <c r="G151" i="82"/>
  <c r="K198" i="165"/>
  <c r="G151" i="82" s="1" a="1"/>
  <c r="K197" i="170"/>
  <c r="G211" i="82" s="1" a="1"/>
  <c r="G211" i="82" s="1"/>
  <c r="K218" i="186"/>
  <c r="G406" i="82" s="1" a="1"/>
  <c r="K176" i="180"/>
  <c r="G328" i="82" s="1" a="1"/>
  <c r="K218" i="169"/>
  <c r="G202" i="82" s="1" a="1"/>
  <c r="G202" i="82" s="1"/>
  <c r="G229" i="82"/>
  <c r="K239" i="171"/>
  <c r="G229" i="82" s="1" a="1"/>
  <c r="K219" i="164"/>
  <c r="G142" i="82" s="1" a="1"/>
  <c r="G142" i="82" s="1"/>
  <c r="K176" i="159"/>
  <c r="G76" i="82" s="1" a="1"/>
  <c r="G76" i="82" s="1"/>
  <c r="K239" i="155"/>
  <c r="G37" i="82" s="1" a="1"/>
  <c r="G115" i="82"/>
  <c r="K198" i="162"/>
  <c r="G115" i="82" s="1" a="1"/>
  <c r="G91" i="82"/>
  <c r="K198" i="160"/>
  <c r="G91" i="82" s="1" a="1"/>
  <c r="K239" i="176"/>
  <c r="G289" i="82" s="1" a="1"/>
  <c r="K176" i="177"/>
  <c r="G292" i="82" s="1" a="1"/>
  <c r="K218" i="188"/>
  <c r="G430" i="82" s="1" a="1"/>
  <c r="G430" i="82" s="1"/>
  <c r="K197" i="189"/>
  <c r="G439" i="82" s="1" a="1"/>
  <c r="G439" i="82" s="1"/>
  <c r="K176" i="184"/>
  <c r="G376" i="82" s="1" a="1"/>
  <c r="G376" i="82" s="1"/>
  <c r="K197" i="192"/>
  <c r="G475" i="82" s="1" a="1"/>
  <c r="K197" i="166"/>
  <c r="G163" i="82" s="1" a="1"/>
  <c r="K176" i="181"/>
  <c r="G340" i="82" s="1" a="1"/>
  <c r="K218" i="154"/>
  <c r="G22" i="82" s="1" a="1"/>
  <c r="K176" i="173"/>
  <c r="G244" i="82" s="1" a="1"/>
  <c r="G244" i="82" s="1"/>
  <c r="K239" i="179"/>
  <c r="G325" i="82" s="1" a="1"/>
  <c r="G325" i="82" s="1"/>
  <c r="K239" i="185"/>
  <c r="G397" i="82" s="1" a="1"/>
  <c r="K197" i="172"/>
  <c r="G235" i="82" s="1" a="1"/>
  <c r="K239" i="190"/>
  <c r="K240" i="161"/>
  <c r="G109" i="82" s="1" a="1"/>
  <c r="K176" i="163"/>
  <c r="G124" i="82" s="1" a="1"/>
  <c r="K239" i="174"/>
  <c r="G265" i="82" s="1" a="1"/>
  <c r="K218" i="167"/>
  <c r="G178" i="82" s="1" a="1"/>
  <c r="K218" i="178"/>
  <c r="G310" i="82" s="1" a="1"/>
  <c r="G310" i="82" s="1"/>
  <c r="K239" i="182"/>
  <c r="G361" i="82" s="1" a="1"/>
  <c r="G361" i="82" s="1"/>
  <c r="K176" i="158"/>
  <c r="G64" i="82" s="1" a="1"/>
  <c r="G463" i="82"/>
  <c r="K197" i="191"/>
  <c r="G463" i="82" s="1" a="1"/>
  <c r="K198" i="164"/>
  <c r="G139" i="82" s="1" a="1"/>
  <c r="K240" i="159"/>
  <c r="G85" i="82" s="1" a="1"/>
  <c r="K176" i="155"/>
  <c r="G28" i="82" s="1" a="1"/>
  <c r="G28" i="82" s="1"/>
  <c r="G118" i="82"/>
  <c r="K219" i="162"/>
  <c r="G118" i="82" s="1" a="1"/>
  <c r="K240" i="160"/>
  <c r="G97" i="82" s="1" a="1"/>
  <c r="K197" i="176"/>
  <c r="G283" i="82" s="1" a="1"/>
  <c r="G283" i="82" s="1"/>
  <c r="K197" i="177"/>
  <c r="G295" i="82" s="1" a="1"/>
  <c r="G295" i="82" s="1"/>
  <c r="K197" i="188"/>
  <c r="G427" i="82" s="1" a="1"/>
  <c r="G427" i="82" s="1"/>
  <c r="K176" i="189"/>
  <c r="G436" i="82" s="1" a="1"/>
  <c r="G436" i="82" s="1"/>
  <c r="K239" i="184"/>
  <c r="G385" i="82" s="1" a="1"/>
  <c r="K176" i="192"/>
  <c r="G472" i="82" s="1" a="1"/>
  <c r="G472" i="82" s="1"/>
  <c r="K218" i="166"/>
  <c r="G166" i="82" s="1" a="1"/>
  <c r="K197" i="181"/>
  <c r="G343" i="82" s="1" a="1"/>
  <c r="K197" i="154"/>
  <c r="G19" i="82" s="1" a="1"/>
  <c r="G19" i="82" s="1"/>
  <c r="K239" i="173"/>
  <c r="G253" i="82" s="1" a="1"/>
  <c r="K176" i="179"/>
  <c r="G316" i="82" s="1" a="1"/>
  <c r="G316" i="82" s="1"/>
  <c r="K197" i="185"/>
  <c r="G391" i="82" s="1" a="1"/>
  <c r="G241" i="82"/>
  <c r="K239" i="172"/>
  <c r="G241" i="82" s="1" a="1"/>
  <c r="K176" i="190"/>
  <c r="G448" i="82" s="1" a="1"/>
  <c r="K219" i="161"/>
  <c r="G106" i="82" s="1" a="1"/>
  <c r="G127" i="82"/>
  <c r="K198" i="163"/>
  <c r="G127" i="82" s="1" a="1"/>
  <c r="K197" i="174"/>
  <c r="G259" i="82" s="1" a="1"/>
  <c r="K239" i="167"/>
  <c r="G181" i="82" s="1" a="1"/>
  <c r="G352" i="82"/>
  <c r="K176" i="182"/>
  <c r="G352" i="82" s="1" a="1"/>
  <c r="K240" i="158"/>
  <c r="G73" i="82" s="1" a="1"/>
  <c r="G73" i="82" s="1"/>
  <c r="K239" i="191"/>
  <c r="G469" i="82" s="1" a="1"/>
  <c r="K176" i="156"/>
  <c r="G40" i="82" s="1" a="1"/>
  <c r="G40" i="82" s="1"/>
  <c r="K239" i="168"/>
  <c r="G193" i="82" s="1" a="1"/>
  <c r="G193" i="82" s="1"/>
  <c r="G61" i="82"/>
  <c r="K240" i="157"/>
  <c r="G61" i="82" s="1" a="1"/>
  <c r="K239" i="183"/>
  <c r="G373" i="82" s="1" a="1"/>
  <c r="G373" i="82" s="1"/>
  <c r="K218" i="175"/>
  <c r="G274" i="82" s="1" a="1"/>
  <c r="K176" i="187"/>
  <c r="G412" i="82" s="1" a="1"/>
  <c r="K176" i="165"/>
  <c r="G148" i="82" s="1" a="1"/>
  <c r="K239" i="170"/>
  <c r="G217" i="82" s="1" a="1"/>
  <c r="K239" i="186"/>
  <c r="G409" i="82" s="1" a="1"/>
  <c r="K239" i="180"/>
  <c r="K176" i="169"/>
  <c r="G196" i="82" s="1" a="1"/>
  <c r="K197" i="171"/>
  <c r="G223" i="82" s="1" a="1"/>
  <c r="K240" i="164"/>
  <c r="G145" i="82" s="1" a="1"/>
  <c r="G82" i="82"/>
  <c r="K219" i="159"/>
  <c r="G82" i="82" s="1" a="1"/>
  <c r="K197" i="155"/>
  <c r="G31" i="82" s="1" a="1"/>
  <c r="K176" i="162"/>
  <c r="G112" i="82" s="1" a="1"/>
  <c r="K176" i="160"/>
  <c r="G88" i="82" s="1" a="1"/>
  <c r="K218" i="176"/>
  <c r="K239" i="177"/>
  <c r="G301" i="82" s="1" a="1"/>
  <c r="K239" i="188"/>
  <c r="G433" i="82" s="1" a="1"/>
  <c r="G433" i="82" s="1"/>
  <c r="K239" i="189"/>
  <c r="G445" i="82" s="1" a="1"/>
  <c r="K197" i="184"/>
  <c r="G379" i="82" s="1" a="1"/>
  <c r="K218" i="192"/>
  <c r="G478" i="82" s="1" a="1"/>
  <c r="K176" i="166"/>
  <c r="G160" i="82" s="1" a="1"/>
  <c r="K239" i="181"/>
  <c r="G349" i="82" s="1" a="1"/>
  <c r="K239" i="154"/>
  <c r="G25" i="82" s="1" a="1"/>
  <c r="K197" i="173"/>
  <c r="G247" i="82" s="1" a="1"/>
  <c r="K197" i="179"/>
  <c r="G319" i="82" s="1" a="1"/>
  <c r="K176" i="185"/>
  <c r="G388" i="82" s="1" a="1"/>
  <c r="G388" i="82" s="1"/>
  <c r="K176" i="172"/>
  <c r="G232" i="82" s="1" a="1"/>
  <c r="K197" i="190"/>
  <c r="G451" i="82" s="1" a="1"/>
  <c r="G451" i="82" s="1"/>
  <c r="K176" i="161"/>
  <c r="G100" i="82" s="1" a="1"/>
  <c r="K240" i="163"/>
  <c r="G133" i="82" s="1" a="1"/>
  <c r="K218" i="174"/>
  <c r="G262" i="82" s="1" a="1"/>
  <c r="K197" i="167"/>
  <c r="G175" i="82" s="1" a="1"/>
  <c r="K176" i="178"/>
  <c r="G304" i="82" s="1" a="1"/>
  <c r="G304" i="82" s="1"/>
  <c r="K218" i="182"/>
  <c r="G358" i="82" s="1" a="1"/>
  <c r="K219" i="158"/>
  <c r="G70" i="82" s="1" a="1"/>
  <c r="G70" i="82" s="1"/>
  <c r="K176" i="191"/>
  <c r="G460" i="82" s="1" a="1"/>
  <c r="K240" i="156"/>
  <c r="G49" i="82" s="1" a="1"/>
  <c r="G49" i="82" s="1"/>
  <c r="G190" i="82"/>
  <c r="K218" i="168"/>
  <c r="G190" i="82" s="1" a="1"/>
  <c r="K219" i="157"/>
  <c r="G58" i="82" s="1" a="1"/>
  <c r="K197" i="183"/>
  <c r="G367" i="82" s="1" a="1"/>
  <c r="G367" i="82" s="1"/>
  <c r="K197" i="175"/>
  <c r="G271" i="82" s="1" a="1"/>
  <c r="K218" i="187"/>
  <c r="G418" i="82" s="1" a="1"/>
  <c r="G418" i="82" s="1"/>
  <c r="K240" i="165"/>
  <c r="G157" i="82" s="1" a="1"/>
  <c r="G157" i="82" s="1"/>
  <c r="K176" i="170"/>
  <c r="G208" i="82" s="1" a="1"/>
  <c r="G208" i="82" s="1"/>
  <c r="K176" i="186"/>
  <c r="G400" i="82" s="1" a="1"/>
  <c r="G400" i="82" s="1"/>
  <c r="K197" i="180"/>
  <c r="G331" i="82" s="1" a="1"/>
  <c r="G331" i="82" s="1"/>
  <c r="K197" i="169"/>
  <c r="G199" i="82" s="1" a="1"/>
  <c r="G199" i="82" s="1"/>
  <c r="K218" i="171"/>
  <c r="G226" i="82" s="1" a="1"/>
  <c r="K176" i="164"/>
  <c r="G136" i="82" s="1" a="1"/>
  <c r="K198" i="159"/>
  <c r="G79" i="82" s="1" a="1"/>
  <c r="G79" i="82" s="1"/>
  <c r="K218" i="155"/>
  <c r="G34" i="82" s="1" a="1"/>
  <c r="K240" i="162"/>
  <c r="G121" i="82" s="1" a="1"/>
  <c r="G121" i="82" s="1"/>
  <c r="K219" i="160"/>
  <c r="G94" i="82" s="1" a="1"/>
  <c r="G94" i="82" s="1"/>
  <c r="K176" i="176"/>
  <c r="G280" i="82" s="1" a="1"/>
  <c r="G280" i="82" s="1"/>
  <c r="K218" i="177"/>
  <c r="G298" i="82" s="1" a="1"/>
  <c r="G298" i="82" s="1"/>
  <c r="K176" i="188"/>
  <c r="G424" i="82" s="1" a="1"/>
  <c r="G424" i="82" s="1"/>
  <c r="K218" i="189"/>
  <c r="G442" i="82" s="1" a="1"/>
  <c r="K218" i="184"/>
  <c r="G382" i="82" s="1" a="1"/>
  <c r="K239" i="192"/>
  <c r="G481" i="82" s="1" a="1"/>
  <c r="G481" i="82" s="1"/>
  <c r="K239" i="166"/>
  <c r="G169" i="82" s="1" a="1"/>
  <c r="G346" i="82"/>
  <c r="K218" i="181"/>
  <c r="G346" i="82" s="1" a="1"/>
  <c r="K176" i="154"/>
  <c r="G16" i="82" s="1" a="1"/>
  <c r="K218" i="173"/>
  <c r="G250" i="82" s="1" a="1"/>
  <c r="G322" i="82"/>
  <c r="K218" i="179"/>
  <c r="G322" i="82" s="1" a="1"/>
  <c r="K218" i="185"/>
  <c r="G394" i="82" s="1" a="1"/>
  <c r="G394" i="82" s="1"/>
  <c r="K218" i="172"/>
  <c r="G238" i="82" s="1" a="1"/>
  <c r="K218" i="190"/>
  <c r="G454" i="82" s="1" a="1"/>
  <c r="K198" i="161"/>
  <c r="G103" i="82" s="1" a="1"/>
  <c r="K219" i="163"/>
  <c r="G130" i="82" s="1" a="1"/>
  <c r="G130" i="82" s="1"/>
  <c r="K176" i="174"/>
  <c r="G256" i="82" s="1" a="1"/>
  <c r="K176" i="167"/>
  <c r="G172" i="82" s="1" a="1"/>
  <c r="G172" i="82" s="1"/>
  <c r="K239" i="178"/>
  <c r="G313" i="82" s="1" a="1"/>
  <c r="G313" i="82" s="1"/>
  <c r="K197" i="182"/>
  <c r="G355" i="82" s="1" a="1"/>
  <c r="K198" i="158"/>
  <c r="G67" i="82" s="1" a="1"/>
  <c r="G67" i="82" s="1"/>
  <c r="K218" i="191"/>
  <c r="G466" i="82" s="1" a="1"/>
  <c r="G324" i="82" a="1"/>
  <c r="G102" i="82" a="1"/>
  <c r="G330" i="82" a="1"/>
  <c r="G381" i="82" a="1"/>
  <c r="G123" i="82" a="1"/>
  <c r="G171" i="82" a="1"/>
  <c r="G441" i="82" a="1"/>
  <c r="G219" i="82" a="1"/>
  <c r="G144" i="82" a="1"/>
  <c r="G120" i="82" a="1"/>
  <c r="G153" i="82" a="1"/>
  <c r="G51" i="82" a="1"/>
  <c r="G471" i="82" a="1"/>
  <c r="K270" i="82"/>
  <c r="K393" i="82"/>
  <c r="G363" i="82" a="1"/>
  <c r="G114" i="82" a="1"/>
  <c r="G396" i="82" a="1"/>
  <c r="G249" i="82" a="1"/>
  <c r="K276" i="82"/>
  <c r="K285" i="82"/>
  <c r="K375" i="82"/>
  <c r="G426" i="82" a="1"/>
  <c r="K426" i="82" s="1"/>
  <c r="K318" i="82"/>
  <c r="K105" i="82"/>
  <c r="K405" i="82"/>
  <c r="K468" i="82"/>
  <c r="K474" i="82"/>
  <c r="Q11" i="17"/>
  <c r="B11" i="17"/>
  <c r="E35" i="84"/>
  <c r="H35" i="84"/>
  <c r="K35" i="84"/>
  <c r="L128" i="15"/>
  <c r="K128" i="15"/>
  <c r="J128" i="15"/>
  <c r="I128" i="15"/>
  <c r="H128" i="15"/>
  <c r="G128" i="15"/>
  <c r="F128"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L97" i="15"/>
  <c r="K97" i="15"/>
  <c r="J97" i="15"/>
  <c r="I97" i="15"/>
  <c r="H97" i="15"/>
  <c r="G97" i="15"/>
  <c r="F97"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10" i="15"/>
  <c r="M11" i="15"/>
  <c r="M13" i="15"/>
  <c r="M14" i="15"/>
  <c r="M15" i="15"/>
  <c r="M16" i="15"/>
  <c r="M17" i="15"/>
  <c r="M18" i="15"/>
  <c r="M19" i="15"/>
  <c r="M20" i="15"/>
  <c r="M21" i="15"/>
  <c r="M22" i="15"/>
  <c r="M23" i="15"/>
  <c r="M24" i="15"/>
  <c r="M25" i="15"/>
  <c r="M26" i="15"/>
  <c r="M27" i="15"/>
  <c r="M28" i="15"/>
  <c r="M29" i="15"/>
  <c r="M30" i="15"/>
  <c r="M31" i="15"/>
  <c r="M32" i="15"/>
  <c r="M33" i="15"/>
  <c r="M9" i="15"/>
  <c r="Q249" i="82" l="1"/>
  <c r="I249" i="82"/>
  <c r="T249" i="82"/>
  <c r="J249" i="82"/>
  <c r="S249" i="82"/>
  <c r="R249" i="82"/>
  <c r="U249" i="82"/>
  <c r="M249" i="82"/>
  <c r="P249" i="82"/>
  <c r="O249" i="82"/>
  <c r="L249" i="82"/>
  <c r="H249" i="82"/>
  <c r="N249" i="82"/>
  <c r="G249" i="82"/>
  <c r="Q114" i="82"/>
  <c r="I114" i="82"/>
  <c r="P114" i="82"/>
  <c r="H114" i="82"/>
  <c r="R114" i="82"/>
  <c r="O114" i="82"/>
  <c r="M114" i="82"/>
  <c r="L114" i="82"/>
  <c r="J114" i="82"/>
  <c r="U114" i="82"/>
  <c r="T114" i="82"/>
  <c r="S114" i="82"/>
  <c r="N114" i="82"/>
  <c r="G114" i="82"/>
  <c r="P471" i="82"/>
  <c r="H471" i="82"/>
  <c r="N471" i="82"/>
  <c r="R471" i="82"/>
  <c r="U471" i="82"/>
  <c r="J471" i="82"/>
  <c r="T471" i="82"/>
  <c r="S471" i="82"/>
  <c r="M471" i="82"/>
  <c r="Q471" i="82"/>
  <c r="L471" i="82"/>
  <c r="I471" i="82"/>
  <c r="O471" i="82"/>
  <c r="G471" i="82"/>
  <c r="U153" i="82"/>
  <c r="M153" i="82"/>
  <c r="T153" i="82"/>
  <c r="L153" i="82"/>
  <c r="S153" i="82"/>
  <c r="R153" i="82"/>
  <c r="J153" i="82"/>
  <c r="Q153" i="82"/>
  <c r="P153" i="82"/>
  <c r="O153" i="82"/>
  <c r="I153" i="82"/>
  <c r="H153" i="82"/>
  <c r="N153" i="82"/>
  <c r="G153" i="82"/>
  <c r="U144" i="82"/>
  <c r="M144" i="82"/>
  <c r="T144" i="82"/>
  <c r="L144" i="82"/>
  <c r="S144" i="82"/>
  <c r="R144" i="82"/>
  <c r="J144" i="82"/>
  <c r="Q144" i="82"/>
  <c r="P144" i="82"/>
  <c r="O144" i="82"/>
  <c r="I144" i="82"/>
  <c r="H144" i="82"/>
  <c r="N144" i="82"/>
  <c r="G144" i="82"/>
  <c r="P441" i="82"/>
  <c r="H441" i="82"/>
  <c r="O441" i="82"/>
  <c r="R441" i="82"/>
  <c r="S441" i="82"/>
  <c r="Q441" i="82"/>
  <c r="L441" i="82"/>
  <c r="J441" i="82"/>
  <c r="I441" i="82"/>
  <c r="T441" i="82"/>
  <c r="U441" i="82"/>
  <c r="M441" i="82"/>
  <c r="N441" i="82"/>
  <c r="G441" i="82"/>
  <c r="U123" i="82"/>
  <c r="M123" i="82"/>
  <c r="T123" i="82"/>
  <c r="L123" i="82"/>
  <c r="S123" i="82"/>
  <c r="J123" i="82"/>
  <c r="N123" i="82"/>
  <c r="Q123" i="82"/>
  <c r="P123" i="82"/>
  <c r="R123" i="82"/>
  <c r="I123" i="82"/>
  <c r="H123" i="82"/>
  <c r="O123" i="82"/>
  <c r="G123" i="82"/>
  <c r="U330" i="82"/>
  <c r="M330" i="82"/>
  <c r="R330" i="82"/>
  <c r="P330" i="82"/>
  <c r="O330" i="82"/>
  <c r="T330" i="82"/>
  <c r="S330" i="82"/>
  <c r="I330" i="82"/>
  <c r="J330" i="82"/>
  <c r="N330" i="82"/>
  <c r="Q330" i="82"/>
  <c r="L330" i="82"/>
  <c r="H330" i="82"/>
  <c r="G330" i="82"/>
  <c r="Q324" i="82"/>
  <c r="I324" i="82"/>
  <c r="O324" i="82"/>
  <c r="P324" i="82"/>
  <c r="N324" i="82"/>
  <c r="S324" i="82"/>
  <c r="M324" i="82"/>
  <c r="J324" i="82"/>
  <c r="R324" i="82"/>
  <c r="U324" i="82"/>
  <c r="T324" i="82"/>
  <c r="H324" i="82"/>
  <c r="L324" i="82"/>
  <c r="G324" i="82"/>
  <c r="O355" i="82"/>
  <c r="Q355" i="82"/>
  <c r="I355" i="82"/>
  <c r="J355" i="82"/>
  <c r="H355" i="82"/>
  <c r="T355" i="82"/>
  <c r="S355" i="82"/>
  <c r="U355" i="82"/>
  <c r="M355" i="82"/>
  <c r="R355" i="82"/>
  <c r="P355" i="82"/>
  <c r="L355" i="82"/>
  <c r="N355" i="82"/>
  <c r="U103" i="82"/>
  <c r="M103" i="82"/>
  <c r="T103" i="82"/>
  <c r="L103" i="82"/>
  <c r="S103" i="82"/>
  <c r="J103" i="82"/>
  <c r="N103" i="82"/>
  <c r="Q103" i="82"/>
  <c r="I103" i="82"/>
  <c r="P103" i="82"/>
  <c r="H103" i="82"/>
  <c r="R103" i="82"/>
  <c r="O103" i="82"/>
  <c r="U238" i="82"/>
  <c r="M238" i="82"/>
  <c r="S238" i="82"/>
  <c r="H238" i="82"/>
  <c r="L238" i="82"/>
  <c r="T238" i="82"/>
  <c r="J238" i="82"/>
  <c r="Q238" i="82"/>
  <c r="I238" i="82"/>
  <c r="N238" i="82"/>
  <c r="R238" i="82"/>
  <c r="P238" i="82"/>
  <c r="O238" i="82"/>
  <c r="R16" i="82"/>
  <c r="J16" i="82"/>
  <c r="Q16" i="82"/>
  <c r="I16" i="82"/>
  <c r="P16" i="82"/>
  <c r="H16" i="82"/>
  <c r="O16" i="82"/>
  <c r="N16" i="82"/>
  <c r="U16" i="82"/>
  <c r="M16" i="82"/>
  <c r="T16" i="82"/>
  <c r="L16" i="82"/>
  <c r="S16" i="82"/>
  <c r="T382" i="82"/>
  <c r="L382" i="82"/>
  <c r="U382" i="82"/>
  <c r="J382" i="82"/>
  <c r="M382" i="82"/>
  <c r="I382" i="82"/>
  <c r="N382" i="82"/>
  <c r="P382" i="82"/>
  <c r="H382" i="82"/>
  <c r="O382" i="82"/>
  <c r="R382" i="82"/>
  <c r="S382" i="82"/>
  <c r="Q382" i="82"/>
  <c r="R34" i="82"/>
  <c r="J34" i="82"/>
  <c r="Q34" i="82"/>
  <c r="I34" i="82"/>
  <c r="P34" i="82"/>
  <c r="H34" i="82"/>
  <c r="S34" i="82"/>
  <c r="N34" i="82"/>
  <c r="U34" i="82"/>
  <c r="M34" i="82"/>
  <c r="T34" i="82"/>
  <c r="L34" i="82"/>
  <c r="O34" i="82"/>
  <c r="Q136" i="82"/>
  <c r="I136" i="82"/>
  <c r="P136" i="82"/>
  <c r="H136" i="82"/>
  <c r="O136" i="82"/>
  <c r="N136" i="82"/>
  <c r="U136" i="82"/>
  <c r="M136" i="82"/>
  <c r="T136" i="82"/>
  <c r="L136" i="82"/>
  <c r="S136" i="82"/>
  <c r="R136" i="82"/>
  <c r="J136" i="82"/>
  <c r="T396" i="82"/>
  <c r="L396" i="82"/>
  <c r="R396" i="82"/>
  <c r="U396" i="82"/>
  <c r="J396" i="82"/>
  <c r="I396" i="82"/>
  <c r="N396" i="82"/>
  <c r="P396" i="82"/>
  <c r="H396" i="82"/>
  <c r="M396" i="82"/>
  <c r="O396" i="82"/>
  <c r="S396" i="82"/>
  <c r="Q396" i="82"/>
  <c r="G396" i="82"/>
  <c r="S363" i="82"/>
  <c r="U363" i="82"/>
  <c r="M363" i="82"/>
  <c r="R363" i="82"/>
  <c r="P363" i="82"/>
  <c r="N363" i="82"/>
  <c r="L363" i="82"/>
  <c r="O363" i="82"/>
  <c r="Q363" i="82"/>
  <c r="I363" i="82"/>
  <c r="J363" i="82"/>
  <c r="H363" i="82"/>
  <c r="T363" i="82"/>
  <c r="G363" i="82"/>
  <c r="Q51" i="82"/>
  <c r="I51" i="82"/>
  <c r="O51" i="82"/>
  <c r="S51" i="82"/>
  <c r="H51" i="82"/>
  <c r="L51" i="82"/>
  <c r="U51" i="82"/>
  <c r="M51" i="82"/>
  <c r="T51" i="82"/>
  <c r="J51" i="82"/>
  <c r="N51" i="82"/>
  <c r="R51" i="82"/>
  <c r="P51" i="82"/>
  <c r="G51" i="82"/>
  <c r="U120" i="82"/>
  <c r="M120" i="82"/>
  <c r="T120" i="82"/>
  <c r="L120" i="82"/>
  <c r="S120" i="82"/>
  <c r="J120" i="82"/>
  <c r="N120" i="82"/>
  <c r="Q120" i="82"/>
  <c r="I120" i="82"/>
  <c r="P120" i="82"/>
  <c r="H120" i="82"/>
  <c r="R120" i="82"/>
  <c r="O120" i="82"/>
  <c r="G120" i="82"/>
  <c r="Q219" i="82"/>
  <c r="I219" i="82"/>
  <c r="O219" i="82"/>
  <c r="R219" i="82"/>
  <c r="N219" i="82"/>
  <c r="H219" i="82"/>
  <c r="M219" i="82"/>
  <c r="J219" i="82"/>
  <c r="S219" i="82"/>
  <c r="U219" i="82"/>
  <c r="T219" i="82"/>
  <c r="L219" i="82"/>
  <c r="P219" i="82"/>
  <c r="G219" i="82"/>
  <c r="Q171" i="82"/>
  <c r="I171" i="82"/>
  <c r="S171" i="82"/>
  <c r="H171" i="82"/>
  <c r="J171" i="82"/>
  <c r="O171" i="82"/>
  <c r="M171" i="82"/>
  <c r="N171" i="82"/>
  <c r="R171" i="82"/>
  <c r="U171" i="82"/>
  <c r="P171" i="82"/>
  <c r="T171" i="82"/>
  <c r="L171" i="82"/>
  <c r="G171" i="82"/>
  <c r="P381" i="82"/>
  <c r="H381" i="82"/>
  <c r="O381" i="82"/>
  <c r="R381" i="82"/>
  <c r="Q381" i="82"/>
  <c r="S381" i="82"/>
  <c r="T381" i="82"/>
  <c r="U381" i="82"/>
  <c r="M381" i="82"/>
  <c r="I381" i="82"/>
  <c r="L381" i="82"/>
  <c r="J381" i="82"/>
  <c r="N381" i="82"/>
  <c r="G381" i="82"/>
  <c r="U102" i="82"/>
  <c r="M102" i="82"/>
  <c r="T102" i="82"/>
  <c r="L102" i="82"/>
  <c r="S102" i="82"/>
  <c r="J102" i="82"/>
  <c r="N102" i="82"/>
  <c r="Q102" i="82"/>
  <c r="P102" i="82"/>
  <c r="R102" i="82"/>
  <c r="I102" i="82"/>
  <c r="H102" i="82"/>
  <c r="O102" i="82"/>
  <c r="G102" i="82"/>
  <c r="T466" i="82"/>
  <c r="L466" i="82"/>
  <c r="U466" i="82"/>
  <c r="J466" i="82"/>
  <c r="M466" i="82"/>
  <c r="S466" i="82"/>
  <c r="Q466" i="82"/>
  <c r="P466" i="82"/>
  <c r="H466" i="82"/>
  <c r="O466" i="82"/>
  <c r="R466" i="82"/>
  <c r="N466" i="82"/>
  <c r="I466" i="82"/>
  <c r="U256" i="82"/>
  <c r="M256" i="82"/>
  <c r="S256" i="82"/>
  <c r="H256" i="82"/>
  <c r="L256" i="82"/>
  <c r="T256" i="82"/>
  <c r="J256" i="82"/>
  <c r="Q256" i="82"/>
  <c r="I256" i="82"/>
  <c r="N256" i="82"/>
  <c r="R256" i="82"/>
  <c r="P256" i="82"/>
  <c r="O256" i="82"/>
  <c r="N454" i="82"/>
  <c r="T454" i="82"/>
  <c r="L454" i="82"/>
  <c r="Q454" i="82"/>
  <c r="O454" i="82"/>
  <c r="M454" i="82"/>
  <c r="R454" i="82"/>
  <c r="J454" i="82"/>
  <c r="P454" i="82"/>
  <c r="H454" i="82"/>
  <c r="I454" i="82"/>
  <c r="U454" i="82"/>
  <c r="S454" i="82"/>
  <c r="U250" i="82"/>
  <c r="M250" i="82"/>
  <c r="P250" i="82"/>
  <c r="O250" i="82"/>
  <c r="R250" i="82"/>
  <c r="L250" i="82"/>
  <c r="H250" i="82"/>
  <c r="Q250" i="82"/>
  <c r="I250" i="82"/>
  <c r="T250" i="82"/>
  <c r="J250" i="82"/>
  <c r="N250" i="82"/>
  <c r="S250" i="82"/>
  <c r="Q169" i="82"/>
  <c r="I169" i="82"/>
  <c r="T169" i="82"/>
  <c r="S169" i="82"/>
  <c r="R169" i="82"/>
  <c r="O169" i="82"/>
  <c r="U169" i="82"/>
  <c r="M169" i="82"/>
  <c r="P169" i="82"/>
  <c r="N169" i="82"/>
  <c r="L169" i="82"/>
  <c r="J169" i="82"/>
  <c r="H169" i="82"/>
  <c r="T442" i="82"/>
  <c r="L442" i="82"/>
  <c r="U442" i="82"/>
  <c r="J442" i="82"/>
  <c r="M442" i="82"/>
  <c r="N442" i="82"/>
  <c r="I442" i="82"/>
  <c r="P442" i="82"/>
  <c r="H442" i="82"/>
  <c r="O442" i="82"/>
  <c r="R442" i="82"/>
  <c r="Q442" i="82"/>
  <c r="S442" i="82"/>
  <c r="U226" i="82"/>
  <c r="M226" i="82"/>
  <c r="T226" i="82"/>
  <c r="J226" i="82"/>
  <c r="L226" i="82"/>
  <c r="H226" i="82"/>
  <c r="N226" i="82"/>
  <c r="Q226" i="82"/>
  <c r="I226" i="82"/>
  <c r="O226" i="82"/>
  <c r="R226" i="82"/>
  <c r="S226" i="82"/>
  <c r="P226" i="82"/>
  <c r="U271" i="82"/>
  <c r="M271" i="82"/>
  <c r="T271" i="82"/>
  <c r="J271" i="82"/>
  <c r="L271" i="82"/>
  <c r="P271" i="82"/>
  <c r="N271" i="82"/>
  <c r="Q271" i="82"/>
  <c r="I271" i="82"/>
  <c r="O271" i="82"/>
  <c r="S271" i="82"/>
  <c r="R271" i="82"/>
  <c r="H271" i="82"/>
  <c r="Q58" i="82"/>
  <c r="I58" i="82"/>
  <c r="O58" i="82"/>
  <c r="S58" i="82"/>
  <c r="H58" i="82"/>
  <c r="L58" i="82"/>
  <c r="U58" i="82"/>
  <c r="M58" i="82"/>
  <c r="T58" i="82"/>
  <c r="J58" i="82"/>
  <c r="N58" i="82"/>
  <c r="R58" i="82"/>
  <c r="P58" i="82"/>
  <c r="R460" i="82"/>
  <c r="J460" i="82"/>
  <c r="P460" i="82"/>
  <c r="H460" i="82"/>
  <c r="M460" i="82"/>
  <c r="I460" i="82"/>
  <c r="S460" i="82"/>
  <c r="N460" i="82"/>
  <c r="T460" i="82"/>
  <c r="L460" i="82"/>
  <c r="U460" i="82"/>
  <c r="Q460" i="82"/>
  <c r="O460" i="82"/>
  <c r="O358" i="82"/>
  <c r="Q358" i="82"/>
  <c r="I358" i="82"/>
  <c r="J358" i="82"/>
  <c r="H358" i="82"/>
  <c r="L358" i="82"/>
  <c r="S358" i="82"/>
  <c r="U358" i="82"/>
  <c r="M358" i="82"/>
  <c r="R358" i="82"/>
  <c r="P358" i="82"/>
  <c r="N358" i="82"/>
  <c r="T358" i="82"/>
  <c r="Q175" i="82"/>
  <c r="I175" i="82"/>
  <c r="S175" i="82"/>
  <c r="H175" i="82"/>
  <c r="J175" i="82"/>
  <c r="O175" i="82"/>
  <c r="U175" i="82"/>
  <c r="M175" i="82"/>
  <c r="P175" i="82"/>
  <c r="N175" i="82"/>
  <c r="T175" i="82"/>
  <c r="R175" i="82"/>
  <c r="L175" i="82"/>
  <c r="Q262" i="82"/>
  <c r="I262" i="82"/>
  <c r="N262" i="82"/>
  <c r="R262" i="82"/>
  <c r="P262" i="82"/>
  <c r="O262" i="82"/>
  <c r="U262" i="82"/>
  <c r="M262" i="82"/>
  <c r="S262" i="82"/>
  <c r="H262" i="82"/>
  <c r="L262" i="82"/>
  <c r="T262" i="82"/>
  <c r="J262" i="82"/>
  <c r="Q133" i="82"/>
  <c r="I133" i="82"/>
  <c r="P133" i="82"/>
  <c r="H133" i="82"/>
  <c r="R133" i="82"/>
  <c r="O133" i="82"/>
  <c r="U133" i="82"/>
  <c r="M133" i="82"/>
  <c r="T133" i="82"/>
  <c r="L133" i="82"/>
  <c r="S133" i="82"/>
  <c r="J133" i="82"/>
  <c r="N133" i="82"/>
  <c r="U100" i="82"/>
  <c r="M100" i="82"/>
  <c r="T100" i="82"/>
  <c r="L100" i="82"/>
  <c r="S100" i="82"/>
  <c r="J100" i="82"/>
  <c r="N100" i="82"/>
  <c r="Q100" i="82"/>
  <c r="I100" i="82"/>
  <c r="P100" i="82"/>
  <c r="H100" i="82"/>
  <c r="R100" i="82"/>
  <c r="O100" i="82"/>
  <c r="U232" i="82"/>
  <c r="M232" i="82"/>
  <c r="S232" i="82"/>
  <c r="H232" i="82"/>
  <c r="L232" i="82"/>
  <c r="O232" i="82"/>
  <c r="P232" i="82"/>
  <c r="Q232" i="82"/>
  <c r="I232" i="82"/>
  <c r="N232" i="82"/>
  <c r="R232" i="82"/>
  <c r="T232" i="82"/>
  <c r="J232" i="82"/>
  <c r="U319" i="82"/>
  <c r="M319" i="82"/>
  <c r="T319" i="82"/>
  <c r="J319" i="82"/>
  <c r="H319" i="82"/>
  <c r="L319" i="82"/>
  <c r="N319" i="82"/>
  <c r="Q319" i="82"/>
  <c r="I319" i="82"/>
  <c r="O319" i="82"/>
  <c r="P319" i="82"/>
  <c r="S319" i="82"/>
  <c r="R319" i="82"/>
  <c r="U247" i="82"/>
  <c r="M247" i="82"/>
  <c r="T247" i="82"/>
  <c r="J247" i="82"/>
  <c r="L247" i="82"/>
  <c r="P247" i="82"/>
  <c r="N247" i="82"/>
  <c r="Q247" i="82"/>
  <c r="I247" i="82"/>
  <c r="O247" i="82"/>
  <c r="S247" i="82"/>
  <c r="R247" i="82"/>
  <c r="H247" i="82"/>
  <c r="N25" i="82"/>
  <c r="U25" i="82"/>
  <c r="M25" i="82"/>
  <c r="O25" i="82"/>
  <c r="L25" i="82"/>
  <c r="P25" i="82"/>
  <c r="R25" i="82"/>
  <c r="J25" i="82"/>
  <c r="Q25" i="82"/>
  <c r="I25" i="82"/>
  <c r="T25" i="82"/>
  <c r="S25" i="82"/>
  <c r="H25" i="82"/>
  <c r="Q349" i="82"/>
  <c r="I349" i="82"/>
  <c r="O349" i="82"/>
  <c r="S349" i="82"/>
  <c r="H349" i="82"/>
  <c r="P349" i="82"/>
  <c r="U349" i="82"/>
  <c r="M349" i="82"/>
  <c r="T349" i="82"/>
  <c r="J349" i="82"/>
  <c r="N349" i="82"/>
  <c r="R349" i="82"/>
  <c r="L349" i="82"/>
  <c r="N160" i="82"/>
  <c r="U160" i="82"/>
  <c r="M160" i="82"/>
  <c r="T160" i="82"/>
  <c r="L160" i="82"/>
  <c r="S160" i="82"/>
  <c r="R160" i="82"/>
  <c r="J160" i="82"/>
  <c r="Q160" i="82"/>
  <c r="I160" i="82"/>
  <c r="P160" i="82"/>
  <c r="H160" i="82"/>
  <c r="O160" i="82"/>
  <c r="T478" i="82"/>
  <c r="L478" i="82"/>
  <c r="S478" i="82"/>
  <c r="I478" i="82"/>
  <c r="M478" i="82"/>
  <c r="O478" i="82"/>
  <c r="U478" i="82"/>
  <c r="P478" i="82"/>
  <c r="H478" i="82"/>
  <c r="N478" i="82"/>
  <c r="R478" i="82"/>
  <c r="Q478" i="82"/>
  <c r="J478" i="82"/>
  <c r="P379" i="82"/>
  <c r="H379" i="82"/>
  <c r="O379" i="82"/>
  <c r="R379" i="82"/>
  <c r="Q379" i="82"/>
  <c r="S379" i="82"/>
  <c r="T379" i="82"/>
  <c r="L379" i="82"/>
  <c r="U379" i="82"/>
  <c r="J379" i="82"/>
  <c r="M379" i="82"/>
  <c r="N379" i="82"/>
  <c r="I379" i="82"/>
  <c r="P445" i="82"/>
  <c r="H445" i="82"/>
  <c r="O445" i="82"/>
  <c r="R445" i="82"/>
  <c r="S445" i="82"/>
  <c r="Q445" i="82"/>
  <c r="T445" i="82"/>
  <c r="L445" i="82"/>
  <c r="U445" i="82"/>
  <c r="J445" i="82"/>
  <c r="M445" i="82"/>
  <c r="I445" i="82"/>
  <c r="N445" i="82"/>
  <c r="U301" i="82"/>
  <c r="M301" i="82"/>
  <c r="T301" i="82"/>
  <c r="J301" i="82"/>
  <c r="R301" i="82"/>
  <c r="P301" i="82"/>
  <c r="S301" i="82"/>
  <c r="Q301" i="82"/>
  <c r="I301" i="82"/>
  <c r="O301" i="82"/>
  <c r="N301" i="82"/>
  <c r="H301" i="82"/>
  <c r="L301" i="82"/>
  <c r="Q88" i="82"/>
  <c r="I88" i="82"/>
  <c r="L88" i="82"/>
  <c r="T88" i="82"/>
  <c r="J88" i="82"/>
  <c r="N88" i="82"/>
  <c r="U88" i="82"/>
  <c r="M88" i="82"/>
  <c r="R88" i="82"/>
  <c r="P88" i="82"/>
  <c r="O88" i="82"/>
  <c r="S88" i="82"/>
  <c r="H88" i="82"/>
  <c r="Q112" i="82"/>
  <c r="I112" i="82"/>
  <c r="P112" i="82"/>
  <c r="H112" i="82"/>
  <c r="R112" i="82"/>
  <c r="O112" i="82"/>
  <c r="U112" i="82"/>
  <c r="M112" i="82"/>
  <c r="T112" i="82"/>
  <c r="L112" i="82"/>
  <c r="S112" i="82"/>
  <c r="J112" i="82"/>
  <c r="N112" i="82"/>
  <c r="U31" i="82"/>
  <c r="M31" i="82"/>
  <c r="T31" i="82"/>
  <c r="L31" i="82"/>
  <c r="S31" i="82"/>
  <c r="R31" i="82"/>
  <c r="J31" i="82"/>
  <c r="Q31" i="82"/>
  <c r="I31" i="82"/>
  <c r="P31" i="82"/>
  <c r="H31" i="82"/>
  <c r="O31" i="82"/>
  <c r="N31" i="82"/>
  <c r="Q145" i="82"/>
  <c r="I145" i="82"/>
  <c r="P145" i="82"/>
  <c r="H145" i="82"/>
  <c r="O145" i="82"/>
  <c r="N145" i="82"/>
  <c r="U145" i="82"/>
  <c r="M145" i="82"/>
  <c r="T145" i="82"/>
  <c r="L145" i="82"/>
  <c r="S145" i="82"/>
  <c r="R145" i="82"/>
  <c r="J145" i="82"/>
  <c r="U223" i="82"/>
  <c r="M223" i="82"/>
  <c r="T223" i="82"/>
  <c r="J223" i="82"/>
  <c r="L223" i="82"/>
  <c r="S223" i="82"/>
  <c r="P223" i="82"/>
  <c r="Q223" i="82"/>
  <c r="I223" i="82"/>
  <c r="O223" i="82"/>
  <c r="R223" i="82"/>
  <c r="N223" i="82"/>
  <c r="H223" i="82"/>
  <c r="U196" i="82"/>
  <c r="M196" i="82"/>
  <c r="S196" i="82"/>
  <c r="P196" i="82"/>
  <c r="N196" i="82"/>
  <c r="L196" i="82"/>
  <c r="J196" i="82"/>
  <c r="Q196" i="82"/>
  <c r="I196" i="82"/>
  <c r="O196" i="82"/>
  <c r="H196" i="82"/>
  <c r="T196" i="82"/>
  <c r="R196" i="82"/>
  <c r="P409" i="82"/>
  <c r="H409" i="82"/>
  <c r="O409" i="82"/>
  <c r="R409" i="82"/>
  <c r="N409" i="82"/>
  <c r="I409" i="82"/>
  <c r="T409" i="82"/>
  <c r="L409" i="82"/>
  <c r="U409" i="82"/>
  <c r="J409" i="82"/>
  <c r="M409" i="82"/>
  <c r="S409" i="82"/>
  <c r="Q409" i="82"/>
  <c r="U217" i="82"/>
  <c r="M217" i="82"/>
  <c r="S217" i="82"/>
  <c r="T217" i="82"/>
  <c r="R217" i="82"/>
  <c r="P217" i="82"/>
  <c r="N217" i="82"/>
  <c r="Q217" i="82"/>
  <c r="I217" i="82"/>
  <c r="O217" i="82"/>
  <c r="L217" i="82"/>
  <c r="J217" i="82"/>
  <c r="H217" i="82"/>
  <c r="U148" i="82"/>
  <c r="M148" i="82"/>
  <c r="T148" i="82"/>
  <c r="L148" i="82"/>
  <c r="S148" i="82"/>
  <c r="R148" i="82"/>
  <c r="J148" i="82"/>
  <c r="Q148" i="82"/>
  <c r="I148" i="82"/>
  <c r="P148" i="82"/>
  <c r="H148" i="82"/>
  <c r="O148" i="82"/>
  <c r="N148" i="82"/>
  <c r="T412" i="82"/>
  <c r="L412" i="82"/>
  <c r="R412" i="82"/>
  <c r="U412" i="82"/>
  <c r="J412" i="82"/>
  <c r="N412" i="82"/>
  <c r="I412" i="82"/>
  <c r="P412" i="82"/>
  <c r="H412" i="82"/>
  <c r="M412" i="82"/>
  <c r="O412" i="82"/>
  <c r="Q412" i="82"/>
  <c r="S412" i="82"/>
  <c r="U274" i="82"/>
  <c r="M274" i="82"/>
  <c r="T274" i="82"/>
  <c r="J274" i="82"/>
  <c r="S274" i="82"/>
  <c r="R274" i="82"/>
  <c r="H274" i="82"/>
  <c r="Q274" i="82"/>
  <c r="I274" i="82"/>
  <c r="O274" i="82"/>
  <c r="N274" i="82"/>
  <c r="L274" i="82"/>
  <c r="P274" i="82"/>
  <c r="T469" i="82"/>
  <c r="L469" i="82"/>
  <c r="U469" i="82"/>
  <c r="J469" i="82"/>
  <c r="M469" i="82"/>
  <c r="I469" i="82"/>
  <c r="Q469" i="82"/>
  <c r="P469" i="82"/>
  <c r="H469" i="82"/>
  <c r="O469" i="82"/>
  <c r="R469" i="82"/>
  <c r="S469" i="82"/>
  <c r="N469" i="82"/>
  <c r="Q181" i="82"/>
  <c r="I181" i="82"/>
  <c r="S181" i="82"/>
  <c r="H181" i="82"/>
  <c r="J181" i="82"/>
  <c r="O181" i="82"/>
  <c r="U181" i="82"/>
  <c r="M181" i="82"/>
  <c r="P181" i="82"/>
  <c r="N181" i="82"/>
  <c r="T181" i="82"/>
  <c r="R181" i="82"/>
  <c r="L181" i="82"/>
  <c r="U259" i="82"/>
  <c r="M259" i="82"/>
  <c r="S259" i="82"/>
  <c r="H259" i="82"/>
  <c r="L259" i="82"/>
  <c r="T259" i="82"/>
  <c r="J259" i="82"/>
  <c r="Q259" i="82"/>
  <c r="I259" i="82"/>
  <c r="N259" i="82"/>
  <c r="R259" i="82"/>
  <c r="P259" i="82"/>
  <c r="O259" i="82"/>
  <c r="U106" i="82"/>
  <c r="M106" i="82"/>
  <c r="T106" i="82"/>
  <c r="L106" i="82"/>
  <c r="S106" i="82"/>
  <c r="J106" i="82"/>
  <c r="N106" i="82"/>
  <c r="Q106" i="82"/>
  <c r="I106" i="82"/>
  <c r="P106" i="82"/>
  <c r="H106" i="82"/>
  <c r="R106" i="82"/>
  <c r="O106" i="82"/>
  <c r="P448" i="82"/>
  <c r="H448" i="82"/>
  <c r="M448" i="82"/>
  <c r="O448" i="82"/>
  <c r="N448" i="82"/>
  <c r="I448" i="82"/>
  <c r="T448" i="82"/>
  <c r="L448" i="82"/>
  <c r="R448" i="82"/>
  <c r="U448" i="82"/>
  <c r="J448" i="82"/>
  <c r="S448" i="82"/>
  <c r="Q448" i="82"/>
  <c r="P391" i="82"/>
  <c r="H391" i="82"/>
  <c r="M391" i="82"/>
  <c r="O391" i="82"/>
  <c r="N391" i="82"/>
  <c r="I391" i="82"/>
  <c r="T391" i="82"/>
  <c r="L391" i="82"/>
  <c r="R391" i="82"/>
  <c r="U391" i="82"/>
  <c r="J391" i="82"/>
  <c r="S391" i="82"/>
  <c r="Q391" i="82"/>
  <c r="Q253" i="82"/>
  <c r="I253" i="82"/>
  <c r="T253" i="82"/>
  <c r="J253" i="82"/>
  <c r="S253" i="82"/>
  <c r="R253" i="82"/>
  <c r="U253" i="82"/>
  <c r="M253" i="82"/>
  <c r="P253" i="82"/>
  <c r="O253" i="82"/>
  <c r="L253" i="82"/>
  <c r="H253" i="82"/>
  <c r="N253" i="82"/>
  <c r="U343" i="82"/>
  <c r="M343" i="82"/>
  <c r="T343" i="82"/>
  <c r="J343" i="82"/>
  <c r="L343" i="82"/>
  <c r="P343" i="82"/>
  <c r="N343" i="82"/>
  <c r="Q343" i="82"/>
  <c r="I343" i="82"/>
  <c r="O343" i="82"/>
  <c r="S343" i="82"/>
  <c r="R343" i="82"/>
  <c r="H343" i="82"/>
  <c r="Q166" i="82"/>
  <c r="I166" i="82"/>
  <c r="S166" i="82"/>
  <c r="R166" i="82"/>
  <c r="O166" i="82"/>
  <c r="T166" i="82"/>
  <c r="U166" i="82"/>
  <c r="M166" i="82"/>
  <c r="P166" i="82"/>
  <c r="L166" i="82"/>
  <c r="J166" i="82"/>
  <c r="H166" i="82"/>
  <c r="N166" i="82"/>
  <c r="P385" i="82"/>
  <c r="H385" i="82"/>
  <c r="O385" i="82"/>
  <c r="R385" i="82"/>
  <c r="Q385" i="82"/>
  <c r="S385" i="82"/>
  <c r="T385" i="82"/>
  <c r="L385" i="82"/>
  <c r="U385" i="82"/>
  <c r="J385" i="82"/>
  <c r="M385" i="82"/>
  <c r="N385" i="82"/>
  <c r="I385" i="82"/>
  <c r="Q97" i="82"/>
  <c r="I97" i="82"/>
  <c r="P97" i="82"/>
  <c r="H97" i="82"/>
  <c r="R97" i="82"/>
  <c r="O97" i="82"/>
  <c r="U97" i="82"/>
  <c r="M97" i="82"/>
  <c r="T97" i="82"/>
  <c r="L97" i="82"/>
  <c r="S97" i="82"/>
  <c r="J97" i="82"/>
  <c r="N97" i="82"/>
  <c r="Q85" i="82"/>
  <c r="I85" i="82"/>
  <c r="O85" i="82"/>
  <c r="S85" i="82"/>
  <c r="H85" i="82"/>
  <c r="L85" i="82"/>
  <c r="U85" i="82"/>
  <c r="M85" i="82"/>
  <c r="T85" i="82"/>
  <c r="J85" i="82"/>
  <c r="N85" i="82"/>
  <c r="R85" i="82"/>
  <c r="P85" i="82"/>
  <c r="U139" i="82"/>
  <c r="M139" i="82"/>
  <c r="T139" i="82"/>
  <c r="L139" i="82"/>
  <c r="S139" i="82"/>
  <c r="R139" i="82"/>
  <c r="J139" i="82"/>
  <c r="Q139" i="82"/>
  <c r="I139" i="82"/>
  <c r="P139" i="82"/>
  <c r="H139" i="82"/>
  <c r="O139" i="82"/>
  <c r="N139" i="82"/>
  <c r="Q64" i="82"/>
  <c r="I64" i="82"/>
  <c r="L64" i="82"/>
  <c r="T64" i="82"/>
  <c r="J64" i="82"/>
  <c r="N64" i="82"/>
  <c r="U64" i="82"/>
  <c r="M64" i="82"/>
  <c r="R64" i="82"/>
  <c r="P64" i="82"/>
  <c r="O64" i="82"/>
  <c r="S64" i="82"/>
  <c r="H64" i="82"/>
  <c r="U178" i="82"/>
  <c r="M178" i="82"/>
  <c r="P178" i="82"/>
  <c r="N178" i="82"/>
  <c r="O178" i="82"/>
  <c r="T178" i="82"/>
  <c r="R178" i="82"/>
  <c r="Q178" i="82"/>
  <c r="I178" i="82"/>
  <c r="S178" i="82"/>
  <c r="H178" i="82"/>
  <c r="L178" i="82"/>
  <c r="J178" i="82"/>
  <c r="U265" i="82"/>
  <c r="M265" i="82"/>
  <c r="S265" i="82"/>
  <c r="H265" i="82"/>
  <c r="L265" i="82"/>
  <c r="T265" i="82"/>
  <c r="J265" i="82"/>
  <c r="Q265" i="82"/>
  <c r="I265" i="82"/>
  <c r="N265" i="82"/>
  <c r="R265" i="82"/>
  <c r="P265" i="82"/>
  <c r="O265" i="82"/>
  <c r="U124" i="82"/>
  <c r="M124" i="82"/>
  <c r="T124" i="82"/>
  <c r="L124" i="82"/>
  <c r="S124" i="82"/>
  <c r="J124" i="82"/>
  <c r="N124" i="82"/>
  <c r="Q124" i="82"/>
  <c r="I124" i="82"/>
  <c r="P124" i="82"/>
  <c r="H124" i="82"/>
  <c r="R124" i="82"/>
  <c r="O124" i="82"/>
  <c r="Q109" i="82"/>
  <c r="I109" i="82"/>
  <c r="P109" i="82"/>
  <c r="H109" i="82"/>
  <c r="R109" i="82"/>
  <c r="O109" i="82"/>
  <c r="U109" i="82"/>
  <c r="M109" i="82"/>
  <c r="T109" i="82"/>
  <c r="L109" i="82"/>
  <c r="S109" i="82"/>
  <c r="J109" i="82"/>
  <c r="N109" i="82"/>
  <c r="Q235" i="82"/>
  <c r="I235" i="82"/>
  <c r="N235" i="82"/>
  <c r="R235" i="82"/>
  <c r="P235" i="82"/>
  <c r="O235" i="82"/>
  <c r="U235" i="82"/>
  <c r="M235" i="82"/>
  <c r="S235" i="82"/>
  <c r="H235" i="82"/>
  <c r="L235" i="82"/>
  <c r="T235" i="82"/>
  <c r="J235" i="82"/>
  <c r="P397" i="82"/>
  <c r="H397" i="82"/>
  <c r="M397" i="82"/>
  <c r="O397" i="82"/>
  <c r="N397" i="82"/>
  <c r="I397" i="82"/>
  <c r="T397" i="82"/>
  <c r="L397" i="82"/>
  <c r="R397" i="82"/>
  <c r="U397" i="82"/>
  <c r="J397" i="82"/>
  <c r="S397" i="82"/>
  <c r="Q397" i="82"/>
  <c r="P22" i="82"/>
  <c r="H22" i="82"/>
  <c r="O22" i="82"/>
  <c r="N22" i="82"/>
  <c r="U22" i="82"/>
  <c r="M22" i="82"/>
  <c r="T22" i="82"/>
  <c r="L22" i="82"/>
  <c r="S22" i="82"/>
  <c r="R22" i="82"/>
  <c r="J22" i="82"/>
  <c r="Q22" i="82"/>
  <c r="I22" i="82"/>
  <c r="U340" i="82"/>
  <c r="M340" i="82"/>
  <c r="T340" i="82"/>
  <c r="J340" i="82"/>
  <c r="P340" i="82"/>
  <c r="N340" i="82"/>
  <c r="L340" i="82"/>
  <c r="Q340" i="82"/>
  <c r="I340" i="82"/>
  <c r="O340" i="82"/>
  <c r="R340" i="82"/>
  <c r="H340" i="82"/>
  <c r="S340" i="82"/>
  <c r="S163" i="82"/>
  <c r="N163" i="82"/>
  <c r="Q163" i="82"/>
  <c r="I163" i="82"/>
  <c r="P163" i="82"/>
  <c r="H163" i="82"/>
  <c r="O163" i="82"/>
  <c r="R163" i="82"/>
  <c r="J163" i="82"/>
  <c r="M163" i="82"/>
  <c r="U163" i="82"/>
  <c r="L163" i="82"/>
  <c r="T163" i="82"/>
  <c r="P475" i="82"/>
  <c r="H475" i="82"/>
  <c r="N475" i="82"/>
  <c r="R475" i="82"/>
  <c r="U475" i="82"/>
  <c r="J475" i="82"/>
  <c r="T475" i="82"/>
  <c r="L475" i="82"/>
  <c r="S475" i="82"/>
  <c r="I475" i="82"/>
  <c r="M475" i="82"/>
  <c r="O475" i="82"/>
  <c r="Q475" i="82"/>
  <c r="Q292" i="82"/>
  <c r="I292" i="82"/>
  <c r="O292" i="82"/>
  <c r="P292" i="82"/>
  <c r="S292" i="82"/>
  <c r="N292" i="82"/>
  <c r="U292" i="82"/>
  <c r="M292" i="82"/>
  <c r="T292" i="82"/>
  <c r="J292" i="82"/>
  <c r="H292" i="82"/>
  <c r="R292" i="82"/>
  <c r="L292" i="82"/>
  <c r="U289" i="82"/>
  <c r="M289" i="82"/>
  <c r="R289" i="82"/>
  <c r="T289" i="82"/>
  <c r="S289" i="82"/>
  <c r="J289" i="82"/>
  <c r="H289" i="82"/>
  <c r="Q289" i="82"/>
  <c r="I289" i="82"/>
  <c r="L289" i="82"/>
  <c r="N289" i="82"/>
  <c r="P289" i="82"/>
  <c r="O289" i="82"/>
  <c r="O37" i="82"/>
  <c r="N37" i="82"/>
  <c r="U37" i="82"/>
  <c r="M37" i="82"/>
  <c r="L37" i="82"/>
  <c r="T37" i="82"/>
  <c r="S37" i="82"/>
  <c r="R37" i="82"/>
  <c r="J37" i="82"/>
  <c r="Q37" i="82"/>
  <c r="I37" i="82"/>
  <c r="H37" i="82"/>
  <c r="P37" i="82"/>
  <c r="U328" i="82"/>
  <c r="M328" i="82"/>
  <c r="R328" i="82"/>
  <c r="T328" i="82"/>
  <c r="S328" i="82"/>
  <c r="J328" i="82"/>
  <c r="H328" i="82"/>
  <c r="Q328" i="82"/>
  <c r="I328" i="82"/>
  <c r="L328" i="82"/>
  <c r="N328" i="82"/>
  <c r="P328" i="82"/>
  <c r="O328" i="82"/>
  <c r="P406" i="82"/>
  <c r="H406" i="82"/>
  <c r="O406" i="82"/>
  <c r="R406" i="82"/>
  <c r="S406" i="82"/>
  <c r="Q406" i="82"/>
  <c r="T406" i="82"/>
  <c r="L406" i="82"/>
  <c r="U406" i="82"/>
  <c r="J406" i="82"/>
  <c r="M406" i="82"/>
  <c r="I406" i="82"/>
  <c r="N406" i="82"/>
  <c r="Q277" i="82"/>
  <c r="I277" i="82"/>
  <c r="O277" i="82"/>
  <c r="P277" i="82"/>
  <c r="N277" i="82"/>
  <c r="L277" i="82"/>
  <c r="U277" i="82"/>
  <c r="M277" i="82"/>
  <c r="T277" i="82"/>
  <c r="J277" i="82"/>
  <c r="H277" i="82"/>
  <c r="S277" i="82"/>
  <c r="R277" i="82"/>
  <c r="S364" i="82"/>
  <c r="U364" i="82"/>
  <c r="M364" i="82"/>
  <c r="R364" i="82"/>
  <c r="P364" i="82"/>
  <c r="N364" i="82"/>
  <c r="L364" i="82"/>
  <c r="O364" i="82"/>
  <c r="Q364" i="82"/>
  <c r="I364" i="82"/>
  <c r="J364" i="82"/>
  <c r="H364" i="82"/>
  <c r="T364" i="82"/>
  <c r="U187" i="82"/>
  <c r="M187" i="82"/>
  <c r="S187" i="82"/>
  <c r="H187" i="82"/>
  <c r="T187" i="82"/>
  <c r="J187" i="82"/>
  <c r="L187" i="82"/>
  <c r="Q187" i="82"/>
  <c r="I187" i="82"/>
  <c r="N187" i="82"/>
  <c r="P187" i="82"/>
  <c r="O187" i="82"/>
  <c r="R187" i="82"/>
  <c r="Q43" i="82"/>
  <c r="I43" i="82"/>
  <c r="L43" i="82"/>
  <c r="T43" i="82"/>
  <c r="J43" i="82"/>
  <c r="N43" i="82"/>
  <c r="U43" i="82"/>
  <c r="M43" i="82"/>
  <c r="R43" i="82"/>
  <c r="P43" i="82"/>
  <c r="O43" i="82"/>
  <c r="S43" i="82"/>
  <c r="H43" i="82"/>
  <c r="Q307" i="82"/>
  <c r="I307" i="82"/>
  <c r="L307" i="82"/>
  <c r="H307" i="82"/>
  <c r="S307" i="82"/>
  <c r="P307" i="82"/>
  <c r="U307" i="82"/>
  <c r="M307" i="82"/>
  <c r="R307" i="82"/>
  <c r="O307" i="82"/>
  <c r="T307" i="82"/>
  <c r="J307" i="82"/>
  <c r="N307" i="82"/>
  <c r="Q154" i="82"/>
  <c r="I154" i="82"/>
  <c r="P154" i="82"/>
  <c r="H154" i="82"/>
  <c r="O154" i="82"/>
  <c r="N154" i="82"/>
  <c r="U154" i="82"/>
  <c r="M154" i="82"/>
  <c r="T154" i="82"/>
  <c r="L154" i="82"/>
  <c r="S154" i="82"/>
  <c r="R154" i="82"/>
  <c r="J154" i="82"/>
  <c r="U220" i="82"/>
  <c r="M220" i="82"/>
  <c r="T220" i="82"/>
  <c r="J220" i="82"/>
  <c r="L220" i="82"/>
  <c r="H220" i="82"/>
  <c r="N220" i="82"/>
  <c r="Q220" i="82"/>
  <c r="I220" i="82"/>
  <c r="O220" i="82"/>
  <c r="R220" i="82"/>
  <c r="S220" i="82"/>
  <c r="P220" i="82"/>
  <c r="Q184" i="82"/>
  <c r="I184" i="82"/>
  <c r="N184" i="82"/>
  <c r="P184" i="82"/>
  <c r="O184" i="82"/>
  <c r="L184" i="82"/>
  <c r="U184" i="82"/>
  <c r="M184" i="82"/>
  <c r="S184" i="82"/>
  <c r="H184" i="82"/>
  <c r="T184" i="82"/>
  <c r="J184" i="82"/>
  <c r="R184" i="82"/>
  <c r="U205" i="82"/>
  <c r="M205" i="82"/>
  <c r="S205" i="82"/>
  <c r="P205" i="82"/>
  <c r="N205" i="82"/>
  <c r="L205" i="82"/>
  <c r="J205" i="82"/>
  <c r="Q205" i="82"/>
  <c r="I205" i="82"/>
  <c r="O205" i="82"/>
  <c r="H205" i="82"/>
  <c r="T205" i="82"/>
  <c r="R205" i="82"/>
  <c r="P421" i="82"/>
  <c r="H421" i="82"/>
  <c r="M421" i="82"/>
  <c r="O421" i="82"/>
  <c r="S421" i="82"/>
  <c r="Q421" i="82"/>
  <c r="T421" i="82"/>
  <c r="L421" i="82"/>
  <c r="R421" i="82"/>
  <c r="U421" i="82"/>
  <c r="J421" i="82"/>
  <c r="I421" i="82"/>
  <c r="N421" i="82"/>
  <c r="O33" i="82"/>
  <c r="N33" i="82"/>
  <c r="U33" i="82"/>
  <c r="M33" i="82"/>
  <c r="P33" i="82"/>
  <c r="H33" i="82"/>
  <c r="R33" i="82"/>
  <c r="Q33" i="82"/>
  <c r="L33" i="82"/>
  <c r="S33" i="82"/>
  <c r="J33" i="82"/>
  <c r="I33" i="82"/>
  <c r="T33" i="82"/>
  <c r="G33" i="82"/>
  <c r="Q309" i="82"/>
  <c r="I309" i="82"/>
  <c r="L309" i="82"/>
  <c r="P309" i="82"/>
  <c r="O309" i="82"/>
  <c r="T309" i="82"/>
  <c r="U309" i="82"/>
  <c r="M309" i="82"/>
  <c r="R309" i="82"/>
  <c r="S309" i="82"/>
  <c r="H309" i="82"/>
  <c r="N309" i="82"/>
  <c r="J309" i="82"/>
  <c r="G309" i="82"/>
  <c r="U291" i="82"/>
  <c r="M291" i="82"/>
  <c r="T291" i="82"/>
  <c r="J291" i="82"/>
  <c r="P291" i="82"/>
  <c r="L291" i="82"/>
  <c r="H291" i="82"/>
  <c r="Q291" i="82"/>
  <c r="O291" i="82"/>
  <c r="N291" i="82"/>
  <c r="I291" i="82"/>
  <c r="R291" i="82"/>
  <c r="S291" i="82"/>
  <c r="G291" i="82"/>
  <c r="S354" i="82"/>
  <c r="U354" i="82"/>
  <c r="M354" i="82"/>
  <c r="R354" i="82"/>
  <c r="P354" i="82"/>
  <c r="L354" i="82"/>
  <c r="N354" i="82"/>
  <c r="O354" i="82"/>
  <c r="I354" i="82"/>
  <c r="H354" i="82"/>
  <c r="Q354" i="82"/>
  <c r="J354" i="82"/>
  <c r="T354" i="82"/>
  <c r="G354" i="82"/>
  <c r="N162" i="82"/>
  <c r="U162" i="82"/>
  <c r="M162" i="82"/>
  <c r="T162" i="82"/>
  <c r="L162" i="82"/>
  <c r="S162" i="82"/>
  <c r="J162" i="82"/>
  <c r="I162" i="82"/>
  <c r="H162" i="82"/>
  <c r="R162" i="82"/>
  <c r="Q162" i="82"/>
  <c r="P162" i="82"/>
  <c r="O162" i="82"/>
  <c r="G162" i="82"/>
  <c r="P414" i="82"/>
  <c r="H414" i="82"/>
  <c r="M414" i="82"/>
  <c r="O414" i="82"/>
  <c r="Q414" i="82"/>
  <c r="S414" i="82"/>
  <c r="T414" i="82"/>
  <c r="L414" i="82"/>
  <c r="R414" i="82"/>
  <c r="U414" i="82"/>
  <c r="J414" i="82"/>
  <c r="N414" i="82"/>
  <c r="I414" i="82"/>
  <c r="G414" i="82"/>
  <c r="Q315" i="82"/>
  <c r="I315" i="82"/>
  <c r="O315" i="82"/>
  <c r="P315" i="82"/>
  <c r="S315" i="82"/>
  <c r="N315" i="82"/>
  <c r="U315" i="82"/>
  <c r="T315" i="82"/>
  <c r="H315" i="82"/>
  <c r="R315" i="82"/>
  <c r="M315" i="82"/>
  <c r="J315" i="82"/>
  <c r="L315" i="82"/>
  <c r="G315" i="82"/>
  <c r="U198" i="82"/>
  <c r="M198" i="82"/>
  <c r="S198" i="82"/>
  <c r="P198" i="82"/>
  <c r="N198" i="82"/>
  <c r="L198" i="82"/>
  <c r="I198" i="82"/>
  <c r="H198" i="82"/>
  <c r="R198" i="82"/>
  <c r="Q198" i="82"/>
  <c r="O198" i="82"/>
  <c r="T198" i="82"/>
  <c r="J198" i="82"/>
  <c r="G198" i="82"/>
  <c r="U240" i="82"/>
  <c r="M240" i="82"/>
  <c r="S240" i="82"/>
  <c r="H240" i="82"/>
  <c r="L240" i="82"/>
  <c r="T240" i="82"/>
  <c r="J240" i="82"/>
  <c r="Q240" i="82"/>
  <c r="N240" i="82"/>
  <c r="P240" i="82"/>
  <c r="I240" i="82"/>
  <c r="R240" i="82"/>
  <c r="O240" i="82"/>
  <c r="G240" i="82"/>
  <c r="Q207" i="82"/>
  <c r="I207" i="82"/>
  <c r="O207" i="82"/>
  <c r="L207" i="82"/>
  <c r="J207" i="82"/>
  <c r="H207" i="82"/>
  <c r="M207" i="82"/>
  <c r="T207" i="82"/>
  <c r="P207" i="82"/>
  <c r="U207" i="82"/>
  <c r="S207" i="82"/>
  <c r="R207" i="82"/>
  <c r="N207" i="82"/>
  <c r="G207" i="82"/>
  <c r="U165" i="82"/>
  <c r="M165" i="82"/>
  <c r="T165" i="82"/>
  <c r="H165" i="82"/>
  <c r="L165" i="82"/>
  <c r="J165" i="82"/>
  <c r="I165" i="82"/>
  <c r="Q165" i="82"/>
  <c r="P165" i="82"/>
  <c r="N165" i="82"/>
  <c r="R165" i="82"/>
  <c r="S165" i="82"/>
  <c r="O165" i="82"/>
  <c r="G165" i="82"/>
  <c r="Q90" i="82"/>
  <c r="I90" i="82"/>
  <c r="L90" i="82"/>
  <c r="T90" i="82"/>
  <c r="J90" i="82"/>
  <c r="N90" i="82"/>
  <c r="U90" i="82"/>
  <c r="R90" i="82"/>
  <c r="O90" i="82"/>
  <c r="H90" i="82"/>
  <c r="M90" i="82"/>
  <c r="P90" i="82"/>
  <c r="S90" i="82"/>
  <c r="G90" i="82"/>
  <c r="T439" i="82"/>
  <c r="L439" i="82"/>
  <c r="U439" i="82"/>
  <c r="J439" i="82"/>
  <c r="M439" i="82"/>
  <c r="I439" i="82"/>
  <c r="N439" i="82"/>
  <c r="P439" i="82"/>
  <c r="H439" i="82"/>
  <c r="O439" i="82"/>
  <c r="R439" i="82"/>
  <c r="S439" i="82"/>
  <c r="Q439" i="82"/>
  <c r="T426" i="82"/>
  <c r="L426" i="82"/>
  <c r="R426" i="82"/>
  <c r="U426" i="82"/>
  <c r="J426" i="82"/>
  <c r="S426" i="82"/>
  <c r="I426" i="82"/>
  <c r="P426" i="82"/>
  <c r="H426" i="82"/>
  <c r="M426" i="82"/>
  <c r="O426" i="82"/>
  <c r="Q426" i="82"/>
  <c r="N426" i="82"/>
  <c r="G426" i="82"/>
  <c r="U67" i="82"/>
  <c r="M67" i="82"/>
  <c r="R67" i="82"/>
  <c r="P67" i="82"/>
  <c r="O67" i="82"/>
  <c r="S67" i="82"/>
  <c r="H67" i="82"/>
  <c r="Q67" i="82"/>
  <c r="I67" i="82"/>
  <c r="L67" i="82"/>
  <c r="T67" i="82"/>
  <c r="J67" i="82"/>
  <c r="N67" i="82"/>
  <c r="Q313" i="82"/>
  <c r="I313" i="82"/>
  <c r="L313" i="82"/>
  <c r="T313" i="82"/>
  <c r="P313" i="82"/>
  <c r="O313" i="82"/>
  <c r="U313" i="82"/>
  <c r="M313" i="82"/>
  <c r="R313" i="82"/>
  <c r="S313" i="82"/>
  <c r="J313" i="82"/>
  <c r="H313" i="82"/>
  <c r="N313" i="82"/>
  <c r="Q172" i="82"/>
  <c r="I172" i="82"/>
  <c r="S172" i="82"/>
  <c r="H172" i="82"/>
  <c r="L172" i="82"/>
  <c r="J172" i="82"/>
  <c r="U172" i="82"/>
  <c r="M172" i="82"/>
  <c r="P172" i="82"/>
  <c r="N172" i="82"/>
  <c r="O172" i="82"/>
  <c r="T172" i="82"/>
  <c r="R172" i="82"/>
  <c r="Q130" i="82"/>
  <c r="I130" i="82"/>
  <c r="P130" i="82"/>
  <c r="H130" i="82"/>
  <c r="R130" i="82"/>
  <c r="O130" i="82"/>
  <c r="U130" i="82"/>
  <c r="M130" i="82"/>
  <c r="T130" i="82"/>
  <c r="L130" i="82"/>
  <c r="S130" i="82"/>
  <c r="J130" i="82"/>
  <c r="N130" i="82"/>
  <c r="T394" i="82"/>
  <c r="L394" i="82"/>
  <c r="R394" i="82"/>
  <c r="U394" i="82"/>
  <c r="J394" i="82"/>
  <c r="I394" i="82"/>
  <c r="N394" i="82"/>
  <c r="P394" i="82"/>
  <c r="H394" i="82"/>
  <c r="M394" i="82"/>
  <c r="O394" i="82"/>
  <c r="S394" i="82"/>
  <c r="Q394" i="82"/>
  <c r="Q322" i="82"/>
  <c r="I322" i="82"/>
  <c r="O322" i="82"/>
  <c r="S322" i="82"/>
  <c r="R322" i="82"/>
  <c r="P322" i="82"/>
  <c r="U322" i="82"/>
  <c r="M322" i="82"/>
  <c r="T322" i="82"/>
  <c r="J322" i="82"/>
  <c r="L322" i="82"/>
  <c r="N322" i="82"/>
  <c r="H322" i="82"/>
  <c r="Q346" i="82"/>
  <c r="I346" i="82"/>
  <c r="O346" i="82"/>
  <c r="N346" i="82"/>
  <c r="L346" i="82"/>
  <c r="P346" i="82"/>
  <c r="U346" i="82"/>
  <c r="M346" i="82"/>
  <c r="T346" i="82"/>
  <c r="J346" i="82"/>
  <c r="S346" i="82"/>
  <c r="R346" i="82"/>
  <c r="H346" i="82"/>
  <c r="U481" i="82"/>
  <c r="M481" i="82"/>
  <c r="T481" i="82"/>
  <c r="L481" i="82"/>
  <c r="R481" i="82"/>
  <c r="J481" i="82"/>
  <c r="O481" i="82"/>
  <c r="Q481" i="82"/>
  <c r="I481" i="82"/>
  <c r="P481" i="82"/>
  <c r="H481" i="82"/>
  <c r="N481" i="82"/>
  <c r="S481" i="82"/>
  <c r="R424" i="82"/>
  <c r="J424" i="82"/>
  <c r="P424" i="82"/>
  <c r="H424" i="82"/>
  <c r="I424" i="82"/>
  <c r="O424" i="82"/>
  <c r="T424" i="82"/>
  <c r="N424" i="82"/>
  <c r="U424" i="82"/>
  <c r="L424" i="82"/>
  <c r="Q424" i="82"/>
  <c r="M424" i="82"/>
  <c r="S424" i="82"/>
  <c r="Q298" i="82"/>
  <c r="I298" i="82"/>
  <c r="O298" i="82"/>
  <c r="S298" i="82"/>
  <c r="R298" i="82"/>
  <c r="P298" i="82"/>
  <c r="U298" i="82"/>
  <c r="M298" i="82"/>
  <c r="T298" i="82"/>
  <c r="J298" i="82"/>
  <c r="L298" i="82"/>
  <c r="H298" i="82"/>
  <c r="N298" i="82"/>
  <c r="Q280" i="82"/>
  <c r="I280" i="82"/>
  <c r="L280" i="82"/>
  <c r="H280" i="82"/>
  <c r="N280" i="82"/>
  <c r="P280" i="82"/>
  <c r="U280" i="82"/>
  <c r="M280" i="82"/>
  <c r="R280" i="82"/>
  <c r="O280" i="82"/>
  <c r="T280" i="82"/>
  <c r="S280" i="82"/>
  <c r="J280" i="82"/>
  <c r="U94" i="82"/>
  <c r="M94" i="82"/>
  <c r="R94" i="82"/>
  <c r="P94" i="82"/>
  <c r="O94" i="82"/>
  <c r="S94" i="82"/>
  <c r="H94" i="82"/>
  <c r="Q94" i="82"/>
  <c r="I94" i="82"/>
  <c r="L94" i="82"/>
  <c r="T94" i="82"/>
  <c r="J94" i="82"/>
  <c r="N94" i="82"/>
  <c r="U121" i="82"/>
  <c r="M121" i="82"/>
  <c r="T121" i="82"/>
  <c r="L121" i="82"/>
  <c r="S121" i="82"/>
  <c r="J121" i="82"/>
  <c r="N121" i="82"/>
  <c r="Q121" i="82"/>
  <c r="I121" i="82"/>
  <c r="P121" i="82"/>
  <c r="H121" i="82"/>
  <c r="R121" i="82"/>
  <c r="O121" i="82"/>
  <c r="U79" i="82"/>
  <c r="M79" i="82"/>
  <c r="T79" i="82"/>
  <c r="J79" i="82"/>
  <c r="N79" i="82"/>
  <c r="R79" i="82"/>
  <c r="P79" i="82"/>
  <c r="Q79" i="82"/>
  <c r="I79" i="82"/>
  <c r="O79" i="82"/>
  <c r="S79" i="82"/>
  <c r="H79" i="82"/>
  <c r="L79" i="82"/>
  <c r="U199" i="82"/>
  <c r="M199" i="82"/>
  <c r="S199" i="82"/>
  <c r="P199" i="82"/>
  <c r="N199" i="82"/>
  <c r="L199" i="82"/>
  <c r="J199" i="82"/>
  <c r="Q199" i="82"/>
  <c r="I199" i="82"/>
  <c r="O199" i="82"/>
  <c r="H199" i="82"/>
  <c r="T199" i="82"/>
  <c r="R199" i="82"/>
  <c r="U331" i="82"/>
  <c r="M331" i="82"/>
  <c r="R331" i="82"/>
  <c r="O331" i="82"/>
  <c r="T331" i="82"/>
  <c r="S331" i="82"/>
  <c r="J331" i="82"/>
  <c r="Q331" i="82"/>
  <c r="I331" i="82"/>
  <c r="L331" i="82"/>
  <c r="H331" i="82"/>
  <c r="N331" i="82"/>
  <c r="P331" i="82"/>
  <c r="T400" i="82"/>
  <c r="L400" i="82"/>
  <c r="U400" i="82"/>
  <c r="J400" i="82"/>
  <c r="M400" i="82"/>
  <c r="N400" i="82"/>
  <c r="I400" i="82"/>
  <c r="P400" i="82"/>
  <c r="H400" i="82"/>
  <c r="O400" i="82"/>
  <c r="R400" i="82"/>
  <c r="Q400" i="82"/>
  <c r="S400" i="82"/>
  <c r="Q208" i="82"/>
  <c r="I208" i="82"/>
  <c r="O208" i="82"/>
  <c r="L208" i="82"/>
  <c r="J208" i="82"/>
  <c r="H208" i="82"/>
  <c r="U208" i="82"/>
  <c r="M208" i="82"/>
  <c r="S208" i="82"/>
  <c r="T208" i="82"/>
  <c r="R208" i="82"/>
  <c r="P208" i="82"/>
  <c r="N208" i="82"/>
  <c r="R157" i="82"/>
  <c r="J157" i="82"/>
  <c r="Q157" i="82"/>
  <c r="I157" i="82"/>
  <c r="P157" i="82"/>
  <c r="H157" i="82"/>
  <c r="O157" i="82"/>
  <c r="N157" i="82"/>
  <c r="U157" i="82"/>
  <c r="M157" i="82"/>
  <c r="T157" i="82"/>
  <c r="L157" i="82"/>
  <c r="S157" i="82"/>
  <c r="P418" i="82"/>
  <c r="H418" i="82"/>
  <c r="M418" i="82"/>
  <c r="O418" i="82"/>
  <c r="Q418" i="82"/>
  <c r="S418" i="82"/>
  <c r="T418" i="82"/>
  <c r="L418" i="82"/>
  <c r="R418" i="82"/>
  <c r="U418" i="82"/>
  <c r="J418" i="82"/>
  <c r="N418" i="82"/>
  <c r="I418" i="82"/>
  <c r="S367" i="82"/>
  <c r="U367" i="82"/>
  <c r="M367" i="82"/>
  <c r="R367" i="82"/>
  <c r="P367" i="82"/>
  <c r="N367" i="82"/>
  <c r="L367" i="82"/>
  <c r="O367" i="82"/>
  <c r="Q367" i="82"/>
  <c r="I367" i="82"/>
  <c r="J367" i="82"/>
  <c r="H367" i="82"/>
  <c r="T367" i="82"/>
  <c r="U190" i="82"/>
  <c r="M190" i="82"/>
  <c r="S190" i="82"/>
  <c r="H190" i="82"/>
  <c r="T190" i="82"/>
  <c r="J190" i="82"/>
  <c r="L190" i="82"/>
  <c r="Q190" i="82"/>
  <c r="I190" i="82"/>
  <c r="N190" i="82"/>
  <c r="P190" i="82"/>
  <c r="O190" i="82"/>
  <c r="R190" i="82"/>
  <c r="Q49" i="82"/>
  <c r="I49" i="82"/>
  <c r="L49" i="82"/>
  <c r="T49" i="82"/>
  <c r="J49" i="82"/>
  <c r="H49" i="82"/>
  <c r="U49" i="82"/>
  <c r="M49" i="82"/>
  <c r="R49" i="82"/>
  <c r="P49" i="82"/>
  <c r="O49" i="82"/>
  <c r="N49" i="82"/>
  <c r="S49" i="82"/>
  <c r="Q70" i="82"/>
  <c r="I70" i="82"/>
  <c r="L70" i="82"/>
  <c r="T70" i="82"/>
  <c r="J70" i="82"/>
  <c r="N70" i="82"/>
  <c r="U70" i="82"/>
  <c r="M70" i="82"/>
  <c r="R70" i="82"/>
  <c r="P70" i="82"/>
  <c r="O70" i="82"/>
  <c r="S70" i="82"/>
  <c r="H70" i="82"/>
  <c r="Q304" i="82"/>
  <c r="I304" i="82"/>
  <c r="L304" i="82"/>
  <c r="N304" i="82"/>
  <c r="J304" i="82"/>
  <c r="H304" i="82"/>
  <c r="U304" i="82"/>
  <c r="M304" i="82"/>
  <c r="R304" i="82"/>
  <c r="T304" i="82"/>
  <c r="S304" i="82"/>
  <c r="P304" i="82"/>
  <c r="O304" i="82"/>
  <c r="T451" i="82"/>
  <c r="L451" i="82"/>
  <c r="R451" i="82"/>
  <c r="Q451" i="82"/>
  <c r="O451" i="82"/>
  <c r="S451" i="82"/>
  <c r="I451" i="82"/>
  <c r="P451" i="82"/>
  <c r="H451" i="82"/>
  <c r="M451" i="82"/>
  <c r="U451" i="82"/>
  <c r="J451" i="82"/>
  <c r="N451" i="82"/>
  <c r="P388" i="82"/>
  <c r="H388" i="82"/>
  <c r="M388" i="82"/>
  <c r="O388" i="82"/>
  <c r="S388" i="82"/>
  <c r="N388" i="82"/>
  <c r="T388" i="82"/>
  <c r="L388" i="82"/>
  <c r="R388" i="82"/>
  <c r="U388" i="82"/>
  <c r="J388" i="82"/>
  <c r="I388" i="82"/>
  <c r="Q388" i="82"/>
  <c r="T433" i="82"/>
  <c r="L433" i="82"/>
  <c r="R433" i="82"/>
  <c r="U433" i="82"/>
  <c r="J433" i="82"/>
  <c r="S433" i="82"/>
  <c r="I433" i="82"/>
  <c r="P433" i="82"/>
  <c r="H433" i="82"/>
  <c r="M433" i="82"/>
  <c r="O433" i="82"/>
  <c r="Q433" i="82"/>
  <c r="N433" i="82"/>
  <c r="Q82" i="82"/>
  <c r="I82" i="82"/>
  <c r="O82" i="82"/>
  <c r="S82" i="82"/>
  <c r="H82" i="82"/>
  <c r="L82" i="82"/>
  <c r="U82" i="82"/>
  <c r="M82" i="82"/>
  <c r="T82" i="82"/>
  <c r="J82" i="82"/>
  <c r="N82" i="82"/>
  <c r="R82" i="82"/>
  <c r="P82" i="82"/>
  <c r="S373" i="82"/>
  <c r="U373" i="82"/>
  <c r="M373" i="82"/>
  <c r="R373" i="82"/>
  <c r="P373" i="82"/>
  <c r="N373" i="82"/>
  <c r="L373" i="82"/>
  <c r="O373" i="82"/>
  <c r="Q373" i="82"/>
  <c r="I373" i="82"/>
  <c r="J373" i="82"/>
  <c r="H373" i="82"/>
  <c r="T373" i="82"/>
  <c r="Q61" i="82"/>
  <c r="I61" i="82"/>
  <c r="O61" i="82"/>
  <c r="S61" i="82"/>
  <c r="H61" i="82"/>
  <c r="L61" i="82"/>
  <c r="U61" i="82"/>
  <c r="M61" i="82"/>
  <c r="T61" i="82"/>
  <c r="J61" i="82"/>
  <c r="N61" i="82"/>
  <c r="R61" i="82"/>
  <c r="P61" i="82"/>
  <c r="Q193" i="82"/>
  <c r="I193" i="82"/>
  <c r="N193" i="82"/>
  <c r="P193" i="82"/>
  <c r="O193" i="82"/>
  <c r="R193" i="82"/>
  <c r="U193" i="82"/>
  <c r="M193" i="82"/>
  <c r="S193" i="82"/>
  <c r="H193" i="82"/>
  <c r="T193" i="82"/>
  <c r="J193" i="82"/>
  <c r="L193" i="82"/>
  <c r="P40" i="82"/>
  <c r="H40" i="82"/>
  <c r="O40" i="82"/>
  <c r="N40" i="82"/>
  <c r="Q40" i="82"/>
  <c r="I40" i="82"/>
  <c r="T40" i="82"/>
  <c r="L40" i="82"/>
  <c r="S40" i="82"/>
  <c r="R40" i="82"/>
  <c r="J40" i="82"/>
  <c r="M40" i="82"/>
  <c r="U40" i="82"/>
  <c r="U73" i="82"/>
  <c r="M73" i="82"/>
  <c r="R73" i="82"/>
  <c r="P73" i="82"/>
  <c r="O73" i="82"/>
  <c r="S73" i="82"/>
  <c r="H73" i="82"/>
  <c r="Q73" i="82"/>
  <c r="I73" i="82"/>
  <c r="L73" i="82"/>
  <c r="T73" i="82"/>
  <c r="J73" i="82"/>
  <c r="N73" i="82"/>
  <c r="O352" i="82"/>
  <c r="Q352" i="82"/>
  <c r="I352" i="82"/>
  <c r="J352" i="82"/>
  <c r="H352" i="82"/>
  <c r="T352" i="82"/>
  <c r="S352" i="82"/>
  <c r="U352" i="82"/>
  <c r="M352" i="82"/>
  <c r="R352" i="82"/>
  <c r="P352" i="82"/>
  <c r="L352" i="82"/>
  <c r="N352" i="82"/>
  <c r="U127" i="82"/>
  <c r="M127" i="82"/>
  <c r="T127" i="82"/>
  <c r="L127" i="82"/>
  <c r="S127" i="82"/>
  <c r="J127" i="82"/>
  <c r="N127" i="82"/>
  <c r="Q127" i="82"/>
  <c r="I127" i="82"/>
  <c r="P127" i="82"/>
  <c r="H127" i="82"/>
  <c r="R127" i="82"/>
  <c r="O127" i="82"/>
  <c r="Q241" i="82"/>
  <c r="I241" i="82"/>
  <c r="N241" i="82"/>
  <c r="R241" i="82"/>
  <c r="P241" i="82"/>
  <c r="O241" i="82"/>
  <c r="U241" i="82"/>
  <c r="M241" i="82"/>
  <c r="S241" i="82"/>
  <c r="H241" i="82"/>
  <c r="L241" i="82"/>
  <c r="T241" i="82"/>
  <c r="J241" i="82"/>
  <c r="U316" i="82"/>
  <c r="M316" i="82"/>
  <c r="T316" i="82"/>
  <c r="J316" i="82"/>
  <c r="R316" i="82"/>
  <c r="H316" i="82"/>
  <c r="P316" i="82"/>
  <c r="Q316" i="82"/>
  <c r="I316" i="82"/>
  <c r="O316" i="82"/>
  <c r="N316" i="82"/>
  <c r="L316" i="82"/>
  <c r="S316" i="82"/>
  <c r="U19" i="82"/>
  <c r="M19" i="82"/>
  <c r="T19" i="82"/>
  <c r="L19" i="82"/>
  <c r="S19" i="82"/>
  <c r="R19" i="82"/>
  <c r="J19" i="82"/>
  <c r="Q19" i="82"/>
  <c r="I19" i="82"/>
  <c r="P19" i="82"/>
  <c r="H19" i="82"/>
  <c r="O19" i="82"/>
  <c r="N19" i="82"/>
  <c r="T472" i="82"/>
  <c r="L472" i="82"/>
  <c r="S472" i="82"/>
  <c r="I472" i="82"/>
  <c r="M472" i="82"/>
  <c r="O472" i="82"/>
  <c r="Q472" i="82"/>
  <c r="P472" i="82"/>
  <c r="H472" i="82"/>
  <c r="N472" i="82"/>
  <c r="R472" i="82"/>
  <c r="U472" i="82"/>
  <c r="J472" i="82"/>
  <c r="T436" i="82"/>
  <c r="L436" i="82"/>
  <c r="U436" i="82"/>
  <c r="J436" i="82"/>
  <c r="M436" i="82"/>
  <c r="N436" i="82"/>
  <c r="I436" i="82"/>
  <c r="P436" i="82"/>
  <c r="H436" i="82"/>
  <c r="O436" i="82"/>
  <c r="R436" i="82"/>
  <c r="Q436" i="82"/>
  <c r="S436" i="82"/>
  <c r="P427" i="82"/>
  <c r="H427" i="82"/>
  <c r="M427" i="82"/>
  <c r="O427" i="82"/>
  <c r="Q427" i="82"/>
  <c r="S427" i="82"/>
  <c r="T427" i="82"/>
  <c r="L427" i="82"/>
  <c r="R427" i="82"/>
  <c r="U427" i="82"/>
  <c r="J427" i="82"/>
  <c r="I427" i="82"/>
  <c r="N427" i="82"/>
  <c r="U295" i="82"/>
  <c r="M295" i="82"/>
  <c r="T295" i="82"/>
  <c r="J295" i="82"/>
  <c r="S295" i="82"/>
  <c r="P295" i="82"/>
  <c r="L295" i="82"/>
  <c r="Q295" i="82"/>
  <c r="I295" i="82"/>
  <c r="O295" i="82"/>
  <c r="R295" i="82"/>
  <c r="H295" i="82"/>
  <c r="N295" i="82"/>
  <c r="Q283" i="82"/>
  <c r="I283" i="82"/>
  <c r="L283" i="82"/>
  <c r="J283" i="82"/>
  <c r="H283" i="82"/>
  <c r="N283" i="82"/>
  <c r="U283" i="82"/>
  <c r="M283" i="82"/>
  <c r="R283" i="82"/>
  <c r="P283" i="82"/>
  <c r="O283" i="82"/>
  <c r="T283" i="82"/>
  <c r="S283" i="82"/>
  <c r="Q118" i="82"/>
  <c r="I118" i="82"/>
  <c r="P118" i="82"/>
  <c r="H118" i="82"/>
  <c r="R118" i="82"/>
  <c r="O118" i="82"/>
  <c r="U118" i="82"/>
  <c r="M118" i="82"/>
  <c r="T118" i="82"/>
  <c r="L118" i="82"/>
  <c r="S118" i="82"/>
  <c r="J118" i="82"/>
  <c r="N118" i="82"/>
  <c r="T28" i="82"/>
  <c r="L28" i="82"/>
  <c r="S28" i="82"/>
  <c r="R28" i="82"/>
  <c r="J28" i="82"/>
  <c r="Q28" i="82"/>
  <c r="I28" i="82"/>
  <c r="P28" i="82"/>
  <c r="H28" i="82"/>
  <c r="O28" i="82"/>
  <c r="N28" i="82"/>
  <c r="U28" i="82"/>
  <c r="M28" i="82"/>
  <c r="P463" i="82"/>
  <c r="H463" i="82"/>
  <c r="O463" i="82"/>
  <c r="R463" i="82"/>
  <c r="S463" i="82"/>
  <c r="N463" i="82"/>
  <c r="T463" i="82"/>
  <c r="L463" i="82"/>
  <c r="U463" i="82"/>
  <c r="J463" i="82"/>
  <c r="M463" i="82"/>
  <c r="I463" i="82"/>
  <c r="Q463" i="82"/>
  <c r="S361" i="82"/>
  <c r="U361" i="82"/>
  <c r="M361" i="82"/>
  <c r="R361" i="82"/>
  <c r="P361" i="82"/>
  <c r="N361" i="82"/>
  <c r="L361" i="82"/>
  <c r="O361" i="82"/>
  <c r="Q361" i="82"/>
  <c r="I361" i="82"/>
  <c r="J361" i="82"/>
  <c r="H361" i="82"/>
  <c r="T361" i="82"/>
  <c r="Q310" i="82"/>
  <c r="I310" i="82"/>
  <c r="L310" i="82"/>
  <c r="J310" i="82"/>
  <c r="S310" i="82"/>
  <c r="O310" i="82"/>
  <c r="U310" i="82"/>
  <c r="M310" i="82"/>
  <c r="R310" i="82"/>
  <c r="P310" i="82"/>
  <c r="T310" i="82"/>
  <c r="H310" i="82"/>
  <c r="N310" i="82"/>
  <c r="Q325" i="82"/>
  <c r="I325" i="82"/>
  <c r="O325" i="82"/>
  <c r="N325" i="82"/>
  <c r="L325" i="82"/>
  <c r="H325" i="82"/>
  <c r="U325" i="82"/>
  <c r="M325" i="82"/>
  <c r="T325" i="82"/>
  <c r="J325" i="82"/>
  <c r="S325" i="82"/>
  <c r="P325" i="82"/>
  <c r="R325" i="82"/>
  <c r="Q244" i="82"/>
  <c r="I244" i="82"/>
  <c r="T244" i="82"/>
  <c r="J244" i="82"/>
  <c r="N244" i="82"/>
  <c r="R244" i="82"/>
  <c r="U244" i="82"/>
  <c r="M244" i="82"/>
  <c r="P244" i="82"/>
  <c r="O244" i="82"/>
  <c r="S244" i="82"/>
  <c r="H244" i="82"/>
  <c r="L244" i="82"/>
  <c r="T376" i="82"/>
  <c r="L376" i="82"/>
  <c r="U376" i="82"/>
  <c r="J376" i="82"/>
  <c r="M376" i="82"/>
  <c r="I376" i="82"/>
  <c r="N376" i="82"/>
  <c r="P376" i="82"/>
  <c r="H376" i="82"/>
  <c r="O376" i="82"/>
  <c r="R376" i="82"/>
  <c r="S376" i="82"/>
  <c r="Q376" i="82"/>
  <c r="T430" i="82"/>
  <c r="L430" i="82"/>
  <c r="R430" i="82"/>
  <c r="U430" i="82"/>
  <c r="J430" i="82"/>
  <c r="S430" i="82"/>
  <c r="I430" i="82"/>
  <c r="P430" i="82"/>
  <c r="H430" i="82"/>
  <c r="M430" i="82"/>
  <c r="O430" i="82"/>
  <c r="Q430" i="82"/>
  <c r="N430" i="82"/>
  <c r="U91" i="82"/>
  <c r="M91" i="82"/>
  <c r="R91" i="82"/>
  <c r="P91" i="82"/>
  <c r="O91" i="82"/>
  <c r="S91" i="82"/>
  <c r="H91" i="82"/>
  <c r="Q91" i="82"/>
  <c r="I91" i="82"/>
  <c r="L91" i="82"/>
  <c r="T91" i="82"/>
  <c r="J91" i="82"/>
  <c r="N91" i="82"/>
  <c r="Q115" i="82"/>
  <c r="I115" i="82"/>
  <c r="P115" i="82"/>
  <c r="H115" i="82"/>
  <c r="R115" i="82"/>
  <c r="O115" i="82"/>
  <c r="U115" i="82"/>
  <c r="M115" i="82"/>
  <c r="T115" i="82"/>
  <c r="L115" i="82"/>
  <c r="S115" i="82"/>
  <c r="J115" i="82"/>
  <c r="N115" i="82"/>
  <c r="U76" i="82"/>
  <c r="M76" i="82"/>
  <c r="T76" i="82"/>
  <c r="J76" i="82"/>
  <c r="N76" i="82"/>
  <c r="R76" i="82"/>
  <c r="P76" i="82"/>
  <c r="Q76" i="82"/>
  <c r="I76" i="82"/>
  <c r="O76" i="82"/>
  <c r="S76" i="82"/>
  <c r="H76" i="82"/>
  <c r="L76" i="82"/>
  <c r="U142" i="82"/>
  <c r="M142" i="82"/>
  <c r="T142" i="82"/>
  <c r="L142" i="82"/>
  <c r="S142" i="82"/>
  <c r="R142" i="82"/>
  <c r="J142" i="82"/>
  <c r="Q142" i="82"/>
  <c r="I142" i="82"/>
  <c r="P142" i="82"/>
  <c r="H142" i="82"/>
  <c r="O142" i="82"/>
  <c r="N142" i="82"/>
  <c r="Q229" i="82"/>
  <c r="I229" i="82"/>
  <c r="T229" i="82"/>
  <c r="J229" i="82"/>
  <c r="L229" i="82"/>
  <c r="H229" i="82"/>
  <c r="U229" i="82"/>
  <c r="M229" i="82"/>
  <c r="P229" i="82"/>
  <c r="O229" i="82"/>
  <c r="R229" i="82"/>
  <c r="N229" i="82"/>
  <c r="S229" i="82"/>
  <c r="Q202" i="82"/>
  <c r="I202" i="82"/>
  <c r="O202" i="82"/>
  <c r="H202" i="82"/>
  <c r="T202" i="82"/>
  <c r="R202" i="82"/>
  <c r="U202" i="82"/>
  <c r="M202" i="82"/>
  <c r="S202" i="82"/>
  <c r="P202" i="82"/>
  <c r="N202" i="82"/>
  <c r="L202" i="82"/>
  <c r="J202" i="82"/>
  <c r="U211" i="82"/>
  <c r="M211" i="82"/>
  <c r="S211" i="82"/>
  <c r="T211" i="82"/>
  <c r="R211" i="82"/>
  <c r="P211" i="82"/>
  <c r="N211" i="82"/>
  <c r="Q211" i="82"/>
  <c r="I211" i="82"/>
  <c r="O211" i="82"/>
  <c r="L211" i="82"/>
  <c r="J211" i="82"/>
  <c r="H211" i="82"/>
  <c r="U151" i="82"/>
  <c r="M151" i="82"/>
  <c r="T151" i="82"/>
  <c r="L151" i="82"/>
  <c r="S151" i="82"/>
  <c r="R151" i="82"/>
  <c r="J151" i="82"/>
  <c r="Q151" i="82"/>
  <c r="I151" i="82"/>
  <c r="P151" i="82"/>
  <c r="H151" i="82"/>
  <c r="O151" i="82"/>
  <c r="N151" i="82"/>
  <c r="P415" i="82"/>
  <c r="H415" i="82"/>
  <c r="M415" i="82"/>
  <c r="O415" i="82"/>
  <c r="S415" i="82"/>
  <c r="Q415" i="82"/>
  <c r="T415" i="82"/>
  <c r="L415" i="82"/>
  <c r="R415" i="82"/>
  <c r="U415" i="82"/>
  <c r="J415" i="82"/>
  <c r="I415" i="82"/>
  <c r="N415" i="82"/>
  <c r="U52" i="82"/>
  <c r="M52" i="82"/>
  <c r="T52" i="82"/>
  <c r="J52" i="82"/>
  <c r="N52" i="82"/>
  <c r="R52" i="82"/>
  <c r="P52" i="82"/>
  <c r="Q52" i="82"/>
  <c r="I52" i="82"/>
  <c r="O52" i="82"/>
  <c r="S52" i="82"/>
  <c r="H52" i="82"/>
  <c r="L52" i="82"/>
  <c r="U214" i="82"/>
  <c r="M214" i="82"/>
  <c r="S214" i="82"/>
  <c r="T214" i="82"/>
  <c r="R214" i="82"/>
  <c r="P214" i="82"/>
  <c r="N214" i="82"/>
  <c r="Q214" i="82"/>
  <c r="I214" i="82"/>
  <c r="O214" i="82"/>
  <c r="L214" i="82"/>
  <c r="J214" i="82"/>
  <c r="H214" i="82"/>
  <c r="O370" i="82"/>
  <c r="Q370" i="82"/>
  <c r="I370" i="82"/>
  <c r="J370" i="82"/>
  <c r="H370" i="82"/>
  <c r="T370" i="82"/>
  <c r="S370" i="82"/>
  <c r="U370" i="82"/>
  <c r="M370" i="82"/>
  <c r="R370" i="82"/>
  <c r="P370" i="82"/>
  <c r="N370" i="82"/>
  <c r="L370" i="82"/>
  <c r="P403" i="82"/>
  <c r="H403" i="82"/>
  <c r="O403" i="82"/>
  <c r="R403" i="82"/>
  <c r="N403" i="82"/>
  <c r="I403" i="82"/>
  <c r="T403" i="82"/>
  <c r="L403" i="82"/>
  <c r="U403" i="82"/>
  <c r="J403" i="82"/>
  <c r="M403" i="82"/>
  <c r="S403" i="82"/>
  <c r="Q403" i="82"/>
  <c r="Q46" i="82"/>
  <c r="I46" i="82"/>
  <c r="L46" i="82"/>
  <c r="T46" i="82"/>
  <c r="J46" i="82"/>
  <c r="N46" i="82"/>
  <c r="U46" i="82"/>
  <c r="M46" i="82"/>
  <c r="R46" i="82"/>
  <c r="P46" i="82"/>
  <c r="O46" i="82"/>
  <c r="S46" i="82"/>
  <c r="H46" i="82"/>
  <c r="Q334" i="82"/>
  <c r="I334" i="82"/>
  <c r="L334" i="82"/>
  <c r="J334" i="82"/>
  <c r="H334" i="82"/>
  <c r="N334" i="82"/>
  <c r="U334" i="82"/>
  <c r="M334" i="82"/>
  <c r="R334" i="82"/>
  <c r="P334" i="82"/>
  <c r="O334" i="82"/>
  <c r="T334" i="82"/>
  <c r="S334" i="82"/>
  <c r="U268" i="82"/>
  <c r="M268" i="82"/>
  <c r="T268" i="82"/>
  <c r="J268" i="82"/>
  <c r="P268" i="82"/>
  <c r="N268" i="82"/>
  <c r="L268" i="82"/>
  <c r="Q268" i="82"/>
  <c r="I268" i="82"/>
  <c r="O268" i="82"/>
  <c r="R268" i="82"/>
  <c r="H268" i="82"/>
  <c r="S268" i="82"/>
  <c r="U55" i="82"/>
  <c r="M55" i="82"/>
  <c r="T55" i="82"/>
  <c r="J55" i="82"/>
  <c r="N55" i="82"/>
  <c r="R55" i="82"/>
  <c r="P55" i="82"/>
  <c r="Q55" i="82"/>
  <c r="I55" i="82"/>
  <c r="O55" i="82"/>
  <c r="S55" i="82"/>
  <c r="H55" i="82"/>
  <c r="L55" i="82"/>
  <c r="Q99" i="82"/>
  <c r="I99" i="82"/>
  <c r="P99" i="82"/>
  <c r="H99" i="82"/>
  <c r="R99" i="82"/>
  <c r="O99" i="82"/>
  <c r="U99" i="82"/>
  <c r="T99" i="82"/>
  <c r="S99" i="82"/>
  <c r="N99" i="82"/>
  <c r="M99" i="82"/>
  <c r="L99" i="82"/>
  <c r="J99" i="82"/>
  <c r="G99" i="82"/>
  <c r="T27" i="82"/>
  <c r="L27" i="82"/>
  <c r="S27" i="82"/>
  <c r="M27" i="82"/>
  <c r="J27" i="82"/>
  <c r="I27" i="82"/>
  <c r="U27" i="82"/>
  <c r="P27" i="82"/>
  <c r="H27" i="82"/>
  <c r="O27" i="82"/>
  <c r="R27" i="82"/>
  <c r="Q27" i="82"/>
  <c r="N27" i="82"/>
  <c r="G27" i="82"/>
  <c r="T387" i="82"/>
  <c r="L387" i="82"/>
  <c r="R387" i="82"/>
  <c r="Q387" i="82"/>
  <c r="U387" i="82"/>
  <c r="I387" i="82"/>
  <c r="O387" i="82"/>
  <c r="H387" i="82"/>
  <c r="J387" i="82"/>
  <c r="S387" i="82"/>
  <c r="P387" i="82"/>
  <c r="M387" i="82"/>
  <c r="N387" i="82"/>
  <c r="G387" i="82"/>
  <c r="Q69" i="82"/>
  <c r="I69" i="82"/>
  <c r="L69" i="82"/>
  <c r="T69" i="82"/>
  <c r="J69" i="82"/>
  <c r="N69" i="82"/>
  <c r="U69" i="82"/>
  <c r="R69" i="82"/>
  <c r="O69" i="82"/>
  <c r="H69" i="82"/>
  <c r="M69" i="82"/>
  <c r="P69" i="82"/>
  <c r="S69" i="82"/>
  <c r="G69" i="82"/>
  <c r="N459" i="82"/>
  <c r="T459" i="82"/>
  <c r="L459" i="82"/>
  <c r="U459" i="82"/>
  <c r="Q459" i="82"/>
  <c r="O459" i="82"/>
  <c r="J459" i="82"/>
  <c r="H459" i="82"/>
  <c r="I459" i="82"/>
  <c r="R459" i="82"/>
  <c r="P459" i="82"/>
  <c r="M459" i="82"/>
  <c r="S459" i="82"/>
  <c r="G459" i="82"/>
  <c r="R30" i="82"/>
  <c r="J30" i="82"/>
  <c r="Q30" i="82"/>
  <c r="I30" i="82"/>
  <c r="P30" i="82"/>
  <c r="H30" i="82"/>
  <c r="O30" i="82"/>
  <c r="N30" i="82"/>
  <c r="U30" i="82"/>
  <c r="M30" i="82"/>
  <c r="T30" i="82"/>
  <c r="L30" i="82"/>
  <c r="S30" i="82"/>
  <c r="G30" i="82"/>
  <c r="T447" i="82"/>
  <c r="L447" i="82"/>
  <c r="R447" i="82"/>
  <c r="U447" i="82"/>
  <c r="J447" i="82"/>
  <c r="I447" i="82"/>
  <c r="N447" i="82"/>
  <c r="H447" i="82"/>
  <c r="O447" i="82"/>
  <c r="Q447" i="82"/>
  <c r="P447" i="82"/>
  <c r="M447" i="82"/>
  <c r="S447" i="82"/>
  <c r="G447" i="82"/>
  <c r="P438" i="82"/>
  <c r="H438" i="82"/>
  <c r="O438" i="82"/>
  <c r="R438" i="82"/>
  <c r="Q438" i="82"/>
  <c r="S438" i="82"/>
  <c r="L438" i="82"/>
  <c r="J438" i="82"/>
  <c r="N438" i="82"/>
  <c r="T438" i="82"/>
  <c r="U438" i="82"/>
  <c r="M438" i="82"/>
  <c r="I438" i="82"/>
  <c r="G438" i="82"/>
  <c r="U15" i="82"/>
  <c r="M15" i="82"/>
  <c r="T15" i="82"/>
  <c r="L15" i="82"/>
  <c r="S15" i="82"/>
  <c r="R15" i="82"/>
  <c r="J15" i="82"/>
  <c r="I15" i="82"/>
  <c r="H15" i="82"/>
  <c r="N15" i="82"/>
  <c r="Q15" i="82"/>
  <c r="P15" i="82"/>
  <c r="O15" i="82"/>
  <c r="G15" i="82"/>
  <c r="Q78" i="82"/>
  <c r="I78" i="82"/>
  <c r="O78" i="82"/>
  <c r="S78" i="82"/>
  <c r="H78" i="82"/>
  <c r="L78" i="82"/>
  <c r="U78" i="82"/>
  <c r="T78" i="82"/>
  <c r="N78" i="82"/>
  <c r="P78" i="82"/>
  <c r="M78" i="82"/>
  <c r="J78" i="82"/>
  <c r="R78" i="82"/>
  <c r="G78" i="82"/>
  <c r="U261" i="82"/>
  <c r="M261" i="82"/>
  <c r="S261" i="82"/>
  <c r="H261" i="82"/>
  <c r="L261" i="82"/>
  <c r="T261" i="82"/>
  <c r="J261" i="82"/>
  <c r="Q261" i="82"/>
  <c r="I261" i="82"/>
  <c r="N261" i="82"/>
  <c r="R261" i="82"/>
  <c r="P261" i="82"/>
  <c r="O261" i="82"/>
  <c r="G261" i="82"/>
  <c r="Q126" i="82"/>
  <c r="I126" i="82"/>
  <c r="P126" i="82"/>
  <c r="H126" i="82"/>
  <c r="R126" i="82"/>
  <c r="O126" i="82"/>
  <c r="U126" i="82"/>
  <c r="M126" i="82"/>
  <c r="T126" i="82"/>
  <c r="L126" i="82"/>
  <c r="S126" i="82"/>
  <c r="J126" i="82"/>
  <c r="N126" i="82"/>
  <c r="G126" i="82"/>
  <c r="K309" i="82"/>
  <c r="K165" i="82"/>
  <c r="K33" i="82"/>
  <c r="K315" i="82"/>
  <c r="K207" i="82"/>
  <c r="K162" i="82"/>
  <c r="K90" i="82"/>
  <c r="G457" i="82" a="1"/>
  <c r="K249" i="82"/>
  <c r="K396" i="82"/>
  <c r="K114" i="82"/>
  <c r="K363" i="82"/>
  <c r="K471" i="82"/>
  <c r="K51" i="82"/>
  <c r="K153" i="82"/>
  <c r="K120" i="82"/>
  <c r="K144" i="82"/>
  <c r="K219" i="82"/>
  <c r="K441" i="82"/>
  <c r="K171" i="82"/>
  <c r="K123" i="82"/>
  <c r="K381" i="82"/>
  <c r="K330" i="82"/>
  <c r="K102" i="82"/>
  <c r="K324" i="82"/>
  <c r="G466" i="82"/>
  <c r="G355" i="82"/>
  <c r="G256" i="82"/>
  <c r="G103" i="82"/>
  <c r="G454" i="82"/>
  <c r="G238" i="82"/>
  <c r="G250" i="82"/>
  <c r="G16" i="82"/>
  <c r="G169" i="82"/>
  <c r="G382" i="82"/>
  <c r="G442" i="82"/>
  <c r="G34" i="82"/>
  <c r="G136" i="82"/>
  <c r="G226" i="82"/>
  <c r="G271" i="82"/>
  <c r="G58" i="82"/>
  <c r="G460" i="82"/>
  <c r="G358" i="82"/>
  <c r="G175" i="82"/>
  <c r="G262" i="82"/>
  <c r="G133" i="82"/>
  <c r="G100" i="82"/>
  <c r="G232" i="82"/>
  <c r="G319" i="82"/>
  <c r="G247" i="82"/>
  <c r="G25" i="82"/>
  <c r="G349" i="82"/>
  <c r="G160" i="82"/>
  <c r="G478" i="82"/>
  <c r="G379" i="82"/>
  <c r="G445" i="82"/>
  <c r="G301" i="82"/>
  <c r="G88" i="82"/>
  <c r="G112" i="82"/>
  <c r="G31" i="82"/>
  <c r="G145" i="82"/>
  <c r="G223" i="82"/>
  <c r="G196" i="82"/>
  <c r="G409" i="82"/>
  <c r="G217" i="82"/>
  <c r="G148" i="82"/>
  <c r="G412" i="82"/>
  <c r="G274" i="82"/>
  <c r="G469" i="82"/>
  <c r="G181" i="82"/>
  <c r="G259" i="82"/>
  <c r="G106" i="82"/>
  <c r="G448" i="82"/>
  <c r="G391" i="82"/>
  <c r="G253" i="82"/>
  <c r="G343" i="82"/>
  <c r="G166" i="82"/>
  <c r="G385" i="82"/>
  <c r="G97" i="82"/>
  <c r="G85" i="82"/>
  <c r="G139" i="82"/>
  <c r="G64" i="82"/>
  <c r="G178" i="82"/>
  <c r="G265" i="82"/>
  <c r="G124" i="82"/>
  <c r="G109" i="82"/>
  <c r="G235" i="82"/>
  <c r="G397" i="82"/>
  <c r="G22" i="82"/>
  <c r="G340" i="82"/>
  <c r="G163" i="82"/>
  <c r="G475" i="82"/>
  <c r="K439" i="82"/>
  <c r="G292" i="82"/>
  <c r="G289" i="82"/>
  <c r="G37" i="82"/>
  <c r="G328" i="82"/>
  <c r="G406" i="82"/>
  <c r="G277" i="82"/>
  <c r="G364" i="82"/>
  <c r="G187" i="82"/>
  <c r="G43" i="82"/>
  <c r="G307" i="82"/>
  <c r="G154" i="82"/>
  <c r="G220" i="82"/>
  <c r="G184" i="82"/>
  <c r="G205" i="82"/>
  <c r="G421" i="82"/>
  <c r="K291" i="82"/>
  <c r="K438" i="82"/>
  <c r="K69" i="82"/>
  <c r="K30" i="82"/>
  <c r="K99" i="82"/>
  <c r="K447" i="82"/>
  <c r="K354" i="82"/>
  <c r="K240" i="82"/>
  <c r="K126" i="82"/>
  <c r="K15" i="82"/>
  <c r="K414" i="82"/>
  <c r="K198" i="82"/>
  <c r="K27" i="82"/>
  <c r="G337" i="82" a="1"/>
  <c r="K337" i="82" s="1"/>
  <c r="G286" i="82" a="1"/>
  <c r="K46" i="82"/>
  <c r="K202" i="82"/>
  <c r="K142" i="82"/>
  <c r="K373" i="82"/>
  <c r="K244" i="82"/>
  <c r="K301" i="82"/>
  <c r="K118" i="82"/>
  <c r="K421" i="82"/>
  <c r="K391" i="82"/>
  <c r="K31" i="82"/>
  <c r="K88" i="82"/>
  <c r="K220" i="82"/>
  <c r="K358" i="82"/>
  <c r="K241" i="82"/>
  <c r="K283" i="82"/>
  <c r="K352" i="82"/>
  <c r="K145" i="82"/>
  <c r="K385" i="82"/>
  <c r="K106" i="82"/>
  <c r="K238" i="82"/>
  <c r="K265" i="82"/>
  <c r="K181" i="82"/>
  <c r="K175" i="82"/>
  <c r="K478" i="82"/>
  <c r="K235" i="82"/>
  <c r="K97" i="82"/>
  <c r="K274" i="82"/>
  <c r="K103" i="82"/>
  <c r="K52" i="82"/>
  <c r="K247" i="82"/>
  <c r="K16" i="82"/>
  <c r="K22" i="82"/>
  <c r="K196" i="82"/>
  <c r="K349" i="82"/>
  <c r="K163" i="82"/>
  <c r="K445" i="82"/>
  <c r="K49" i="82"/>
  <c r="K187" i="82"/>
  <c r="K364" i="82"/>
  <c r="K139" i="82"/>
  <c r="K448" i="82"/>
  <c r="K307" i="82"/>
  <c r="K154" i="82"/>
  <c r="K256" i="82"/>
  <c r="K289" i="82"/>
  <c r="K109" i="82"/>
  <c r="K328" i="82"/>
  <c r="K253" i="82"/>
  <c r="K214" i="82"/>
  <c r="K295" i="82"/>
  <c r="K130" i="82"/>
  <c r="K91" i="82"/>
  <c r="K334" i="82"/>
  <c r="K82" i="82"/>
  <c r="K70" i="82"/>
  <c r="K361" i="82"/>
  <c r="K298" i="82"/>
  <c r="K481" i="82"/>
  <c r="K172" i="82"/>
  <c r="K151" i="82"/>
  <c r="K370" i="82"/>
  <c r="K427" i="82"/>
  <c r="K19" i="82"/>
  <c r="K316" i="82"/>
  <c r="K463" i="82"/>
  <c r="K73" i="82"/>
  <c r="K268" i="82"/>
  <c r="K211" i="82"/>
  <c r="K61" i="82"/>
  <c r="K415" i="82"/>
  <c r="K460" i="82"/>
  <c r="K226" i="82"/>
  <c r="K343" i="82"/>
  <c r="K148" i="82"/>
  <c r="K409" i="82"/>
  <c r="K64" i="82"/>
  <c r="K382" i="82"/>
  <c r="K346" i="82"/>
  <c r="K433" i="82"/>
  <c r="K469" i="82"/>
  <c r="K394" i="82"/>
  <c r="K400" i="82"/>
  <c r="K232" i="82"/>
  <c r="K193" i="82"/>
  <c r="K304" i="82"/>
  <c r="K229" i="82"/>
  <c r="K199" i="82"/>
  <c r="K94" i="82"/>
  <c r="K157" i="82"/>
  <c r="K271" i="82"/>
  <c r="K262" i="82"/>
  <c r="K43" i="82"/>
  <c r="K259" i="82"/>
  <c r="K100" i="82"/>
  <c r="K112" i="82"/>
  <c r="K217" i="82"/>
  <c r="K85" i="82"/>
  <c r="K292" i="82"/>
  <c r="K412" i="82"/>
  <c r="K340" i="82"/>
  <c r="K277" i="82"/>
  <c r="K124" i="82"/>
  <c r="K454" i="82"/>
  <c r="K466" i="82"/>
  <c r="K25" i="82"/>
  <c r="K160" i="82"/>
  <c r="K58" i="82"/>
  <c r="K355" i="82"/>
  <c r="K184" i="82"/>
  <c r="K250" i="82"/>
  <c r="K223" i="82"/>
  <c r="K37" i="82"/>
  <c r="K205" i="82"/>
  <c r="K406" i="82"/>
  <c r="K475" i="82"/>
  <c r="K136" i="82"/>
  <c r="K166" i="82"/>
  <c r="K397" i="82"/>
  <c r="K379" i="82"/>
  <c r="K178" i="82"/>
  <c r="K331" i="82"/>
  <c r="K322" i="82"/>
  <c r="K79" i="82"/>
  <c r="K190" i="82"/>
  <c r="K388" i="82"/>
  <c r="K424" i="82"/>
  <c r="K121" i="82"/>
  <c r="K451" i="82"/>
  <c r="K418" i="82"/>
  <c r="K208" i="82"/>
  <c r="K40" i="82"/>
  <c r="K325" i="82"/>
  <c r="K313" i="82"/>
  <c r="K67" i="82"/>
  <c r="K403" i="82"/>
  <c r="K280" i="82"/>
  <c r="K55" i="82"/>
  <c r="K436" i="82"/>
  <c r="K472" i="82"/>
  <c r="K133" i="82"/>
  <c r="K430" i="82"/>
  <c r="K115" i="82"/>
  <c r="K376" i="82"/>
  <c r="K442" i="82"/>
  <c r="K34" i="82"/>
  <c r="K319" i="82"/>
  <c r="K76" i="82"/>
  <c r="K310" i="82"/>
  <c r="K28" i="82"/>
  <c r="K367" i="82"/>
  <c r="K169" i="82"/>
  <c r="K127" i="82"/>
  <c r="Q10" i="17"/>
  <c r="B10" i="17"/>
  <c r="Q12" i="17"/>
  <c r="B12" i="17"/>
  <c r="K15" i="84"/>
  <c r="E15" i="84"/>
  <c r="H15" i="84"/>
  <c r="M128" i="15"/>
  <c r="M97" i="15"/>
  <c r="R135" i="16"/>
  <c r="R134" i="16"/>
  <c r="R133" i="16"/>
  <c r="R132" i="16"/>
  <c r="R124" i="16"/>
  <c r="R123" i="16"/>
  <c r="R122" i="16"/>
  <c r="R110" i="16"/>
  <c r="R109" i="16"/>
  <c r="R108" i="16"/>
  <c r="R107" i="16"/>
  <c r="R103" i="16"/>
  <c r="R102" i="16"/>
  <c r="Q121" i="16" s="1"/>
  <c r="R101" i="16"/>
  <c r="R100" i="16"/>
  <c r="R88" i="16"/>
  <c r="R87" i="16"/>
  <c r="R86" i="16"/>
  <c r="R85" i="16"/>
  <c r="R77" i="16"/>
  <c r="R76" i="16"/>
  <c r="R75" i="16"/>
  <c r="R63" i="16"/>
  <c r="R62" i="16"/>
  <c r="R61" i="16"/>
  <c r="R60" i="16"/>
  <c r="R54" i="16"/>
  <c r="R55" i="16"/>
  <c r="Q77" i="16" s="1"/>
  <c r="R56" i="16"/>
  <c r="Q82" i="16" s="1"/>
  <c r="R53" i="16"/>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02" i="15"/>
  <c r="B72" i="15"/>
  <c r="B73" i="15"/>
  <c r="B74" i="15"/>
  <c r="B75" i="15"/>
  <c r="B76" i="15"/>
  <c r="B77" i="15"/>
  <c r="B78" i="15"/>
  <c r="B79" i="15"/>
  <c r="B80" i="15"/>
  <c r="B81" i="15"/>
  <c r="B82" i="15"/>
  <c r="B83" i="15"/>
  <c r="B84" i="15"/>
  <c r="B85" i="15"/>
  <c r="B86" i="15"/>
  <c r="B87" i="15"/>
  <c r="B88" i="15"/>
  <c r="B89" i="15"/>
  <c r="B90" i="15"/>
  <c r="B91" i="15"/>
  <c r="B92" i="15"/>
  <c r="B93" i="15"/>
  <c r="B94" i="15"/>
  <c r="B95" i="15"/>
  <c r="B71"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02" i="15"/>
  <c r="R72" i="15"/>
  <c r="R73" i="15"/>
  <c r="R74" i="15"/>
  <c r="R75" i="15"/>
  <c r="R76" i="15"/>
  <c r="R77" i="15"/>
  <c r="R78" i="15"/>
  <c r="R79" i="15"/>
  <c r="R80" i="15"/>
  <c r="R81" i="15"/>
  <c r="R82" i="15"/>
  <c r="R83" i="15"/>
  <c r="R84" i="15"/>
  <c r="R85" i="15"/>
  <c r="R86" i="15"/>
  <c r="R87" i="15"/>
  <c r="R88" i="15"/>
  <c r="R89" i="15"/>
  <c r="R90" i="15"/>
  <c r="R91" i="15"/>
  <c r="R92" i="15"/>
  <c r="R93" i="15"/>
  <c r="R94" i="15"/>
  <c r="R95" i="15"/>
  <c r="R71" i="15"/>
  <c r="R41" i="15"/>
  <c r="R42" i="15"/>
  <c r="R43" i="15"/>
  <c r="R44" i="15"/>
  <c r="R45" i="15"/>
  <c r="R46" i="15"/>
  <c r="R47" i="15"/>
  <c r="R48" i="15"/>
  <c r="R49" i="15"/>
  <c r="R50" i="15"/>
  <c r="R51" i="15"/>
  <c r="R52" i="15"/>
  <c r="R53" i="15"/>
  <c r="R54" i="15"/>
  <c r="R55" i="15"/>
  <c r="R56" i="15"/>
  <c r="R57" i="15"/>
  <c r="R58" i="15"/>
  <c r="R59" i="15"/>
  <c r="R60" i="15"/>
  <c r="R61" i="15"/>
  <c r="R62" i="15"/>
  <c r="R63" i="15"/>
  <c r="R64" i="15"/>
  <c r="R40" i="15"/>
  <c r="B41" i="15"/>
  <c r="B42" i="15"/>
  <c r="B43" i="15"/>
  <c r="B44" i="15"/>
  <c r="B45" i="15"/>
  <c r="B46" i="15"/>
  <c r="B47" i="15"/>
  <c r="B48" i="15"/>
  <c r="B49" i="15"/>
  <c r="B50" i="15"/>
  <c r="B51" i="15"/>
  <c r="B52" i="15"/>
  <c r="B53" i="15"/>
  <c r="B54" i="15"/>
  <c r="B55" i="15"/>
  <c r="B56" i="15"/>
  <c r="B57" i="15"/>
  <c r="B58" i="15"/>
  <c r="B59" i="15"/>
  <c r="B60" i="15"/>
  <c r="B61" i="15"/>
  <c r="B62" i="15"/>
  <c r="B63" i="15"/>
  <c r="B64" i="15"/>
  <c r="B40" i="15"/>
  <c r="L66" i="15"/>
  <c r="K66" i="15"/>
  <c r="J66" i="15"/>
  <c r="I66" i="15"/>
  <c r="H66" i="15"/>
  <c r="G66" i="15"/>
  <c r="F66" i="15"/>
  <c r="F35" i="15"/>
  <c r="R10" i="15"/>
  <c r="Q10" i="15" s="1"/>
  <c r="R11" i="15"/>
  <c r="Q11" i="15" s="1"/>
  <c r="R12" i="15"/>
  <c r="Q12" i="15" s="1"/>
  <c r="R13" i="15"/>
  <c r="Q13" i="15" s="1"/>
  <c r="R14" i="15"/>
  <c r="Q14" i="15" s="1"/>
  <c r="R15" i="15"/>
  <c r="Q15" i="15" s="1"/>
  <c r="R16" i="15"/>
  <c r="Q16" i="15" s="1"/>
  <c r="R17" i="15"/>
  <c r="Q17" i="15" s="1"/>
  <c r="R18" i="15"/>
  <c r="Q18" i="15" s="1"/>
  <c r="R19" i="15"/>
  <c r="Q19" i="15" s="1"/>
  <c r="R20" i="15"/>
  <c r="Q20" i="15" s="1"/>
  <c r="R21" i="15"/>
  <c r="Q21" i="15" s="1"/>
  <c r="R22" i="15"/>
  <c r="Q22" i="15" s="1"/>
  <c r="R23" i="15"/>
  <c r="Q23" i="15" s="1"/>
  <c r="R24" i="15"/>
  <c r="Q24" i="15" s="1"/>
  <c r="R25" i="15"/>
  <c r="Q25" i="15" s="1"/>
  <c r="R26" i="15"/>
  <c r="Q26" i="15" s="1"/>
  <c r="R27" i="15"/>
  <c r="Q27" i="15" s="1"/>
  <c r="R28" i="15"/>
  <c r="Q28" i="15" s="1"/>
  <c r="R29" i="15"/>
  <c r="Q29" i="15" s="1"/>
  <c r="R30" i="15"/>
  <c r="Q30" i="15" s="1"/>
  <c r="R31" i="15"/>
  <c r="Q31" i="15" s="1"/>
  <c r="R32" i="15"/>
  <c r="Q32" i="15" s="1"/>
  <c r="R33" i="15"/>
  <c r="Q33" i="15" s="1"/>
  <c r="R9" i="15"/>
  <c r="Q9" i="15" s="1"/>
  <c r="B29" i="15"/>
  <c r="B30" i="15"/>
  <c r="B31" i="15"/>
  <c r="B32" i="15"/>
  <c r="B33" i="15"/>
  <c r="B10" i="15"/>
  <c r="B11" i="15"/>
  <c r="B12" i="15"/>
  <c r="B13" i="15"/>
  <c r="B14" i="15"/>
  <c r="B15" i="15"/>
  <c r="B16" i="15"/>
  <c r="B17" i="15"/>
  <c r="B18" i="15"/>
  <c r="B19" i="15"/>
  <c r="B20" i="15"/>
  <c r="B21" i="15"/>
  <c r="B22" i="15"/>
  <c r="B23" i="15"/>
  <c r="B24" i="15"/>
  <c r="B25" i="15"/>
  <c r="B26" i="15"/>
  <c r="B27" i="15"/>
  <c r="B28" i="15"/>
  <c r="B9" i="15"/>
  <c r="U286" i="82" l="1"/>
  <c r="M286" i="82"/>
  <c r="R286" i="82"/>
  <c r="S286" i="82"/>
  <c r="J286" i="82"/>
  <c r="H286" i="82"/>
  <c r="N286" i="82"/>
  <c r="Q286" i="82"/>
  <c r="I286" i="82"/>
  <c r="L286" i="82"/>
  <c r="P286" i="82"/>
  <c r="O286" i="82"/>
  <c r="T286" i="82"/>
  <c r="G286" i="82"/>
  <c r="N457" i="82"/>
  <c r="T457" i="82"/>
  <c r="L457" i="82"/>
  <c r="M457" i="82"/>
  <c r="I457" i="82"/>
  <c r="O457" i="82"/>
  <c r="R457" i="82"/>
  <c r="J457" i="82"/>
  <c r="P457" i="82"/>
  <c r="U457" i="82"/>
  <c r="Q457" i="82"/>
  <c r="S457" i="82"/>
  <c r="H457" i="82"/>
  <c r="G457" i="82"/>
  <c r="K457" i="82"/>
  <c r="U337" i="82"/>
  <c r="M337" i="82"/>
  <c r="R337" i="82"/>
  <c r="S337" i="82"/>
  <c r="J337" i="82"/>
  <c r="H337" i="82"/>
  <c r="N337" i="82"/>
  <c r="Q337" i="82"/>
  <c r="I337" i="82"/>
  <c r="L337" i="82"/>
  <c r="P337" i="82"/>
  <c r="O337" i="82"/>
  <c r="T337" i="82"/>
  <c r="G337" i="82"/>
  <c r="K286" i="82"/>
  <c r="Q69" i="16"/>
  <c r="M66" i="15"/>
  <c r="Q127" i="16"/>
  <c r="Q111" i="16"/>
  <c r="Q141" i="16"/>
  <c r="Q115" i="16"/>
  <c r="Q137" i="16"/>
  <c r="Q73" i="16"/>
  <c r="Q104" i="16"/>
  <c r="Q107" i="16"/>
  <c r="Q114" i="16"/>
  <c r="Q118" i="16"/>
  <c r="Q124" i="16"/>
  <c r="Q120" i="16"/>
  <c r="Q126" i="16"/>
  <c r="Q133" i="16"/>
  <c r="Q136" i="16"/>
  <c r="Q140" i="16"/>
  <c r="Q79" i="16"/>
  <c r="Q110" i="16"/>
  <c r="Q106" i="16"/>
  <c r="Q113" i="16"/>
  <c r="Q117" i="16"/>
  <c r="Q123" i="16"/>
  <c r="Q125" i="16"/>
  <c r="Q129" i="16"/>
  <c r="Q132" i="16"/>
  <c r="Q139" i="16"/>
  <c r="Q143" i="16"/>
  <c r="Q109" i="16"/>
  <c r="Q105" i="16"/>
  <c r="Q112" i="16"/>
  <c r="Q116" i="16"/>
  <c r="Q122" i="16"/>
  <c r="Q128" i="16"/>
  <c r="Q135" i="16"/>
  <c r="Q131" i="16"/>
  <c r="Q138" i="16"/>
  <c r="Q142" i="16"/>
  <c r="Q108" i="16"/>
  <c r="Q119" i="16"/>
  <c r="Q134" i="16"/>
  <c r="Q130" i="16"/>
  <c r="Q80" i="16"/>
  <c r="Q76" i="16"/>
  <c r="Q78" i="16"/>
  <c r="Q75" i="16"/>
  <c r="Q81" i="16"/>
  <c r="Q72" i="16"/>
  <c r="Q74" i="16"/>
  <c r="Q85" i="16"/>
  <c r="Q92" i="16"/>
  <c r="Q94" i="16"/>
  <c r="Q88" i="16"/>
  <c r="Q84" i="16"/>
  <c r="Q91" i="16"/>
  <c r="Q87" i="16"/>
  <c r="Q83" i="16"/>
  <c r="Q90" i="16"/>
  <c r="Q86" i="16"/>
  <c r="Q89" i="16"/>
  <c r="Q95" i="16"/>
  <c r="Q93" i="16"/>
  <c r="Q96" i="16"/>
  <c r="Q65" i="16"/>
  <c r="Q64" i="16"/>
  <c r="Q63" i="16"/>
  <c r="Q59" i="16"/>
  <c r="Q61" i="16"/>
  <c r="Q60" i="16"/>
  <c r="Q57" i="16"/>
  <c r="Q62" i="16"/>
  <c r="Q58" i="16"/>
  <c r="Q70" i="16"/>
  <c r="Q68" i="16"/>
  <c r="Q67" i="16"/>
  <c r="Q71" i="16"/>
  <c r="Q66" i="16"/>
  <c r="Q38" i="13" l="1"/>
  <c r="Q39" i="13"/>
  <c r="Q41" i="13"/>
  <c r="Q40" i="13"/>
  <c r="R242" i="13"/>
  <c r="R243" i="13"/>
  <c r="R244" i="13"/>
  <c r="R245" i="13"/>
  <c r="R246" i="13"/>
  <c r="R247" i="13"/>
  <c r="R248" i="13"/>
  <c r="R241" i="13"/>
  <c r="R221" i="13"/>
  <c r="R222" i="13"/>
  <c r="R223" i="13"/>
  <c r="R224" i="13"/>
  <c r="R225" i="13"/>
  <c r="R226" i="13"/>
  <c r="R227" i="13"/>
  <c r="R220" i="13"/>
  <c r="Q114" i="13"/>
  <c r="R200" i="13"/>
  <c r="R201" i="13"/>
  <c r="R202" i="13"/>
  <c r="R203" i="13"/>
  <c r="R204" i="13"/>
  <c r="R205" i="13"/>
  <c r="R206" i="13"/>
  <c r="R199" i="13"/>
  <c r="R179" i="13"/>
  <c r="Q179" i="13" s="1"/>
  <c r="R180" i="13"/>
  <c r="Q180" i="13" s="1"/>
  <c r="R181" i="13"/>
  <c r="Q181" i="13" s="1"/>
  <c r="R182" i="13"/>
  <c r="Q182" i="13" s="1"/>
  <c r="R183" i="13"/>
  <c r="Q183" i="13" s="1"/>
  <c r="R184" i="13"/>
  <c r="Q184" i="13" s="1"/>
  <c r="R185" i="13"/>
  <c r="Q185" i="13" s="1"/>
  <c r="R178" i="13"/>
  <c r="Q178" i="13" s="1"/>
  <c r="Q256" i="13"/>
  <c r="R256" i="13"/>
  <c r="Q257" i="13"/>
  <c r="R257" i="13"/>
  <c r="Q258" i="13"/>
  <c r="R258" i="13"/>
  <c r="Q259" i="13"/>
  <c r="R259" i="13"/>
  <c r="Q260" i="13"/>
  <c r="R260" i="13"/>
  <c r="Q261" i="13"/>
  <c r="R261" i="13"/>
  <c r="Q262" i="13"/>
  <c r="R262" i="13"/>
  <c r="Q263" i="13"/>
  <c r="R263" i="13"/>
  <c r="Q264" i="13"/>
  <c r="R264" i="13"/>
  <c r="Q265" i="13"/>
  <c r="R265" i="13"/>
  <c r="Q266" i="13"/>
  <c r="R266" i="13"/>
  <c r="Q267" i="13"/>
  <c r="R267" i="13"/>
  <c r="Q268" i="13"/>
  <c r="R268" i="13"/>
  <c r="Q269" i="13"/>
  <c r="R269" i="13"/>
  <c r="Q270" i="13"/>
  <c r="R270" i="13"/>
  <c r="Q271" i="13"/>
  <c r="R271" i="13"/>
  <c r="Q272" i="13"/>
  <c r="R272" i="13"/>
  <c r="Q273" i="13"/>
  <c r="R273" i="13"/>
  <c r="Q274" i="13"/>
  <c r="R274" i="13"/>
  <c r="Q275" i="13"/>
  <c r="R275" i="13"/>
  <c r="Q276" i="13"/>
  <c r="R276" i="13"/>
  <c r="Q277" i="13"/>
  <c r="R277" i="13"/>
  <c r="Q278" i="13"/>
  <c r="R278" i="13"/>
  <c r="Q279" i="13"/>
  <c r="R279"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55" i="13"/>
  <c r="Q255" i="13"/>
  <c r="R255" i="13"/>
  <c r="J139" i="13"/>
  <c r="J138" i="13"/>
  <c r="AB2" i="82" a="1"/>
  <c r="R29" i="13"/>
  <c r="R30" i="13"/>
  <c r="R31" i="13"/>
  <c r="R32" i="13"/>
  <c r="R33" i="13"/>
  <c r="R34" i="13"/>
  <c r="R35" i="13"/>
  <c r="R36" i="13"/>
  <c r="R37" i="13"/>
  <c r="R27" i="13"/>
  <c r="Q113" i="13" s="1"/>
  <c r="R46" i="13"/>
  <c r="R47" i="13"/>
  <c r="R48" i="13"/>
  <c r="R49" i="13"/>
  <c r="R50" i="13"/>
  <c r="R51" i="13"/>
  <c r="R52" i="13"/>
  <c r="R53" i="13"/>
  <c r="R54" i="13"/>
  <c r="R55" i="13"/>
  <c r="R56" i="13"/>
  <c r="R57" i="13"/>
  <c r="R58" i="13"/>
  <c r="R59" i="13"/>
  <c r="R60" i="13"/>
  <c r="R61" i="13"/>
  <c r="R62" i="13"/>
  <c r="R63" i="13"/>
  <c r="R64" i="13"/>
  <c r="R65" i="13"/>
  <c r="R66" i="13"/>
  <c r="R67" i="13"/>
  <c r="R68" i="13"/>
  <c r="R69" i="13"/>
  <c r="R45" i="13"/>
  <c r="B46" i="13"/>
  <c r="B47" i="13"/>
  <c r="B48" i="13"/>
  <c r="B49" i="13"/>
  <c r="B50" i="13"/>
  <c r="B51" i="13"/>
  <c r="B52" i="13"/>
  <c r="B53" i="13"/>
  <c r="B54" i="13"/>
  <c r="B55" i="13"/>
  <c r="B56" i="13"/>
  <c r="B57" i="13"/>
  <c r="B58" i="13"/>
  <c r="B59" i="13"/>
  <c r="B60" i="13"/>
  <c r="B61" i="13"/>
  <c r="B62" i="13"/>
  <c r="B63" i="13"/>
  <c r="B64" i="13"/>
  <c r="B65" i="13"/>
  <c r="B66" i="13"/>
  <c r="B67" i="13"/>
  <c r="B68" i="13"/>
  <c r="B69" i="13"/>
  <c r="Q46" i="13"/>
  <c r="Q47" i="13"/>
  <c r="Q48" i="13"/>
  <c r="Q49" i="13"/>
  <c r="Q50" i="13"/>
  <c r="Q51" i="13"/>
  <c r="Q52" i="13"/>
  <c r="Q53" i="13"/>
  <c r="Q54" i="13"/>
  <c r="Q55" i="13"/>
  <c r="Q56" i="13"/>
  <c r="Q57" i="13"/>
  <c r="Q58" i="13"/>
  <c r="Q59" i="13"/>
  <c r="Q60" i="13"/>
  <c r="Q61" i="13"/>
  <c r="Q62" i="13"/>
  <c r="Q63" i="13"/>
  <c r="Q64" i="13"/>
  <c r="Q65" i="13"/>
  <c r="Q66" i="13"/>
  <c r="Q67" i="13"/>
  <c r="Q68" i="13"/>
  <c r="Q69" i="13"/>
  <c r="Q45" i="13"/>
  <c r="B45" i="13"/>
  <c r="E164" i="14"/>
  <c r="T98" i="16"/>
  <c r="E40" i="14"/>
  <c r="E102" i="83"/>
  <c r="E80" i="83"/>
  <c r="E57" i="83"/>
  <c r="E123" i="14"/>
  <c r="E82" i="14"/>
  <c r="R146" i="13"/>
  <c r="E103" i="83" l="1"/>
  <c r="E104" i="83"/>
  <c r="E105" i="83"/>
  <c r="E59" i="83"/>
  <c r="E60" i="83"/>
  <c r="E58" i="83"/>
  <c r="E83" i="83"/>
  <c r="E81" i="83"/>
  <c r="E82" i="83"/>
  <c r="E36" i="83"/>
  <c r="E37" i="83"/>
  <c r="E38" i="83"/>
  <c r="E83" i="14"/>
  <c r="E84" i="14"/>
  <c r="E41" i="14"/>
  <c r="E42" i="14"/>
  <c r="E124" i="14"/>
  <c r="E125" i="14"/>
  <c r="E165" i="14"/>
  <c r="E166" i="14"/>
  <c r="AW2" i="82"/>
  <c r="BY2" i="82" s="1"/>
  <c r="BY42" i="82" s="1"/>
  <c r="AT2" i="82"/>
  <c r="BW2" i="82" s="1"/>
  <c r="BW42" i="82" s="1"/>
  <c r="AD2" i="82"/>
  <c r="BG2" i="82" s="1"/>
  <c r="BG42" i="82" s="1"/>
  <c r="AP2" i="82"/>
  <c r="BS2" i="82" s="1"/>
  <c r="BS42" i="82" s="1"/>
  <c r="AL2" i="82"/>
  <c r="BO2" i="82" s="1"/>
  <c r="BO42" i="82" s="1"/>
  <c r="AH2" i="82"/>
  <c r="BK2" i="82" s="1"/>
  <c r="BK42" i="82" s="1"/>
  <c r="AI2" i="82"/>
  <c r="BL2" i="82" s="1"/>
  <c r="BL42" i="82" s="1"/>
  <c r="AJ2" i="82"/>
  <c r="BM2" i="82" s="1"/>
  <c r="BM42" i="82" s="1"/>
  <c r="AC2" i="82"/>
  <c r="BF2" i="82" s="1"/>
  <c r="BF42" i="82" s="1"/>
  <c r="AS2" i="82"/>
  <c r="BV2" i="82" s="1"/>
  <c r="BV42" i="82" s="1"/>
  <c r="AM2" i="82"/>
  <c r="BP2" i="82" s="1"/>
  <c r="BP42" i="82" s="1"/>
  <c r="AN2" i="82"/>
  <c r="BQ2" i="82" s="1"/>
  <c r="BQ42" i="82" s="1"/>
  <c r="AG2" i="82"/>
  <c r="BJ2" i="82" s="1"/>
  <c r="BJ42" i="82" s="1"/>
  <c r="AQ2" i="82"/>
  <c r="BT2" i="82" s="1"/>
  <c r="BT42" i="82" s="1"/>
  <c r="AB2" i="82"/>
  <c r="BE2" i="82" s="1"/>
  <c r="BE42" i="82" s="1"/>
  <c r="AR2" i="82"/>
  <c r="BU2" i="82" s="1"/>
  <c r="BU42" i="82" s="1"/>
  <c r="AK2" i="82"/>
  <c r="BN2" i="82" s="1"/>
  <c r="BN42" i="82" s="1"/>
  <c r="AE2" i="82"/>
  <c r="BH2" i="82" s="1"/>
  <c r="BH42" i="82" s="1"/>
  <c r="AU2" i="82"/>
  <c r="BX2" i="82" s="1"/>
  <c r="BX42" i="82" s="1"/>
  <c r="AF2" i="82"/>
  <c r="BI2" i="82" s="1"/>
  <c r="BI42" i="82" s="1"/>
  <c r="AV2" i="82"/>
  <c r="AO2" i="82"/>
  <c r="BR2" i="82" s="1"/>
  <c r="BR42" i="82" s="1"/>
  <c r="E107" i="83"/>
  <c r="E40" i="83"/>
  <c r="E85" i="83"/>
  <c r="E62" i="83"/>
  <c r="T140" i="16"/>
  <c r="E167" i="14"/>
  <c r="E126" i="14"/>
  <c r="E85" i="14"/>
  <c r="E43" i="14"/>
  <c r="E169" i="14"/>
  <c r="E128" i="14"/>
  <c r="E87" i="14"/>
  <c r="E45" i="14"/>
  <c r="Q44" i="13"/>
  <c r="B61" i="12"/>
  <c r="Q61" i="12"/>
  <c r="R61" i="12"/>
  <c r="B62" i="12"/>
  <c r="Q62" i="12"/>
  <c r="R62" i="12"/>
  <c r="B49" i="12"/>
  <c r="Q49" i="12"/>
  <c r="R49" i="12"/>
  <c r="B50" i="12"/>
  <c r="Q50" i="12"/>
  <c r="R50" i="12"/>
  <c r="Q51" i="12"/>
  <c r="R51" i="12"/>
  <c r="Q52" i="12"/>
  <c r="R52" i="12"/>
  <c r="Q53" i="12"/>
  <c r="R53" i="12"/>
  <c r="Q54" i="12"/>
  <c r="R54" i="12"/>
  <c r="B55" i="12"/>
  <c r="Q55" i="12"/>
  <c r="R55" i="12"/>
  <c r="B56" i="12"/>
  <c r="Q56" i="12"/>
  <c r="R56" i="12"/>
  <c r="B57" i="12"/>
  <c r="Q57" i="12"/>
  <c r="R57" i="12"/>
  <c r="B58" i="12"/>
  <c r="Q58" i="12"/>
  <c r="R58" i="12"/>
  <c r="B59" i="12"/>
  <c r="Q59" i="12"/>
  <c r="R59" i="12"/>
  <c r="B60" i="12"/>
  <c r="Q60" i="12"/>
  <c r="R60" i="12"/>
  <c r="R48" i="12"/>
  <c r="Q48" i="12"/>
  <c r="B48" i="12"/>
  <c r="Q26" i="12"/>
  <c r="R26" i="12"/>
  <c r="Q27" i="12"/>
  <c r="R27" i="12"/>
  <c r="Q28" i="12"/>
  <c r="R28" i="12"/>
  <c r="Q29" i="12"/>
  <c r="R29" i="12"/>
  <c r="Q30" i="12"/>
  <c r="R30" i="12"/>
  <c r="Q31" i="12"/>
  <c r="R31" i="12"/>
  <c r="Q32" i="12"/>
  <c r="R32" i="12"/>
  <c r="Q33" i="12"/>
  <c r="R33" i="12"/>
  <c r="Q34" i="12"/>
  <c r="R34" i="12"/>
  <c r="Q35" i="12"/>
  <c r="R35" i="12"/>
  <c r="Q36" i="12"/>
  <c r="R36" i="12"/>
  <c r="Q37" i="12"/>
  <c r="R37" i="12"/>
  <c r="Q38" i="12"/>
  <c r="R38" i="12"/>
  <c r="Q39" i="12"/>
  <c r="R39" i="12"/>
  <c r="Q40" i="12"/>
  <c r="R40" i="12"/>
  <c r="Q41" i="12"/>
  <c r="R41" i="12"/>
  <c r="Q42" i="12"/>
  <c r="R42" i="12"/>
  <c r="Q43" i="12"/>
  <c r="R43" i="12"/>
  <c r="Q44" i="12"/>
  <c r="R44" i="12"/>
  <c r="R25" i="12"/>
  <c r="Q25" i="12"/>
  <c r="B35" i="12"/>
  <c r="B36" i="12"/>
  <c r="B37" i="12"/>
  <c r="B38" i="12"/>
  <c r="B39" i="12"/>
  <c r="B40" i="12"/>
  <c r="B41" i="12"/>
  <c r="B42" i="12"/>
  <c r="B43" i="12"/>
  <c r="B44" i="12"/>
  <c r="B26" i="12"/>
  <c r="B27" i="12"/>
  <c r="B28" i="12"/>
  <c r="B29" i="12"/>
  <c r="B30" i="12"/>
  <c r="B31" i="12"/>
  <c r="B32" i="12"/>
  <c r="B33" i="12"/>
  <c r="B34" i="12"/>
  <c r="B25" i="12"/>
  <c r="Q13" i="12"/>
  <c r="R13" i="12"/>
  <c r="Q14" i="12"/>
  <c r="R14" i="12"/>
  <c r="Q15" i="12"/>
  <c r="R15" i="12"/>
  <c r="Q16" i="12"/>
  <c r="R16" i="12"/>
  <c r="Q17" i="12"/>
  <c r="R17" i="12"/>
  <c r="Q18" i="12"/>
  <c r="R18" i="12"/>
  <c r="Q19" i="12"/>
  <c r="R19" i="12"/>
  <c r="Q20" i="12"/>
  <c r="R20" i="12"/>
  <c r="Q21" i="12"/>
  <c r="R21" i="12"/>
  <c r="B13" i="12"/>
  <c r="B14" i="12"/>
  <c r="B15" i="12"/>
  <c r="B16" i="12"/>
  <c r="B17" i="12"/>
  <c r="B18" i="12"/>
  <c r="B19" i="12"/>
  <c r="B20" i="12"/>
  <c r="B21" i="12"/>
  <c r="Q12" i="12"/>
  <c r="R12" i="12"/>
  <c r="B12" i="12"/>
  <c r="R78" i="11"/>
  <c r="R77" i="11"/>
  <c r="R76" i="11"/>
  <c r="R75" i="11"/>
  <c r="R74" i="11"/>
  <c r="R73" i="11"/>
  <c r="R72" i="11"/>
  <c r="R71" i="11"/>
  <c r="R70" i="11"/>
  <c r="R69" i="11"/>
  <c r="R68" i="11"/>
  <c r="R67" i="11"/>
  <c r="R66" i="11"/>
  <c r="R65" i="11"/>
  <c r="R64" i="11"/>
  <c r="R53" i="11"/>
  <c r="R52" i="11"/>
  <c r="R51" i="11"/>
  <c r="R50" i="11"/>
  <c r="R49" i="11"/>
  <c r="R48" i="11"/>
  <c r="R47" i="11"/>
  <c r="R46" i="11"/>
  <c r="R45" i="11"/>
  <c r="R44" i="11"/>
  <c r="R43" i="11"/>
  <c r="R42" i="11"/>
  <c r="R41" i="11"/>
  <c r="R40" i="11"/>
  <c r="R39" i="11"/>
  <c r="R14" i="11"/>
  <c r="R15" i="11"/>
  <c r="R16" i="11"/>
  <c r="R17" i="11"/>
  <c r="R18" i="11"/>
  <c r="R19" i="11"/>
  <c r="R20" i="11"/>
  <c r="R21" i="11"/>
  <c r="R22" i="11"/>
  <c r="R23" i="11"/>
  <c r="R24" i="11"/>
  <c r="R25" i="11"/>
  <c r="R26" i="11"/>
  <c r="R27" i="11"/>
  <c r="R13" i="11"/>
  <c r="B65" i="11"/>
  <c r="B66" i="11"/>
  <c r="B67" i="11"/>
  <c r="B68" i="11"/>
  <c r="B69" i="11"/>
  <c r="B70" i="11"/>
  <c r="B71" i="11"/>
  <c r="B72" i="11"/>
  <c r="B73" i="11"/>
  <c r="B74" i="11"/>
  <c r="B75" i="11"/>
  <c r="B76" i="11"/>
  <c r="B77" i="11"/>
  <c r="B78" i="11"/>
  <c r="B40" i="11"/>
  <c r="B41" i="11"/>
  <c r="B42" i="11"/>
  <c r="B43" i="11"/>
  <c r="B44" i="11"/>
  <c r="B45" i="11"/>
  <c r="B46" i="11"/>
  <c r="B47" i="11"/>
  <c r="B48" i="11"/>
  <c r="B49" i="11"/>
  <c r="B50" i="11"/>
  <c r="B51" i="11"/>
  <c r="B52" i="11"/>
  <c r="B53" i="11"/>
  <c r="H40" i="14"/>
  <c r="E172" i="13"/>
  <c r="H82" i="14"/>
  <c r="E235" i="13"/>
  <c r="H35" i="83"/>
  <c r="H164" i="14"/>
  <c r="H102" i="83"/>
  <c r="E193" i="13"/>
  <c r="H123" i="14"/>
  <c r="H80" i="83"/>
  <c r="R147" i="13"/>
  <c r="E214" i="13"/>
  <c r="H57" i="83"/>
  <c r="H60" i="83" l="1"/>
  <c r="H58" i="83"/>
  <c r="H59" i="83"/>
  <c r="H81" i="83"/>
  <c r="H82" i="83"/>
  <c r="H83" i="83"/>
  <c r="H103" i="83"/>
  <c r="H104" i="83"/>
  <c r="H105" i="83"/>
  <c r="H37" i="83"/>
  <c r="H38" i="83"/>
  <c r="H36" i="83"/>
  <c r="H166" i="14"/>
  <c r="H165" i="14"/>
  <c r="H125" i="14"/>
  <c r="H124" i="14"/>
  <c r="H84" i="14"/>
  <c r="H83" i="14"/>
  <c r="H42" i="14"/>
  <c r="H41" i="14"/>
  <c r="Q133" i="192"/>
  <c r="Q135" i="191"/>
  <c r="Q131" i="191"/>
  <c r="Q133" i="190"/>
  <c r="Q135" i="189"/>
  <c r="Q131" i="189"/>
  <c r="Q133" i="188"/>
  <c r="Q132" i="192"/>
  <c r="Q134" i="191"/>
  <c r="Q130" i="191"/>
  <c r="Q132" i="190"/>
  <c r="Q134" i="189"/>
  <c r="Q130" i="189"/>
  <c r="Q132" i="188"/>
  <c r="Q135" i="192"/>
  <c r="Q131" i="192"/>
  <c r="Q133" i="191"/>
  <c r="Q135" i="190"/>
  <c r="Q131" i="190"/>
  <c r="Q133" i="189"/>
  <c r="Q135" i="188"/>
  <c r="Q131" i="188"/>
  <c r="Q134" i="192"/>
  <c r="Q130" i="192"/>
  <c r="Q132" i="191"/>
  <c r="Q134" i="190"/>
  <c r="Q130" i="190"/>
  <c r="Q132" i="189"/>
  <c r="Q134" i="188"/>
  <c r="Q130" i="188"/>
  <c r="Q135" i="187"/>
  <c r="Q131" i="187"/>
  <c r="Q133" i="186"/>
  <c r="Q135" i="185"/>
  <c r="Q131" i="185"/>
  <c r="Q133" i="184"/>
  <c r="Q135" i="183"/>
  <c r="Q131" i="183"/>
  <c r="Q134" i="187"/>
  <c r="Q130" i="187"/>
  <c r="Q132" i="186"/>
  <c r="Q134" i="185"/>
  <c r="Q130" i="185"/>
  <c r="Q132" i="184"/>
  <c r="Q134" i="183"/>
  <c r="Q130" i="183"/>
  <c r="Q133" i="187"/>
  <c r="Q135" i="186"/>
  <c r="Q131" i="186"/>
  <c r="Q133" i="185"/>
  <c r="Q135" i="184"/>
  <c r="Q131" i="184"/>
  <c r="Q133" i="183"/>
  <c r="Q132" i="187"/>
  <c r="Q134" i="186"/>
  <c r="Q130" i="186"/>
  <c r="Q132" i="185"/>
  <c r="Q134" i="184"/>
  <c r="Q130" i="184"/>
  <c r="Q132" i="183"/>
  <c r="Q133" i="182"/>
  <c r="Q135" i="181"/>
  <c r="Q131" i="181"/>
  <c r="Q133" i="180"/>
  <c r="Q135" i="179"/>
  <c r="Q131" i="179"/>
  <c r="Q133" i="178"/>
  <c r="Q135" i="177"/>
  <c r="Q131" i="177"/>
  <c r="Q133" i="176"/>
  <c r="Q135" i="175"/>
  <c r="Q131" i="175"/>
  <c r="Q133" i="174"/>
  <c r="Q132" i="182"/>
  <c r="Q134" i="181"/>
  <c r="Q130" i="181"/>
  <c r="Q132" i="180"/>
  <c r="Q134" i="179"/>
  <c r="Q130" i="179"/>
  <c r="Q132" i="178"/>
  <c r="Q134" i="177"/>
  <c r="Q130" i="177"/>
  <c r="Q132" i="176"/>
  <c r="Q134" i="175"/>
  <c r="Q130" i="175"/>
  <c r="Q132" i="174"/>
  <c r="Q135" i="182"/>
  <c r="Q131" i="182"/>
  <c r="Q133" i="181"/>
  <c r="Q135" i="180"/>
  <c r="Q131" i="180"/>
  <c r="Q133" i="179"/>
  <c r="Q135" i="178"/>
  <c r="Q131" i="178"/>
  <c r="Q133" i="177"/>
  <c r="Q135" i="176"/>
  <c r="Q131" i="176"/>
  <c r="Q133" i="175"/>
  <c r="Q135" i="174"/>
  <c r="Q131" i="174"/>
  <c r="Q134" i="182"/>
  <c r="Q130" i="182"/>
  <c r="Q132" i="181"/>
  <c r="Q134" i="180"/>
  <c r="Q130" i="180"/>
  <c r="Q132" i="179"/>
  <c r="Q134" i="178"/>
  <c r="Q130" i="178"/>
  <c r="Q132" i="177"/>
  <c r="Q134" i="176"/>
  <c r="Q130" i="176"/>
  <c r="Q132" i="175"/>
  <c r="Q134" i="174"/>
  <c r="Q130" i="174"/>
  <c r="Q133" i="173"/>
  <c r="Q132" i="173"/>
  <c r="Q135" i="173"/>
  <c r="Q131" i="173"/>
  <c r="Q134" i="173"/>
  <c r="Q130" i="173"/>
  <c r="Q133" i="172"/>
  <c r="Q135" i="171"/>
  <c r="Q131" i="171"/>
  <c r="Q133" i="170"/>
  <c r="Q135" i="169"/>
  <c r="Q131" i="169"/>
  <c r="Q133" i="168"/>
  <c r="Q132" i="172"/>
  <c r="Q134" i="171"/>
  <c r="Q130" i="171"/>
  <c r="Q132" i="170"/>
  <c r="Q134" i="169"/>
  <c r="Q130" i="169"/>
  <c r="Q132" i="168"/>
  <c r="Q135" i="172"/>
  <c r="Q131" i="172"/>
  <c r="Q133" i="171"/>
  <c r="Q135" i="170"/>
  <c r="Q131" i="170"/>
  <c r="Q133" i="169"/>
  <c r="Q135" i="168"/>
  <c r="Q131" i="168"/>
  <c r="Q134" i="172"/>
  <c r="Q130" i="172"/>
  <c r="Q132" i="171"/>
  <c r="Q134" i="170"/>
  <c r="Q130" i="170"/>
  <c r="Q132" i="169"/>
  <c r="Q134" i="168"/>
  <c r="Q130" i="168"/>
  <c r="Q133" i="167"/>
  <c r="Q135" i="166"/>
  <c r="Q131" i="166"/>
  <c r="Q133" i="165"/>
  <c r="Q135" i="164"/>
  <c r="Q131" i="164"/>
  <c r="Q133" i="163"/>
  <c r="Q132" i="167"/>
  <c r="Q134" i="166"/>
  <c r="Q130" i="166"/>
  <c r="Q132" i="165"/>
  <c r="Q134" i="164"/>
  <c r="Q130" i="164"/>
  <c r="Q132" i="163"/>
  <c r="Q135" i="167"/>
  <c r="Q131" i="167"/>
  <c r="Q133" i="166"/>
  <c r="Q135" i="165"/>
  <c r="Q131" i="165"/>
  <c r="Q133" i="164"/>
  <c r="Q135" i="163"/>
  <c r="Q131" i="163"/>
  <c r="Q134" i="167"/>
  <c r="Q130" i="167"/>
  <c r="Q132" i="166"/>
  <c r="Q134" i="165"/>
  <c r="Q130" i="165"/>
  <c r="Q132" i="164"/>
  <c r="Q134" i="163"/>
  <c r="Q130" i="163"/>
  <c r="Q133" i="162"/>
  <c r="Q135" i="161"/>
  <c r="Q131" i="161"/>
  <c r="Q132" i="162"/>
  <c r="Q134" i="161"/>
  <c r="Q130" i="161"/>
  <c r="Q135" i="162"/>
  <c r="Q131" i="162"/>
  <c r="Q133" i="161"/>
  <c r="Q134" i="162"/>
  <c r="Q130" i="162"/>
  <c r="Q132" i="161"/>
  <c r="Q133" i="160"/>
  <c r="Q135" i="159"/>
  <c r="Q131" i="159"/>
  <c r="Q133" i="158"/>
  <c r="Q135" i="157"/>
  <c r="Q131" i="157"/>
  <c r="Q132" i="160"/>
  <c r="Q134" i="159"/>
  <c r="Q130" i="159"/>
  <c r="Q132" i="158"/>
  <c r="Q134" i="157"/>
  <c r="Q130" i="157"/>
  <c r="Q135" i="160"/>
  <c r="Q131" i="160"/>
  <c r="Q133" i="159"/>
  <c r="Q135" i="158"/>
  <c r="Q131" i="158"/>
  <c r="Q133" i="157"/>
  <c r="Q134" i="160"/>
  <c r="Q130" i="160"/>
  <c r="Q132" i="159"/>
  <c r="Q134" i="158"/>
  <c r="Q130" i="158"/>
  <c r="Q132" i="157"/>
  <c r="Q133" i="156"/>
  <c r="Q135" i="155"/>
  <c r="Q131" i="155"/>
  <c r="Q132" i="156"/>
  <c r="Q134" i="155"/>
  <c r="Q130" i="155"/>
  <c r="Q135" i="156"/>
  <c r="Q131" i="156"/>
  <c r="Q133" i="155"/>
  <c r="Q134" i="156"/>
  <c r="Q130" i="156"/>
  <c r="Q132" i="155"/>
  <c r="Q133" i="154"/>
  <c r="Q132" i="154"/>
  <c r="Q135" i="154"/>
  <c r="Q131" i="154"/>
  <c r="Q134" i="154"/>
  <c r="Q130" i="154"/>
  <c r="Q130" i="13"/>
  <c r="Q134" i="13"/>
  <c r="Q131" i="13"/>
  <c r="Q135" i="13"/>
  <c r="Q132" i="13"/>
  <c r="Q133" i="13"/>
  <c r="Q21" i="85"/>
  <c r="Q24" i="85"/>
  <c r="Q25" i="85"/>
  <c r="Q22" i="85"/>
  <c r="Q26" i="85"/>
  <c r="Q23" i="85"/>
  <c r="H40" i="83"/>
  <c r="H107" i="83"/>
  <c r="H62" i="83"/>
  <c r="H85" i="83"/>
  <c r="Q97" i="16"/>
  <c r="Q99" i="16"/>
  <c r="Q98" i="16"/>
  <c r="Q100" i="16"/>
  <c r="Q102" i="16"/>
  <c r="Q101" i="16"/>
  <c r="Q103" i="16"/>
  <c r="H167" i="14"/>
  <c r="H126" i="14"/>
  <c r="H85" i="14"/>
  <c r="H43" i="14"/>
  <c r="H169" i="14"/>
  <c r="H128" i="14"/>
  <c r="H87" i="14"/>
  <c r="H45" i="14"/>
  <c r="E218" i="13"/>
  <c r="G8" i="82" s="1" a="1"/>
  <c r="E239" i="13"/>
  <c r="G11" i="82" s="1" a="1"/>
  <c r="E197" i="13"/>
  <c r="G5" i="82" s="1" a="1"/>
  <c r="E176" i="13"/>
  <c r="G2" i="82" s="1" a="1"/>
  <c r="Q47" i="12"/>
  <c r="Q46" i="12" s="1"/>
  <c r="Q45" i="12" s="1"/>
  <c r="Q24" i="12"/>
  <c r="Q23" i="12" s="1"/>
  <c r="Q22" i="12" s="1"/>
  <c r="Q11" i="12"/>
  <c r="Q10" i="12" s="1"/>
  <c r="Q9" i="12" s="1"/>
  <c r="B14" i="11"/>
  <c r="B15" i="11"/>
  <c r="B16" i="11"/>
  <c r="B17" i="11"/>
  <c r="B18" i="11"/>
  <c r="B19" i="11"/>
  <c r="B20" i="11"/>
  <c r="B21" i="11"/>
  <c r="B22" i="11"/>
  <c r="B23" i="11"/>
  <c r="B24" i="11"/>
  <c r="B25" i="11"/>
  <c r="B26" i="11"/>
  <c r="B27" i="11"/>
  <c r="Q74" i="11"/>
  <c r="Q75" i="11"/>
  <c r="Q76" i="11"/>
  <c r="Q77" i="11"/>
  <c r="Q78" i="11"/>
  <c r="Q49" i="11"/>
  <c r="Q50" i="11"/>
  <c r="Q51" i="11"/>
  <c r="Q52" i="11"/>
  <c r="Q53" i="11"/>
  <c r="Q29" i="3"/>
  <c r="R29" i="3"/>
  <c r="S29" i="3"/>
  <c r="T29" i="3"/>
  <c r="U29" i="3"/>
  <c r="Q30" i="3"/>
  <c r="R30" i="3"/>
  <c r="S30" i="3"/>
  <c r="T30" i="3"/>
  <c r="U30" i="3"/>
  <c r="Q31" i="3"/>
  <c r="R31" i="3"/>
  <c r="S31" i="3"/>
  <c r="T31" i="3"/>
  <c r="U31" i="3"/>
  <c r="Q32" i="3"/>
  <c r="R32" i="3"/>
  <c r="S32" i="3"/>
  <c r="T32" i="3"/>
  <c r="U32" i="3"/>
  <c r="Q33" i="3"/>
  <c r="R33" i="3"/>
  <c r="S33" i="3"/>
  <c r="T33" i="3"/>
  <c r="U33" i="3"/>
  <c r="Q34" i="3"/>
  <c r="R34" i="3"/>
  <c r="S34" i="3"/>
  <c r="T34" i="3"/>
  <c r="U34" i="3"/>
  <c r="Q35" i="3"/>
  <c r="R35" i="3"/>
  <c r="S35" i="3"/>
  <c r="T35" i="3"/>
  <c r="U35" i="3"/>
  <c r="Q36" i="3"/>
  <c r="R36" i="3"/>
  <c r="S36" i="3"/>
  <c r="T36" i="3"/>
  <c r="U36" i="3"/>
  <c r="Q37" i="3"/>
  <c r="R37" i="3"/>
  <c r="S37" i="3"/>
  <c r="T37" i="3"/>
  <c r="U37" i="3"/>
  <c r="Q38" i="3"/>
  <c r="R38" i="3"/>
  <c r="S38" i="3"/>
  <c r="T38" i="3"/>
  <c r="U38" i="3"/>
  <c r="Q39" i="3"/>
  <c r="R39" i="3"/>
  <c r="S39" i="3"/>
  <c r="T39" i="3"/>
  <c r="U39" i="3"/>
  <c r="Q40" i="3"/>
  <c r="R40" i="3"/>
  <c r="S40" i="3"/>
  <c r="T40" i="3"/>
  <c r="U40" i="3"/>
  <c r="Q41" i="3"/>
  <c r="R41" i="3"/>
  <c r="S41" i="3"/>
  <c r="T41" i="3"/>
  <c r="U41" i="3"/>
  <c r="Q42" i="3"/>
  <c r="R42" i="3"/>
  <c r="S42" i="3"/>
  <c r="T42" i="3"/>
  <c r="U42" i="3"/>
  <c r="R28" i="3"/>
  <c r="S28" i="3"/>
  <c r="T28" i="3"/>
  <c r="U28" i="3"/>
  <c r="Q28" i="3"/>
  <c r="Q114" i="5"/>
  <c r="Q113" i="5"/>
  <c r="Q112" i="5"/>
  <c r="Q111" i="5"/>
  <c r="Q110" i="5"/>
  <c r="Q109" i="5"/>
  <c r="Q108" i="5"/>
  <c r="Q107" i="5"/>
  <c r="Q106" i="5"/>
  <c r="Q105" i="5"/>
  <c r="Q104" i="5"/>
  <c r="Q103" i="5"/>
  <c r="Q102" i="5"/>
  <c r="Q101" i="5"/>
  <c r="Q100" i="5"/>
  <c r="Q99" i="5"/>
  <c r="Q98" i="5"/>
  <c r="Q97" i="5"/>
  <c r="Q96" i="5"/>
  <c r="Q95" i="5"/>
  <c r="Q90" i="5"/>
  <c r="Q91" i="5"/>
  <c r="Q89" i="5"/>
  <c r="Q23" i="11"/>
  <c r="Q24" i="11"/>
  <c r="Q25" i="11"/>
  <c r="Q26" i="11"/>
  <c r="Q27" i="11"/>
  <c r="B58" i="3"/>
  <c r="B59" i="3"/>
  <c r="B60" i="3"/>
  <c r="B61" i="3"/>
  <c r="B62" i="3"/>
  <c r="B38" i="3"/>
  <c r="B39" i="3"/>
  <c r="B40" i="3"/>
  <c r="B41" i="3"/>
  <c r="B42" i="3"/>
  <c r="H193" i="13"/>
  <c r="K123" i="14"/>
  <c r="K164" i="14"/>
  <c r="H172" i="13"/>
  <c r="H214" i="13"/>
  <c r="R148" i="13"/>
  <c r="K102" i="83"/>
  <c r="H235" i="13"/>
  <c r="K35" i="83"/>
  <c r="K57" i="83"/>
  <c r="K40" i="14"/>
  <c r="K80" i="83"/>
  <c r="K82" i="14"/>
  <c r="K104" i="83" l="1"/>
  <c r="K105" i="83"/>
  <c r="K103" i="83"/>
  <c r="K38" i="83"/>
  <c r="K36" i="83"/>
  <c r="K37" i="83"/>
  <c r="K58" i="83"/>
  <c r="K59" i="83"/>
  <c r="K60" i="83"/>
  <c r="K81" i="83"/>
  <c r="K82" i="83"/>
  <c r="K83" i="83"/>
  <c r="K124" i="14"/>
  <c r="K125" i="14"/>
  <c r="K83" i="14"/>
  <c r="K84" i="14"/>
  <c r="K41" i="14"/>
  <c r="K42" i="14"/>
  <c r="K165" i="14"/>
  <c r="K166" i="14"/>
  <c r="Q208" i="192"/>
  <c r="Q197" i="192"/>
  <c r="Q193" i="192"/>
  <c r="Q189" i="192"/>
  <c r="Q196" i="191"/>
  <c r="Q192" i="191"/>
  <c r="Q207" i="190"/>
  <c r="Q197" i="190"/>
  <c r="Q193" i="190"/>
  <c r="Q189" i="190"/>
  <c r="Q209" i="189"/>
  <c r="Q195" i="189"/>
  <c r="Q191" i="189"/>
  <c r="Q208" i="188"/>
  <c r="Q205" i="188"/>
  <c r="Q199" i="188"/>
  <c r="Q195" i="188"/>
  <c r="Q191" i="188"/>
  <c r="Q207" i="192"/>
  <c r="Q196" i="192"/>
  <c r="Q192" i="192"/>
  <c r="Q209" i="191"/>
  <c r="Q206" i="191"/>
  <c r="Q195" i="191"/>
  <c r="Q191" i="191"/>
  <c r="Q196" i="190"/>
  <c r="Q192" i="190"/>
  <c r="Q208" i="189"/>
  <c r="Q202" i="189"/>
  <c r="Q198" i="189"/>
  <c r="Q194" i="189"/>
  <c r="Q190" i="189"/>
  <c r="Q195" i="192"/>
  <c r="Q191" i="192"/>
  <c r="Q208" i="191"/>
  <c r="Q202" i="191"/>
  <c r="Q198" i="191"/>
  <c r="Q194" i="191"/>
  <c r="Q190" i="191"/>
  <c r="Q209" i="190"/>
  <c r="Q199" i="190"/>
  <c r="Q195" i="190"/>
  <c r="Q191" i="190"/>
  <c r="Q207" i="189"/>
  <c r="Q204" i="189"/>
  <c r="Q197" i="189"/>
  <c r="Q193" i="189"/>
  <c r="Q189" i="189"/>
  <c r="Q197" i="188"/>
  <c r="Q193" i="188"/>
  <c r="Q189" i="188"/>
  <c r="Q209" i="192"/>
  <c r="Q206" i="192"/>
  <c r="Q198" i="192"/>
  <c r="Q194" i="192"/>
  <c r="Q190" i="192"/>
  <c r="Q207" i="191"/>
  <c r="Q197" i="191"/>
  <c r="Q193" i="191"/>
  <c r="Q189" i="191"/>
  <c r="Q208" i="190"/>
  <c r="Q205" i="190"/>
  <c r="Q198" i="190"/>
  <c r="Q194" i="190"/>
  <c r="Q190" i="190"/>
  <c r="Q196" i="189"/>
  <c r="Q192" i="189"/>
  <c r="Q198" i="188"/>
  <c r="Q190" i="188"/>
  <c r="Q207" i="187"/>
  <c r="Q202" i="187"/>
  <c r="Q195" i="187"/>
  <c r="Q191" i="187"/>
  <c r="Q207" i="186"/>
  <c r="Q205" i="186"/>
  <c r="Q203" i="186"/>
  <c r="Q201" i="186"/>
  <c r="Q199" i="186"/>
  <c r="Q195" i="186"/>
  <c r="Q191" i="186"/>
  <c r="Q208" i="185"/>
  <c r="Q196" i="185"/>
  <c r="Q192" i="185"/>
  <c r="Q208" i="184"/>
  <c r="Q205" i="184"/>
  <c r="Q196" i="184"/>
  <c r="Q192" i="184"/>
  <c r="Q207" i="183"/>
  <c r="Q204" i="183"/>
  <c r="Q198" i="183"/>
  <c r="Q194" i="183"/>
  <c r="Q190" i="183"/>
  <c r="Q209" i="188"/>
  <c r="Q201" i="188"/>
  <c r="Q196" i="188"/>
  <c r="Q204" i="187"/>
  <c r="Q198" i="187"/>
  <c r="Q194" i="187"/>
  <c r="Q190" i="187"/>
  <c r="Q198" i="186"/>
  <c r="Q194" i="186"/>
  <c r="Q190" i="186"/>
  <c r="Q207" i="185"/>
  <c r="Q205" i="185"/>
  <c r="Q203" i="185"/>
  <c r="Q201" i="185"/>
  <c r="Q199" i="185"/>
  <c r="Q195" i="185"/>
  <c r="Q191" i="185"/>
  <c r="Q207" i="184"/>
  <c r="Q199" i="184"/>
  <c r="Q195" i="184"/>
  <c r="Q191" i="184"/>
  <c r="Q207" i="188"/>
  <c r="Q194" i="188"/>
  <c r="Q209" i="187"/>
  <c r="Q206" i="187"/>
  <c r="Q197" i="187"/>
  <c r="Q193" i="187"/>
  <c r="Q189" i="187"/>
  <c r="Q209" i="186"/>
  <c r="Q206" i="186"/>
  <c r="Q204" i="186"/>
  <c r="Q202" i="186"/>
  <c r="Q200" i="186"/>
  <c r="Q197" i="186"/>
  <c r="Q193" i="186"/>
  <c r="Q189" i="186"/>
  <c r="Q198" i="185"/>
  <c r="Q194" i="185"/>
  <c r="Q190" i="185"/>
  <c r="Q201" i="184"/>
  <c r="Q198" i="184"/>
  <c r="Q194" i="184"/>
  <c r="Q190" i="184"/>
  <c r="Q209" i="183"/>
  <c r="Q200" i="183"/>
  <c r="Q196" i="183"/>
  <c r="Q192" i="183"/>
  <c r="Q192" i="188"/>
  <c r="Q208" i="187"/>
  <c r="Q200" i="187"/>
  <c r="Q196" i="187"/>
  <c r="Q192" i="187"/>
  <c r="Q208" i="186"/>
  <c r="Q196" i="186"/>
  <c r="Q192" i="186"/>
  <c r="Q209" i="185"/>
  <c r="Q206" i="185"/>
  <c r="Q204" i="185"/>
  <c r="Q202" i="185"/>
  <c r="Q200" i="185"/>
  <c r="Q197" i="185"/>
  <c r="Q193" i="185"/>
  <c r="Q189" i="185"/>
  <c r="Q209" i="184"/>
  <c r="Q203" i="184"/>
  <c r="Q197" i="184"/>
  <c r="Q193" i="184"/>
  <c r="Q189" i="184"/>
  <c r="Q208" i="183"/>
  <c r="Q202" i="183"/>
  <c r="Q195" i="183"/>
  <c r="Q191" i="183"/>
  <c r="Q197" i="183"/>
  <c r="Q209" i="182"/>
  <c r="Q203" i="182"/>
  <c r="Q197" i="182"/>
  <c r="Q193" i="182"/>
  <c r="Q189" i="182"/>
  <c r="Q208" i="181"/>
  <c r="Q197" i="181"/>
  <c r="Q193" i="181"/>
  <c r="Q189" i="181"/>
  <c r="Q201" i="180"/>
  <c r="Q198" i="180"/>
  <c r="Q194" i="180"/>
  <c r="Q190" i="180"/>
  <c r="Q209" i="179"/>
  <c r="Q202" i="179"/>
  <c r="Q198" i="179"/>
  <c r="Q194" i="179"/>
  <c r="Q190" i="179"/>
  <c r="Q209" i="178"/>
  <c r="Q199" i="178"/>
  <c r="Q195" i="178"/>
  <c r="Q191" i="178"/>
  <c r="Q208" i="177"/>
  <c r="Q198" i="177"/>
  <c r="Q194" i="177"/>
  <c r="Q190" i="177"/>
  <c r="Q193" i="183"/>
  <c r="Q208" i="182"/>
  <c r="Q205" i="182"/>
  <c r="Q196" i="182"/>
  <c r="Q192" i="182"/>
  <c r="Q207" i="181"/>
  <c r="Q196" i="181"/>
  <c r="Q192" i="181"/>
  <c r="Q209" i="180"/>
  <c r="Q203" i="180"/>
  <c r="Q197" i="180"/>
  <c r="Q193" i="180"/>
  <c r="Q189" i="180"/>
  <c r="Q208" i="179"/>
  <c r="Q197" i="179"/>
  <c r="Q193" i="179"/>
  <c r="Q189" i="179"/>
  <c r="Q208" i="178"/>
  <c r="Q205" i="178"/>
  <c r="Q198" i="178"/>
  <c r="Q194" i="178"/>
  <c r="Q190" i="178"/>
  <c r="Q189" i="183"/>
  <c r="Q207" i="182"/>
  <c r="Q199" i="182"/>
  <c r="Q195" i="182"/>
  <c r="Q191" i="182"/>
  <c r="Q195" i="181"/>
  <c r="Q191" i="181"/>
  <c r="Q208" i="180"/>
  <c r="Q205" i="180"/>
  <c r="Q196" i="180"/>
  <c r="Q192" i="180"/>
  <c r="Q207" i="179"/>
  <c r="Q196" i="179"/>
  <c r="Q192" i="179"/>
  <c r="Q207" i="178"/>
  <c r="Q197" i="178"/>
  <c r="Q193" i="178"/>
  <c r="Q189" i="178"/>
  <c r="Q201" i="182"/>
  <c r="Q198" i="182"/>
  <c r="Q194" i="182"/>
  <c r="Q190" i="182"/>
  <c r="Q209" i="181"/>
  <c r="Q202" i="181"/>
  <c r="Q198" i="181"/>
  <c r="Q194" i="181"/>
  <c r="Q190" i="181"/>
  <c r="Q207" i="180"/>
  <c r="Q199" i="180"/>
  <c r="Q195" i="180"/>
  <c r="Q191" i="180"/>
  <c r="Q195" i="179"/>
  <c r="Q191" i="179"/>
  <c r="Q196" i="178"/>
  <c r="Q192" i="178"/>
  <c r="Q193" i="177"/>
  <c r="Q209" i="176"/>
  <c r="Q199" i="176"/>
  <c r="Q195" i="176"/>
  <c r="Q191" i="176"/>
  <c r="Q208" i="175"/>
  <c r="Q198" i="175"/>
  <c r="Q194" i="175"/>
  <c r="Q190" i="175"/>
  <c r="Q208" i="174"/>
  <c r="Q198" i="174"/>
  <c r="Q194" i="174"/>
  <c r="Q190" i="174"/>
  <c r="Q207" i="173"/>
  <c r="Q195" i="173"/>
  <c r="Q191" i="173"/>
  <c r="Q208" i="172"/>
  <c r="Q196" i="172"/>
  <c r="Q192" i="172"/>
  <c r="Q209" i="177"/>
  <c r="Q197" i="177"/>
  <c r="Q192" i="177"/>
  <c r="Q208" i="176"/>
  <c r="Q201" i="176"/>
  <c r="Q198" i="176"/>
  <c r="Q194" i="176"/>
  <c r="Q190" i="176"/>
  <c r="Q207" i="175"/>
  <c r="Q197" i="175"/>
  <c r="Q193" i="175"/>
  <c r="Q189" i="175"/>
  <c r="Q207" i="174"/>
  <c r="Q197" i="174"/>
  <c r="Q193" i="174"/>
  <c r="Q189" i="174"/>
  <c r="Q198" i="173"/>
  <c r="Q194" i="173"/>
  <c r="Q190" i="173"/>
  <c r="Q207" i="177"/>
  <c r="Q204" i="177"/>
  <c r="Q196" i="177"/>
  <c r="Q191" i="177"/>
  <c r="Q207" i="176"/>
  <c r="Q197" i="176"/>
  <c r="Q193" i="176"/>
  <c r="Q189" i="176"/>
  <c r="Q204" i="175"/>
  <c r="Q196" i="175"/>
  <c r="Q192" i="175"/>
  <c r="Q203" i="174"/>
  <c r="Q196" i="174"/>
  <c r="Q192" i="174"/>
  <c r="Q209" i="173"/>
  <c r="Q197" i="173"/>
  <c r="Q193" i="173"/>
  <c r="Q189" i="173"/>
  <c r="Q198" i="172"/>
  <c r="Q194" i="172"/>
  <c r="Q190" i="172"/>
  <c r="Q200" i="177"/>
  <c r="Q195" i="177"/>
  <c r="Q189" i="177"/>
  <c r="Q196" i="176"/>
  <c r="Q192" i="176"/>
  <c r="Q209" i="175"/>
  <c r="Q206" i="175"/>
  <c r="Q195" i="175"/>
  <c r="Q191" i="175"/>
  <c r="Q209" i="174"/>
  <c r="Q199" i="174"/>
  <c r="Q195" i="174"/>
  <c r="Q191" i="174"/>
  <c r="Q208" i="173"/>
  <c r="Q196" i="173"/>
  <c r="Q192" i="173"/>
  <c r="Q209" i="172"/>
  <c r="Q206" i="172"/>
  <c r="Q205" i="172"/>
  <c r="Q203" i="172"/>
  <c r="Q201" i="172"/>
  <c r="Q199" i="172"/>
  <c r="Q191" i="172"/>
  <c r="Q209" i="171"/>
  <c r="Q195" i="171"/>
  <c r="Q191" i="171"/>
  <c r="Q196" i="170"/>
  <c r="Q192" i="170"/>
  <c r="Q208" i="169"/>
  <c r="Q197" i="169"/>
  <c r="Q193" i="169"/>
  <c r="Q189" i="169"/>
  <c r="Q208" i="168"/>
  <c r="Q196" i="168"/>
  <c r="Q192" i="168"/>
  <c r="Q203" i="167"/>
  <c r="Q197" i="167"/>
  <c r="Q193" i="167"/>
  <c r="Q189" i="167"/>
  <c r="Q208" i="166"/>
  <c r="Q197" i="166"/>
  <c r="Q193" i="166"/>
  <c r="Q189" i="166"/>
  <c r="Q208" i="165"/>
  <c r="Q197" i="165"/>
  <c r="Q193" i="165"/>
  <c r="Q210" i="164"/>
  <c r="Q199" i="164"/>
  <c r="Q195" i="164"/>
  <c r="Q191" i="164"/>
  <c r="Q207" i="172"/>
  <c r="Q197" i="172"/>
  <c r="Q189" i="172"/>
  <c r="Q208" i="171"/>
  <c r="Q198" i="171"/>
  <c r="Q194" i="171"/>
  <c r="Q190" i="171"/>
  <c r="Q209" i="170"/>
  <c r="Q195" i="170"/>
  <c r="Q191" i="170"/>
  <c r="Q207" i="169"/>
  <c r="Q196" i="169"/>
  <c r="Q192" i="169"/>
  <c r="Q207" i="168"/>
  <c r="Q195" i="168"/>
  <c r="Q191" i="168"/>
  <c r="Q209" i="167"/>
  <c r="Q196" i="167"/>
  <c r="Q192" i="167"/>
  <c r="Q204" i="172"/>
  <c r="Q202" i="172"/>
  <c r="Q200" i="172"/>
  <c r="Q195" i="172"/>
  <c r="Q207" i="171"/>
  <c r="Q204" i="171"/>
  <c r="Q197" i="171"/>
  <c r="Q193" i="171"/>
  <c r="Q189" i="171"/>
  <c r="Q208" i="170"/>
  <c r="Q205" i="170"/>
  <c r="Q198" i="170"/>
  <c r="Q194" i="170"/>
  <c r="Q193" i="172"/>
  <c r="Q200" i="171"/>
  <c r="Q196" i="171"/>
  <c r="Q192" i="171"/>
  <c r="Q207" i="170"/>
  <c r="Q201" i="170"/>
  <c r="Q197" i="170"/>
  <c r="Q193" i="170"/>
  <c r="Q189" i="170"/>
  <c r="Q209" i="169"/>
  <c r="Q202" i="169"/>
  <c r="Q198" i="169"/>
  <c r="Q194" i="169"/>
  <c r="Q190" i="169"/>
  <c r="Q209" i="168"/>
  <c r="Q197" i="168"/>
  <c r="Q193" i="168"/>
  <c r="Q189" i="168"/>
  <c r="Q207" i="167"/>
  <c r="Q201" i="167"/>
  <c r="Q198" i="167"/>
  <c r="Q194" i="167"/>
  <c r="Q190" i="167"/>
  <c r="Q209" i="166"/>
  <c r="Q206" i="166"/>
  <c r="Q198" i="166"/>
  <c r="Q194" i="166"/>
  <c r="Q190" i="166"/>
  <c r="Q209" i="165"/>
  <c r="Q206" i="165"/>
  <c r="Q198" i="165"/>
  <c r="Q194" i="165"/>
  <c r="Q190" i="165"/>
  <c r="Q196" i="164"/>
  <c r="Q192" i="164"/>
  <c r="Q210" i="163"/>
  <c r="Q198" i="163"/>
  <c r="Q194" i="163"/>
  <c r="Q190" i="163"/>
  <c r="Q196" i="162"/>
  <c r="Q192" i="162"/>
  <c r="Q208" i="161"/>
  <c r="Q194" i="168"/>
  <c r="Q208" i="167"/>
  <c r="Q207" i="166"/>
  <c r="Q191" i="166"/>
  <c r="Q199" i="165"/>
  <c r="Q191" i="165"/>
  <c r="Q208" i="164"/>
  <c r="Q201" i="164"/>
  <c r="Q194" i="164"/>
  <c r="Q209" i="163"/>
  <c r="Q196" i="163"/>
  <c r="Q191" i="163"/>
  <c r="Q208" i="162"/>
  <c r="Q197" i="162"/>
  <c r="Q191" i="162"/>
  <c r="Q199" i="161"/>
  <c r="Q195" i="161"/>
  <c r="Q191" i="161"/>
  <c r="Q210" i="160"/>
  <c r="Q198" i="160"/>
  <c r="Q194" i="160"/>
  <c r="Q190" i="160"/>
  <c r="Q197" i="159"/>
  <c r="Q193" i="159"/>
  <c r="Q208" i="158"/>
  <c r="Q196" i="158"/>
  <c r="Q192" i="158"/>
  <c r="Q210" i="157"/>
  <c r="Q199" i="157"/>
  <c r="Q195" i="157"/>
  <c r="Q191" i="157"/>
  <c r="Q200" i="156"/>
  <c r="Q196" i="156"/>
  <c r="Q192" i="156"/>
  <c r="Q207" i="155"/>
  <c r="Q195" i="155"/>
  <c r="Q191" i="155"/>
  <c r="Q190" i="170"/>
  <c r="Q195" i="169"/>
  <c r="Q190" i="168"/>
  <c r="Q199" i="167"/>
  <c r="Q196" i="166"/>
  <c r="Q196" i="165"/>
  <c r="Q193" i="164"/>
  <c r="Q208" i="163"/>
  <c r="Q195" i="163"/>
  <c r="Q195" i="162"/>
  <c r="Q190" i="162"/>
  <c r="Q207" i="161"/>
  <c r="Q205" i="161"/>
  <c r="Q203" i="161"/>
  <c r="Q201" i="161"/>
  <c r="Q198" i="161"/>
  <c r="Q194" i="161"/>
  <c r="Q190" i="161"/>
  <c r="Q209" i="160"/>
  <c r="Q197" i="160"/>
  <c r="Q193" i="160"/>
  <c r="Q210" i="159"/>
  <c r="Q196" i="159"/>
  <c r="Q192" i="159"/>
  <c r="Q199" i="158"/>
  <c r="Q195" i="158"/>
  <c r="Q191" i="158"/>
  <c r="Q209" i="157"/>
  <c r="Q198" i="157"/>
  <c r="Q194" i="157"/>
  <c r="Q190" i="157"/>
  <c r="Q210" i="156"/>
  <c r="Q199" i="156"/>
  <c r="Q195" i="156"/>
  <c r="Q191" i="156"/>
  <c r="Q198" i="155"/>
  <c r="Q194" i="155"/>
  <c r="Q190" i="155"/>
  <c r="Q198" i="168"/>
  <c r="Q191" i="167"/>
  <c r="Q192" i="166"/>
  <c r="Q210" i="165"/>
  <c r="Q192" i="165"/>
  <c r="Q209" i="164"/>
  <c r="Q197" i="164"/>
  <c r="Q197" i="163"/>
  <c r="Q192" i="163"/>
  <c r="Q209" i="162"/>
  <c r="Q198" i="162"/>
  <c r="Q193" i="162"/>
  <c r="Q209" i="161"/>
  <c r="Q206" i="161"/>
  <c r="Q204" i="161"/>
  <c r="Q202" i="161"/>
  <c r="Q200" i="161"/>
  <c r="Q196" i="161"/>
  <c r="Q192" i="161"/>
  <c r="Q199" i="160"/>
  <c r="Q195" i="160"/>
  <c r="Q191" i="160"/>
  <c r="Q208" i="159"/>
  <c r="Q205" i="159"/>
  <c r="Q198" i="159"/>
  <c r="Q194" i="159"/>
  <c r="Q190" i="159"/>
  <c r="Q209" i="158"/>
  <c r="Q197" i="158"/>
  <c r="Q193" i="158"/>
  <c r="Q196" i="157"/>
  <c r="Q192" i="157"/>
  <c r="Q208" i="156"/>
  <c r="Q197" i="156"/>
  <c r="Q193" i="156"/>
  <c r="Q208" i="155"/>
  <c r="Q196" i="155"/>
  <c r="Q192" i="155"/>
  <c r="Q195" i="167"/>
  <c r="Q194" i="162"/>
  <c r="Q195" i="159"/>
  <c r="Q210" i="158"/>
  <c r="Q197" i="157"/>
  <c r="Q194" i="156"/>
  <c r="Q189" i="155"/>
  <c r="Q207" i="154"/>
  <c r="Q195" i="154"/>
  <c r="Q191" i="154"/>
  <c r="Q193" i="163"/>
  <c r="Q196" i="160"/>
  <c r="Q197" i="155"/>
  <c r="Q193" i="154"/>
  <c r="Q195" i="165"/>
  <c r="Q199" i="163"/>
  <c r="Q210" i="162"/>
  <c r="Q210" i="161"/>
  <c r="Q208" i="160"/>
  <c r="Q209" i="159"/>
  <c r="Q191" i="159"/>
  <c r="Q198" i="158"/>
  <c r="Q193" i="157"/>
  <c r="Q190" i="156"/>
  <c r="Q209" i="155"/>
  <c r="Q198" i="154"/>
  <c r="Q194" i="154"/>
  <c r="Q190" i="154"/>
  <c r="Q209" i="156"/>
  <c r="Q209" i="154"/>
  <c r="Q197" i="154"/>
  <c r="Q191" i="169"/>
  <c r="Q195" i="166"/>
  <c r="Q190" i="164"/>
  <c r="Q203" i="162"/>
  <c r="Q199" i="162"/>
  <c r="Q193" i="161"/>
  <c r="Q192" i="160"/>
  <c r="Q203" i="159"/>
  <c r="Q199" i="159"/>
  <c r="Q190" i="158"/>
  <c r="Q198" i="156"/>
  <c r="Q193" i="155"/>
  <c r="Q208" i="154"/>
  <c r="Q196" i="154"/>
  <c r="Q192" i="154"/>
  <c r="Q198" i="164"/>
  <c r="Q197" i="161"/>
  <c r="Q194" i="158"/>
  <c r="Q208" i="157"/>
  <c r="Q201" i="157"/>
  <c r="Q189" i="154"/>
  <c r="Q201" i="154"/>
  <c r="Q205" i="155"/>
  <c r="Q201" i="156"/>
  <c r="Q205" i="154"/>
  <c r="Q204" i="155"/>
  <c r="Q200" i="157"/>
  <c r="Q205" i="158"/>
  <c r="Q205" i="162"/>
  <c r="Q205" i="164"/>
  <c r="Q206" i="155"/>
  <c r="Q205" i="157"/>
  <c r="Q203" i="158"/>
  <c r="Q204" i="163"/>
  <c r="Q199" i="155"/>
  <c r="Q204" i="159"/>
  <c r="Q201" i="162"/>
  <c r="Q201" i="163"/>
  <c r="Q203" i="165"/>
  <c r="Q202" i="163"/>
  <c r="Q207" i="164"/>
  <c r="Q202" i="165"/>
  <c r="Q202" i="166"/>
  <c r="Q205" i="168"/>
  <c r="Q205" i="169"/>
  <c r="Q199" i="168"/>
  <c r="Q202" i="170"/>
  <c r="Q201" i="171"/>
  <c r="Q201" i="165"/>
  <c r="Q201" i="166"/>
  <c r="Q206" i="167"/>
  <c r="Q200" i="168"/>
  <c r="Q203" i="170"/>
  <c r="Q199" i="171"/>
  <c r="Q200" i="173"/>
  <c r="Q203" i="175"/>
  <c r="Q202" i="176"/>
  <c r="Q203" i="177"/>
  <c r="Q206" i="174"/>
  <c r="Q200" i="176"/>
  <c r="Q199" i="173"/>
  <c r="Q201" i="174"/>
  <c r="Q202" i="177"/>
  <c r="Q206" i="178"/>
  <c r="Q199" i="179"/>
  <c r="Q206" i="182"/>
  <c r="Q203" i="183"/>
  <c r="Q204" i="178"/>
  <c r="Q203" i="179"/>
  <c r="Q204" i="182"/>
  <c r="Q201" i="178"/>
  <c r="Q202" i="182"/>
  <c r="Q201" i="177"/>
  <c r="Q201" i="181"/>
  <c r="Q206" i="183"/>
  <c r="Q201" i="183"/>
  <c r="Q206" i="189"/>
  <c r="Q201" i="191"/>
  <c r="Q200" i="188"/>
  <c r="Q199" i="192"/>
  <c r="Q206" i="190"/>
  <c r="Q199" i="191"/>
  <c r="Q205" i="189"/>
  <c r="Q200" i="190"/>
  <c r="Q200" i="191"/>
  <c r="Q200" i="154"/>
  <c r="Q206" i="162"/>
  <c r="Q206" i="158"/>
  <c r="Q205" i="156"/>
  <c r="Q204" i="156"/>
  <c r="Q203" i="157"/>
  <c r="Q202" i="159"/>
  <c r="Q203" i="160"/>
  <c r="Q200" i="165"/>
  <c r="Q204" i="167"/>
  <c r="Q202" i="156"/>
  <c r="Q207" i="158"/>
  <c r="Q203" i="155"/>
  <c r="Q200" i="158"/>
  <c r="Q207" i="159"/>
  <c r="Q202" i="160"/>
  <c r="Q204" i="162"/>
  <c r="Q205" i="163"/>
  <c r="Q207" i="165"/>
  <c r="Q199" i="166"/>
  <c r="Q206" i="163"/>
  <c r="Q204" i="170"/>
  <c r="Q202" i="167"/>
  <c r="Q203" i="168"/>
  <c r="Q200" i="169"/>
  <c r="Q205" i="165"/>
  <c r="Q205" i="166"/>
  <c r="Q204" i="168"/>
  <c r="Q201" i="169"/>
  <c r="Q206" i="170"/>
  <c r="Q202" i="171"/>
  <c r="Q204" i="173"/>
  <c r="Q206" i="176"/>
  <c r="Q206" i="177"/>
  <c r="Q201" i="173"/>
  <c r="Q200" i="175"/>
  <c r="Q203" i="176"/>
  <c r="Q202" i="173"/>
  <c r="Q203" i="173"/>
  <c r="Q204" i="174"/>
  <c r="Q202" i="175"/>
  <c r="Q205" i="177"/>
  <c r="Q206" i="179"/>
  <c r="Q205" i="181"/>
  <c r="Q202" i="180"/>
  <c r="Q201" i="179"/>
  <c r="Q202" i="178"/>
  <c r="Q206" i="180"/>
  <c r="Q204" i="181"/>
  <c r="Q200" i="182"/>
  <c r="Q199" i="183"/>
  <c r="Q204" i="191"/>
  <c r="Q202" i="192"/>
  <c r="Q203" i="188"/>
  <c r="Q203" i="192"/>
  <c r="Q200" i="192"/>
  <c r="Q204" i="190"/>
  <c r="Q203" i="191"/>
  <c r="Q201" i="192"/>
  <c r="Q201" i="155"/>
  <c r="Q204" i="154"/>
  <c r="Q202" i="154"/>
  <c r="Q200" i="160"/>
  <c r="Q203" i="163"/>
  <c r="Q204" i="157"/>
  <c r="Q199" i="154"/>
  <c r="Q207" i="157"/>
  <c r="Q207" i="160"/>
  <c r="Q204" i="165"/>
  <c r="Q200" i="166"/>
  <c r="Q202" i="168"/>
  <c r="Q206" i="156"/>
  <c r="Q200" i="159"/>
  <c r="Q201" i="160"/>
  <c r="Q206" i="169"/>
  <c r="Q203" i="156"/>
  <c r="Q202" i="157"/>
  <c r="Q204" i="158"/>
  <c r="Q206" i="160"/>
  <c r="Q204" i="164"/>
  <c r="Q203" i="166"/>
  <c r="Q200" i="162"/>
  <c r="Q200" i="164"/>
  <c r="Q203" i="171"/>
  <c r="Q205" i="167"/>
  <c r="Q203" i="169"/>
  <c r="Q202" i="164"/>
  <c r="Q204" i="169"/>
  <c r="Q205" i="171"/>
  <c r="Q202" i="174"/>
  <c r="Q205" i="173"/>
  <c r="Q206" i="173"/>
  <c r="Q200" i="174"/>
  <c r="Q205" i="175"/>
  <c r="Q204" i="180"/>
  <c r="Q199" i="181"/>
  <c r="Q204" i="179"/>
  <c r="Q200" i="180"/>
  <c r="Q200" i="181"/>
  <c r="Q205" i="179"/>
  <c r="Q200" i="184"/>
  <c r="Q202" i="188"/>
  <c r="Q203" i="187"/>
  <c r="Q201" i="187"/>
  <c r="Q204" i="188"/>
  <c r="Q202" i="184"/>
  <c r="Q200" i="189"/>
  <c r="Q206" i="188"/>
  <c r="Q202" i="190"/>
  <c r="Q204" i="192"/>
  <c r="Q205" i="192"/>
  <c r="Q207" i="163"/>
  <c r="Q202" i="155"/>
  <c r="Q201" i="159"/>
  <c r="Q207" i="162"/>
  <c r="Q206" i="164"/>
  <c r="Q200" i="167"/>
  <c r="Q200" i="170"/>
  <c r="Q205" i="176"/>
  <c r="Q200" i="178"/>
  <c r="Q206" i="181"/>
  <c r="Q203" i="189"/>
  <c r="Q205" i="191"/>
  <c r="Q199" i="189"/>
  <c r="Q206" i="154"/>
  <c r="Q204" i="166"/>
  <c r="Q200" i="163"/>
  <c r="Q207" i="156"/>
  <c r="Q199" i="170"/>
  <c r="Q205" i="174"/>
  <c r="Q201" i="175"/>
  <c r="Q199" i="177"/>
  <c r="Q200" i="179"/>
  <c r="Q205" i="187"/>
  <c r="Q201" i="190"/>
  <c r="Q204" i="176"/>
  <c r="Q203" i="178"/>
  <c r="Q205" i="183"/>
  <c r="Q204" i="160"/>
  <c r="Q203" i="154"/>
  <c r="Q205" i="160"/>
  <c r="Q199" i="169"/>
  <c r="Q203" i="164"/>
  <c r="Q201" i="168"/>
  <c r="Q206" i="184"/>
  <c r="Q199" i="187"/>
  <c r="Q203" i="190"/>
  <c r="Q202" i="158"/>
  <c r="Q200" i="155"/>
  <c r="Q201" i="158"/>
  <c r="Q202" i="162"/>
  <c r="Q206" i="168"/>
  <c r="Q206" i="159"/>
  <c r="Q206" i="157"/>
  <c r="Q206" i="171"/>
  <c r="Q199" i="175"/>
  <c r="Q203" i="181"/>
  <c r="Q204" i="184"/>
  <c r="Q201" i="189"/>
  <c r="Q250" i="192"/>
  <c r="Q240" i="192"/>
  <c r="Q236" i="192"/>
  <c r="Q232" i="192"/>
  <c r="Q245" i="191"/>
  <c r="Q238" i="191"/>
  <c r="Q234" i="191"/>
  <c r="Q246" i="190"/>
  <c r="Q238" i="190"/>
  <c r="Q234" i="190"/>
  <c r="Q250" i="189"/>
  <c r="Q247" i="189"/>
  <c r="Q237" i="189"/>
  <c r="Q233" i="189"/>
  <c r="Q250" i="188"/>
  <c r="Q237" i="188"/>
  <c r="Q233" i="188"/>
  <c r="Q250" i="187"/>
  <c r="Q247" i="187"/>
  <c r="Q241" i="187"/>
  <c r="Q237" i="187"/>
  <c r="Q249" i="192"/>
  <c r="Q239" i="192"/>
  <c r="Q235" i="192"/>
  <c r="Q231" i="192"/>
  <c r="Q251" i="191"/>
  <c r="Q241" i="191"/>
  <c r="Q237" i="191"/>
  <c r="Q233" i="191"/>
  <c r="Q251" i="190"/>
  <c r="Q248" i="190"/>
  <c r="Q237" i="190"/>
  <c r="Q233" i="190"/>
  <c r="Q249" i="189"/>
  <c r="Q240" i="189"/>
  <c r="Q236" i="189"/>
  <c r="Q232" i="189"/>
  <c r="Q245" i="192"/>
  <c r="Q238" i="192"/>
  <c r="Q234" i="192"/>
  <c r="Q250" i="191"/>
  <c r="Q240" i="191"/>
  <c r="Q236" i="191"/>
  <c r="Q232" i="191"/>
  <c r="Q250" i="190"/>
  <c r="Q240" i="190"/>
  <c r="Q236" i="190"/>
  <c r="Q232" i="190"/>
  <c r="Q243" i="189"/>
  <c r="Q239" i="189"/>
  <c r="Q235" i="189"/>
  <c r="Q231" i="189"/>
  <c r="Q246" i="188"/>
  <c r="Q239" i="188"/>
  <c r="Q235" i="188"/>
  <c r="Q231" i="188"/>
  <c r="Q239" i="187"/>
  <c r="Q235" i="187"/>
  <c r="Q231" i="187"/>
  <c r="Q251" i="192"/>
  <c r="Q241" i="192"/>
  <c r="Q237" i="192"/>
  <c r="Q233" i="192"/>
  <c r="Q249" i="191"/>
  <c r="Q239" i="191"/>
  <c r="Q235" i="191"/>
  <c r="Q231" i="191"/>
  <c r="Q249" i="190"/>
  <c r="Q239" i="190"/>
  <c r="Q235" i="190"/>
  <c r="Q231" i="190"/>
  <c r="Q251" i="189"/>
  <c r="Q245" i="189"/>
  <c r="Q238" i="189"/>
  <c r="Q234" i="189"/>
  <c r="Q251" i="188"/>
  <c r="Q248" i="188"/>
  <c r="Q240" i="188"/>
  <c r="Q232" i="188"/>
  <c r="Q240" i="187"/>
  <c r="Q233" i="187"/>
  <c r="Q240" i="186"/>
  <c r="Q236" i="186"/>
  <c r="Q232" i="186"/>
  <c r="Q249" i="185"/>
  <c r="Q247" i="185"/>
  <c r="Q245" i="185"/>
  <c r="Q243" i="185"/>
  <c r="Q241" i="185"/>
  <c r="Q237" i="185"/>
  <c r="Q233" i="185"/>
  <c r="Q250" i="184"/>
  <c r="Q242" i="184"/>
  <c r="Q238" i="184"/>
  <c r="Q234" i="184"/>
  <c r="Q249" i="183"/>
  <c r="Q240" i="183"/>
  <c r="Q236" i="183"/>
  <c r="Q232" i="183"/>
  <c r="Q251" i="182"/>
  <c r="Q248" i="182"/>
  <c r="Q238" i="188"/>
  <c r="Q251" i="187"/>
  <c r="Q238" i="187"/>
  <c r="Q232" i="187"/>
  <c r="Q251" i="186"/>
  <c r="Q248" i="186"/>
  <c r="Q246" i="186"/>
  <c r="Q244" i="186"/>
  <c r="Q242" i="186"/>
  <c r="Q239" i="186"/>
  <c r="Q235" i="186"/>
  <c r="Q231" i="186"/>
  <c r="Q240" i="185"/>
  <c r="Q236" i="185"/>
  <c r="Q232" i="185"/>
  <c r="Q249" i="184"/>
  <c r="Q244" i="184"/>
  <c r="Q237" i="184"/>
  <c r="Q233" i="184"/>
  <c r="Q243" i="183"/>
  <c r="Q239" i="183"/>
  <c r="Q235" i="183"/>
  <c r="Q231" i="183"/>
  <c r="Q249" i="188"/>
  <c r="Q242" i="188"/>
  <c r="Q236" i="188"/>
  <c r="Q249" i="187"/>
  <c r="Q236" i="187"/>
  <c r="Q250" i="186"/>
  <c r="Q238" i="186"/>
  <c r="Q234" i="186"/>
  <c r="Q251" i="185"/>
  <c r="Q248" i="185"/>
  <c r="Q246" i="185"/>
  <c r="Q244" i="185"/>
  <c r="Q242" i="185"/>
  <c r="Q239" i="185"/>
  <c r="Q235" i="185"/>
  <c r="Q231" i="185"/>
  <c r="Q246" i="184"/>
  <c r="Q240" i="184"/>
  <c r="Q236" i="184"/>
  <c r="Q232" i="184"/>
  <c r="Q251" i="183"/>
  <c r="Q245" i="183"/>
  <c r="Q238" i="183"/>
  <c r="Q234" i="183"/>
  <c r="Q249" i="182"/>
  <c r="Q234" i="188"/>
  <c r="Q245" i="187"/>
  <c r="Q234" i="187"/>
  <c r="Q249" i="186"/>
  <c r="Q247" i="186"/>
  <c r="Q245" i="186"/>
  <c r="Q243" i="186"/>
  <c r="Q241" i="186"/>
  <c r="Q237" i="186"/>
  <c r="Q233" i="186"/>
  <c r="Q250" i="185"/>
  <c r="Q238" i="185"/>
  <c r="Q234" i="185"/>
  <c r="Q251" i="184"/>
  <c r="Q248" i="184"/>
  <c r="Q239" i="184"/>
  <c r="Q235" i="184"/>
  <c r="Q231" i="184"/>
  <c r="Q250" i="183"/>
  <c r="Q247" i="183"/>
  <c r="Q237" i="183"/>
  <c r="Q233" i="183"/>
  <c r="Q246" i="182"/>
  <c r="Q240" i="182"/>
  <c r="Q236" i="182"/>
  <c r="Q232" i="182"/>
  <c r="Q249" i="181"/>
  <c r="Q243" i="181"/>
  <c r="Q239" i="181"/>
  <c r="Q235" i="181"/>
  <c r="Q231" i="181"/>
  <c r="Q249" i="180"/>
  <c r="Q244" i="180"/>
  <c r="Q237" i="180"/>
  <c r="Q233" i="180"/>
  <c r="Q250" i="179"/>
  <c r="Q240" i="179"/>
  <c r="Q236" i="179"/>
  <c r="Q232" i="179"/>
  <c r="Q250" i="178"/>
  <c r="Q240" i="178"/>
  <c r="Q236" i="178"/>
  <c r="Q232" i="178"/>
  <c r="Q238" i="177"/>
  <c r="Q234" i="177"/>
  <c r="Q250" i="182"/>
  <c r="Q239" i="182"/>
  <c r="Q235" i="182"/>
  <c r="Q231" i="182"/>
  <c r="Q245" i="181"/>
  <c r="Q238" i="181"/>
  <c r="Q234" i="181"/>
  <c r="Q246" i="180"/>
  <c r="Q240" i="180"/>
  <c r="Q236" i="180"/>
  <c r="Q232" i="180"/>
  <c r="Q249" i="179"/>
  <c r="Q243" i="179"/>
  <c r="Q239" i="179"/>
  <c r="Q235" i="179"/>
  <c r="Q231" i="179"/>
  <c r="Q249" i="178"/>
  <c r="Q239" i="178"/>
  <c r="Q235" i="178"/>
  <c r="Q231" i="178"/>
  <c r="Q251" i="177"/>
  <c r="Q237" i="177"/>
  <c r="Q233" i="177"/>
  <c r="Q242" i="182"/>
  <c r="Q238" i="182"/>
  <c r="Q234" i="182"/>
  <c r="Q251" i="181"/>
  <c r="Q237" i="181"/>
  <c r="Q233" i="181"/>
  <c r="Q251" i="180"/>
  <c r="Q248" i="180"/>
  <c r="Q239" i="180"/>
  <c r="Q235" i="180"/>
  <c r="Q231" i="180"/>
  <c r="Q245" i="179"/>
  <c r="Q238" i="179"/>
  <c r="Q234" i="179"/>
  <c r="Q246" i="178"/>
  <c r="Q238" i="178"/>
  <c r="Q234" i="178"/>
  <c r="Q250" i="177"/>
  <c r="Q247" i="177"/>
  <c r="Q240" i="177"/>
  <c r="Q236" i="177"/>
  <c r="Q232" i="177"/>
  <c r="Q244" i="182"/>
  <c r="Q237" i="182"/>
  <c r="Q233" i="182"/>
  <c r="Q250" i="181"/>
  <c r="Q240" i="181"/>
  <c r="Q236" i="181"/>
  <c r="Q232" i="181"/>
  <c r="Q250" i="180"/>
  <c r="Q242" i="180"/>
  <c r="Q238" i="180"/>
  <c r="Q234" i="180"/>
  <c r="Q251" i="179"/>
  <c r="Q237" i="179"/>
  <c r="Q233" i="179"/>
  <c r="Q251" i="178"/>
  <c r="Q248" i="178"/>
  <c r="Q237" i="178"/>
  <c r="Q233" i="178"/>
  <c r="Q249" i="177"/>
  <c r="Q243" i="177"/>
  <c r="Q239" i="177"/>
  <c r="Q235" i="177"/>
  <c r="Q249" i="176"/>
  <c r="Q239" i="176"/>
  <c r="Q235" i="176"/>
  <c r="Q231" i="176"/>
  <c r="Q238" i="175"/>
  <c r="Q234" i="175"/>
  <c r="Q250" i="174"/>
  <c r="Q244" i="174"/>
  <c r="Q240" i="174"/>
  <c r="Q236" i="174"/>
  <c r="Q232" i="174"/>
  <c r="Q249" i="173"/>
  <c r="Q237" i="173"/>
  <c r="Q233" i="173"/>
  <c r="Q240" i="172"/>
  <c r="Q236" i="172"/>
  <c r="Q232" i="172"/>
  <c r="Q231" i="177"/>
  <c r="Q242" i="176"/>
  <c r="Q238" i="176"/>
  <c r="Q234" i="176"/>
  <c r="Q251" i="175"/>
  <c r="Q241" i="175"/>
  <c r="Q237" i="175"/>
  <c r="Q233" i="175"/>
  <c r="Q249" i="174"/>
  <c r="Q239" i="174"/>
  <c r="Q235" i="174"/>
  <c r="Q231" i="174"/>
  <c r="Q240" i="173"/>
  <c r="Q236" i="173"/>
  <c r="Q232" i="173"/>
  <c r="Q251" i="172"/>
  <c r="Q248" i="172"/>
  <c r="Q246" i="172"/>
  <c r="Q244" i="172"/>
  <c r="Q242" i="172"/>
  <c r="Q251" i="176"/>
  <c r="Q248" i="176"/>
  <c r="Q237" i="176"/>
  <c r="Q233" i="176"/>
  <c r="Q250" i="175"/>
  <c r="Q247" i="175"/>
  <c r="Q240" i="175"/>
  <c r="Q236" i="175"/>
  <c r="Q232" i="175"/>
  <c r="Q238" i="174"/>
  <c r="Q234" i="174"/>
  <c r="Q251" i="173"/>
  <c r="Q239" i="173"/>
  <c r="Q235" i="173"/>
  <c r="Q231" i="173"/>
  <c r="Q250" i="172"/>
  <c r="Q238" i="172"/>
  <c r="Q234" i="172"/>
  <c r="Q250" i="176"/>
  <c r="Q240" i="176"/>
  <c r="Q236" i="176"/>
  <c r="Q232" i="176"/>
  <c r="Q249" i="175"/>
  <c r="Q239" i="175"/>
  <c r="Q235" i="175"/>
  <c r="Q231" i="175"/>
  <c r="Q251" i="174"/>
  <c r="Q248" i="174"/>
  <c r="Q237" i="174"/>
  <c r="Q233" i="174"/>
  <c r="Q250" i="173"/>
  <c r="Q238" i="173"/>
  <c r="Q234" i="173"/>
  <c r="Q249" i="172"/>
  <c r="Q247" i="172"/>
  <c r="Q245" i="172"/>
  <c r="Q243" i="172"/>
  <c r="Q241" i="172"/>
  <c r="Q237" i="172"/>
  <c r="Q233" i="172"/>
  <c r="Q235" i="172"/>
  <c r="Q249" i="171"/>
  <c r="Q243" i="171"/>
  <c r="Q239" i="171"/>
  <c r="Q235" i="171"/>
  <c r="Q231" i="171"/>
  <c r="Q242" i="170"/>
  <c r="Q238" i="170"/>
  <c r="Q234" i="170"/>
  <c r="Q251" i="169"/>
  <c r="Q240" i="169"/>
  <c r="Q236" i="169"/>
  <c r="Q232" i="169"/>
  <c r="Q240" i="168"/>
  <c r="Q236" i="168"/>
  <c r="Q232" i="168"/>
  <c r="Q251" i="167"/>
  <c r="Q240" i="167"/>
  <c r="Q236" i="167"/>
  <c r="Q232" i="167"/>
  <c r="Q250" i="166"/>
  <c r="Q239" i="166"/>
  <c r="Q235" i="166"/>
  <c r="Q231" i="166"/>
  <c r="Q250" i="165"/>
  <c r="Q247" i="165"/>
  <c r="Q239" i="165"/>
  <c r="Q235" i="165"/>
  <c r="Q238" i="164"/>
  <c r="Q234" i="164"/>
  <c r="Q250" i="163"/>
  <c r="Q231" i="172"/>
  <c r="Q238" i="171"/>
  <c r="Q234" i="171"/>
  <c r="Q251" i="170"/>
  <c r="Q237" i="170"/>
  <c r="Q233" i="170"/>
  <c r="Q250" i="169"/>
  <c r="Q239" i="169"/>
  <c r="Q235" i="169"/>
  <c r="Q231" i="169"/>
  <c r="Q251" i="168"/>
  <c r="Q239" i="168"/>
  <c r="Q235" i="168"/>
  <c r="Q231" i="168"/>
  <c r="Q250" i="167"/>
  <c r="Q239" i="167"/>
  <c r="Q235" i="167"/>
  <c r="Q231" i="167"/>
  <c r="Q249" i="166"/>
  <c r="Q251" i="171"/>
  <c r="Q237" i="171"/>
  <c r="Q233" i="171"/>
  <c r="Q250" i="170"/>
  <c r="Q240" i="170"/>
  <c r="Q236" i="170"/>
  <c r="Q232" i="170"/>
  <c r="Q239" i="172"/>
  <c r="Q250" i="171"/>
  <c r="Q247" i="171"/>
  <c r="Q240" i="171"/>
  <c r="Q236" i="171"/>
  <c r="Q232" i="171"/>
  <c r="Q249" i="170"/>
  <c r="Q246" i="170"/>
  <c r="Q239" i="170"/>
  <c r="Q235" i="170"/>
  <c r="Q231" i="170"/>
  <c r="Q245" i="169"/>
  <c r="Q237" i="169"/>
  <c r="Q233" i="169"/>
  <c r="Q249" i="168"/>
  <c r="Q237" i="168"/>
  <c r="Q233" i="168"/>
  <c r="Q241" i="167"/>
  <c r="Q237" i="167"/>
  <c r="Q233" i="167"/>
  <c r="Q251" i="166"/>
  <c r="Q240" i="166"/>
  <c r="Q236" i="166"/>
  <c r="Q232" i="166"/>
  <c r="Q251" i="165"/>
  <c r="Q240" i="165"/>
  <c r="Q236" i="165"/>
  <c r="Q232" i="165"/>
  <c r="Q250" i="164"/>
  <c r="Q239" i="164"/>
  <c r="Q235" i="164"/>
  <c r="Q251" i="163"/>
  <c r="Q238" i="163"/>
  <c r="Q234" i="163"/>
  <c r="Q246" i="162"/>
  <c r="Q239" i="162"/>
  <c r="Q235" i="162"/>
  <c r="Q251" i="161"/>
  <c r="Q239" i="161"/>
  <c r="Q235" i="161"/>
  <c r="Q234" i="169"/>
  <c r="Q238" i="168"/>
  <c r="Q234" i="167"/>
  <c r="Q237" i="166"/>
  <c r="Q238" i="165"/>
  <c r="Q236" i="164"/>
  <c r="Q247" i="163"/>
  <c r="Q240" i="163"/>
  <c r="Q235" i="163"/>
  <c r="Q237" i="162"/>
  <c r="Q232" i="162"/>
  <c r="Q241" i="161"/>
  <c r="Q236" i="161"/>
  <c r="Q251" i="160"/>
  <c r="Q239" i="160"/>
  <c r="Q235" i="160"/>
  <c r="Q239" i="159"/>
  <c r="Q235" i="159"/>
  <c r="Q252" i="158"/>
  <c r="Q240" i="158"/>
  <c r="Q236" i="158"/>
  <c r="Q232" i="158"/>
  <c r="Q251" i="157"/>
  <c r="Q248" i="157"/>
  <c r="Q241" i="157"/>
  <c r="Q237" i="157"/>
  <c r="Q233" i="157"/>
  <c r="Q252" i="156"/>
  <c r="Q249" i="156"/>
  <c r="Q241" i="156"/>
  <c r="Q237" i="156"/>
  <c r="Q233" i="156"/>
  <c r="Q251" i="155"/>
  <c r="Q239" i="155"/>
  <c r="Q235" i="155"/>
  <c r="Q231" i="155"/>
  <c r="Q234" i="168"/>
  <c r="Q234" i="166"/>
  <c r="Q237" i="165"/>
  <c r="Q241" i="164"/>
  <c r="Q233" i="164"/>
  <c r="Q249" i="163"/>
  <c r="Q243" i="163"/>
  <c r="Q239" i="163"/>
  <c r="Q233" i="163"/>
  <c r="Q252" i="162"/>
  <c r="Q241" i="162"/>
  <c r="Q236" i="162"/>
  <c r="Q249" i="161"/>
  <c r="Q247" i="161"/>
  <c r="Q245" i="161"/>
  <c r="Q243" i="161"/>
  <c r="Q240" i="161"/>
  <c r="Q234" i="161"/>
  <c r="Q250" i="160"/>
  <c r="Q238" i="160"/>
  <c r="Q234" i="160"/>
  <c r="Q252" i="159"/>
  <c r="Q246" i="159"/>
  <c r="Q238" i="159"/>
  <c r="Q234" i="159"/>
  <c r="Q251" i="158"/>
  <c r="Q239" i="158"/>
  <c r="Q235" i="158"/>
  <c r="Q250" i="157"/>
  <c r="Q244" i="157"/>
  <c r="Q240" i="157"/>
  <c r="Q236" i="157"/>
  <c r="Q232" i="157"/>
  <c r="Q251" i="156"/>
  <c r="Q240" i="156"/>
  <c r="Q236" i="156"/>
  <c r="Q232" i="156"/>
  <c r="Q250" i="155"/>
  <c r="Q238" i="155"/>
  <c r="Q234" i="155"/>
  <c r="Q249" i="154"/>
  <c r="Q237" i="154"/>
  <c r="Q233" i="154"/>
  <c r="Q238" i="169"/>
  <c r="Q250" i="168"/>
  <c r="Q238" i="167"/>
  <c r="Q238" i="166"/>
  <c r="Q241" i="165"/>
  <c r="Q233" i="165"/>
  <c r="Q251" i="164"/>
  <c r="Q237" i="164"/>
  <c r="Q252" i="163"/>
  <c r="Q241" i="163"/>
  <c r="Q236" i="163"/>
  <c r="Q250" i="162"/>
  <c r="Q238" i="162"/>
  <c r="Q233" i="162"/>
  <c r="Q250" i="161"/>
  <c r="Q248" i="161"/>
  <c r="Q246" i="161"/>
  <c r="Q244" i="161"/>
  <c r="Q242" i="161"/>
  <c r="Q237" i="161"/>
  <c r="Q232" i="161"/>
  <c r="Q252" i="160"/>
  <c r="Q240" i="160"/>
  <c r="Q236" i="160"/>
  <c r="Q232" i="160"/>
  <c r="Q250" i="159"/>
  <c r="Q240" i="159"/>
  <c r="Q236" i="159"/>
  <c r="Q232" i="159"/>
  <c r="Q241" i="158"/>
  <c r="Q237" i="158"/>
  <c r="Q233" i="158"/>
  <c r="Q252" i="157"/>
  <c r="Q238" i="157"/>
  <c r="Q234" i="157"/>
  <c r="Q238" i="156"/>
  <c r="Q234" i="156"/>
  <c r="Q240" i="155"/>
  <c r="Q236" i="155"/>
  <c r="Q232" i="155"/>
  <c r="Q251" i="154"/>
  <c r="Q233" i="166"/>
  <c r="Q237" i="163"/>
  <c r="Q251" i="159"/>
  <c r="Q233" i="159"/>
  <c r="Q234" i="158"/>
  <c r="Q239" i="157"/>
  <c r="Q250" i="156"/>
  <c r="Q237" i="155"/>
  <c r="Q238" i="154"/>
  <c r="Q232" i="154"/>
  <c r="Q249" i="167"/>
  <c r="Q232" i="164"/>
  <c r="Q241" i="159"/>
  <c r="Q249" i="169"/>
  <c r="Q252" i="165"/>
  <c r="Q240" i="164"/>
  <c r="Q232" i="163"/>
  <c r="Q240" i="162"/>
  <c r="Q252" i="161"/>
  <c r="Q241" i="160"/>
  <c r="Q235" i="157"/>
  <c r="Q239" i="156"/>
  <c r="Q233" i="155"/>
  <c r="Q250" i="154"/>
  <c r="Q236" i="154"/>
  <c r="Q231" i="154"/>
  <c r="Q234" i="165"/>
  <c r="Q244" i="164"/>
  <c r="Q234" i="162"/>
  <c r="Q238" i="161"/>
  <c r="Q237" i="160"/>
  <c r="Q241" i="166"/>
  <c r="Q252" i="164"/>
  <c r="Q251" i="162"/>
  <c r="Q233" i="161"/>
  <c r="Q233" i="160"/>
  <c r="Q248" i="159"/>
  <c r="Q237" i="159"/>
  <c r="Q238" i="158"/>
  <c r="Q249" i="155"/>
  <c r="Q239" i="154"/>
  <c r="Q234" i="154"/>
  <c r="Q244" i="162"/>
  <c r="Q250" i="158"/>
  <c r="Q235" i="156"/>
  <c r="Q240" i="154"/>
  <c r="Q235" i="154"/>
  <c r="Q246" i="168"/>
  <c r="Q243" i="156"/>
  <c r="Q244" i="166"/>
  <c r="Q243" i="157"/>
  <c r="Q245" i="167"/>
  <c r="Q245" i="160"/>
  <c r="Q242" i="158"/>
  <c r="Q248" i="155"/>
  <c r="Q249" i="158"/>
  <c r="Q247" i="159"/>
  <c r="Q245" i="165"/>
  <c r="Q246" i="155"/>
  <c r="Q243" i="158"/>
  <c r="Q243" i="155"/>
  <c r="Q249" i="159"/>
  <c r="Q248" i="165"/>
  <c r="Q245" i="163"/>
  <c r="Q247" i="166"/>
  <c r="Q248" i="169"/>
  <c r="Q241" i="171"/>
  <c r="Q245" i="166"/>
  <c r="Q247" i="168"/>
  <c r="Q248" i="171"/>
  <c r="Q248" i="168"/>
  <c r="Q242" i="173"/>
  <c r="Q245" i="174"/>
  <c r="Q244" i="176"/>
  <c r="Q244" i="173"/>
  <c r="Q247" i="174"/>
  <c r="Q244" i="179"/>
  <c r="Q247" i="180"/>
  <c r="Q248" i="179"/>
  <c r="Q243" i="178"/>
  <c r="Q248" i="177"/>
  <c r="Q244" i="178"/>
  <c r="Q246" i="179"/>
  <c r="Q243" i="182"/>
  <c r="Q241" i="183"/>
  <c r="Q243" i="187"/>
  <c r="Q247" i="184"/>
  <c r="Q242" i="191"/>
  <c r="Q244" i="192"/>
  <c r="Q248" i="192"/>
  <c r="Q247" i="191"/>
  <c r="Q241" i="188"/>
  <c r="Q248" i="191"/>
  <c r="Q243" i="154"/>
  <c r="Q241" i="155"/>
  <c r="Q247" i="156"/>
  <c r="Q248" i="166"/>
  <c r="Q242" i="168"/>
  <c r="Q249" i="160"/>
  <c r="Q242" i="165"/>
  <c r="Q244" i="154"/>
  <c r="Q247" i="162"/>
  <c r="Q242" i="157"/>
  <c r="Q244" i="160"/>
  <c r="Q249" i="165"/>
  <c r="Q241" i="154"/>
  <c r="Q247" i="158"/>
  <c r="Q242" i="159"/>
  <c r="Q242" i="160"/>
  <c r="Q247" i="155"/>
  <c r="Q245" i="156"/>
  <c r="Q244" i="158"/>
  <c r="Q243" i="160"/>
  <c r="Q248" i="163"/>
  <c r="Q244" i="167"/>
  <c r="Q244" i="171"/>
  <c r="Q243" i="169"/>
  <c r="Q241" i="170"/>
  <c r="Q244" i="163"/>
  <c r="Q242" i="164"/>
  <c r="Q242" i="166"/>
  <c r="Q244" i="169"/>
  <c r="Q246" i="171"/>
  <c r="Q246" i="173"/>
  <c r="Q248" i="173"/>
  <c r="Q243" i="174"/>
  <c r="Q245" i="175"/>
  <c r="Q247" i="179"/>
  <c r="Q245" i="180"/>
  <c r="Q241" i="181"/>
  <c r="Q243" i="180"/>
  <c r="Q247" i="178"/>
  <c r="Q244" i="183"/>
  <c r="Q245" i="184"/>
  <c r="Q241" i="184"/>
  <c r="Q246" i="187"/>
  <c r="Q246" i="183"/>
  <c r="Q243" i="188"/>
  <c r="Q247" i="192"/>
  <c r="Q248" i="189"/>
  <c r="Q244" i="190"/>
  <c r="Q242" i="192"/>
  <c r="Q244" i="188"/>
  <c r="Q243" i="192"/>
  <c r="Q247" i="164"/>
  <c r="Q247" i="154"/>
  <c r="Q245" i="155"/>
  <c r="Q246" i="158"/>
  <c r="Q246" i="165"/>
  <c r="Q242" i="154"/>
  <c r="Q249" i="157"/>
  <c r="Q242" i="156"/>
  <c r="Q245" i="157"/>
  <c r="Q248" i="160"/>
  <c r="Q245" i="154"/>
  <c r="Q244" i="156"/>
  <c r="Q246" i="160"/>
  <c r="Q248" i="162"/>
  <c r="Q246" i="163"/>
  <c r="Q248" i="158"/>
  <c r="Q247" i="160"/>
  <c r="Q242" i="162"/>
  <c r="Q243" i="162"/>
  <c r="Q243" i="164"/>
  <c r="Q248" i="167"/>
  <c r="Q241" i="168"/>
  <c r="Q243" i="170"/>
  <c r="Q242" i="167"/>
  <c r="Q246" i="169"/>
  <c r="Q244" i="170"/>
  <c r="Q242" i="171"/>
  <c r="Q245" i="164"/>
  <c r="Q246" i="166"/>
  <c r="Q243" i="167"/>
  <c r="Q247" i="169"/>
  <c r="Q245" i="170"/>
  <c r="Q241" i="174"/>
  <c r="Q242" i="175"/>
  <c r="Q243" i="176"/>
  <c r="Q243" i="173"/>
  <c r="Q246" i="174"/>
  <c r="Q244" i="175"/>
  <c r="Q241" i="173"/>
  <c r="Q248" i="175"/>
  <c r="Q246" i="176"/>
  <c r="Q246" i="177"/>
  <c r="Q241" i="178"/>
  <c r="Q241" i="182"/>
  <c r="Q242" i="178"/>
  <c r="Q244" i="181"/>
  <c r="Q241" i="177"/>
  <c r="Q242" i="181"/>
  <c r="Q242" i="177"/>
  <c r="Q242" i="183"/>
  <c r="Q243" i="184"/>
  <c r="Q248" i="183"/>
  <c r="Q242" i="189"/>
  <c r="Q242" i="187"/>
  <c r="Q247" i="190"/>
  <c r="Q243" i="191"/>
  <c r="Q246" i="189"/>
  <c r="Q241" i="190"/>
  <c r="Q244" i="187"/>
  <c r="Q247" i="188"/>
  <c r="Q241" i="189"/>
  <c r="Q246" i="192"/>
  <c r="Q245" i="159"/>
  <c r="Q246" i="154"/>
  <c r="Q246" i="156"/>
  <c r="Q244" i="159"/>
  <c r="Q247" i="157"/>
  <c r="Q245" i="162"/>
  <c r="Q246" i="164"/>
  <c r="Q245" i="168"/>
  <c r="Q247" i="176"/>
  <c r="Q242" i="174"/>
  <c r="Q241" i="179"/>
  <c r="Q241" i="180"/>
  <c r="Q245" i="190"/>
  <c r="Q244" i="177"/>
  <c r="Q246" i="157"/>
  <c r="Q242" i="155"/>
  <c r="Q243" i="159"/>
  <c r="Q249" i="162"/>
  <c r="Q244" i="165"/>
  <c r="Q241" i="169"/>
  <c r="Q249" i="164"/>
  <c r="Q247" i="167"/>
  <c r="Q248" i="170"/>
  <c r="Q243" i="175"/>
  <c r="Q245" i="173"/>
  <c r="Q247" i="181"/>
  <c r="Q245" i="177"/>
  <c r="Q245" i="188"/>
  <c r="Q245" i="182"/>
  <c r="Q248" i="187"/>
  <c r="Q246" i="191"/>
  <c r="Q244" i="191"/>
  <c r="Q244" i="189"/>
  <c r="Q248" i="164"/>
  <c r="Q243" i="166"/>
  <c r="Q246" i="167"/>
  <c r="Q243" i="165"/>
  <c r="Q242" i="179"/>
  <c r="Q243" i="190"/>
  <c r="Q248" i="154"/>
  <c r="Q244" i="155"/>
  <c r="Q245" i="158"/>
  <c r="Q248" i="156"/>
  <c r="Q242" i="169"/>
  <c r="Q243" i="168"/>
  <c r="Q245" i="171"/>
  <c r="Q246" i="175"/>
  <c r="Q247" i="173"/>
  <c r="Q245" i="176"/>
  <c r="Q245" i="178"/>
  <c r="Q247" i="182"/>
  <c r="Q248" i="181"/>
  <c r="Q242" i="163"/>
  <c r="Q247" i="170"/>
  <c r="Q244" i="168"/>
  <c r="Q241" i="176"/>
  <c r="Q246" i="181"/>
  <c r="Q242" i="190"/>
  <c r="Q228" i="192"/>
  <c r="Q216" i="192"/>
  <c r="Q212" i="192"/>
  <c r="Q230" i="191"/>
  <c r="Q218" i="191"/>
  <c r="Q214" i="191"/>
  <c r="Q210" i="191"/>
  <c r="Q230" i="190"/>
  <c r="Q219" i="190"/>
  <c r="Q215" i="190"/>
  <c r="Q211" i="190"/>
  <c r="Q229" i="189"/>
  <c r="Q221" i="189"/>
  <c r="Q217" i="189"/>
  <c r="Q213" i="189"/>
  <c r="Q229" i="188"/>
  <c r="Q224" i="188"/>
  <c r="Q222" i="188"/>
  <c r="Q220" i="188"/>
  <c r="Q216" i="188"/>
  <c r="Q212" i="188"/>
  <c r="Q219" i="192"/>
  <c r="Q215" i="192"/>
  <c r="Q211" i="192"/>
  <c r="Q229" i="191"/>
  <c r="Q217" i="191"/>
  <c r="Q213" i="191"/>
  <c r="Q229" i="190"/>
  <c r="Q222" i="190"/>
  <c r="Q218" i="190"/>
  <c r="Q214" i="190"/>
  <c r="Q210" i="190"/>
  <c r="Q228" i="189"/>
  <c r="Q223" i="189"/>
  <c r="Q216" i="189"/>
  <c r="Q212" i="189"/>
  <c r="Q230" i="192"/>
  <c r="Q218" i="192"/>
  <c r="Q214" i="192"/>
  <c r="Q210" i="192"/>
  <c r="Q228" i="191"/>
  <c r="Q216" i="191"/>
  <c r="Q212" i="191"/>
  <c r="Q228" i="190"/>
  <c r="Q217" i="190"/>
  <c r="Q213" i="190"/>
  <c r="Q225" i="189"/>
  <c r="Q219" i="189"/>
  <c r="Q215" i="189"/>
  <c r="Q211" i="189"/>
  <c r="Q225" i="188"/>
  <c r="Q223" i="188"/>
  <c r="Q221" i="188"/>
  <c r="Q218" i="188"/>
  <c r="Q214" i="188"/>
  <c r="Q210" i="188"/>
  <c r="Q225" i="187"/>
  <c r="Q229" i="192"/>
  <c r="Q217" i="192"/>
  <c r="Q213" i="192"/>
  <c r="Q219" i="191"/>
  <c r="Q215" i="191"/>
  <c r="Q211" i="191"/>
  <c r="Q216" i="190"/>
  <c r="Q212" i="190"/>
  <c r="Q230" i="189"/>
  <c r="Q227" i="189"/>
  <c r="Q218" i="189"/>
  <c r="Q214" i="189"/>
  <c r="Q210" i="189"/>
  <c r="Q227" i="188"/>
  <c r="Q219" i="188"/>
  <c r="Q211" i="188"/>
  <c r="Q228" i="187"/>
  <c r="Q219" i="187"/>
  <c r="Q215" i="187"/>
  <c r="Q211" i="187"/>
  <c r="Q228" i="186"/>
  <c r="Q222" i="186"/>
  <c r="Q219" i="186"/>
  <c r="Q215" i="186"/>
  <c r="Q211" i="186"/>
  <c r="Q229" i="185"/>
  <c r="Q223" i="185"/>
  <c r="Q216" i="185"/>
  <c r="Q212" i="185"/>
  <c r="Q230" i="184"/>
  <c r="Q220" i="184"/>
  <c r="Q216" i="184"/>
  <c r="Q212" i="184"/>
  <c r="Q228" i="183"/>
  <c r="Q223" i="183"/>
  <c r="Q219" i="183"/>
  <c r="Q215" i="183"/>
  <c r="Q211" i="183"/>
  <c r="Q230" i="188"/>
  <c r="Q217" i="188"/>
  <c r="Q218" i="187"/>
  <c r="Q214" i="187"/>
  <c r="Q210" i="187"/>
  <c r="Q218" i="186"/>
  <c r="Q214" i="186"/>
  <c r="Q210" i="186"/>
  <c r="Q228" i="185"/>
  <c r="Q225" i="185"/>
  <c r="Q219" i="185"/>
  <c r="Q215" i="185"/>
  <c r="Q211" i="185"/>
  <c r="Q229" i="184"/>
  <c r="Q222" i="184"/>
  <c r="Q219" i="184"/>
  <c r="Q215" i="184"/>
  <c r="Q211" i="184"/>
  <c r="Q225" i="183"/>
  <c r="Q218" i="183"/>
  <c r="Q214" i="183"/>
  <c r="Q210" i="183"/>
  <c r="Q228" i="188"/>
  <c r="Q215" i="188"/>
  <c r="Q230" i="187"/>
  <c r="Q227" i="187"/>
  <c r="Q221" i="187"/>
  <c r="Q217" i="187"/>
  <c r="Q213" i="187"/>
  <c r="Q230" i="186"/>
  <c r="Q217" i="186"/>
  <c r="Q213" i="186"/>
  <c r="Q218" i="185"/>
  <c r="Q214" i="185"/>
  <c r="Q210" i="185"/>
  <c r="Q228" i="184"/>
  <c r="Q218" i="184"/>
  <c r="Q214" i="184"/>
  <c r="Q210" i="184"/>
  <c r="Q230" i="183"/>
  <c r="Q227" i="183"/>
  <c r="Q217" i="183"/>
  <c r="Q213" i="183"/>
  <c r="Q213" i="188"/>
  <c r="Q229" i="187"/>
  <c r="Q223" i="187"/>
  <c r="Q216" i="187"/>
  <c r="Q212" i="187"/>
  <c r="Q229" i="186"/>
  <c r="Q226" i="186"/>
  <c r="Q220" i="186"/>
  <c r="Q216" i="186"/>
  <c r="Q212" i="186"/>
  <c r="Q230" i="185"/>
  <c r="Q221" i="185"/>
  <c r="Q217" i="185"/>
  <c r="Q213" i="185"/>
  <c r="Q217" i="184"/>
  <c r="Q213" i="184"/>
  <c r="Q229" i="183"/>
  <c r="Q216" i="183"/>
  <c r="Q212" i="183"/>
  <c r="Q228" i="182"/>
  <c r="Q217" i="182"/>
  <c r="Q213" i="182"/>
  <c r="Q216" i="181"/>
  <c r="Q212" i="181"/>
  <c r="Q229" i="180"/>
  <c r="Q222" i="180"/>
  <c r="Q218" i="180"/>
  <c r="Q214" i="180"/>
  <c r="Q210" i="180"/>
  <c r="Q228" i="179"/>
  <c r="Q225" i="179"/>
  <c r="Q217" i="179"/>
  <c r="Q213" i="179"/>
  <c r="Q228" i="178"/>
  <c r="Q217" i="178"/>
  <c r="Q213" i="178"/>
  <c r="Q230" i="177"/>
  <c r="Q227" i="177"/>
  <c r="Q216" i="177"/>
  <c r="Q212" i="177"/>
  <c r="Q216" i="182"/>
  <c r="Q212" i="182"/>
  <c r="Q230" i="181"/>
  <c r="Q219" i="181"/>
  <c r="Q215" i="181"/>
  <c r="Q211" i="181"/>
  <c r="Q228" i="180"/>
  <c r="Q217" i="180"/>
  <c r="Q213" i="180"/>
  <c r="Q216" i="179"/>
  <c r="Q212" i="179"/>
  <c r="Q216" i="178"/>
  <c r="Q212" i="178"/>
  <c r="Q229" i="177"/>
  <c r="Q230" i="182"/>
  <c r="Q219" i="182"/>
  <c r="Q215" i="182"/>
  <c r="Q211" i="182"/>
  <c r="Q229" i="181"/>
  <c r="Q218" i="181"/>
  <c r="Q214" i="181"/>
  <c r="Q210" i="181"/>
  <c r="Q216" i="180"/>
  <c r="Q212" i="180"/>
  <c r="Q230" i="179"/>
  <c r="Q219" i="179"/>
  <c r="Q215" i="179"/>
  <c r="Q211" i="179"/>
  <c r="Q230" i="178"/>
  <c r="Q219" i="178"/>
  <c r="Q215" i="178"/>
  <c r="Q211" i="178"/>
  <c r="Q228" i="177"/>
  <c r="Q218" i="177"/>
  <c r="Q214" i="177"/>
  <c r="Q229" i="182"/>
  <c r="Q222" i="182"/>
  <c r="Q218" i="182"/>
  <c r="Q214" i="182"/>
  <c r="Q210" i="182"/>
  <c r="Q228" i="181"/>
  <c r="Q225" i="181"/>
  <c r="Q217" i="181"/>
  <c r="Q213" i="181"/>
  <c r="Q230" i="180"/>
  <c r="Q219" i="180"/>
  <c r="Q215" i="180"/>
  <c r="Q211" i="180"/>
  <c r="Q229" i="179"/>
  <c r="Q218" i="179"/>
  <c r="Q214" i="179"/>
  <c r="Q210" i="179"/>
  <c r="Q229" i="178"/>
  <c r="Q222" i="178"/>
  <c r="Q218" i="178"/>
  <c r="Q214" i="178"/>
  <c r="Q210" i="178"/>
  <c r="Q217" i="177"/>
  <c r="Q210" i="177"/>
  <c r="Q224" i="176"/>
  <c r="Q217" i="176"/>
  <c r="Q213" i="176"/>
  <c r="Q230" i="175"/>
  <c r="Q227" i="175"/>
  <c r="Q216" i="175"/>
  <c r="Q212" i="175"/>
  <c r="Q228" i="174"/>
  <c r="Q216" i="174"/>
  <c r="Q212" i="174"/>
  <c r="Q229" i="173"/>
  <c r="Q226" i="173"/>
  <c r="Q219" i="173"/>
  <c r="Q215" i="173"/>
  <c r="Q211" i="173"/>
  <c r="Q228" i="172"/>
  <c r="Q216" i="172"/>
  <c r="Q212" i="172"/>
  <c r="Q215" i="177"/>
  <c r="Q230" i="176"/>
  <c r="Q216" i="176"/>
  <c r="Q212" i="176"/>
  <c r="Q229" i="175"/>
  <c r="Q219" i="175"/>
  <c r="Q215" i="175"/>
  <c r="Q211" i="175"/>
  <c r="Q219" i="174"/>
  <c r="Q215" i="174"/>
  <c r="Q211" i="174"/>
  <c r="Q228" i="173"/>
  <c r="Q222" i="173"/>
  <c r="Q218" i="173"/>
  <c r="Q214" i="173"/>
  <c r="Q210" i="173"/>
  <c r="Q213" i="177"/>
  <c r="Q229" i="176"/>
  <c r="Q219" i="176"/>
  <c r="Q215" i="176"/>
  <c r="Q211" i="176"/>
  <c r="Q228" i="175"/>
  <c r="Q218" i="175"/>
  <c r="Q214" i="175"/>
  <c r="Q210" i="175"/>
  <c r="Q230" i="174"/>
  <c r="Q218" i="174"/>
  <c r="Q214" i="174"/>
  <c r="Q210" i="174"/>
  <c r="Q217" i="173"/>
  <c r="Q213" i="173"/>
  <c r="Q230" i="172"/>
  <c r="Q218" i="172"/>
  <c r="Q214" i="172"/>
  <c r="Q210" i="172"/>
  <c r="Q223" i="177"/>
  <c r="Q219" i="177"/>
  <c r="Q211" i="177"/>
  <c r="Q228" i="176"/>
  <c r="Q222" i="176"/>
  <c r="Q218" i="176"/>
  <c r="Q214" i="176"/>
  <c r="Q210" i="176"/>
  <c r="Q221" i="175"/>
  <c r="Q217" i="175"/>
  <c r="Q213" i="175"/>
  <c r="Q229" i="174"/>
  <c r="Q217" i="174"/>
  <c r="Q213" i="174"/>
  <c r="Q230" i="173"/>
  <c r="Q216" i="173"/>
  <c r="Q212" i="173"/>
  <c r="Q229" i="172"/>
  <c r="Q217" i="172"/>
  <c r="Q213" i="172"/>
  <c r="Q211" i="172"/>
  <c r="Q217" i="171"/>
  <c r="Q213" i="171"/>
  <c r="Q230" i="170"/>
  <c r="Q227" i="170"/>
  <c r="Q225" i="170"/>
  <c r="Q223" i="170"/>
  <c r="Q221" i="170"/>
  <c r="Q218" i="170"/>
  <c r="Q214" i="170"/>
  <c r="Q210" i="170"/>
  <c r="Q228" i="169"/>
  <c r="Q216" i="169"/>
  <c r="Q212" i="169"/>
  <c r="Q228" i="168"/>
  <c r="Q223" i="168"/>
  <c r="Q216" i="168"/>
  <c r="Q212" i="168"/>
  <c r="Q228" i="167"/>
  <c r="Q222" i="167"/>
  <c r="Q218" i="167"/>
  <c r="Q214" i="167"/>
  <c r="Q210" i="167"/>
  <c r="Q216" i="166"/>
  <c r="Q212" i="166"/>
  <c r="Q231" i="165"/>
  <c r="Q224" i="165"/>
  <c r="Q220" i="165"/>
  <c r="Q216" i="165"/>
  <c r="Q212" i="165"/>
  <c r="Q230" i="164"/>
  <c r="Q227" i="164"/>
  <c r="Q218" i="164"/>
  <c r="Q214" i="164"/>
  <c r="Q230" i="171"/>
  <c r="Q227" i="171"/>
  <c r="Q216" i="171"/>
  <c r="Q212" i="171"/>
  <c r="Q229" i="170"/>
  <c r="Q217" i="170"/>
  <c r="Q213" i="170"/>
  <c r="Q219" i="169"/>
  <c r="Q215" i="169"/>
  <c r="Q211" i="169"/>
  <c r="Q225" i="168"/>
  <c r="Q219" i="168"/>
  <c r="Q215" i="168"/>
  <c r="Q211" i="168"/>
  <c r="Q217" i="167"/>
  <c r="Q213" i="167"/>
  <c r="Q219" i="172"/>
  <c r="Q229" i="171"/>
  <c r="Q223" i="171"/>
  <c r="Q219" i="171"/>
  <c r="Q215" i="171"/>
  <c r="Q211" i="171"/>
  <c r="Q228" i="170"/>
  <c r="Q226" i="170"/>
  <c r="Q224" i="170"/>
  <c r="Q222" i="170"/>
  <c r="Q220" i="170"/>
  <c r="Q216" i="170"/>
  <c r="Q212" i="170"/>
  <c r="Q215" i="172"/>
  <c r="Q228" i="171"/>
  <c r="Q218" i="171"/>
  <c r="Q214" i="171"/>
  <c r="Q210" i="171"/>
  <c r="Q219" i="170"/>
  <c r="Q215" i="170"/>
  <c r="Q211" i="170"/>
  <c r="Q229" i="169"/>
  <c r="Q217" i="169"/>
  <c r="Q213" i="169"/>
  <c r="Q229" i="168"/>
  <c r="Q221" i="168"/>
  <c r="Q217" i="168"/>
  <c r="Q213" i="168"/>
  <c r="Q229" i="167"/>
  <c r="Q226" i="167"/>
  <c r="Q219" i="167"/>
  <c r="Q215" i="167"/>
  <c r="Q211" i="167"/>
  <c r="Q228" i="166"/>
  <c r="Q217" i="166"/>
  <c r="Q213" i="166"/>
  <c r="Q217" i="165"/>
  <c r="Q213" i="165"/>
  <c r="Q231" i="164"/>
  <c r="Q225" i="164"/>
  <c r="Q219" i="164"/>
  <c r="Q215" i="164"/>
  <c r="Q211" i="164"/>
  <c r="Q230" i="163"/>
  <c r="Q222" i="163"/>
  <c r="Q218" i="163"/>
  <c r="Q214" i="163"/>
  <c r="Q231" i="162"/>
  <c r="Q219" i="162"/>
  <c r="Q215" i="162"/>
  <c r="Q211" i="162"/>
  <c r="Q231" i="161"/>
  <c r="Q220" i="161"/>
  <c r="Q216" i="161"/>
  <c r="Q212" i="161"/>
  <c r="Q210" i="169"/>
  <c r="Q227" i="168"/>
  <c r="Q218" i="168"/>
  <c r="Q229" i="166"/>
  <c r="Q215" i="166"/>
  <c r="Q230" i="165"/>
  <c r="Q215" i="165"/>
  <c r="Q216" i="164"/>
  <c r="Q229" i="163"/>
  <c r="Q224" i="163"/>
  <c r="Q220" i="163"/>
  <c r="Q215" i="163"/>
  <c r="Q218" i="162"/>
  <c r="Q213" i="162"/>
  <c r="Q230" i="161"/>
  <c r="Q218" i="161"/>
  <c r="Q213" i="161"/>
  <c r="Q231" i="160"/>
  <c r="Q218" i="160"/>
  <c r="Q214" i="160"/>
  <c r="Q231" i="159"/>
  <c r="Q228" i="159"/>
  <c r="Q219" i="159"/>
  <c r="Q215" i="159"/>
  <c r="Q211" i="159"/>
  <c r="Q220" i="158"/>
  <c r="Q216" i="158"/>
  <c r="Q212" i="158"/>
  <c r="Q229" i="157"/>
  <c r="Q218" i="157"/>
  <c r="Q214" i="157"/>
  <c r="Q229" i="156"/>
  <c r="Q223" i="156"/>
  <c r="Q219" i="156"/>
  <c r="Q215" i="156"/>
  <c r="Q211" i="156"/>
  <c r="Q219" i="155"/>
  <c r="Q215" i="155"/>
  <c r="Q211" i="155"/>
  <c r="Q230" i="169"/>
  <c r="Q214" i="168"/>
  <c r="Q230" i="167"/>
  <c r="Q214" i="166"/>
  <c r="Q229" i="165"/>
  <c r="Q214" i="165"/>
  <c r="Q221" i="164"/>
  <c r="Q213" i="164"/>
  <c r="Q226" i="163"/>
  <c r="Q219" i="163"/>
  <c r="Q213" i="163"/>
  <c r="Q230" i="162"/>
  <c r="Q217" i="162"/>
  <c r="Q212" i="162"/>
  <c r="Q229" i="161"/>
  <c r="Q222" i="161"/>
  <c r="Q217" i="161"/>
  <c r="Q211" i="161"/>
  <c r="Q230" i="160"/>
  <c r="Q221" i="160"/>
  <c r="Q217" i="160"/>
  <c r="Q213" i="160"/>
  <c r="Q230" i="159"/>
  <c r="Q222" i="159"/>
  <c r="Q218" i="159"/>
  <c r="Q214" i="159"/>
  <c r="Q231" i="158"/>
  <c r="Q219" i="158"/>
  <c r="Q215" i="158"/>
  <c r="Q211" i="158"/>
  <c r="Q225" i="157"/>
  <c r="Q217" i="157"/>
  <c r="Q213" i="157"/>
  <c r="Q218" i="156"/>
  <c r="Q214" i="156"/>
  <c r="Q230" i="155"/>
  <c r="Q218" i="155"/>
  <c r="Q214" i="155"/>
  <c r="Q210" i="155"/>
  <c r="Q229" i="154"/>
  <c r="Q214" i="169"/>
  <c r="Q212" i="167"/>
  <c r="Q230" i="166"/>
  <c r="Q226" i="166"/>
  <c r="Q218" i="166"/>
  <c r="Q210" i="166"/>
  <c r="Q218" i="165"/>
  <c r="Q229" i="164"/>
  <c r="Q217" i="164"/>
  <c r="Q231" i="163"/>
  <c r="Q216" i="163"/>
  <c r="Q211" i="163"/>
  <c r="Q220" i="162"/>
  <c r="Q214" i="162"/>
  <c r="Q219" i="161"/>
  <c r="Q214" i="161"/>
  <c r="Q225" i="160"/>
  <c r="Q219" i="160"/>
  <c r="Q215" i="160"/>
  <c r="Q211" i="160"/>
  <c r="Q226" i="159"/>
  <c r="Q220" i="159"/>
  <c r="Q216" i="159"/>
  <c r="Q212" i="159"/>
  <c r="Q229" i="158"/>
  <c r="Q217" i="158"/>
  <c r="Q213" i="158"/>
  <c r="Q230" i="157"/>
  <c r="Q219" i="157"/>
  <c r="Q215" i="157"/>
  <c r="Q211" i="157"/>
  <c r="Q230" i="156"/>
  <c r="Q227" i="156"/>
  <c r="Q220" i="156"/>
  <c r="Q216" i="156"/>
  <c r="Q212" i="156"/>
  <c r="Q228" i="155"/>
  <c r="Q216" i="155"/>
  <c r="Q212" i="155"/>
  <c r="Q230" i="168"/>
  <c r="Q211" i="165"/>
  <c r="Q220" i="164"/>
  <c r="Q212" i="163"/>
  <c r="Q216" i="162"/>
  <c r="Q215" i="161"/>
  <c r="Q229" i="160"/>
  <c r="Q212" i="160"/>
  <c r="Q213" i="159"/>
  <c r="Q216" i="157"/>
  <c r="Q217" i="156"/>
  <c r="Q213" i="155"/>
  <c r="Q219" i="154"/>
  <c r="Q215" i="154"/>
  <c r="Q211" i="154"/>
  <c r="Q211" i="166"/>
  <c r="Q231" i="157"/>
  <c r="Q217" i="154"/>
  <c r="Q210" i="168"/>
  <c r="Q219" i="166"/>
  <c r="Q223" i="164"/>
  <c r="Q212" i="164"/>
  <c r="Q229" i="159"/>
  <c r="Q230" i="158"/>
  <c r="Q212" i="157"/>
  <c r="Q213" i="156"/>
  <c r="Q218" i="154"/>
  <c r="Q214" i="154"/>
  <c r="Q210" i="154"/>
  <c r="Q218" i="169"/>
  <c r="Q230" i="154"/>
  <c r="Q216" i="167"/>
  <c r="Q219" i="165"/>
  <c r="Q228" i="163"/>
  <c r="Q217" i="163"/>
  <c r="Q229" i="162"/>
  <c r="Q223" i="160"/>
  <c r="Q216" i="160"/>
  <c r="Q224" i="159"/>
  <c r="Q217" i="159"/>
  <c r="Q214" i="158"/>
  <c r="Q220" i="157"/>
  <c r="Q231" i="156"/>
  <c r="Q217" i="155"/>
  <c r="Q228" i="154"/>
  <c r="Q216" i="154"/>
  <c r="Q212" i="154"/>
  <c r="Q220" i="160"/>
  <c r="Q218" i="158"/>
  <c r="Q229" i="155"/>
  <c r="Q213" i="154"/>
  <c r="Q224" i="154"/>
  <c r="Q221" i="161"/>
  <c r="Q222" i="154"/>
  <c r="Q226" i="164"/>
  <c r="Q223" i="154"/>
  <c r="Q224" i="156"/>
  <c r="Q226" i="158"/>
  <c r="Q226" i="157"/>
  <c r="Q228" i="160"/>
  <c r="Q222" i="166"/>
  <c r="Q224" i="168"/>
  <c r="Q225" i="154"/>
  <c r="Q225" i="156"/>
  <c r="Q227" i="159"/>
  <c r="Q226" i="160"/>
  <c r="Q222" i="162"/>
  <c r="Q225" i="165"/>
  <c r="Q226" i="156"/>
  <c r="Q222" i="157"/>
  <c r="Q228" i="158"/>
  <c r="Q227" i="160"/>
  <c r="Q223" i="161"/>
  <c r="Q223" i="162"/>
  <c r="Q222" i="171"/>
  <c r="Q224" i="167"/>
  <c r="Q227" i="169"/>
  <c r="Q224" i="164"/>
  <c r="Q227" i="166"/>
  <c r="Q224" i="169"/>
  <c r="Q224" i="171"/>
  <c r="Q221" i="174"/>
  <c r="Q226" i="172"/>
  <c r="Q224" i="173"/>
  <c r="Q227" i="174"/>
  <c r="Q222" i="175"/>
  <c r="Q220" i="176"/>
  <c r="Q221" i="177"/>
  <c r="Q223" i="175"/>
  <c r="Q221" i="176"/>
  <c r="Q227" i="180"/>
  <c r="Q222" i="181"/>
  <c r="Q224" i="179"/>
  <c r="Q224" i="180"/>
  <c r="Q223" i="181"/>
  <c r="Q227" i="181"/>
  <c r="Q227" i="184"/>
  <c r="Q220" i="187"/>
  <c r="Q221" i="183"/>
  <c r="Q221" i="184"/>
  <c r="Q227" i="185"/>
  <c r="Q225" i="184"/>
  <c r="Q224" i="186"/>
  <c r="Q222" i="187"/>
  <c r="Q220" i="190"/>
  <c r="Q222" i="189"/>
  <c r="Q224" i="190"/>
  <c r="Q220" i="191"/>
  <c r="Q227" i="192"/>
  <c r="Q224" i="192"/>
  <c r="Q221" i="159"/>
  <c r="Q226" i="154"/>
  <c r="Q227" i="154"/>
  <c r="Q227" i="157"/>
  <c r="Q224" i="161"/>
  <c r="Q220" i="155"/>
  <c r="Q221" i="158"/>
  <c r="Q224" i="162"/>
  <c r="Q222" i="169"/>
  <c r="Q222" i="155"/>
  <c r="Q228" i="156"/>
  <c r="Q221" i="157"/>
  <c r="Q226" i="162"/>
  <c r="Q223" i="163"/>
  <c r="Q220" i="167"/>
  <c r="Q227" i="161"/>
  <c r="Q227" i="162"/>
  <c r="Q222" i="164"/>
  <c r="Q221" i="165"/>
  <c r="Q221" i="166"/>
  <c r="Q226" i="168"/>
  <c r="Q221" i="169"/>
  <c r="Q225" i="171"/>
  <c r="Q227" i="167"/>
  <c r="Q220" i="171"/>
  <c r="Q225" i="167"/>
  <c r="Q225" i="174"/>
  <c r="Q224" i="175"/>
  <c r="Q227" i="173"/>
  <c r="Q222" i="174"/>
  <c r="Q226" i="175"/>
  <c r="Q223" i="176"/>
  <c r="Q224" i="177"/>
  <c r="Q227" i="176"/>
  <c r="Q225" i="178"/>
  <c r="Q225" i="182"/>
  <c r="Q222" i="177"/>
  <c r="Q226" i="178"/>
  <c r="Q223" i="179"/>
  <c r="Q226" i="182"/>
  <c r="Q220" i="178"/>
  <c r="Q227" i="179"/>
  <c r="Q226" i="181"/>
  <c r="Q220" i="182"/>
  <c r="Q220" i="177"/>
  <c r="Q226" i="187"/>
  <c r="Q224" i="183"/>
  <c r="Q224" i="184"/>
  <c r="Q223" i="186"/>
  <c r="Q222" i="183"/>
  <c r="Q227" i="186"/>
  <c r="Q220" i="185"/>
  <c r="Q224" i="189"/>
  <c r="Q223" i="190"/>
  <c r="Q224" i="191"/>
  <c r="Q220" i="189"/>
  <c r="Q225" i="190"/>
  <c r="Q221" i="191"/>
  <c r="Q226" i="189"/>
  <c r="Q225" i="163"/>
  <c r="Q224" i="157"/>
  <c r="Q221" i="162"/>
  <c r="Q223" i="167"/>
  <c r="Q221" i="155"/>
  <c r="Q228" i="161"/>
  <c r="Q224" i="155"/>
  <c r="Q225" i="158"/>
  <c r="Q223" i="159"/>
  <c r="Q228" i="162"/>
  <c r="Q226" i="169"/>
  <c r="Q226" i="155"/>
  <c r="Q228" i="157"/>
  <c r="Q223" i="158"/>
  <c r="Q223" i="155"/>
  <c r="Q225" i="159"/>
  <c r="Q222" i="165"/>
  <c r="Q227" i="163"/>
  <c r="Q228" i="165"/>
  <c r="Q225" i="166"/>
  <c r="Q225" i="169"/>
  <c r="Q223" i="172"/>
  <c r="Q222" i="168"/>
  <c r="Q227" i="165"/>
  <c r="Q220" i="166"/>
  <c r="Q220" i="168"/>
  <c r="Q221" i="172"/>
  <c r="Q220" i="173"/>
  <c r="Q226" i="177"/>
  <c r="Q226" i="174"/>
  <c r="Q225" i="175"/>
  <c r="Q225" i="176"/>
  <c r="Q226" i="176"/>
  <c r="Q220" i="172"/>
  <c r="Q220" i="174"/>
  <c r="Q222" i="179"/>
  <c r="Q221" i="181"/>
  <c r="Q225" i="177"/>
  <c r="Q226" i="179"/>
  <c r="Q220" i="180"/>
  <c r="Q223" i="178"/>
  <c r="Q223" i="182"/>
  <c r="Q221" i="178"/>
  <c r="Q225" i="180"/>
  <c r="Q220" i="181"/>
  <c r="Q221" i="182"/>
  <c r="Q220" i="183"/>
  <c r="Q226" i="185"/>
  <c r="Q222" i="185"/>
  <c r="Q225" i="186"/>
  <c r="Q227" i="190"/>
  <c r="Q223" i="191"/>
  <c r="Q221" i="192"/>
  <c r="Q222" i="192"/>
  <c r="Q225" i="191"/>
  <c r="Q226" i="190"/>
  <c r="Q222" i="191"/>
  <c r="Q220" i="154"/>
  <c r="Q221" i="156"/>
  <c r="Q223" i="165"/>
  <c r="Q225" i="161"/>
  <c r="Q227" i="155"/>
  <c r="Q227" i="172"/>
  <c r="Q223" i="169"/>
  <c r="Q223" i="173"/>
  <c r="Q223" i="174"/>
  <c r="Q224" i="172"/>
  <c r="Q220" i="179"/>
  <c r="Q227" i="182"/>
  <c r="Q223" i="184"/>
  <c r="Q224" i="185"/>
  <c r="Q224" i="187"/>
  <c r="Q225" i="192"/>
  <c r="Q220" i="192"/>
  <c r="Q226" i="192"/>
  <c r="Q223" i="166"/>
  <c r="Q222" i="158"/>
  <c r="Q223" i="157"/>
  <c r="Q222" i="160"/>
  <c r="Q227" i="158"/>
  <c r="Q228" i="164"/>
  <c r="Q221" i="167"/>
  <c r="Q222" i="172"/>
  <c r="Q226" i="180"/>
  <c r="Q221" i="180"/>
  <c r="Q224" i="181"/>
  <c r="Q221" i="171"/>
  <c r="Q221" i="173"/>
  <c r="Q224" i="178"/>
  <c r="Q226" i="184"/>
  <c r="Q223" i="192"/>
  <c r="Q221" i="163"/>
  <c r="Q221" i="154"/>
  <c r="Q224" i="158"/>
  <c r="Q226" i="161"/>
  <c r="Q226" i="171"/>
  <c r="Q224" i="166"/>
  <c r="Q220" i="169"/>
  <c r="Q225" i="172"/>
  <c r="Q225" i="173"/>
  <c r="Q220" i="175"/>
  <c r="Q223" i="180"/>
  <c r="Q227" i="178"/>
  <c r="Q221" i="179"/>
  <c r="Q226" i="183"/>
  <c r="Q221" i="186"/>
  <c r="Q227" i="191"/>
  <c r="Q221" i="190"/>
  <c r="Q226" i="188"/>
  <c r="Q226" i="191"/>
  <c r="Q225" i="162"/>
  <c r="Q225" i="155"/>
  <c r="Q222" i="156"/>
  <c r="Q224" i="160"/>
  <c r="Q226" i="165"/>
  <c r="Q224" i="174"/>
  <c r="Q224" i="182"/>
  <c r="S5" i="82"/>
  <c r="O11" i="86" s="1"/>
  <c r="O5" i="82"/>
  <c r="K11" i="86" s="1"/>
  <c r="K5" i="82"/>
  <c r="G5" i="82"/>
  <c r="T5" i="82"/>
  <c r="P11" i="86" s="1"/>
  <c r="P5" i="82"/>
  <c r="L11" i="86" s="1"/>
  <c r="L5" i="82"/>
  <c r="H11" i="86" s="1"/>
  <c r="H5" i="82"/>
  <c r="D11" i="86" s="1"/>
  <c r="W11" i="87" s="1"/>
  <c r="R5" i="82"/>
  <c r="N11" i="86" s="1"/>
  <c r="N5" i="82"/>
  <c r="J11" i="86" s="1"/>
  <c r="J5" i="82"/>
  <c r="F11" i="86" s="1"/>
  <c r="U5" i="82"/>
  <c r="Q5" i="82"/>
  <c r="M11" i="86" s="1"/>
  <c r="M5" i="82"/>
  <c r="I11" i="86" s="1"/>
  <c r="I5" i="82"/>
  <c r="E11" i="86" s="1"/>
  <c r="U11" i="82"/>
  <c r="Q11" i="82"/>
  <c r="M11" i="82"/>
  <c r="I11" i="82"/>
  <c r="T11" i="82"/>
  <c r="P11" i="82"/>
  <c r="L11" i="82"/>
  <c r="H11" i="82"/>
  <c r="S11" i="82"/>
  <c r="O11" i="82"/>
  <c r="K11" i="82"/>
  <c r="G11" i="82"/>
  <c r="R11" i="82"/>
  <c r="N11" i="82"/>
  <c r="J17" i="86" s="1"/>
  <c r="J11" i="82"/>
  <c r="R8" i="82"/>
  <c r="N14" i="86" s="1"/>
  <c r="N8" i="82"/>
  <c r="J14" i="86" s="1"/>
  <c r="J8" i="82"/>
  <c r="F14" i="86" s="1"/>
  <c r="U8" i="82"/>
  <c r="Q14" i="86" s="1"/>
  <c r="Q8" i="82"/>
  <c r="M14" i="86" s="1"/>
  <c r="M8" i="82"/>
  <c r="I14" i="86" s="1"/>
  <c r="I8" i="82"/>
  <c r="E14" i="86" s="1"/>
  <c r="S8" i="82"/>
  <c r="O14" i="86" s="1"/>
  <c r="O8" i="82"/>
  <c r="K14" i="86" s="1"/>
  <c r="K8" i="82"/>
  <c r="G8" i="82"/>
  <c r="T8" i="82"/>
  <c r="P14" i="86" s="1"/>
  <c r="P8" i="82"/>
  <c r="L14" i="86" s="1"/>
  <c r="L8" i="82"/>
  <c r="H14" i="86" s="1"/>
  <c r="H8" i="82"/>
  <c r="U2" i="82"/>
  <c r="Q8" i="86" s="1"/>
  <c r="Q2" i="82"/>
  <c r="M8" i="86" s="1"/>
  <c r="M2" i="82"/>
  <c r="I8" i="86" s="1"/>
  <c r="I2" i="82"/>
  <c r="E8" i="86" s="1"/>
  <c r="T2" i="82"/>
  <c r="P8" i="86" s="1"/>
  <c r="P2" i="82"/>
  <c r="L8" i="86" s="1"/>
  <c r="L2" i="82"/>
  <c r="H2" i="82"/>
  <c r="D8" i="86" s="1"/>
  <c r="W8" i="87" s="1"/>
  <c r="S2" i="82"/>
  <c r="O8" i="86" s="1"/>
  <c r="O2" i="82"/>
  <c r="K8" i="86" s="1"/>
  <c r="K2" i="82"/>
  <c r="G2" i="82"/>
  <c r="R2" i="82"/>
  <c r="N8" i="86" s="1"/>
  <c r="N2" i="82"/>
  <c r="J8" i="86" s="1"/>
  <c r="J2" i="82"/>
  <c r="F8" i="86" s="1"/>
  <c r="Q461" i="86"/>
  <c r="M461" i="86"/>
  <c r="I461" i="86"/>
  <c r="E461" i="86"/>
  <c r="P461" i="86"/>
  <c r="K461" i="86"/>
  <c r="F461" i="86"/>
  <c r="L461" i="86"/>
  <c r="G461" i="86"/>
  <c r="N461" i="86"/>
  <c r="C461" i="86"/>
  <c r="J461" i="86"/>
  <c r="H461" i="86"/>
  <c r="O461" i="86"/>
  <c r="D461" i="86"/>
  <c r="W461" i="87" s="1"/>
  <c r="P155" i="86"/>
  <c r="L155" i="86"/>
  <c r="H155" i="86"/>
  <c r="D155" i="86"/>
  <c r="W155" i="87" s="1"/>
  <c r="O155" i="86"/>
  <c r="J155" i="86"/>
  <c r="E155" i="86"/>
  <c r="N155" i="86"/>
  <c r="I155" i="86"/>
  <c r="C155" i="86"/>
  <c r="M155" i="86"/>
  <c r="G155" i="86"/>
  <c r="Q155" i="86"/>
  <c r="K155" i="86"/>
  <c r="F155" i="86"/>
  <c r="Q263" i="86"/>
  <c r="M263" i="86"/>
  <c r="I263" i="86"/>
  <c r="E263" i="86"/>
  <c r="N263" i="86"/>
  <c r="H263" i="86"/>
  <c r="C263" i="86"/>
  <c r="P263" i="86"/>
  <c r="K263" i="86"/>
  <c r="F263" i="86"/>
  <c r="L263" i="86"/>
  <c r="J263" i="86"/>
  <c r="G263" i="86"/>
  <c r="O263" i="86"/>
  <c r="D263" i="86"/>
  <c r="W263" i="87" s="1"/>
  <c r="Q407" i="86"/>
  <c r="M407" i="86"/>
  <c r="I407" i="86"/>
  <c r="E407" i="86"/>
  <c r="P407" i="86"/>
  <c r="K407" i="86"/>
  <c r="F407" i="86"/>
  <c r="O407" i="86"/>
  <c r="J407" i="86"/>
  <c r="D407" i="86"/>
  <c r="W407" i="87" s="1"/>
  <c r="N407" i="86"/>
  <c r="H407" i="86"/>
  <c r="C407" i="86"/>
  <c r="L407" i="86"/>
  <c r="G407" i="86"/>
  <c r="Q50" i="86"/>
  <c r="M50" i="86"/>
  <c r="I50" i="86"/>
  <c r="E50" i="86"/>
  <c r="P50" i="86"/>
  <c r="L50" i="86"/>
  <c r="H50" i="86"/>
  <c r="D50" i="86"/>
  <c r="W50" i="87" s="1"/>
  <c r="J50" i="86"/>
  <c r="O50" i="86"/>
  <c r="G50" i="86"/>
  <c r="N50" i="86"/>
  <c r="F50" i="86"/>
  <c r="K50" i="86"/>
  <c r="C50" i="86"/>
  <c r="P194" i="86"/>
  <c r="L194" i="86"/>
  <c r="H194" i="86"/>
  <c r="D194" i="86"/>
  <c r="W194" i="87" s="1"/>
  <c r="M194" i="86"/>
  <c r="G194" i="86"/>
  <c r="Q194" i="86"/>
  <c r="K194" i="86"/>
  <c r="F194" i="86"/>
  <c r="O194" i="86"/>
  <c r="J194" i="86"/>
  <c r="E194" i="86"/>
  <c r="N194" i="86"/>
  <c r="I194" i="86"/>
  <c r="C194" i="86"/>
  <c r="Q290" i="86"/>
  <c r="M290" i="86"/>
  <c r="I290" i="86"/>
  <c r="E290" i="86"/>
  <c r="N290" i="86"/>
  <c r="H290" i="86"/>
  <c r="C290" i="86"/>
  <c r="K290" i="86"/>
  <c r="D290" i="86"/>
  <c r="W290" i="87" s="1"/>
  <c r="P290" i="86"/>
  <c r="J290" i="86"/>
  <c r="O290" i="86"/>
  <c r="G290" i="86"/>
  <c r="L290" i="86"/>
  <c r="F290" i="86"/>
  <c r="O446" i="86"/>
  <c r="K446" i="86"/>
  <c r="G446" i="86"/>
  <c r="C446" i="86"/>
  <c r="P446" i="86"/>
  <c r="L446" i="86"/>
  <c r="H446" i="86"/>
  <c r="D446" i="86"/>
  <c r="W446" i="87" s="1"/>
  <c r="Q446" i="86"/>
  <c r="I446" i="86"/>
  <c r="N446" i="86"/>
  <c r="F446" i="86"/>
  <c r="M446" i="86"/>
  <c r="E446" i="86"/>
  <c r="J446" i="86"/>
  <c r="Q104" i="86"/>
  <c r="M104" i="86"/>
  <c r="I104" i="86"/>
  <c r="E104" i="86"/>
  <c r="P104" i="86"/>
  <c r="L104" i="86"/>
  <c r="H104" i="86"/>
  <c r="D104" i="86"/>
  <c r="W104" i="87" s="1"/>
  <c r="J104" i="86"/>
  <c r="O104" i="86"/>
  <c r="G104" i="86"/>
  <c r="N104" i="86"/>
  <c r="F104" i="86"/>
  <c r="K104" i="86"/>
  <c r="C104" i="86"/>
  <c r="P176" i="86"/>
  <c r="L176" i="86"/>
  <c r="H176" i="86"/>
  <c r="D176" i="86"/>
  <c r="W176" i="87" s="1"/>
  <c r="M176" i="86"/>
  <c r="G176" i="86"/>
  <c r="Q176" i="86"/>
  <c r="K176" i="86"/>
  <c r="F176" i="86"/>
  <c r="O176" i="86"/>
  <c r="J176" i="86"/>
  <c r="E176" i="86"/>
  <c r="N176" i="86"/>
  <c r="I176" i="86"/>
  <c r="C176" i="86"/>
  <c r="Q332" i="86"/>
  <c r="M332" i="86"/>
  <c r="I332" i="86"/>
  <c r="E332" i="86"/>
  <c r="P332" i="86"/>
  <c r="L332" i="86"/>
  <c r="H332" i="86"/>
  <c r="D332" i="86"/>
  <c r="W332" i="87" s="1"/>
  <c r="J332" i="86"/>
  <c r="O332" i="86"/>
  <c r="G332" i="86"/>
  <c r="N332" i="86"/>
  <c r="F332" i="86"/>
  <c r="K332" i="86"/>
  <c r="C332" i="86"/>
  <c r="Q71" i="86"/>
  <c r="M71" i="86"/>
  <c r="I71" i="86"/>
  <c r="E71" i="86"/>
  <c r="P71" i="86"/>
  <c r="L71" i="86"/>
  <c r="H71" i="86"/>
  <c r="D71" i="86"/>
  <c r="W71" i="87" s="1"/>
  <c r="J71" i="86"/>
  <c r="O71" i="86"/>
  <c r="G71" i="86"/>
  <c r="N71" i="86"/>
  <c r="F71" i="86"/>
  <c r="K71" i="86"/>
  <c r="C71" i="86"/>
  <c r="P215" i="86"/>
  <c r="L215" i="86"/>
  <c r="H215" i="86"/>
  <c r="D215" i="86"/>
  <c r="W215" i="87" s="1"/>
  <c r="Q215" i="86"/>
  <c r="K215" i="86"/>
  <c r="F215" i="86"/>
  <c r="N215" i="86"/>
  <c r="I215" i="86"/>
  <c r="C215" i="86"/>
  <c r="M215" i="86"/>
  <c r="G215" i="86"/>
  <c r="E215" i="86"/>
  <c r="O215" i="86"/>
  <c r="J215" i="86"/>
  <c r="Q371" i="86"/>
  <c r="M371" i="86"/>
  <c r="I371" i="86"/>
  <c r="E371" i="86"/>
  <c r="P371" i="86"/>
  <c r="K371" i="86"/>
  <c r="F371" i="86"/>
  <c r="O371" i="86"/>
  <c r="J371" i="86"/>
  <c r="D371" i="86"/>
  <c r="W371" i="87" s="1"/>
  <c r="N371" i="86"/>
  <c r="H371" i="86"/>
  <c r="C371" i="86"/>
  <c r="L371" i="86"/>
  <c r="G371" i="86"/>
  <c r="Q98" i="86"/>
  <c r="M98" i="86"/>
  <c r="I98" i="86"/>
  <c r="E98" i="86"/>
  <c r="P98" i="86"/>
  <c r="L98" i="86"/>
  <c r="H98" i="86"/>
  <c r="D98" i="86"/>
  <c r="W98" i="87" s="1"/>
  <c r="J98" i="86"/>
  <c r="O98" i="86"/>
  <c r="G98" i="86"/>
  <c r="N98" i="86"/>
  <c r="F98" i="86"/>
  <c r="K98" i="86"/>
  <c r="C98" i="86"/>
  <c r="P230" i="86"/>
  <c r="L230" i="86"/>
  <c r="H230" i="86"/>
  <c r="D230" i="86"/>
  <c r="W230" i="87" s="1"/>
  <c r="N230" i="86"/>
  <c r="I230" i="86"/>
  <c r="C230" i="86"/>
  <c r="M230" i="86"/>
  <c r="G230" i="86"/>
  <c r="Q230" i="86"/>
  <c r="K230" i="86"/>
  <c r="F230" i="86"/>
  <c r="O230" i="86"/>
  <c r="J230" i="86"/>
  <c r="E230" i="86"/>
  <c r="Q386" i="86"/>
  <c r="M386" i="86"/>
  <c r="I386" i="86"/>
  <c r="E386" i="86"/>
  <c r="P386" i="86"/>
  <c r="K386" i="86"/>
  <c r="F386" i="86"/>
  <c r="J386" i="86"/>
  <c r="C386" i="86"/>
  <c r="O386" i="86"/>
  <c r="H386" i="86"/>
  <c r="N386" i="86"/>
  <c r="G386" i="86"/>
  <c r="L386" i="86"/>
  <c r="D386" i="86"/>
  <c r="W386" i="87" s="1"/>
  <c r="Q56" i="86"/>
  <c r="M56" i="86"/>
  <c r="I56" i="86"/>
  <c r="E56" i="86"/>
  <c r="P56" i="86"/>
  <c r="L56" i="86"/>
  <c r="H56" i="86"/>
  <c r="D56" i="86"/>
  <c r="W56" i="87" s="1"/>
  <c r="J56" i="86"/>
  <c r="G56" i="86"/>
  <c r="F56" i="86"/>
  <c r="K56" i="86"/>
  <c r="C56" i="86"/>
  <c r="Q296" i="86"/>
  <c r="M296" i="86"/>
  <c r="I296" i="86"/>
  <c r="E296" i="86"/>
  <c r="N296" i="86"/>
  <c r="H296" i="86"/>
  <c r="C296" i="86"/>
  <c r="L296" i="86"/>
  <c r="G296" i="86"/>
  <c r="J296" i="86"/>
  <c r="P296" i="86"/>
  <c r="F296" i="86"/>
  <c r="O296" i="86"/>
  <c r="D296" i="86"/>
  <c r="W296" i="87" s="1"/>
  <c r="K296" i="86"/>
  <c r="Q392" i="86"/>
  <c r="M392" i="86"/>
  <c r="I392" i="86"/>
  <c r="E392" i="86"/>
  <c r="P392" i="86"/>
  <c r="K392" i="86"/>
  <c r="F392" i="86"/>
  <c r="L392" i="86"/>
  <c r="G392" i="86"/>
  <c r="H392" i="86"/>
  <c r="O392" i="86"/>
  <c r="D392" i="86"/>
  <c r="W392" i="87" s="1"/>
  <c r="N392" i="86"/>
  <c r="C392" i="86"/>
  <c r="J392" i="86"/>
  <c r="P23" i="86"/>
  <c r="L23" i="86"/>
  <c r="H23" i="86"/>
  <c r="D23" i="86"/>
  <c r="W23" i="87" s="1"/>
  <c r="O23" i="86"/>
  <c r="J23" i="86"/>
  <c r="E23" i="86"/>
  <c r="N23" i="86"/>
  <c r="I23" i="86"/>
  <c r="C23" i="86"/>
  <c r="M23" i="86"/>
  <c r="G23" i="86"/>
  <c r="Q23" i="86"/>
  <c r="K23" i="86"/>
  <c r="F23" i="86"/>
  <c r="P203" i="86"/>
  <c r="L203" i="86"/>
  <c r="H203" i="86"/>
  <c r="D203" i="86"/>
  <c r="W203" i="87" s="1"/>
  <c r="N203" i="86"/>
  <c r="I203" i="86"/>
  <c r="C203" i="86"/>
  <c r="Q203" i="86"/>
  <c r="K203" i="86"/>
  <c r="F203" i="86"/>
  <c r="O203" i="86"/>
  <c r="J203" i="86"/>
  <c r="E203" i="86"/>
  <c r="G203" i="86"/>
  <c r="M203" i="86"/>
  <c r="Q311" i="86"/>
  <c r="M311" i="86"/>
  <c r="I311" i="86"/>
  <c r="E311" i="86"/>
  <c r="O311" i="86"/>
  <c r="J311" i="86"/>
  <c r="D311" i="86"/>
  <c r="W311" i="87" s="1"/>
  <c r="N311" i="86"/>
  <c r="H311" i="86"/>
  <c r="C311" i="86"/>
  <c r="L311" i="86"/>
  <c r="G311" i="86"/>
  <c r="F311" i="86"/>
  <c r="P311" i="86"/>
  <c r="K311" i="86"/>
  <c r="Q455" i="86"/>
  <c r="M455" i="86"/>
  <c r="I455" i="86"/>
  <c r="E455" i="86"/>
  <c r="P455" i="86"/>
  <c r="K455" i="86"/>
  <c r="F455" i="86"/>
  <c r="O455" i="86"/>
  <c r="H455" i="86"/>
  <c r="N455" i="86"/>
  <c r="G455" i="86"/>
  <c r="L455" i="86"/>
  <c r="D455" i="86"/>
  <c r="W455" i="87" s="1"/>
  <c r="J455" i="86"/>
  <c r="C455" i="86"/>
  <c r="N122" i="86"/>
  <c r="J122" i="86"/>
  <c r="F122" i="86"/>
  <c r="Q122" i="86"/>
  <c r="M122" i="86"/>
  <c r="I122" i="86"/>
  <c r="E122" i="86"/>
  <c r="P122" i="86"/>
  <c r="L122" i="86"/>
  <c r="H122" i="86"/>
  <c r="D122" i="86"/>
  <c r="W122" i="87" s="1"/>
  <c r="K122" i="86"/>
  <c r="G122" i="86"/>
  <c r="C122" i="86"/>
  <c r="O122" i="86"/>
  <c r="Q338" i="86"/>
  <c r="M338" i="86"/>
  <c r="I338" i="86"/>
  <c r="E338" i="86"/>
  <c r="P338" i="86"/>
  <c r="L338" i="86"/>
  <c r="H338" i="86"/>
  <c r="D338" i="86"/>
  <c r="W338" i="87" s="1"/>
  <c r="O338" i="86"/>
  <c r="K338" i="86"/>
  <c r="G338" i="86"/>
  <c r="C338" i="86"/>
  <c r="F338" i="86"/>
  <c r="N338" i="86"/>
  <c r="J338" i="86"/>
  <c r="Q482" i="86"/>
  <c r="M482" i="86"/>
  <c r="I482" i="86"/>
  <c r="E482" i="86"/>
  <c r="P482" i="86"/>
  <c r="L482" i="86"/>
  <c r="H482" i="86"/>
  <c r="D482" i="86"/>
  <c r="W482" i="87" s="1"/>
  <c r="O482" i="86"/>
  <c r="K482" i="86"/>
  <c r="G482" i="86"/>
  <c r="C482" i="86"/>
  <c r="N482" i="86"/>
  <c r="J482" i="86"/>
  <c r="F482" i="86"/>
  <c r="P212" i="86"/>
  <c r="L212" i="86"/>
  <c r="H212" i="86"/>
  <c r="D212" i="86"/>
  <c r="W212" i="87" s="1"/>
  <c r="N212" i="86"/>
  <c r="I212" i="86"/>
  <c r="C212" i="86"/>
  <c r="Q212" i="86"/>
  <c r="K212" i="86"/>
  <c r="F212" i="86"/>
  <c r="O212" i="86"/>
  <c r="J212" i="86"/>
  <c r="E212" i="86"/>
  <c r="M212" i="86"/>
  <c r="G212" i="86"/>
  <c r="P236" i="86"/>
  <c r="L236" i="86"/>
  <c r="H236" i="86"/>
  <c r="D236" i="86"/>
  <c r="W236" i="87" s="1"/>
  <c r="N236" i="86"/>
  <c r="I236" i="86"/>
  <c r="C236" i="86"/>
  <c r="M236" i="86"/>
  <c r="G236" i="86"/>
  <c r="Q236" i="86"/>
  <c r="K236" i="86"/>
  <c r="F236" i="86"/>
  <c r="O236" i="86"/>
  <c r="J236" i="86"/>
  <c r="E236" i="86"/>
  <c r="P440" i="86"/>
  <c r="L440" i="86"/>
  <c r="H440" i="86"/>
  <c r="D440" i="86"/>
  <c r="W440" i="87" s="1"/>
  <c r="M440" i="86"/>
  <c r="G440" i="86"/>
  <c r="Q440" i="86"/>
  <c r="K440" i="86"/>
  <c r="F440" i="86"/>
  <c r="O440" i="86"/>
  <c r="J440" i="86"/>
  <c r="E440" i="86"/>
  <c r="N440" i="86"/>
  <c r="I440" i="86"/>
  <c r="C440" i="86"/>
  <c r="B9" i="17"/>
  <c r="Q8" i="17"/>
  <c r="B8" i="17"/>
  <c r="D14" i="86"/>
  <c r="W14" i="87" s="1"/>
  <c r="Q11" i="86"/>
  <c r="H8" i="86"/>
  <c r="B75" i="2"/>
  <c r="K107" i="83"/>
  <c r="K62" i="83"/>
  <c r="K85" i="83"/>
  <c r="K40" i="83"/>
  <c r="Q128" i="15"/>
  <c r="Q124" i="15"/>
  <c r="Q120" i="15"/>
  <c r="Q116" i="15"/>
  <c r="Q112" i="15"/>
  <c r="Q108" i="15"/>
  <c r="Q104" i="15"/>
  <c r="Q100" i="15"/>
  <c r="Q121" i="83"/>
  <c r="Q117" i="83"/>
  <c r="Q105" i="83"/>
  <c r="Q101" i="83"/>
  <c r="Q202" i="14"/>
  <c r="Q198" i="14"/>
  <c r="Q186" i="14"/>
  <c r="Q182" i="14"/>
  <c r="Q170" i="14"/>
  <c r="Q166" i="14"/>
  <c r="Q162" i="14"/>
  <c r="Q617" i="84"/>
  <c r="Q605" i="84"/>
  <c r="Q601" i="84"/>
  <c r="Q597" i="84"/>
  <c r="Q585" i="84"/>
  <c r="Q581" i="84"/>
  <c r="Q577" i="84"/>
  <c r="Q127" i="15"/>
  <c r="Q123" i="15"/>
  <c r="Q119" i="15"/>
  <c r="Q115" i="15"/>
  <c r="Q111" i="15"/>
  <c r="Q107" i="15"/>
  <c r="Q103" i="15"/>
  <c r="Q99" i="15"/>
  <c r="Q120" i="83"/>
  <c r="Q108" i="83"/>
  <c r="Q104" i="83"/>
  <c r="Q100" i="83"/>
  <c r="Q201" i="14"/>
  <c r="Q189" i="14"/>
  <c r="Q185" i="14"/>
  <c r="Q181" i="14"/>
  <c r="Q169" i="14"/>
  <c r="Q165" i="14"/>
  <c r="Q616" i="84"/>
  <c r="Q604" i="84"/>
  <c r="Q600" i="84"/>
  <c r="Q596" i="84"/>
  <c r="Q584" i="84"/>
  <c r="Q580" i="84"/>
  <c r="Q568" i="84"/>
  <c r="Q564" i="84"/>
  <c r="Q126" i="15"/>
  <c r="Q122" i="15"/>
  <c r="Q118" i="15"/>
  <c r="Q114" i="15"/>
  <c r="Q110" i="15"/>
  <c r="Q106" i="15"/>
  <c r="Q102" i="15"/>
  <c r="Q98" i="15"/>
  <c r="Q119" i="83"/>
  <c r="Q107" i="83"/>
  <c r="Q103" i="83"/>
  <c r="Q200" i="14"/>
  <c r="Q188" i="14"/>
  <c r="Q184" i="14"/>
  <c r="Q180" i="14"/>
  <c r="Q168" i="14"/>
  <c r="Q164" i="14"/>
  <c r="Q615" i="84"/>
  <c r="Q603" i="84"/>
  <c r="Q599" i="84"/>
  <c r="Q587" i="84"/>
  <c r="Q583" i="84"/>
  <c r="Q579" i="84"/>
  <c r="Q567" i="84"/>
  <c r="Q563" i="84"/>
  <c r="Q559" i="84"/>
  <c r="Q125" i="15"/>
  <c r="Q121" i="15"/>
  <c r="Q117" i="15"/>
  <c r="Q113" i="15"/>
  <c r="Q109" i="15"/>
  <c r="Q105" i="15"/>
  <c r="Q101" i="15"/>
  <c r="Q118" i="83"/>
  <c r="Q106" i="83"/>
  <c r="Q102" i="83"/>
  <c r="Q199" i="14"/>
  <c r="Q187" i="14"/>
  <c r="Q183" i="14"/>
  <c r="Q179" i="14"/>
  <c r="Q167" i="14"/>
  <c r="Q163" i="14"/>
  <c r="Q606" i="84"/>
  <c r="Q602" i="84"/>
  <c r="Q598" i="84"/>
  <c r="Q586" i="84"/>
  <c r="Q582" i="84"/>
  <c r="Q578" i="84"/>
  <c r="Q566" i="84"/>
  <c r="Q562" i="84"/>
  <c r="Q558" i="84"/>
  <c r="Q560" i="84"/>
  <c r="Q546" i="84"/>
  <c r="Q542" i="84"/>
  <c r="Q530" i="84"/>
  <c r="Q526" i="84"/>
  <c r="Q522" i="84"/>
  <c r="Q510" i="84"/>
  <c r="Q506" i="84"/>
  <c r="Q502" i="84"/>
  <c r="Q490" i="84"/>
  <c r="Q486" i="84"/>
  <c r="Q482" i="84"/>
  <c r="Q470" i="84"/>
  <c r="Q466" i="84"/>
  <c r="Q549" i="84"/>
  <c r="Q545" i="84"/>
  <c r="Q541" i="84"/>
  <c r="Q529" i="84"/>
  <c r="Q525" i="84"/>
  <c r="Q521" i="84"/>
  <c r="Q509" i="84"/>
  <c r="Q505" i="84"/>
  <c r="Q501" i="84"/>
  <c r="Q489" i="84"/>
  <c r="Q485" i="84"/>
  <c r="Q473" i="84"/>
  <c r="Q469" i="84"/>
  <c r="Q565" i="84"/>
  <c r="Q548" i="84"/>
  <c r="Q544" i="84"/>
  <c r="Q540" i="84"/>
  <c r="Q528" i="84"/>
  <c r="Q524" i="84"/>
  <c r="Q520" i="84"/>
  <c r="Q508" i="84"/>
  <c r="Q504" i="84"/>
  <c r="Q492" i="84"/>
  <c r="Q488" i="84"/>
  <c r="Q484" i="84"/>
  <c r="Q472" i="84"/>
  <c r="Q468" i="84"/>
  <c r="Q561" i="84"/>
  <c r="Q547" i="84"/>
  <c r="Q543" i="84"/>
  <c r="Q539" i="84"/>
  <c r="Q527" i="84"/>
  <c r="Q523" i="84"/>
  <c r="Q511" i="84"/>
  <c r="Q507" i="84"/>
  <c r="Q503" i="84"/>
  <c r="Q491" i="84"/>
  <c r="Q487" i="84"/>
  <c r="Q483" i="84"/>
  <c r="Q471" i="84"/>
  <c r="Q467" i="84"/>
  <c r="Q238" i="13"/>
  <c r="Q249" i="13"/>
  <c r="Q233" i="13"/>
  <c r="Q240" i="13"/>
  <c r="Q236" i="13"/>
  <c r="Q232" i="13"/>
  <c r="Q251" i="13"/>
  <c r="Q239" i="13"/>
  <c r="Q235" i="13"/>
  <c r="Q231" i="13"/>
  <c r="Q250" i="13"/>
  <c r="Q234" i="13"/>
  <c r="Q237" i="13"/>
  <c r="Q495" i="84"/>
  <c r="Q531" i="84"/>
  <c r="Q496" i="84"/>
  <c r="Q532" i="84"/>
  <c r="Q493" i="84"/>
  <c r="Q533" i="84"/>
  <c r="Q569" i="84"/>
  <c r="Q478" i="84"/>
  <c r="Q518" i="84"/>
  <c r="Q554" i="84"/>
  <c r="Q594" i="84"/>
  <c r="Q175" i="14"/>
  <c r="Q114" i="83"/>
  <c r="Q595" i="84"/>
  <c r="Q176" i="14"/>
  <c r="Q115" i="83"/>
  <c r="Q592" i="84"/>
  <c r="Q609" i="84"/>
  <c r="Q190" i="14"/>
  <c r="Q537" i="84"/>
  <c r="Q534" i="84"/>
  <c r="Q610" i="84"/>
  <c r="Q499" i="84"/>
  <c r="Q536" i="84"/>
  <c r="Q497" i="84"/>
  <c r="Q494" i="84"/>
  <c r="Q475" i="84"/>
  <c r="Q515" i="84"/>
  <c r="Q551" i="84"/>
  <c r="Q479" i="84"/>
  <c r="Q519" i="84"/>
  <c r="Q555" i="84"/>
  <c r="Q480" i="84"/>
  <c r="Q516" i="84"/>
  <c r="Q556" i="84"/>
  <c r="Q481" i="84"/>
  <c r="Q517" i="84"/>
  <c r="Q557" i="84"/>
  <c r="Q474" i="84"/>
  <c r="Q514" i="84"/>
  <c r="Q550" i="84"/>
  <c r="Q590" i="84"/>
  <c r="Q171" i="14"/>
  <c r="Q110" i="83"/>
  <c r="Q591" i="84"/>
  <c r="Q172" i="14"/>
  <c r="Q111" i="83"/>
  <c r="Q588" i="84"/>
  <c r="Q173" i="14"/>
  <c r="Q112" i="83"/>
  <c r="Q593" i="84"/>
  <c r="Q178" i="14"/>
  <c r="Q113" i="83"/>
  <c r="Q177" i="14"/>
  <c r="Q116" i="83"/>
  <c r="Q535" i="84"/>
  <c r="Q500" i="84"/>
  <c r="Q570" i="84"/>
  <c r="Q174" i="14"/>
  <c r="Q193" i="14"/>
  <c r="Q552" i="84"/>
  <c r="Q572" i="84"/>
  <c r="Q194" i="14"/>
  <c r="Q553" i="84"/>
  <c r="Q498" i="84"/>
  <c r="Q195" i="14"/>
  <c r="Q575" i="84"/>
  <c r="Q196" i="14"/>
  <c r="Q576" i="84"/>
  <c r="Q197" i="14"/>
  <c r="Q589" i="84"/>
  <c r="Q476" i="84"/>
  <c r="Q538" i="84"/>
  <c r="Q607" i="84"/>
  <c r="Q608" i="84"/>
  <c r="Q613" i="84"/>
  <c r="Q512" i="84"/>
  <c r="Q477" i="84"/>
  <c r="Q574" i="84"/>
  <c r="Q611" i="84"/>
  <c r="Q612" i="84"/>
  <c r="Q109" i="83"/>
  <c r="Q513" i="84"/>
  <c r="Q614" i="84"/>
  <c r="Q191" i="14"/>
  <c r="Q571" i="84"/>
  <c r="Q192" i="14"/>
  <c r="Q573" i="84"/>
  <c r="Q245" i="13"/>
  <c r="Q243" i="13"/>
  <c r="Q248" i="13"/>
  <c r="Q246" i="13"/>
  <c r="Q244" i="13"/>
  <c r="Q242" i="13"/>
  <c r="Q241" i="13"/>
  <c r="Q247" i="13"/>
  <c r="Q96" i="15"/>
  <c r="Q92" i="15"/>
  <c r="Q88" i="15"/>
  <c r="Q84" i="15"/>
  <c r="Q80" i="15"/>
  <c r="Q76" i="15"/>
  <c r="Q72" i="15"/>
  <c r="Q68" i="15"/>
  <c r="Q97" i="83"/>
  <c r="Q85" i="83"/>
  <c r="Q81" i="83"/>
  <c r="Q158" i="14"/>
  <c r="Q146" i="14"/>
  <c r="Q142" i="14"/>
  <c r="Q138" i="14"/>
  <c r="Q126" i="14"/>
  <c r="Q122" i="14"/>
  <c r="Q95" i="15"/>
  <c r="Q91" i="15"/>
  <c r="Q87" i="15"/>
  <c r="Q83" i="15"/>
  <c r="Q79" i="15"/>
  <c r="Q75" i="15"/>
  <c r="Q71" i="15"/>
  <c r="Q67" i="15"/>
  <c r="Q96" i="83"/>
  <c r="Q84" i="83"/>
  <c r="Q80" i="83"/>
  <c r="Q161" i="14"/>
  <c r="Q157" i="14"/>
  <c r="Q145" i="14"/>
  <c r="Q141" i="14"/>
  <c r="Q129" i="14"/>
  <c r="Q125" i="14"/>
  <c r="Q121" i="14"/>
  <c r="Q94" i="15"/>
  <c r="Q90" i="15"/>
  <c r="Q86" i="15"/>
  <c r="Q82" i="15"/>
  <c r="Q78" i="15"/>
  <c r="Q74" i="15"/>
  <c r="Q70" i="15"/>
  <c r="Q99" i="83"/>
  <c r="Q95" i="83"/>
  <c r="Q83" i="83"/>
  <c r="Q79" i="83"/>
  <c r="Q160" i="14"/>
  <c r="Q148" i="14"/>
  <c r="Q144" i="14"/>
  <c r="Q140" i="14"/>
  <c r="Q128" i="14"/>
  <c r="Q124" i="14"/>
  <c r="Q97" i="15"/>
  <c r="Q93" i="15"/>
  <c r="Q89" i="15"/>
  <c r="Q85" i="15"/>
  <c r="Q81" i="15"/>
  <c r="Q77" i="15"/>
  <c r="Q73" i="15"/>
  <c r="Q69" i="15"/>
  <c r="Q98" i="83"/>
  <c r="Q86" i="83"/>
  <c r="Q82" i="83"/>
  <c r="Q78" i="83"/>
  <c r="Q159" i="14"/>
  <c r="Q147" i="14"/>
  <c r="Q143" i="14"/>
  <c r="Q139" i="14"/>
  <c r="Q127" i="14"/>
  <c r="Q123" i="14"/>
  <c r="Q454" i="84"/>
  <c r="Q450" i="84"/>
  <c r="Q446" i="84"/>
  <c r="Q434" i="84"/>
  <c r="Q430" i="84"/>
  <c r="Q426" i="84"/>
  <c r="Q414" i="84"/>
  <c r="Q410" i="84"/>
  <c r="Q406" i="84"/>
  <c r="Q394" i="84"/>
  <c r="Q390" i="84"/>
  <c r="Q378" i="84"/>
  <c r="Q374" i="84"/>
  <c r="Q370" i="84"/>
  <c r="Q358" i="84"/>
  <c r="Q354" i="84"/>
  <c r="Q350" i="84"/>
  <c r="Q338" i="84"/>
  <c r="Q334" i="84"/>
  <c r="Q330" i="84"/>
  <c r="Q318" i="84"/>
  <c r="Q314" i="84"/>
  <c r="Q465" i="84"/>
  <c r="Q453" i="84"/>
  <c r="Q449" i="84"/>
  <c r="Q445" i="84"/>
  <c r="Q433" i="84"/>
  <c r="Q429" i="84"/>
  <c r="Q425" i="84"/>
  <c r="Q413" i="84"/>
  <c r="Q409" i="84"/>
  <c r="Q397" i="84"/>
  <c r="Q393" i="84"/>
  <c r="Q389" i="84"/>
  <c r="Q377" i="84"/>
  <c r="Q373" i="84"/>
  <c r="Q369" i="84"/>
  <c r="Q357" i="84"/>
  <c r="Q353" i="84"/>
  <c r="Q349" i="84"/>
  <c r="Q337" i="84"/>
  <c r="Q333" i="84"/>
  <c r="Q321" i="84"/>
  <c r="Q317" i="84"/>
  <c r="Q464" i="84"/>
  <c r="Q452" i="84"/>
  <c r="Q448" i="84"/>
  <c r="Q444" i="84"/>
  <c r="Q432" i="84"/>
  <c r="Q428" i="84"/>
  <c r="Q416" i="84"/>
  <c r="Q412" i="84"/>
  <c r="Q408" i="84"/>
  <c r="Q396" i="84"/>
  <c r="Q392" i="84"/>
  <c r="Q388" i="84"/>
  <c r="Q376" i="84"/>
  <c r="Q372" i="84"/>
  <c r="Q368" i="84"/>
  <c r="Q356" i="84"/>
  <c r="Q352" i="84"/>
  <c r="Q340" i="84"/>
  <c r="Q336" i="84"/>
  <c r="Q332" i="84"/>
  <c r="Q320" i="84"/>
  <c r="Q316" i="84"/>
  <c r="Q463" i="84"/>
  <c r="Q451" i="84"/>
  <c r="Q447" i="84"/>
  <c r="Q435" i="84"/>
  <c r="Q431" i="84"/>
  <c r="Q427" i="84"/>
  <c r="Q415" i="84"/>
  <c r="Q411" i="84"/>
  <c r="Q407" i="84"/>
  <c r="Q395" i="84"/>
  <c r="Q391" i="84"/>
  <c r="Q387" i="84"/>
  <c r="Q375" i="84"/>
  <c r="Q371" i="84"/>
  <c r="Q359" i="84"/>
  <c r="Q355" i="84"/>
  <c r="Q351" i="84"/>
  <c r="Q339" i="84"/>
  <c r="Q335" i="84"/>
  <c r="Q331" i="84"/>
  <c r="Q319" i="84"/>
  <c r="Q315" i="84"/>
  <c r="Q218" i="13"/>
  <c r="Q214" i="13"/>
  <c r="Q217" i="13"/>
  <c r="Q212" i="13"/>
  <c r="Q228" i="13"/>
  <c r="Q219" i="13"/>
  <c r="Q215" i="13"/>
  <c r="Q211" i="13"/>
  <c r="Q230" i="13"/>
  <c r="Q210" i="13"/>
  <c r="Q229" i="13"/>
  <c r="Q213" i="13"/>
  <c r="Q216" i="13"/>
  <c r="Q343" i="84"/>
  <c r="Q379" i="84"/>
  <c r="Q419" i="84"/>
  <c r="Q455" i="84"/>
  <c r="Q344" i="84"/>
  <c r="Q380" i="84"/>
  <c r="Q420" i="84"/>
  <c r="Q456" i="84"/>
  <c r="Q341" i="84"/>
  <c r="Q381" i="84"/>
  <c r="Q417" i="84"/>
  <c r="Q457" i="84"/>
  <c r="Q326" i="84"/>
  <c r="Q366" i="84"/>
  <c r="Q402" i="84"/>
  <c r="Q442" i="84"/>
  <c r="Q135" i="14"/>
  <c r="Q136" i="14"/>
  <c r="Q137" i="14"/>
  <c r="Q347" i="84"/>
  <c r="Q348" i="84"/>
  <c r="Q460" i="84"/>
  <c r="Q421" i="84"/>
  <c r="Q418" i="84"/>
  <c r="Q383" i="84"/>
  <c r="Q423" i="84"/>
  <c r="Q424" i="84"/>
  <c r="Q345" i="84"/>
  <c r="Q382" i="84"/>
  <c r="Q323" i="84"/>
  <c r="Q363" i="84"/>
  <c r="Q399" i="84"/>
  <c r="Q439" i="84"/>
  <c r="Q324" i="84"/>
  <c r="Q360" i="84"/>
  <c r="Q400" i="84"/>
  <c r="Q436" i="84"/>
  <c r="Q327" i="84"/>
  <c r="Q367" i="84"/>
  <c r="Q403" i="84"/>
  <c r="Q443" i="84"/>
  <c r="Q328" i="84"/>
  <c r="Q364" i="84"/>
  <c r="Q404" i="84"/>
  <c r="Q440" i="84"/>
  <c r="Q329" i="84"/>
  <c r="Q365" i="84"/>
  <c r="Q405" i="84"/>
  <c r="Q441" i="84"/>
  <c r="Q322" i="84"/>
  <c r="Q362" i="84"/>
  <c r="Q398" i="84"/>
  <c r="Q438" i="84"/>
  <c r="Q131" i="14"/>
  <c r="Q132" i="14"/>
  <c r="Q133" i="14"/>
  <c r="Q134" i="14"/>
  <c r="Q150" i="14"/>
  <c r="Q89" i="83"/>
  <c r="Q459" i="84"/>
  <c r="Q384" i="84"/>
  <c r="Q385" i="84"/>
  <c r="Q461" i="84"/>
  <c r="Q342" i="84"/>
  <c r="Q458" i="84"/>
  <c r="Q462" i="84"/>
  <c r="Q401" i="84"/>
  <c r="Q346" i="84"/>
  <c r="Q130" i="14"/>
  <c r="Q437" i="84"/>
  <c r="Q386" i="84"/>
  <c r="Q151" i="14"/>
  <c r="Q90" i="83"/>
  <c r="Q152" i="14"/>
  <c r="Q87" i="83"/>
  <c r="Q149" i="14"/>
  <c r="Q88" i="83"/>
  <c r="Q154" i="14"/>
  <c r="Q93" i="83"/>
  <c r="Q325" i="84"/>
  <c r="Q422" i="84"/>
  <c r="Q155" i="14"/>
  <c r="Q94" i="83"/>
  <c r="Q156" i="14"/>
  <c r="Q91" i="83"/>
  <c r="Q153" i="14"/>
  <c r="Q92" i="83"/>
  <c r="Q361" i="84"/>
  <c r="Q223" i="13"/>
  <c r="Q221" i="13"/>
  <c r="Q220" i="13"/>
  <c r="Q226" i="13"/>
  <c r="Q224" i="13"/>
  <c r="Q222" i="13"/>
  <c r="Q227" i="13"/>
  <c r="Q225" i="13"/>
  <c r="Q64" i="15"/>
  <c r="Q60" i="15"/>
  <c r="Q56" i="15"/>
  <c r="Q52" i="15"/>
  <c r="Q48" i="15"/>
  <c r="Q44" i="15"/>
  <c r="Q40" i="15"/>
  <c r="Q36" i="15"/>
  <c r="Q77" i="83"/>
  <c r="Q73" i="83"/>
  <c r="Q60" i="83"/>
  <c r="Q56" i="83"/>
  <c r="Q118" i="14"/>
  <c r="Q106" i="14"/>
  <c r="Q102" i="14"/>
  <c r="Q98" i="14"/>
  <c r="Q86" i="14"/>
  <c r="Q82" i="14"/>
  <c r="Q63" i="15"/>
  <c r="Q59" i="15"/>
  <c r="Q55" i="15"/>
  <c r="Q51" i="15"/>
  <c r="Q47" i="15"/>
  <c r="Q43" i="15"/>
  <c r="Q39" i="15"/>
  <c r="Q76" i="83"/>
  <c r="Q63" i="83"/>
  <c r="Q59" i="83"/>
  <c r="Q55" i="83"/>
  <c r="Q117" i="14"/>
  <c r="Q105" i="14"/>
  <c r="Q101" i="14"/>
  <c r="Q97" i="14"/>
  <c r="Q85" i="14"/>
  <c r="Q81" i="14"/>
  <c r="Q66" i="15"/>
  <c r="Q62" i="15"/>
  <c r="Q58" i="15"/>
  <c r="Q54" i="15"/>
  <c r="Q50" i="15"/>
  <c r="Q46" i="15"/>
  <c r="Q42" i="15"/>
  <c r="Q38" i="15"/>
  <c r="Q75" i="83"/>
  <c r="Q62" i="83"/>
  <c r="Q58" i="83"/>
  <c r="Q120" i="14"/>
  <c r="Q116" i="14"/>
  <c r="Q104" i="14"/>
  <c r="Q100" i="14"/>
  <c r="Q88" i="14"/>
  <c r="Q84" i="14"/>
  <c r="Q80" i="14"/>
  <c r="Q65" i="15"/>
  <c r="Q61" i="15"/>
  <c r="Q57" i="15"/>
  <c r="Q53" i="15"/>
  <c r="Q49" i="15"/>
  <c r="Q45" i="15"/>
  <c r="Q41" i="15"/>
  <c r="Q37" i="15"/>
  <c r="Q74" i="83"/>
  <c r="Q61" i="83"/>
  <c r="Q57" i="83"/>
  <c r="Q119" i="14"/>
  <c r="Q107" i="14"/>
  <c r="Q103" i="14"/>
  <c r="Q99" i="14"/>
  <c r="Q87" i="14"/>
  <c r="Q83" i="14"/>
  <c r="Q302" i="84"/>
  <c r="Q298" i="84"/>
  <c r="Q294" i="84"/>
  <c r="Q282" i="84"/>
  <c r="Q278" i="84"/>
  <c r="Q274" i="84"/>
  <c r="Q262" i="84"/>
  <c r="Q258" i="84"/>
  <c r="Q254" i="84"/>
  <c r="Q242" i="84"/>
  <c r="Q238" i="84"/>
  <c r="Q313" i="84"/>
  <c r="Q301" i="84"/>
  <c r="Q297" i="84"/>
  <c r="Q293" i="84"/>
  <c r="Q281" i="84"/>
  <c r="Q277" i="84"/>
  <c r="Q273" i="84"/>
  <c r="Q261" i="84"/>
  <c r="Q257" i="84"/>
  <c r="Q245" i="84"/>
  <c r="Q241" i="84"/>
  <c r="Q237" i="84"/>
  <c r="Q225" i="84"/>
  <c r="Q312" i="84"/>
  <c r="Q300" i="84"/>
  <c r="Q296" i="84"/>
  <c r="Q292" i="84"/>
  <c r="Q280" i="84"/>
  <c r="Q276" i="84"/>
  <c r="Q264" i="84"/>
  <c r="Q260" i="84"/>
  <c r="Q256" i="84"/>
  <c r="Q244" i="84"/>
  <c r="Q240" i="84"/>
  <c r="Q236" i="84"/>
  <c r="Q224" i="84"/>
  <c r="Q311" i="84"/>
  <c r="Q299" i="84"/>
  <c r="Q295" i="84"/>
  <c r="Q283" i="84"/>
  <c r="Q279" i="84"/>
  <c r="Q275" i="84"/>
  <c r="Q255" i="84"/>
  <c r="Q226" i="84"/>
  <c r="Q220" i="84"/>
  <c r="Q216" i="84"/>
  <c r="Q204" i="84"/>
  <c r="Q200" i="84"/>
  <c r="Q188" i="84"/>
  <c r="Q184" i="84"/>
  <c r="Q180" i="84"/>
  <c r="Q168" i="84"/>
  <c r="Q164" i="84"/>
  <c r="Q198" i="13"/>
  <c r="Q196" i="13"/>
  <c r="Q243" i="84"/>
  <c r="Q223" i="84"/>
  <c r="Q219" i="84"/>
  <c r="Q207" i="84"/>
  <c r="Q203" i="84"/>
  <c r="Q199" i="84"/>
  <c r="Q187" i="84"/>
  <c r="Q183" i="84"/>
  <c r="Q179" i="84"/>
  <c r="Q167" i="84"/>
  <c r="Q163" i="84"/>
  <c r="Q209" i="13"/>
  <c r="Q193" i="13"/>
  <c r="Q189" i="13"/>
  <c r="Q263" i="84"/>
  <c r="Q239" i="84"/>
  <c r="Q222" i="84"/>
  <c r="Q218" i="84"/>
  <c r="Q206" i="84"/>
  <c r="Q202" i="84"/>
  <c r="Q198" i="84"/>
  <c r="Q186" i="84"/>
  <c r="Q182" i="84"/>
  <c r="Q178" i="84"/>
  <c r="Q166" i="84"/>
  <c r="Q162" i="84"/>
  <c r="Q208" i="13"/>
  <c r="Q259" i="84"/>
  <c r="Q235" i="84"/>
  <c r="Q221" i="84"/>
  <c r="Q217" i="84"/>
  <c r="Q205" i="84"/>
  <c r="Q201" i="84"/>
  <c r="Q197" i="84"/>
  <c r="Q185" i="84"/>
  <c r="Q181" i="84"/>
  <c r="Q169" i="84"/>
  <c r="Q165" i="84"/>
  <c r="Q207" i="13"/>
  <c r="Q195" i="13"/>
  <c r="Q191" i="13"/>
  <c r="Q194" i="13"/>
  <c r="Q190" i="13"/>
  <c r="Q197" i="13"/>
  <c r="Q192" i="13"/>
  <c r="Q173" i="84"/>
  <c r="Q209" i="84"/>
  <c r="Q247" i="84"/>
  <c r="Q174" i="84"/>
  <c r="Q214" i="84"/>
  <c r="Q195" i="84"/>
  <c r="Q176" i="84"/>
  <c r="Q212" i="84"/>
  <c r="Q303" i="84"/>
  <c r="Q228" i="84"/>
  <c r="Q268" i="84"/>
  <c r="Q304" i="84"/>
  <c r="Q229" i="84"/>
  <c r="Q265" i="84"/>
  <c r="Q305" i="84"/>
  <c r="Q250" i="84"/>
  <c r="Q290" i="84"/>
  <c r="Q95" i="14"/>
  <c r="Q69" i="83"/>
  <c r="Q96" i="14"/>
  <c r="Q70" i="83"/>
  <c r="Q71" i="83"/>
  <c r="Q232" i="84"/>
  <c r="Q233" i="84"/>
  <c r="Q309" i="84"/>
  <c r="Q306" i="84"/>
  <c r="Q177" i="84"/>
  <c r="Q213" i="84"/>
  <c r="Q251" i="84"/>
  <c r="Q190" i="84"/>
  <c r="Q171" i="84"/>
  <c r="Q211" i="84"/>
  <c r="Q192" i="84"/>
  <c r="Q271" i="84"/>
  <c r="Q272" i="84"/>
  <c r="Q266" i="84"/>
  <c r="Q111" i="14"/>
  <c r="Q189" i="84"/>
  <c r="Q227" i="84"/>
  <c r="Q267" i="84"/>
  <c r="Q194" i="84"/>
  <c r="Q175" i="84"/>
  <c r="Q215" i="84"/>
  <c r="Q196" i="84"/>
  <c r="Q287" i="84"/>
  <c r="Q248" i="84"/>
  <c r="Q284" i="84"/>
  <c r="Q193" i="84"/>
  <c r="Q231" i="84"/>
  <c r="Q170" i="84"/>
  <c r="Q210" i="84"/>
  <c r="Q191" i="84"/>
  <c r="Q172" i="84"/>
  <c r="Q208" i="84"/>
  <c r="Q291" i="84"/>
  <c r="Q252" i="84"/>
  <c r="Q288" i="84"/>
  <c r="Q253" i="84"/>
  <c r="Q289" i="84"/>
  <c r="Q246" i="84"/>
  <c r="Q286" i="84"/>
  <c r="Q91" i="14"/>
  <c r="Q65" i="83"/>
  <c r="Q92" i="14"/>
  <c r="Q66" i="83"/>
  <c r="Q89" i="14"/>
  <c r="Q67" i="83"/>
  <c r="Q94" i="14"/>
  <c r="Q68" i="83"/>
  <c r="Q93" i="14"/>
  <c r="Q110" i="14"/>
  <c r="Q307" i="84"/>
  <c r="Q308" i="84"/>
  <c r="Q269" i="84"/>
  <c r="Q230" i="84"/>
  <c r="Q114" i="14"/>
  <c r="Q249" i="84"/>
  <c r="Q115" i="14"/>
  <c r="Q112" i="14"/>
  <c r="Q113" i="14"/>
  <c r="Q64" i="83"/>
  <c r="Q285" i="84"/>
  <c r="Q234" i="84"/>
  <c r="Q270" i="84"/>
  <c r="Q90" i="14"/>
  <c r="Q310" i="84"/>
  <c r="Q108" i="14"/>
  <c r="Q109" i="14"/>
  <c r="Q202" i="13"/>
  <c r="Q200" i="13"/>
  <c r="Q205" i="13"/>
  <c r="Q199" i="13"/>
  <c r="Q201" i="13"/>
  <c r="Q203" i="13"/>
  <c r="Q206" i="13"/>
  <c r="Q204" i="13"/>
  <c r="K167" i="14"/>
  <c r="K126" i="14"/>
  <c r="K85" i="14"/>
  <c r="K43" i="14"/>
  <c r="K169" i="14"/>
  <c r="K128" i="14"/>
  <c r="K87" i="14"/>
  <c r="K45" i="14"/>
  <c r="H218" i="13"/>
  <c r="G9" i="82" s="1" a="1"/>
  <c r="H239" i="13"/>
  <c r="G12" i="82" s="1" a="1"/>
  <c r="H197" i="13"/>
  <c r="G6" i="82" s="1" a="1"/>
  <c r="H176" i="13"/>
  <c r="G3" i="82" s="1" a="1"/>
  <c r="B64" i="11"/>
  <c r="B39" i="11"/>
  <c r="Q73" i="11"/>
  <c r="Q72" i="11"/>
  <c r="Q71" i="11"/>
  <c r="Q70" i="11"/>
  <c r="Q69" i="11"/>
  <c r="Q68" i="11"/>
  <c r="Q67" i="11"/>
  <c r="Q66" i="11"/>
  <c r="Q65" i="11"/>
  <c r="Q64" i="11"/>
  <c r="Q40" i="11"/>
  <c r="Q41" i="11"/>
  <c r="Q42" i="11"/>
  <c r="Q43" i="11"/>
  <c r="Q44" i="11"/>
  <c r="Q45" i="11"/>
  <c r="Q46" i="11"/>
  <c r="Q47" i="11"/>
  <c r="Q48" i="11"/>
  <c r="Q39" i="11"/>
  <c r="B13" i="11"/>
  <c r="Q14" i="11"/>
  <c r="Q15" i="11"/>
  <c r="Q16" i="11"/>
  <c r="Q17" i="11"/>
  <c r="Q18" i="11"/>
  <c r="Q19" i="11"/>
  <c r="Q20" i="11"/>
  <c r="Q21" i="11"/>
  <c r="Q22" i="11"/>
  <c r="Q13" i="11"/>
  <c r="E142" i="14"/>
  <c r="E60" i="14"/>
  <c r="K193" i="13"/>
  <c r="E183" i="14"/>
  <c r="K214" i="13"/>
  <c r="E101" i="14"/>
  <c r="K172" i="13"/>
  <c r="K235" i="13"/>
  <c r="E102" i="14" l="1"/>
  <c r="E103" i="14"/>
  <c r="E143" i="14"/>
  <c r="E144" i="14"/>
  <c r="E184" i="14"/>
  <c r="E185" i="14"/>
  <c r="E61" i="14"/>
  <c r="E62" i="14"/>
  <c r="U482" i="86"/>
  <c r="T482" i="87" s="1"/>
  <c r="S482" i="87" s="1"/>
  <c r="U461" i="86"/>
  <c r="T461" i="87" s="1"/>
  <c r="S461" i="87" s="1"/>
  <c r="U455" i="86"/>
  <c r="T455" i="87" s="1"/>
  <c r="S455" i="87" s="1"/>
  <c r="U440" i="86"/>
  <c r="T440" i="87" s="1"/>
  <c r="S440" i="87" s="1"/>
  <c r="U446" i="86"/>
  <c r="T446" i="87" s="1"/>
  <c r="S446" i="87" s="1"/>
  <c r="U407" i="86"/>
  <c r="T407" i="87" s="1"/>
  <c r="S407" i="87" s="1"/>
  <c r="U392" i="86"/>
  <c r="T392" i="87" s="1"/>
  <c r="S392" i="87" s="1"/>
  <c r="U386" i="86"/>
  <c r="T386" i="87" s="1"/>
  <c r="S386" i="87" s="1"/>
  <c r="U371" i="86"/>
  <c r="T371" i="87" s="1"/>
  <c r="S371" i="87" s="1"/>
  <c r="U338" i="86"/>
  <c r="T338" i="87" s="1"/>
  <c r="S338" i="87" s="1"/>
  <c r="U332" i="86"/>
  <c r="T332" i="87" s="1"/>
  <c r="S332" i="87" s="1"/>
  <c r="U311" i="86"/>
  <c r="T311" i="87" s="1"/>
  <c r="S311" i="87" s="1"/>
  <c r="U296" i="86"/>
  <c r="T296" i="87" s="1"/>
  <c r="S296" i="87" s="1"/>
  <c r="U290" i="86"/>
  <c r="T290" i="87" s="1"/>
  <c r="S290" i="87" s="1"/>
  <c r="U263" i="86"/>
  <c r="T263" i="87" s="1"/>
  <c r="S263" i="87" s="1"/>
  <c r="U236" i="86"/>
  <c r="T236" i="87" s="1"/>
  <c r="S236" i="87" s="1"/>
  <c r="U230" i="86"/>
  <c r="T230" i="87" s="1"/>
  <c r="S230" i="87" s="1"/>
  <c r="U212" i="86"/>
  <c r="T212" i="87" s="1"/>
  <c r="S212" i="87" s="1"/>
  <c r="U215" i="86"/>
  <c r="T215" i="87" s="1"/>
  <c r="S215" i="87" s="1"/>
  <c r="U203" i="86"/>
  <c r="T203" i="87" s="1"/>
  <c r="S203" i="87" s="1"/>
  <c r="U194" i="86"/>
  <c r="T194" i="87" s="1"/>
  <c r="S194" i="87" s="1"/>
  <c r="U176" i="86"/>
  <c r="T176" i="87" s="1"/>
  <c r="S176" i="87" s="1"/>
  <c r="U155" i="86"/>
  <c r="T155" i="87" s="1"/>
  <c r="S155" i="87" s="1"/>
  <c r="U122" i="86"/>
  <c r="T122" i="87" s="1"/>
  <c r="S122" i="87" s="1"/>
  <c r="U104" i="86"/>
  <c r="T104" i="87" s="1"/>
  <c r="S104" i="87" s="1"/>
  <c r="U98" i="86"/>
  <c r="T98" i="87" s="1"/>
  <c r="S98" i="87" s="1"/>
  <c r="U71" i="86"/>
  <c r="T71" i="87" s="1"/>
  <c r="S71" i="87" s="1"/>
  <c r="U56" i="86"/>
  <c r="T56" i="87" s="1"/>
  <c r="S56" i="87" s="1"/>
  <c r="U50" i="86"/>
  <c r="T50" i="87" s="1"/>
  <c r="S50" i="87" s="1"/>
  <c r="U23" i="86"/>
  <c r="T23" i="87" s="1"/>
  <c r="S23" i="87" s="1"/>
  <c r="U14" i="86"/>
  <c r="T14" i="87" s="1"/>
  <c r="S14" i="87" s="1"/>
  <c r="U8" i="86"/>
  <c r="T8" i="87" s="1"/>
  <c r="S8" i="87" s="1"/>
  <c r="U11" i="86"/>
  <c r="T11" i="87" s="1"/>
  <c r="S11" i="87" s="1"/>
  <c r="S9" i="82"/>
  <c r="O15" i="86" s="1"/>
  <c r="O9" i="82"/>
  <c r="K15" i="86" s="1"/>
  <c r="K9" i="82"/>
  <c r="G9" i="82"/>
  <c r="R9" i="82"/>
  <c r="N15" i="86" s="1"/>
  <c r="N9" i="82"/>
  <c r="J15" i="86" s="1"/>
  <c r="J9" i="82"/>
  <c r="F15" i="86" s="1"/>
  <c r="T9" i="82"/>
  <c r="P15" i="86" s="1"/>
  <c r="P9" i="82"/>
  <c r="L15" i="86" s="1"/>
  <c r="L9" i="82"/>
  <c r="H15" i="86" s="1"/>
  <c r="H9" i="82"/>
  <c r="D15" i="86" s="1"/>
  <c r="W15" i="87" s="1"/>
  <c r="U9" i="82"/>
  <c r="Q15" i="86" s="1"/>
  <c r="Q9" i="82"/>
  <c r="M15" i="86" s="1"/>
  <c r="M9" i="82"/>
  <c r="I15" i="86" s="1"/>
  <c r="I9" i="82"/>
  <c r="E15" i="86" s="1"/>
  <c r="U3" i="82"/>
  <c r="Q9" i="86" s="1"/>
  <c r="Q3" i="82"/>
  <c r="M9" i="86" s="1"/>
  <c r="M3" i="82"/>
  <c r="I9" i="86" s="1"/>
  <c r="I3" i="82"/>
  <c r="E9" i="86" s="1"/>
  <c r="P3" i="82"/>
  <c r="L9" i="86" s="1"/>
  <c r="L3" i="82"/>
  <c r="H9" i="86" s="1"/>
  <c r="H3" i="82"/>
  <c r="D9" i="86" s="1"/>
  <c r="W9" i="87" s="1"/>
  <c r="R3" i="82"/>
  <c r="N9" i="86" s="1"/>
  <c r="N3" i="82"/>
  <c r="J9" i="86" s="1"/>
  <c r="J3" i="82"/>
  <c r="F9" i="86" s="1"/>
  <c r="T3" i="82"/>
  <c r="P9" i="86" s="1"/>
  <c r="S3" i="82"/>
  <c r="O9" i="86" s="1"/>
  <c r="O3" i="82"/>
  <c r="K9" i="86" s="1"/>
  <c r="K3" i="82"/>
  <c r="G3" i="82"/>
  <c r="T6" i="82"/>
  <c r="P6" i="82"/>
  <c r="L6" i="82"/>
  <c r="H6" i="82"/>
  <c r="G6" i="82"/>
  <c r="S6" i="82"/>
  <c r="O6" i="82"/>
  <c r="K6" i="82"/>
  <c r="R6" i="82"/>
  <c r="N6" i="82"/>
  <c r="J6" i="82"/>
  <c r="U6" i="82"/>
  <c r="Q6" i="82"/>
  <c r="M6" i="82"/>
  <c r="I6" i="82"/>
  <c r="R12" i="82"/>
  <c r="N18" i="86" s="1"/>
  <c r="N12" i="82"/>
  <c r="J18" i="86" s="1"/>
  <c r="J12" i="82"/>
  <c r="F18" i="86" s="1"/>
  <c r="U12" i="82"/>
  <c r="Q18" i="86" s="1"/>
  <c r="Q12" i="82"/>
  <c r="M18" i="86" s="1"/>
  <c r="M12" i="82"/>
  <c r="I18" i="86" s="1"/>
  <c r="I12" i="82"/>
  <c r="E18" i="86" s="1"/>
  <c r="T12" i="82"/>
  <c r="P18" i="86" s="1"/>
  <c r="P12" i="82"/>
  <c r="L12" i="82"/>
  <c r="H18" i="86" s="1"/>
  <c r="H12" i="82"/>
  <c r="D18" i="86" s="1"/>
  <c r="W18" i="87" s="1"/>
  <c r="S12" i="82"/>
  <c r="O12" i="82"/>
  <c r="K18" i="86" s="1"/>
  <c r="K12" i="82"/>
  <c r="G12" i="82"/>
  <c r="P432" i="86"/>
  <c r="L432" i="86"/>
  <c r="H432" i="86"/>
  <c r="D432" i="86"/>
  <c r="W432" i="87" s="1"/>
  <c r="M432" i="86"/>
  <c r="G432" i="86"/>
  <c r="Q432" i="86"/>
  <c r="K432" i="86"/>
  <c r="F432" i="86"/>
  <c r="O432" i="86"/>
  <c r="J432" i="86"/>
  <c r="E432" i="86"/>
  <c r="N432" i="86"/>
  <c r="I432" i="86"/>
  <c r="C432" i="86"/>
  <c r="P188" i="86"/>
  <c r="L188" i="86"/>
  <c r="H188" i="86"/>
  <c r="D188" i="86"/>
  <c r="W188" i="87" s="1"/>
  <c r="O188" i="86"/>
  <c r="J188" i="86"/>
  <c r="E188" i="86"/>
  <c r="N188" i="86"/>
  <c r="I188" i="86"/>
  <c r="C188" i="86"/>
  <c r="M188" i="86"/>
  <c r="G188" i="86"/>
  <c r="Q188" i="86"/>
  <c r="K188" i="86"/>
  <c r="F188" i="86"/>
  <c r="Q293" i="86"/>
  <c r="M293" i="86"/>
  <c r="I293" i="86"/>
  <c r="E293" i="86"/>
  <c r="N293" i="86"/>
  <c r="H293" i="86"/>
  <c r="C293" i="86"/>
  <c r="L293" i="86"/>
  <c r="F293" i="86"/>
  <c r="K293" i="86"/>
  <c r="D293" i="86"/>
  <c r="W293" i="87" s="1"/>
  <c r="P293" i="86"/>
  <c r="J293" i="86"/>
  <c r="O293" i="86"/>
  <c r="G293" i="86"/>
  <c r="O131" i="86"/>
  <c r="K131" i="86"/>
  <c r="G131" i="86"/>
  <c r="C131" i="86"/>
  <c r="N131" i="86"/>
  <c r="J131" i="86"/>
  <c r="F131" i="86"/>
  <c r="Q131" i="86"/>
  <c r="M131" i="86"/>
  <c r="I131" i="86"/>
  <c r="E131" i="86"/>
  <c r="P131" i="86"/>
  <c r="L131" i="86"/>
  <c r="H131" i="86"/>
  <c r="D131" i="86"/>
  <c r="W131" i="87" s="1"/>
  <c r="Q80" i="86"/>
  <c r="M80" i="86"/>
  <c r="I80" i="86"/>
  <c r="E80" i="86"/>
  <c r="P80" i="86"/>
  <c r="L80" i="86"/>
  <c r="H80" i="86"/>
  <c r="D80" i="86"/>
  <c r="W80" i="87" s="1"/>
  <c r="J80" i="86"/>
  <c r="O80" i="86"/>
  <c r="G80" i="86"/>
  <c r="N80" i="86"/>
  <c r="F80" i="86"/>
  <c r="K80" i="86"/>
  <c r="C80" i="86"/>
  <c r="Q284" i="86"/>
  <c r="M284" i="86"/>
  <c r="I284" i="86"/>
  <c r="E284" i="86"/>
  <c r="L284" i="86"/>
  <c r="G284" i="86"/>
  <c r="P284" i="86"/>
  <c r="K284" i="86"/>
  <c r="F284" i="86"/>
  <c r="O284" i="86"/>
  <c r="J284" i="86"/>
  <c r="D284" i="86"/>
  <c r="W284" i="87" s="1"/>
  <c r="N284" i="86"/>
  <c r="H284" i="86"/>
  <c r="C284" i="86"/>
  <c r="P170" i="86"/>
  <c r="L170" i="86"/>
  <c r="H170" i="86"/>
  <c r="D170" i="86"/>
  <c r="W170" i="87" s="1"/>
  <c r="M170" i="86"/>
  <c r="G170" i="86"/>
  <c r="Q170" i="86"/>
  <c r="K170" i="86"/>
  <c r="F170" i="86"/>
  <c r="O170" i="86"/>
  <c r="J170" i="86"/>
  <c r="E170" i="86"/>
  <c r="N170" i="86"/>
  <c r="I170" i="86"/>
  <c r="C170" i="86"/>
  <c r="Q299" i="86"/>
  <c r="M299" i="86"/>
  <c r="I299" i="86"/>
  <c r="E299" i="86"/>
  <c r="P299" i="86"/>
  <c r="K299" i="86"/>
  <c r="F299" i="86"/>
  <c r="O299" i="86"/>
  <c r="J299" i="86"/>
  <c r="D299" i="86"/>
  <c r="W299" i="87" s="1"/>
  <c r="L299" i="86"/>
  <c r="H299" i="86"/>
  <c r="G299" i="86"/>
  <c r="N299" i="86"/>
  <c r="C299" i="86"/>
  <c r="Q404" i="86"/>
  <c r="M404" i="86"/>
  <c r="I404" i="86"/>
  <c r="E404" i="86"/>
  <c r="N404" i="86"/>
  <c r="H404" i="86"/>
  <c r="C404" i="86"/>
  <c r="L404" i="86"/>
  <c r="G404" i="86"/>
  <c r="P404" i="86"/>
  <c r="K404" i="86"/>
  <c r="F404" i="86"/>
  <c r="O404" i="86"/>
  <c r="J404" i="86"/>
  <c r="D404" i="86"/>
  <c r="W404" i="87" s="1"/>
  <c r="Q314" i="86"/>
  <c r="M314" i="86"/>
  <c r="I314" i="86"/>
  <c r="E314" i="86"/>
  <c r="O314" i="86"/>
  <c r="J314" i="86"/>
  <c r="D314" i="86"/>
  <c r="W314" i="87" s="1"/>
  <c r="N314" i="86"/>
  <c r="H314" i="86"/>
  <c r="C314" i="86"/>
  <c r="L314" i="86"/>
  <c r="G314" i="86"/>
  <c r="P314" i="86"/>
  <c r="K314" i="86"/>
  <c r="F314" i="86"/>
  <c r="P197" i="86"/>
  <c r="L197" i="86"/>
  <c r="H197" i="86"/>
  <c r="D197" i="86"/>
  <c r="W197" i="87" s="1"/>
  <c r="M197" i="86"/>
  <c r="G197" i="86"/>
  <c r="Q197" i="86"/>
  <c r="K197" i="86"/>
  <c r="F197" i="86"/>
  <c r="O197" i="86"/>
  <c r="J197" i="86"/>
  <c r="E197" i="86"/>
  <c r="N197" i="86"/>
  <c r="I197" i="86"/>
  <c r="C197" i="86"/>
  <c r="Q95" i="86"/>
  <c r="M95" i="86"/>
  <c r="I95" i="86"/>
  <c r="E95" i="86"/>
  <c r="P95" i="86"/>
  <c r="L95" i="86"/>
  <c r="H95" i="86"/>
  <c r="D95" i="86"/>
  <c r="W95" i="87" s="1"/>
  <c r="J95" i="86"/>
  <c r="O95" i="86"/>
  <c r="G95" i="86"/>
  <c r="N95" i="86"/>
  <c r="F95" i="86"/>
  <c r="K95" i="86"/>
  <c r="C95" i="86"/>
  <c r="Q410" i="86"/>
  <c r="M410" i="86"/>
  <c r="I410" i="86"/>
  <c r="E410" i="86"/>
  <c r="P410" i="86"/>
  <c r="K410" i="86"/>
  <c r="F410" i="86"/>
  <c r="O410" i="86"/>
  <c r="J410" i="86"/>
  <c r="D410" i="86"/>
  <c r="W410" i="87" s="1"/>
  <c r="N410" i="86"/>
  <c r="H410" i="86"/>
  <c r="C410" i="86"/>
  <c r="L410" i="86"/>
  <c r="G410" i="86"/>
  <c r="Q281" i="86"/>
  <c r="M281" i="86"/>
  <c r="I281" i="86"/>
  <c r="E281" i="86"/>
  <c r="L281" i="86"/>
  <c r="G281" i="86"/>
  <c r="P281" i="86"/>
  <c r="K281" i="86"/>
  <c r="F281" i="86"/>
  <c r="O281" i="86"/>
  <c r="J281" i="86"/>
  <c r="D281" i="86"/>
  <c r="W281" i="87" s="1"/>
  <c r="N281" i="86"/>
  <c r="H281" i="86"/>
  <c r="C281" i="86"/>
  <c r="P143" i="86"/>
  <c r="L143" i="86"/>
  <c r="H143" i="86"/>
  <c r="D143" i="86"/>
  <c r="W143" i="87" s="1"/>
  <c r="M143" i="86"/>
  <c r="G143" i="86"/>
  <c r="Q143" i="86"/>
  <c r="K143" i="86"/>
  <c r="F143" i="86"/>
  <c r="O143" i="86"/>
  <c r="J143" i="86"/>
  <c r="E143" i="86"/>
  <c r="N143" i="86"/>
  <c r="I143" i="86"/>
  <c r="C143" i="86"/>
  <c r="Q344" i="86"/>
  <c r="M344" i="86"/>
  <c r="I344" i="86"/>
  <c r="E344" i="86"/>
  <c r="P344" i="86"/>
  <c r="L344" i="86"/>
  <c r="H344" i="86"/>
  <c r="D344" i="86"/>
  <c r="W344" i="87" s="1"/>
  <c r="O344" i="86"/>
  <c r="K344" i="86"/>
  <c r="G344" i="86"/>
  <c r="C344" i="86"/>
  <c r="F344" i="86"/>
  <c r="N344" i="86"/>
  <c r="J344" i="86"/>
  <c r="Q254" i="86"/>
  <c r="M254" i="86"/>
  <c r="I254" i="86"/>
  <c r="E254" i="86"/>
  <c r="P254" i="86"/>
  <c r="K254" i="86"/>
  <c r="F254" i="86"/>
  <c r="N254" i="86"/>
  <c r="H254" i="86"/>
  <c r="C254" i="86"/>
  <c r="J254" i="86"/>
  <c r="G254" i="86"/>
  <c r="O254" i="86"/>
  <c r="D254" i="86"/>
  <c r="W254" i="87" s="1"/>
  <c r="L254" i="86"/>
  <c r="Q323" i="86"/>
  <c r="M323" i="86"/>
  <c r="I323" i="86"/>
  <c r="E323" i="86"/>
  <c r="P323" i="86"/>
  <c r="L323" i="86"/>
  <c r="H323" i="86"/>
  <c r="D323" i="86"/>
  <c r="W323" i="87" s="1"/>
  <c r="J323" i="86"/>
  <c r="O323" i="86"/>
  <c r="G323" i="86"/>
  <c r="N323" i="86"/>
  <c r="F323" i="86"/>
  <c r="K323" i="86"/>
  <c r="C323" i="86"/>
  <c r="Q272" i="86"/>
  <c r="M272" i="86"/>
  <c r="I272" i="86"/>
  <c r="E272" i="86"/>
  <c r="N272" i="86"/>
  <c r="H272" i="86"/>
  <c r="C272" i="86"/>
  <c r="L272" i="86"/>
  <c r="G272" i="86"/>
  <c r="P272" i="86"/>
  <c r="K272" i="86"/>
  <c r="F272" i="86"/>
  <c r="J272" i="86"/>
  <c r="D272" i="86"/>
  <c r="W272" i="87" s="1"/>
  <c r="O272" i="86"/>
  <c r="P146" i="86"/>
  <c r="L146" i="86"/>
  <c r="H146" i="86"/>
  <c r="D146" i="86"/>
  <c r="W146" i="87" s="1"/>
  <c r="M146" i="86"/>
  <c r="G146" i="86"/>
  <c r="Q146" i="86"/>
  <c r="K146" i="86"/>
  <c r="F146" i="86"/>
  <c r="O146" i="86"/>
  <c r="J146" i="86"/>
  <c r="E146" i="86"/>
  <c r="N146" i="86"/>
  <c r="I146" i="86"/>
  <c r="C146" i="86"/>
  <c r="N452" i="86"/>
  <c r="J452" i="86"/>
  <c r="F452" i="86"/>
  <c r="Q452" i="86"/>
  <c r="L452" i="86"/>
  <c r="G452" i="86"/>
  <c r="P452" i="86"/>
  <c r="K452" i="86"/>
  <c r="E452" i="86"/>
  <c r="M452" i="86"/>
  <c r="H452" i="86"/>
  <c r="C452" i="86"/>
  <c r="I452" i="86"/>
  <c r="D452" i="86"/>
  <c r="W452" i="87" s="1"/>
  <c r="O452" i="86"/>
  <c r="P362" i="86"/>
  <c r="L362" i="86"/>
  <c r="H362" i="86"/>
  <c r="D362" i="86"/>
  <c r="W362" i="87" s="1"/>
  <c r="N362" i="86"/>
  <c r="J362" i="86"/>
  <c r="F362" i="86"/>
  <c r="O362" i="86"/>
  <c r="G362" i="86"/>
  <c r="M362" i="86"/>
  <c r="E362" i="86"/>
  <c r="K362" i="86"/>
  <c r="C362" i="86"/>
  <c r="Q362" i="86"/>
  <c r="I362" i="86"/>
  <c r="P221" i="86"/>
  <c r="L221" i="86"/>
  <c r="H221" i="86"/>
  <c r="D221" i="86"/>
  <c r="W221" i="87" s="1"/>
  <c r="Q221" i="86"/>
  <c r="K221" i="86"/>
  <c r="F221" i="86"/>
  <c r="N221" i="86"/>
  <c r="I221" i="86"/>
  <c r="C221" i="86"/>
  <c r="M221" i="86"/>
  <c r="G221" i="86"/>
  <c r="O221" i="86"/>
  <c r="J221" i="86"/>
  <c r="E221" i="86"/>
  <c r="P29" i="86"/>
  <c r="L29" i="86"/>
  <c r="H29" i="86"/>
  <c r="D29" i="86"/>
  <c r="W29" i="87" s="1"/>
  <c r="O29" i="86"/>
  <c r="J29" i="86"/>
  <c r="E29" i="86"/>
  <c r="N29" i="86"/>
  <c r="I29" i="86"/>
  <c r="C29" i="86"/>
  <c r="M29" i="86"/>
  <c r="G29" i="86"/>
  <c r="Q29" i="86"/>
  <c r="K29" i="86"/>
  <c r="F29" i="86"/>
  <c r="Q473" i="86"/>
  <c r="M473" i="86"/>
  <c r="I473" i="86"/>
  <c r="E473" i="86"/>
  <c r="P473" i="86"/>
  <c r="L473" i="86"/>
  <c r="H473" i="86"/>
  <c r="D473" i="86"/>
  <c r="W473" i="87" s="1"/>
  <c r="K473" i="86"/>
  <c r="C473" i="86"/>
  <c r="O473" i="86"/>
  <c r="F473" i="86"/>
  <c r="N473" i="86"/>
  <c r="J473" i="86"/>
  <c r="G473" i="86"/>
  <c r="P20" i="86"/>
  <c r="L20" i="86"/>
  <c r="H20" i="86"/>
  <c r="D20" i="86"/>
  <c r="W20" i="87" s="1"/>
  <c r="M20" i="86"/>
  <c r="G20" i="86"/>
  <c r="Q20" i="86"/>
  <c r="K20" i="86"/>
  <c r="F20" i="86"/>
  <c r="O20" i="86"/>
  <c r="J20" i="86"/>
  <c r="E20" i="86"/>
  <c r="N20" i="86"/>
  <c r="I20" i="86"/>
  <c r="C20" i="86"/>
  <c r="Q413" i="86"/>
  <c r="M413" i="86"/>
  <c r="I413" i="86"/>
  <c r="E413" i="86"/>
  <c r="P413" i="86"/>
  <c r="K413" i="86"/>
  <c r="F413" i="86"/>
  <c r="O413" i="86"/>
  <c r="J413" i="86"/>
  <c r="D413" i="86"/>
  <c r="W413" i="87" s="1"/>
  <c r="N413" i="86"/>
  <c r="H413" i="86"/>
  <c r="C413" i="86"/>
  <c r="L413" i="86"/>
  <c r="G413" i="86"/>
  <c r="Q275" i="86"/>
  <c r="M275" i="86"/>
  <c r="I275" i="86"/>
  <c r="E275" i="86"/>
  <c r="L275" i="86"/>
  <c r="G275" i="86"/>
  <c r="P275" i="86"/>
  <c r="K275" i="86"/>
  <c r="F275" i="86"/>
  <c r="O275" i="86"/>
  <c r="J275" i="86"/>
  <c r="D275" i="86"/>
  <c r="W275" i="87" s="1"/>
  <c r="N275" i="86"/>
  <c r="H275" i="86"/>
  <c r="C275" i="86"/>
  <c r="Q320" i="86"/>
  <c r="M320" i="86"/>
  <c r="I320" i="86"/>
  <c r="E320" i="86"/>
  <c r="P320" i="86"/>
  <c r="O320" i="86"/>
  <c r="J320" i="86"/>
  <c r="D320" i="86"/>
  <c r="W320" i="87" s="1"/>
  <c r="N320" i="86"/>
  <c r="H320" i="86"/>
  <c r="C320" i="86"/>
  <c r="L320" i="86"/>
  <c r="G320" i="86"/>
  <c r="K320" i="86"/>
  <c r="F320" i="86"/>
  <c r="P206" i="86"/>
  <c r="L206" i="86"/>
  <c r="H206" i="86"/>
  <c r="D206" i="86"/>
  <c r="W206" i="87" s="1"/>
  <c r="N206" i="86"/>
  <c r="I206" i="86"/>
  <c r="C206" i="86"/>
  <c r="Q206" i="86"/>
  <c r="K206" i="86"/>
  <c r="F206" i="86"/>
  <c r="O206" i="86"/>
  <c r="J206" i="86"/>
  <c r="E206" i="86"/>
  <c r="M206" i="86"/>
  <c r="G206" i="86"/>
  <c r="Q101" i="86"/>
  <c r="M101" i="86"/>
  <c r="I101" i="86"/>
  <c r="E101" i="86"/>
  <c r="P101" i="86"/>
  <c r="L101" i="86"/>
  <c r="H101" i="86"/>
  <c r="D101" i="86"/>
  <c r="W101" i="87" s="1"/>
  <c r="J101" i="86"/>
  <c r="O101" i="86"/>
  <c r="G101" i="86"/>
  <c r="N101" i="86"/>
  <c r="F101" i="86"/>
  <c r="K101" i="86"/>
  <c r="C101" i="86"/>
  <c r="P428" i="86"/>
  <c r="L428" i="86"/>
  <c r="H428" i="86"/>
  <c r="D428" i="86"/>
  <c r="W428" i="87" s="1"/>
  <c r="N428" i="86"/>
  <c r="I428" i="86"/>
  <c r="C428" i="86"/>
  <c r="M428" i="86"/>
  <c r="G428" i="86"/>
  <c r="Q428" i="86"/>
  <c r="K428" i="86"/>
  <c r="F428" i="86"/>
  <c r="J428" i="86"/>
  <c r="E428" i="86"/>
  <c r="O428" i="86"/>
  <c r="Q260" i="86"/>
  <c r="M260" i="86"/>
  <c r="I260" i="86"/>
  <c r="E260" i="86"/>
  <c r="P260" i="86"/>
  <c r="K260" i="86"/>
  <c r="F260" i="86"/>
  <c r="N260" i="86"/>
  <c r="H260" i="86"/>
  <c r="C260" i="86"/>
  <c r="J260" i="86"/>
  <c r="G260" i="86"/>
  <c r="O260" i="86"/>
  <c r="D260" i="86"/>
  <c r="W260" i="87" s="1"/>
  <c r="L260" i="86"/>
  <c r="Q44" i="86"/>
  <c r="I44" i="86"/>
  <c r="E44" i="86"/>
  <c r="L44" i="86"/>
  <c r="H44" i="86"/>
  <c r="D44" i="86"/>
  <c r="W44" i="87" s="1"/>
  <c r="J44" i="86"/>
  <c r="G44" i="86"/>
  <c r="F44" i="86"/>
  <c r="K44" i="86"/>
  <c r="C44" i="86"/>
  <c r="P350" i="86"/>
  <c r="L350" i="86"/>
  <c r="H350" i="86"/>
  <c r="D350" i="86"/>
  <c r="W350" i="87" s="1"/>
  <c r="Q350" i="86"/>
  <c r="K350" i="86"/>
  <c r="F350" i="86"/>
  <c r="O350" i="86"/>
  <c r="J350" i="86"/>
  <c r="E350" i="86"/>
  <c r="N350" i="86"/>
  <c r="I350" i="86"/>
  <c r="C350" i="86"/>
  <c r="M350" i="86"/>
  <c r="G350" i="86"/>
  <c r="P182" i="86"/>
  <c r="L182" i="86"/>
  <c r="H182" i="86"/>
  <c r="D182" i="86"/>
  <c r="W182" i="87" s="1"/>
  <c r="O182" i="86"/>
  <c r="J182" i="86"/>
  <c r="E182" i="86"/>
  <c r="N182" i="86"/>
  <c r="I182" i="86"/>
  <c r="C182" i="86"/>
  <c r="M182" i="86"/>
  <c r="G182" i="86"/>
  <c r="Q182" i="86"/>
  <c r="K182" i="86"/>
  <c r="F182" i="86"/>
  <c r="Q365" i="86"/>
  <c r="M365" i="86"/>
  <c r="I365" i="86"/>
  <c r="E365" i="86"/>
  <c r="N365" i="86"/>
  <c r="H365" i="86"/>
  <c r="C365" i="86"/>
  <c r="L365" i="86"/>
  <c r="G365" i="86"/>
  <c r="P365" i="86"/>
  <c r="K365" i="86"/>
  <c r="F365" i="86"/>
  <c r="D365" i="86"/>
  <c r="W365" i="87" s="1"/>
  <c r="O365" i="86"/>
  <c r="J365" i="86"/>
  <c r="N125" i="86"/>
  <c r="J125" i="86"/>
  <c r="F125" i="86"/>
  <c r="Q125" i="86"/>
  <c r="M125" i="86"/>
  <c r="I125" i="86"/>
  <c r="E125" i="86"/>
  <c r="P125" i="86"/>
  <c r="L125" i="86"/>
  <c r="H125" i="86"/>
  <c r="D125" i="86"/>
  <c r="W125" i="87" s="1"/>
  <c r="K125" i="86"/>
  <c r="G125" i="86"/>
  <c r="C125" i="86"/>
  <c r="O125" i="86"/>
  <c r="O443" i="86"/>
  <c r="K443" i="86"/>
  <c r="G443" i="86"/>
  <c r="C443" i="86"/>
  <c r="P443" i="86"/>
  <c r="L443" i="86"/>
  <c r="H443" i="86"/>
  <c r="D443" i="86"/>
  <c r="W443" i="87" s="1"/>
  <c r="Q443" i="86"/>
  <c r="I443" i="86"/>
  <c r="N443" i="86"/>
  <c r="F443" i="86"/>
  <c r="M443" i="86"/>
  <c r="E443" i="86"/>
  <c r="J443" i="86"/>
  <c r="Q251" i="86"/>
  <c r="M251" i="86"/>
  <c r="I251" i="86"/>
  <c r="E251" i="86"/>
  <c r="P251" i="86"/>
  <c r="K251" i="86"/>
  <c r="F251" i="86"/>
  <c r="N251" i="86"/>
  <c r="H251" i="86"/>
  <c r="C251" i="86"/>
  <c r="O251" i="86"/>
  <c r="D251" i="86"/>
  <c r="W251" i="87" s="1"/>
  <c r="L251" i="86"/>
  <c r="J251" i="86"/>
  <c r="G251" i="86"/>
  <c r="Q59" i="86"/>
  <c r="M59" i="86"/>
  <c r="I59" i="86"/>
  <c r="E59" i="86"/>
  <c r="P59" i="86"/>
  <c r="L59" i="86"/>
  <c r="H59" i="86"/>
  <c r="D59" i="86"/>
  <c r="W59" i="87" s="1"/>
  <c r="J59" i="86"/>
  <c r="O59" i="86"/>
  <c r="G59" i="86"/>
  <c r="N59" i="86"/>
  <c r="F59" i="86"/>
  <c r="K59" i="86"/>
  <c r="C59" i="86"/>
  <c r="Q341" i="86"/>
  <c r="M341" i="86"/>
  <c r="I341" i="86"/>
  <c r="E341" i="86"/>
  <c r="P341" i="86"/>
  <c r="L341" i="86"/>
  <c r="H341" i="86"/>
  <c r="D341" i="86"/>
  <c r="W341" i="87" s="1"/>
  <c r="O341" i="86"/>
  <c r="K341" i="86"/>
  <c r="G341" i="86"/>
  <c r="C341" i="86"/>
  <c r="F341" i="86"/>
  <c r="N341" i="86"/>
  <c r="J341" i="86"/>
  <c r="Q368" i="86"/>
  <c r="M368" i="86"/>
  <c r="I368" i="86"/>
  <c r="E368" i="86"/>
  <c r="N368" i="86"/>
  <c r="H368" i="86"/>
  <c r="C368" i="86"/>
  <c r="L368" i="86"/>
  <c r="G368" i="86"/>
  <c r="P368" i="86"/>
  <c r="K368" i="86"/>
  <c r="F368" i="86"/>
  <c r="O368" i="86"/>
  <c r="J368" i="86"/>
  <c r="D368" i="86"/>
  <c r="W368" i="87" s="1"/>
  <c r="N128" i="86"/>
  <c r="J128" i="86"/>
  <c r="F128" i="86"/>
  <c r="Q128" i="86"/>
  <c r="I128" i="86"/>
  <c r="E128" i="86"/>
  <c r="P128" i="86"/>
  <c r="L128" i="86"/>
  <c r="H128" i="86"/>
  <c r="D128" i="86"/>
  <c r="W128" i="87" s="1"/>
  <c r="K128" i="86"/>
  <c r="G128" i="86"/>
  <c r="C128" i="86"/>
  <c r="O128" i="86"/>
  <c r="Q458" i="86"/>
  <c r="M458" i="86"/>
  <c r="I458" i="86"/>
  <c r="E458" i="86"/>
  <c r="P458" i="86"/>
  <c r="K458" i="86"/>
  <c r="F458" i="86"/>
  <c r="J458" i="86"/>
  <c r="C458" i="86"/>
  <c r="O458" i="86"/>
  <c r="H458" i="86"/>
  <c r="N458" i="86"/>
  <c r="G458" i="86"/>
  <c r="L458" i="86"/>
  <c r="D458" i="86"/>
  <c r="W458" i="87" s="1"/>
  <c r="Q302" i="86"/>
  <c r="M302" i="86"/>
  <c r="I302" i="86"/>
  <c r="E302" i="86"/>
  <c r="P302" i="86"/>
  <c r="K302" i="86"/>
  <c r="F302" i="86"/>
  <c r="O302" i="86"/>
  <c r="J302" i="86"/>
  <c r="D302" i="86"/>
  <c r="W302" i="87" s="1"/>
  <c r="G302" i="86"/>
  <c r="N302" i="86"/>
  <c r="C302" i="86"/>
  <c r="L302" i="86"/>
  <c r="H302" i="86"/>
  <c r="Q74" i="86"/>
  <c r="M74" i="86"/>
  <c r="I74" i="86"/>
  <c r="E74" i="86"/>
  <c r="P74" i="86"/>
  <c r="L74" i="86"/>
  <c r="H74" i="86"/>
  <c r="D74" i="86"/>
  <c r="W74" i="87" s="1"/>
  <c r="J74" i="86"/>
  <c r="O74" i="86"/>
  <c r="G74" i="86"/>
  <c r="N74" i="86"/>
  <c r="F74" i="86"/>
  <c r="K74" i="86"/>
  <c r="C74" i="86"/>
  <c r="P353" i="86"/>
  <c r="L353" i="86"/>
  <c r="H353" i="86"/>
  <c r="D353" i="86"/>
  <c r="W353" i="87" s="1"/>
  <c r="M353" i="86"/>
  <c r="G353" i="86"/>
  <c r="Q353" i="86"/>
  <c r="K353" i="86"/>
  <c r="F353" i="86"/>
  <c r="O353" i="86"/>
  <c r="J353" i="86"/>
  <c r="E353" i="86"/>
  <c r="N353" i="86"/>
  <c r="I353" i="86"/>
  <c r="C353" i="86"/>
  <c r="P185" i="86"/>
  <c r="L185" i="86"/>
  <c r="H185" i="86"/>
  <c r="D185" i="86"/>
  <c r="W185" i="87" s="1"/>
  <c r="O185" i="86"/>
  <c r="J185" i="86"/>
  <c r="E185" i="86"/>
  <c r="N185" i="86"/>
  <c r="I185" i="86"/>
  <c r="C185" i="86"/>
  <c r="M185" i="86"/>
  <c r="G185" i="86"/>
  <c r="Q185" i="86"/>
  <c r="K185" i="86"/>
  <c r="F185" i="86"/>
  <c r="P431" i="86"/>
  <c r="L431" i="86"/>
  <c r="H431" i="86"/>
  <c r="D431" i="86"/>
  <c r="W431" i="87" s="1"/>
  <c r="Q431" i="86"/>
  <c r="K431" i="86"/>
  <c r="F431" i="86"/>
  <c r="O431" i="86"/>
  <c r="J431" i="86"/>
  <c r="E431" i="86"/>
  <c r="N431" i="86"/>
  <c r="I431" i="86"/>
  <c r="C431" i="86"/>
  <c r="M431" i="86"/>
  <c r="G431" i="86"/>
  <c r="P227" i="86"/>
  <c r="L227" i="86"/>
  <c r="H227" i="86"/>
  <c r="D227" i="86"/>
  <c r="W227" i="87" s="1"/>
  <c r="N227" i="86"/>
  <c r="I227" i="86"/>
  <c r="C227" i="86"/>
  <c r="M227" i="86"/>
  <c r="G227" i="86"/>
  <c r="Q227" i="86"/>
  <c r="K227" i="86"/>
  <c r="F227" i="86"/>
  <c r="O227" i="86"/>
  <c r="J227" i="86"/>
  <c r="E227" i="86"/>
  <c r="Q47" i="86"/>
  <c r="M47" i="86"/>
  <c r="I47" i="86"/>
  <c r="E47" i="86"/>
  <c r="P47" i="86"/>
  <c r="L47" i="86"/>
  <c r="H47" i="86"/>
  <c r="D47" i="86"/>
  <c r="W47" i="87" s="1"/>
  <c r="J47" i="86"/>
  <c r="O47" i="86"/>
  <c r="G47" i="86"/>
  <c r="N47" i="86"/>
  <c r="F47" i="86"/>
  <c r="K47" i="86"/>
  <c r="C47" i="86"/>
  <c r="Q245" i="86"/>
  <c r="N245" i="86"/>
  <c r="J245" i="86"/>
  <c r="F245" i="86"/>
  <c r="P245" i="86"/>
  <c r="L245" i="86"/>
  <c r="H245" i="86"/>
  <c r="D245" i="86"/>
  <c r="W245" i="87" s="1"/>
  <c r="I245" i="86"/>
  <c r="O245" i="86"/>
  <c r="G245" i="86"/>
  <c r="M245" i="86"/>
  <c r="E245" i="86"/>
  <c r="K245" i="86"/>
  <c r="C245" i="86"/>
  <c r="Q464" i="86"/>
  <c r="M464" i="86"/>
  <c r="I464" i="86"/>
  <c r="E464" i="86"/>
  <c r="P464" i="86"/>
  <c r="K464" i="86"/>
  <c r="F464" i="86"/>
  <c r="L464" i="86"/>
  <c r="G464" i="86"/>
  <c r="H464" i="86"/>
  <c r="O464" i="86"/>
  <c r="D464" i="86"/>
  <c r="W464" i="87" s="1"/>
  <c r="N464" i="86"/>
  <c r="C464" i="86"/>
  <c r="J464" i="86"/>
  <c r="Q248" i="86"/>
  <c r="M248" i="86"/>
  <c r="I248" i="86"/>
  <c r="E248" i="86"/>
  <c r="N248" i="86"/>
  <c r="H248" i="86"/>
  <c r="C248" i="86"/>
  <c r="P248" i="86"/>
  <c r="K248" i="86"/>
  <c r="F248" i="86"/>
  <c r="L248" i="86"/>
  <c r="J248" i="86"/>
  <c r="G248" i="86"/>
  <c r="O248" i="86"/>
  <c r="D248" i="86"/>
  <c r="W248" i="87" s="1"/>
  <c r="Q68" i="86"/>
  <c r="M68" i="86"/>
  <c r="I68" i="86"/>
  <c r="E68" i="86"/>
  <c r="P68" i="86"/>
  <c r="L68" i="86"/>
  <c r="H68" i="86"/>
  <c r="D68" i="86"/>
  <c r="W68" i="87" s="1"/>
  <c r="J68" i="86"/>
  <c r="O68" i="86"/>
  <c r="G68" i="86"/>
  <c r="N68" i="86"/>
  <c r="F68" i="86"/>
  <c r="K68" i="86"/>
  <c r="C68" i="86"/>
  <c r="Q326" i="86"/>
  <c r="M326" i="86"/>
  <c r="I326" i="86"/>
  <c r="E326" i="86"/>
  <c r="P326" i="86"/>
  <c r="L326" i="86"/>
  <c r="H326" i="86"/>
  <c r="D326" i="86"/>
  <c r="W326" i="87" s="1"/>
  <c r="J326" i="86"/>
  <c r="O326" i="86"/>
  <c r="G326" i="86"/>
  <c r="N326" i="86"/>
  <c r="F326" i="86"/>
  <c r="K326" i="86"/>
  <c r="C326" i="86"/>
  <c r="O134" i="86"/>
  <c r="K134" i="86"/>
  <c r="G134" i="86"/>
  <c r="C134" i="86"/>
  <c r="N134" i="86"/>
  <c r="J134" i="86"/>
  <c r="F134" i="86"/>
  <c r="Q134" i="86"/>
  <c r="M134" i="86"/>
  <c r="I134" i="86"/>
  <c r="E134" i="86"/>
  <c r="P134" i="86"/>
  <c r="L134" i="86"/>
  <c r="H134" i="86"/>
  <c r="D134" i="86"/>
  <c r="W134" i="87" s="1"/>
  <c r="P437" i="86"/>
  <c r="L437" i="86"/>
  <c r="H437" i="86"/>
  <c r="D437" i="86"/>
  <c r="W437" i="87" s="1"/>
  <c r="M437" i="86"/>
  <c r="G437" i="86"/>
  <c r="Q437" i="86"/>
  <c r="K437" i="86"/>
  <c r="F437" i="86"/>
  <c r="O437" i="86"/>
  <c r="J437" i="86"/>
  <c r="E437" i="86"/>
  <c r="N437" i="86"/>
  <c r="I437" i="86"/>
  <c r="C437" i="86"/>
  <c r="Q257" i="86"/>
  <c r="M257" i="86"/>
  <c r="I257" i="86"/>
  <c r="E257" i="86"/>
  <c r="P257" i="86"/>
  <c r="K257" i="86"/>
  <c r="F257" i="86"/>
  <c r="N257" i="86"/>
  <c r="H257" i="86"/>
  <c r="C257" i="86"/>
  <c r="O257" i="86"/>
  <c r="D257" i="86"/>
  <c r="W257" i="87" s="1"/>
  <c r="L257" i="86"/>
  <c r="J257" i="86"/>
  <c r="G257" i="86"/>
  <c r="Q53" i="86"/>
  <c r="M53" i="86"/>
  <c r="I53" i="86"/>
  <c r="E53" i="86"/>
  <c r="P53" i="86"/>
  <c r="L53" i="86"/>
  <c r="H53" i="86"/>
  <c r="D53" i="86"/>
  <c r="W53" i="87" s="1"/>
  <c r="J53" i="86"/>
  <c r="O53" i="86"/>
  <c r="G53" i="86"/>
  <c r="N53" i="86"/>
  <c r="F53" i="86"/>
  <c r="K53" i="86"/>
  <c r="C53" i="86"/>
  <c r="P347" i="86"/>
  <c r="L347" i="86"/>
  <c r="H347" i="86"/>
  <c r="D347" i="86"/>
  <c r="W347" i="87" s="1"/>
  <c r="Q347" i="86"/>
  <c r="K347" i="86"/>
  <c r="F347" i="86"/>
  <c r="O347" i="86"/>
  <c r="J347" i="86"/>
  <c r="E347" i="86"/>
  <c r="N347" i="86"/>
  <c r="I347" i="86"/>
  <c r="C347" i="86"/>
  <c r="M347" i="86"/>
  <c r="G347" i="86"/>
  <c r="P179" i="86"/>
  <c r="L179" i="86"/>
  <c r="H179" i="86"/>
  <c r="D179" i="86"/>
  <c r="W179" i="87" s="1"/>
  <c r="O179" i="86"/>
  <c r="J179" i="86"/>
  <c r="E179" i="86"/>
  <c r="N179" i="86"/>
  <c r="I179" i="86"/>
  <c r="C179" i="86"/>
  <c r="M179" i="86"/>
  <c r="G179" i="86"/>
  <c r="Q179" i="86"/>
  <c r="K179" i="86"/>
  <c r="F179" i="86"/>
  <c r="Q389" i="86"/>
  <c r="M389" i="86"/>
  <c r="I389" i="86"/>
  <c r="E389" i="86"/>
  <c r="P389" i="86"/>
  <c r="K389" i="86"/>
  <c r="F389" i="86"/>
  <c r="L389" i="86"/>
  <c r="D389" i="86"/>
  <c r="W389" i="87" s="1"/>
  <c r="J389" i="86"/>
  <c r="C389" i="86"/>
  <c r="O389" i="86"/>
  <c r="H389" i="86"/>
  <c r="N389" i="86"/>
  <c r="G389" i="86"/>
  <c r="Q398" i="86"/>
  <c r="M398" i="86"/>
  <c r="I398" i="86"/>
  <c r="E398" i="86"/>
  <c r="N398" i="86"/>
  <c r="H398" i="86"/>
  <c r="C398" i="86"/>
  <c r="L398" i="86"/>
  <c r="G398" i="86"/>
  <c r="P398" i="86"/>
  <c r="K398" i="86"/>
  <c r="F398" i="86"/>
  <c r="O398" i="86"/>
  <c r="J398" i="86"/>
  <c r="D398" i="86"/>
  <c r="W398" i="87" s="1"/>
  <c r="Q38" i="86"/>
  <c r="M38" i="86"/>
  <c r="I38" i="86"/>
  <c r="E38" i="86"/>
  <c r="P38" i="86"/>
  <c r="L38" i="86"/>
  <c r="H38" i="86"/>
  <c r="D38" i="86"/>
  <c r="W38" i="87" s="1"/>
  <c r="J38" i="86"/>
  <c r="O38" i="86"/>
  <c r="G38" i="86"/>
  <c r="N38" i="86"/>
  <c r="F38" i="86"/>
  <c r="K38" i="86"/>
  <c r="C38" i="86"/>
  <c r="Q77" i="86"/>
  <c r="M77" i="86"/>
  <c r="I77" i="86"/>
  <c r="E77" i="86"/>
  <c r="P77" i="86"/>
  <c r="L77" i="86"/>
  <c r="H77" i="86"/>
  <c r="D77" i="86"/>
  <c r="W77" i="87" s="1"/>
  <c r="J77" i="86"/>
  <c r="O77" i="86"/>
  <c r="G77" i="86"/>
  <c r="N77" i="86"/>
  <c r="F77" i="86"/>
  <c r="K77" i="86"/>
  <c r="C77" i="86"/>
  <c r="Q476" i="86"/>
  <c r="M476" i="86"/>
  <c r="I476" i="86"/>
  <c r="E476" i="86"/>
  <c r="P476" i="86"/>
  <c r="L476" i="86"/>
  <c r="H476" i="86"/>
  <c r="D476" i="86"/>
  <c r="W476" i="87" s="1"/>
  <c r="K476" i="86"/>
  <c r="C476" i="86"/>
  <c r="J476" i="86"/>
  <c r="G476" i="86"/>
  <c r="O476" i="86"/>
  <c r="F476" i="86"/>
  <c r="N476" i="86"/>
  <c r="Q374" i="86"/>
  <c r="M374" i="86"/>
  <c r="I374" i="86"/>
  <c r="E374" i="86"/>
  <c r="P374" i="86"/>
  <c r="K374" i="86"/>
  <c r="F374" i="86"/>
  <c r="O374" i="86"/>
  <c r="J374" i="86"/>
  <c r="D374" i="86"/>
  <c r="W374" i="87" s="1"/>
  <c r="N374" i="86"/>
  <c r="H374" i="86"/>
  <c r="C374" i="86"/>
  <c r="G374" i="86"/>
  <c r="L374" i="86"/>
  <c r="Q92" i="86"/>
  <c r="I92" i="86"/>
  <c r="E92" i="86"/>
  <c r="P92" i="86"/>
  <c r="L92" i="86"/>
  <c r="H92" i="86"/>
  <c r="D92" i="86"/>
  <c r="W92" i="87" s="1"/>
  <c r="J92" i="86"/>
  <c r="O92" i="86"/>
  <c r="G92" i="86"/>
  <c r="F92" i="86"/>
  <c r="K92" i="86"/>
  <c r="C92" i="86"/>
  <c r="Q401" i="86"/>
  <c r="M401" i="86"/>
  <c r="I401" i="86"/>
  <c r="E401" i="86"/>
  <c r="N401" i="86"/>
  <c r="H401" i="86"/>
  <c r="C401" i="86"/>
  <c r="L401" i="86"/>
  <c r="G401" i="86"/>
  <c r="P401" i="86"/>
  <c r="K401" i="86"/>
  <c r="F401" i="86"/>
  <c r="O401" i="86"/>
  <c r="J401" i="86"/>
  <c r="D401" i="86"/>
  <c r="W401" i="87" s="1"/>
  <c r="Q107" i="86"/>
  <c r="M107" i="86"/>
  <c r="I107" i="86"/>
  <c r="E107" i="86"/>
  <c r="P107" i="86"/>
  <c r="L107" i="86"/>
  <c r="H107" i="86"/>
  <c r="D107" i="86"/>
  <c r="W107" i="87" s="1"/>
  <c r="J107" i="86"/>
  <c r="O107" i="86"/>
  <c r="G107" i="86"/>
  <c r="N107" i="86"/>
  <c r="F107" i="86"/>
  <c r="K107" i="86"/>
  <c r="C107" i="86"/>
  <c r="P224" i="86"/>
  <c r="L224" i="86"/>
  <c r="H224" i="86"/>
  <c r="D224" i="86"/>
  <c r="W224" i="87" s="1"/>
  <c r="Q224" i="86"/>
  <c r="K224" i="86"/>
  <c r="F224" i="86"/>
  <c r="N224" i="86"/>
  <c r="I224" i="86"/>
  <c r="C224" i="86"/>
  <c r="M224" i="86"/>
  <c r="G224" i="86"/>
  <c r="J224" i="86"/>
  <c r="E224" i="86"/>
  <c r="O224" i="86"/>
  <c r="P158" i="86"/>
  <c r="L158" i="86"/>
  <c r="H158" i="86"/>
  <c r="D158" i="86"/>
  <c r="W158" i="87" s="1"/>
  <c r="O158" i="86"/>
  <c r="J158" i="86"/>
  <c r="E158" i="86"/>
  <c r="N158" i="86"/>
  <c r="I158" i="86"/>
  <c r="C158" i="86"/>
  <c r="M158" i="86"/>
  <c r="G158" i="86"/>
  <c r="Q158" i="86"/>
  <c r="K158" i="86"/>
  <c r="F158" i="86"/>
  <c r="Q479" i="86"/>
  <c r="M479" i="86"/>
  <c r="I479" i="86"/>
  <c r="E479" i="86"/>
  <c r="P479" i="86"/>
  <c r="L479" i="86"/>
  <c r="H479" i="86"/>
  <c r="D479" i="86"/>
  <c r="W479" i="87" s="1"/>
  <c r="O479" i="86"/>
  <c r="K479" i="86"/>
  <c r="G479" i="86"/>
  <c r="C479" i="86"/>
  <c r="J479" i="86"/>
  <c r="F479" i="86"/>
  <c r="N479" i="86"/>
  <c r="P425" i="86"/>
  <c r="L425" i="86"/>
  <c r="H425" i="86"/>
  <c r="D425" i="86"/>
  <c r="W425" i="87" s="1"/>
  <c r="N425" i="86"/>
  <c r="I425" i="86"/>
  <c r="C425" i="86"/>
  <c r="M425" i="86"/>
  <c r="G425" i="86"/>
  <c r="Q425" i="86"/>
  <c r="K425" i="86"/>
  <c r="F425" i="86"/>
  <c r="O425" i="86"/>
  <c r="J425" i="86"/>
  <c r="E425" i="86"/>
  <c r="P140" i="86"/>
  <c r="L140" i="86"/>
  <c r="H140" i="86"/>
  <c r="D140" i="86"/>
  <c r="W140" i="87" s="1"/>
  <c r="O140" i="86"/>
  <c r="J140" i="86"/>
  <c r="E140" i="86"/>
  <c r="N140" i="86"/>
  <c r="I140" i="86"/>
  <c r="C140" i="86"/>
  <c r="G140" i="86"/>
  <c r="Q140" i="86"/>
  <c r="K140" i="86"/>
  <c r="F140" i="86"/>
  <c r="Q485" i="86"/>
  <c r="M485" i="86"/>
  <c r="I485" i="86"/>
  <c r="E485" i="86"/>
  <c r="P485" i="86"/>
  <c r="L485" i="86"/>
  <c r="H485" i="86"/>
  <c r="D485" i="86"/>
  <c r="W485" i="87" s="1"/>
  <c r="O485" i="86"/>
  <c r="K485" i="86"/>
  <c r="G485" i="86"/>
  <c r="C485" i="86"/>
  <c r="N485" i="86"/>
  <c r="J485" i="86"/>
  <c r="F485" i="86"/>
  <c r="P359" i="86"/>
  <c r="L359" i="86"/>
  <c r="H359" i="86"/>
  <c r="D359" i="86"/>
  <c r="W359" i="87" s="1"/>
  <c r="N359" i="86"/>
  <c r="J359" i="86"/>
  <c r="F359" i="86"/>
  <c r="O359" i="86"/>
  <c r="G359" i="86"/>
  <c r="M359" i="86"/>
  <c r="E359" i="86"/>
  <c r="K359" i="86"/>
  <c r="C359" i="86"/>
  <c r="Q359" i="86"/>
  <c r="I359" i="86"/>
  <c r="Q380" i="86"/>
  <c r="M380" i="86"/>
  <c r="I380" i="86"/>
  <c r="E380" i="86"/>
  <c r="L380" i="86"/>
  <c r="G380" i="86"/>
  <c r="P380" i="86"/>
  <c r="K380" i="86"/>
  <c r="F380" i="86"/>
  <c r="O380" i="86"/>
  <c r="J380" i="86"/>
  <c r="D380" i="86"/>
  <c r="W380" i="87" s="1"/>
  <c r="N380" i="86"/>
  <c r="H380" i="86"/>
  <c r="C380" i="86"/>
  <c r="P152" i="86"/>
  <c r="L152" i="86"/>
  <c r="H152" i="86"/>
  <c r="D152" i="86"/>
  <c r="W152" i="87" s="1"/>
  <c r="M152" i="86"/>
  <c r="G152" i="86"/>
  <c r="Q152" i="86"/>
  <c r="K152" i="86"/>
  <c r="F152" i="86"/>
  <c r="O152" i="86"/>
  <c r="J152" i="86"/>
  <c r="E152" i="86"/>
  <c r="N152" i="86"/>
  <c r="I152" i="86"/>
  <c r="C152" i="86"/>
  <c r="Q470" i="86"/>
  <c r="M470" i="86"/>
  <c r="I470" i="86"/>
  <c r="E470" i="86"/>
  <c r="P470" i="86"/>
  <c r="L470" i="86"/>
  <c r="H470" i="86"/>
  <c r="D470" i="86"/>
  <c r="W470" i="87" s="1"/>
  <c r="K470" i="86"/>
  <c r="C470" i="86"/>
  <c r="J470" i="86"/>
  <c r="G470" i="86"/>
  <c r="O470" i="86"/>
  <c r="F470" i="86"/>
  <c r="N470" i="86"/>
  <c r="N242" i="86"/>
  <c r="J242" i="86"/>
  <c r="F242" i="86"/>
  <c r="P242" i="86"/>
  <c r="L242" i="86"/>
  <c r="H242" i="86"/>
  <c r="D242" i="86"/>
  <c r="W242" i="87" s="1"/>
  <c r="Q242" i="86"/>
  <c r="I242" i="86"/>
  <c r="O242" i="86"/>
  <c r="G242" i="86"/>
  <c r="M242" i="86"/>
  <c r="E242" i="86"/>
  <c r="K242" i="86"/>
  <c r="C242" i="86"/>
  <c r="Q86" i="86"/>
  <c r="M86" i="86"/>
  <c r="I86" i="86"/>
  <c r="E86" i="86"/>
  <c r="P86" i="86"/>
  <c r="L86" i="86"/>
  <c r="H86" i="86"/>
  <c r="D86" i="86"/>
  <c r="W86" i="87" s="1"/>
  <c r="J86" i="86"/>
  <c r="O86" i="86"/>
  <c r="G86" i="86"/>
  <c r="N86" i="86"/>
  <c r="F86" i="86"/>
  <c r="K86" i="86"/>
  <c r="C86" i="86"/>
  <c r="Q317" i="86"/>
  <c r="M317" i="86"/>
  <c r="I317" i="86"/>
  <c r="E317" i="86"/>
  <c r="O317" i="86"/>
  <c r="J317" i="86"/>
  <c r="D317" i="86"/>
  <c r="W317" i="87" s="1"/>
  <c r="N317" i="86"/>
  <c r="H317" i="86"/>
  <c r="C317" i="86"/>
  <c r="L317" i="86"/>
  <c r="G317" i="86"/>
  <c r="P317" i="86"/>
  <c r="K317" i="86"/>
  <c r="F317" i="86"/>
  <c r="P209" i="86"/>
  <c r="L209" i="86"/>
  <c r="H209" i="86"/>
  <c r="D209" i="86"/>
  <c r="W209" i="87" s="1"/>
  <c r="N209" i="86"/>
  <c r="I209" i="86"/>
  <c r="C209" i="86"/>
  <c r="Q209" i="86"/>
  <c r="K209" i="86"/>
  <c r="F209" i="86"/>
  <c r="O209" i="86"/>
  <c r="J209" i="86"/>
  <c r="E209" i="86"/>
  <c r="M209" i="86"/>
  <c r="G209" i="86"/>
  <c r="Q383" i="86"/>
  <c r="M383" i="86"/>
  <c r="I383" i="86"/>
  <c r="E383" i="86"/>
  <c r="P383" i="86"/>
  <c r="K383" i="86"/>
  <c r="F383" i="86"/>
  <c r="O383" i="86"/>
  <c r="H383" i="86"/>
  <c r="N383" i="86"/>
  <c r="G383" i="86"/>
  <c r="L383" i="86"/>
  <c r="D383" i="86"/>
  <c r="W383" i="87" s="1"/>
  <c r="J383" i="86"/>
  <c r="C383" i="86"/>
  <c r="P191" i="86"/>
  <c r="L191" i="86"/>
  <c r="H191" i="86"/>
  <c r="D191" i="86"/>
  <c r="W191" i="87" s="1"/>
  <c r="M191" i="86"/>
  <c r="G191" i="86"/>
  <c r="Q191" i="86"/>
  <c r="K191" i="86"/>
  <c r="F191" i="86"/>
  <c r="O191" i="86"/>
  <c r="J191" i="86"/>
  <c r="E191" i="86"/>
  <c r="N191" i="86"/>
  <c r="I191" i="86"/>
  <c r="C191" i="86"/>
  <c r="P149" i="86"/>
  <c r="L149" i="86"/>
  <c r="H149" i="86"/>
  <c r="D149" i="86"/>
  <c r="W149" i="87" s="1"/>
  <c r="M149" i="86"/>
  <c r="G149" i="86"/>
  <c r="Q149" i="86"/>
  <c r="K149" i="86"/>
  <c r="F149" i="86"/>
  <c r="O149" i="86"/>
  <c r="J149" i="86"/>
  <c r="E149" i="86"/>
  <c r="N149" i="86"/>
  <c r="I149" i="86"/>
  <c r="C149" i="86"/>
  <c r="Q308" i="86"/>
  <c r="M308" i="86"/>
  <c r="I308" i="86"/>
  <c r="E308" i="86"/>
  <c r="L308" i="86"/>
  <c r="G308" i="86"/>
  <c r="P308" i="86"/>
  <c r="K308" i="86"/>
  <c r="F308" i="86"/>
  <c r="O308" i="86"/>
  <c r="J308" i="86"/>
  <c r="D308" i="86"/>
  <c r="W308" i="87" s="1"/>
  <c r="N308" i="86"/>
  <c r="H308" i="86"/>
  <c r="C308" i="86"/>
  <c r="P164" i="86"/>
  <c r="L164" i="86"/>
  <c r="H164" i="86"/>
  <c r="D164" i="86"/>
  <c r="W164" i="87" s="1"/>
  <c r="O164" i="86"/>
  <c r="J164" i="86"/>
  <c r="E164" i="86"/>
  <c r="N164" i="86"/>
  <c r="I164" i="86"/>
  <c r="C164" i="86"/>
  <c r="M164" i="86"/>
  <c r="G164" i="86"/>
  <c r="Q164" i="86"/>
  <c r="K164" i="86"/>
  <c r="F164" i="86"/>
  <c r="P422" i="86"/>
  <c r="L422" i="86"/>
  <c r="H422" i="86"/>
  <c r="D422" i="86"/>
  <c r="W422" i="87" s="1"/>
  <c r="N422" i="86"/>
  <c r="I422" i="86"/>
  <c r="C422" i="86"/>
  <c r="Q422" i="86"/>
  <c r="K422" i="86"/>
  <c r="F422" i="86"/>
  <c r="G422" i="86"/>
  <c r="O422" i="86"/>
  <c r="E422" i="86"/>
  <c r="M422" i="86"/>
  <c r="J422" i="86"/>
  <c r="P218" i="86"/>
  <c r="L218" i="86"/>
  <c r="H218" i="86"/>
  <c r="D218" i="86"/>
  <c r="W218" i="87" s="1"/>
  <c r="Q218" i="86"/>
  <c r="K218" i="86"/>
  <c r="F218" i="86"/>
  <c r="N218" i="86"/>
  <c r="I218" i="86"/>
  <c r="C218" i="86"/>
  <c r="M218" i="86"/>
  <c r="G218" i="86"/>
  <c r="O218" i="86"/>
  <c r="J218" i="86"/>
  <c r="E218" i="86"/>
  <c r="P26" i="86"/>
  <c r="L26" i="86"/>
  <c r="H26" i="86"/>
  <c r="D26" i="86"/>
  <c r="W26" i="87" s="1"/>
  <c r="O26" i="86"/>
  <c r="J26" i="86"/>
  <c r="E26" i="86"/>
  <c r="N26" i="86"/>
  <c r="I26" i="86"/>
  <c r="C26" i="86"/>
  <c r="M26" i="86"/>
  <c r="G26" i="86"/>
  <c r="Q26" i="86"/>
  <c r="K26" i="86"/>
  <c r="F26" i="86"/>
  <c r="Q305" i="86"/>
  <c r="M305" i="86"/>
  <c r="I305" i="86"/>
  <c r="E305" i="86"/>
  <c r="P305" i="86"/>
  <c r="K305" i="86"/>
  <c r="F305" i="86"/>
  <c r="O305" i="86"/>
  <c r="J305" i="86"/>
  <c r="D305" i="86"/>
  <c r="W305" i="87" s="1"/>
  <c r="L305" i="86"/>
  <c r="H305" i="86"/>
  <c r="G305" i="86"/>
  <c r="N305" i="86"/>
  <c r="C305" i="86"/>
  <c r="Q113" i="86"/>
  <c r="M113" i="86"/>
  <c r="I113" i="86"/>
  <c r="E113" i="86"/>
  <c r="P113" i="86"/>
  <c r="L113" i="86"/>
  <c r="H113" i="86"/>
  <c r="D113" i="86"/>
  <c r="W113" i="87" s="1"/>
  <c r="J113" i="86"/>
  <c r="O113" i="86"/>
  <c r="G113" i="86"/>
  <c r="N113" i="86"/>
  <c r="F113" i="86"/>
  <c r="K113" i="86"/>
  <c r="C113" i="86"/>
  <c r="Q395" i="86"/>
  <c r="M395" i="86"/>
  <c r="I395" i="86"/>
  <c r="E395" i="86"/>
  <c r="N395" i="86"/>
  <c r="H395" i="86"/>
  <c r="C395" i="86"/>
  <c r="P395" i="86"/>
  <c r="K395" i="86"/>
  <c r="F395" i="86"/>
  <c r="O395" i="86"/>
  <c r="J395" i="86"/>
  <c r="D395" i="86"/>
  <c r="W395" i="87" s="1"/>
  <c r="L395" i="86"/>
  <c r="G395" i="86"/>
  <c r="P167" i="86"/>
  <c r="L167" i="86"/>
  <c r="H167" i="86"/>
  <c r="D167" i="86"/>
  <c r="W167" i="87" s="1"/>
  <c r="M167" i="86"/>
  <c r="G167" i="86"/>
  <c r="Q167" i="86"/>
  <c r="K167" i="86"/>
  <c r="F167" i="86"/>
  <c r="O167" i="86"/>
  <c r="J167" i="86"/>
  <c r="E167" i="86"/>
  <c r="N167" i="86"/>
  <c r="I167" i="86"/>
  <c r="C167" i="86"/>
  <c r="P137" i="86"/>
  <c r="L137" i="86"/>
  <c r="H137" i="86"/>
  <c r="D137" i="86"/>
  <c r="W137" i="87" s="1"/>
  <c r="O137" i="86"/>
  <c r="J137" i="86"/>
  <c r="E137" i="86"/>
  <c r="N137" i="86"/>
  <c r="I137" i="86"/>
  <c r="C137" i="86"/>
  <c r="M137" i="86"/>
  <c r="G137" i="86"/>
  <c r="Q137" i="86"/>
  <c r="K137" i="86"/>
  <c r="F137" i="86"/>
  <c r="Q416" i="86"/>
  <c r="M416" i="86"/>
  <c r="I416" i="86"/>
  <c r="E416" i="86"/>
  <c r="P416" i="86"/>
  <c r="K416" i="86"/>
  <c r="F416" i="86"/>
  <c r="O416" i="86"/>
  <c r="J416" i="86"/>
  <c r="D416" i="86"/>
  <c r="W416" i="87" s="1"/>
  <c r="N416" i="86"/>
  <c r="H416" i="86"/>
  <c r="C416" i="86"/>
  <c r="L416" i="86"/>
  <c r="G416" i="86"/>
  <c r="P200" i="86"/>
  <c r="L200" i="86"/>
  <c r="H200" i="86"/>
  <c r="D200" i="86"/>
  <c r="W200" i="87" s="1"/>
  <c r="M200" i="86"/>
  <c r="G200" i="86"/>
  <c r="N200" i="86"/>
  <c r="F200" i="86"/>
  <c r="K200" i="86"/>
  <c r="E200" i="86"/>
  <c r="Q200" i="86"/>
  <c r="J200" i="86"/>
  <c r="C200" i="86"/>
  <c r="O200" i="86"/>
  <c r="I200" i="86"/>
  <c r="P32" i="86"/>
  <c r="L32" i="86"/>
  <c r="H32" i="86"/>
  <c r="D32" i="86"/>
  <c r="W32" i="87" s="1"/>
  <c r="O32" i="86"/>
  <c r="J32" i="86"/>
  <c r="E32" i="86"/>
  <c r="N32" i="86"/>
  <c r="I32" i="86"/>
  <c r="C32" i="86"/>
  <c r="M32" i="86"/>
  <c r="G32" i="86"/>
  <c r="Q32" i="86"/>
  <c r="K32" i="86"/>
  <c r="F32" i="86"/>
  <c r="Q278" i="86"/>
  <c r="M278" i="86"/>
  <c r="I278" i="86"/>
  <c r="E278" i="86"/>
  <c r="L278" i="86"/>
  <c r="G278" i="86"/>
  <c r="P278" i="86"/>
  <c r="K278" i="86"/>
  <c r="F278" i="86"/>
  <c r="O278" i="86"/>
  <c r="J278" i="86"/>
  <c r="D278" i="86"/>
  <c r="W278" i="87" s="1"/>
  <c r="N278" i="86"/>
  <c r="H278" i="86"/>
  <c r="C278" i="86"/>
  <c r="Q110" i="86"/>
  <c r="M110" i="86"/>
  <c r="I110" i="86"/>
  <c r="E110" i="86"/>
  <c r="P110" i="86"/>
  <c r="L110" i="86"/>
  <c r="H110" i="86"/>
  <c r="D110" i="86"/>
  <c r="W110" i="87" s="1"/>
  <c r="J110" i="86"/>
  <c r="O110" i="86"/>
  <c r="G110" i="86"/>
  <c r="N110" i="86"/>
  <c r="F110" i="86"/>
  <c r="K110" i="86"/>
  <c r="C110" i="86"/>
  <c r="Q377" i="86"/>
  <c r="M377" i="86"/>
  <c r="I377" i="86"/>
  <c r="E377" i="86"/>
  <c r="L377" i="86"/>
  <c r="G377" i="86"/>
  <c r="P377" i="86"/>
  <c r="K377" i="86"/>
  <c r="F377" i="86"/>
  <c r="O377" i="86"/>
  <c r="J377" i="86"/>
  <c r="D377" i="86"/>
  <c r="W377" i="87" s="1"/>
  <c r="N377" i="86"/>
  <c r="H377" i="86"/>
  <c r="C377" i="86"/>
  <c r="P173" i="86"/>
  <c r="L173" i="86"/>
  <c r="H173" i="86"/>
  <c r="D173" i="86"/>
  <c r="W173" i="87" s="1"/>
  <c r="M173" i="86"/>
  <c r="G173" i="86"/>
  <c r="Q173" i="86"/>
  <c r="K173" i="86"/>
  <c r="F173" i="86"/>
  <c r="O173" i="86"/>
  <c r="J173" i="86"/>
  <c r="E173" i="86"/>
  <c r="N173" i="86"/>
  <c r="I173" i="86"/>
  <c r="C173" i="86"/>
  <c r="Q467" i="86"/>
  <c r="M467" i="86"/>
  <c r="I467" i="86"/>
  <c r="E467" i="86"/>
  <c r="N467" i="86"/>
  <c r="H467" i="86"/>
  <c r="C467" i="86"/>
  <c r="L467" i="86"/>
  <c r="G467" i="86"/>
  <c r="P467" i="86"/>
  <c r="K467" i="86"/>
  <c r="F467" i="86"/>
  <c r="O467" i="86"/>
  <c r="J467" i="86"/>
  <c r="D467" i="86"/>
  <c r="W467" i="87" s="1"/>
  <c r="Q287" i="86"/>
  <c r="M287" i="86"/>
  <c r="N287" i="86"/>
  <c r="I287" i="86"/>
  <c r="E287" i="86"/>
  <c r="P287" i="86"/>
  <c r="J287" i="86"/>
  <c r="D287" i="86"/>
  <c r="W287" i="87" s="1"/>
  <c r="O287" i="86"/>
  <c r="H287" i="86"/>
  <c r="C287" i="86"/>
  <c r="L287" i="86"/>
  <c r="G287" i="86"/>
  <c r="K287" i="86"/>
  <c r="F287" i="86"/>
  <c r="Q83" i="86"/>
  <c r="M83" i="86"/>
  <c r="I83" i="86"/>
  <c r="E83" i="86"/>
  <c r="P83" i="86"/>
  <c r="L83" i="86"/>
  <c r="H83" i="86"/>
  <c r="D83" i="86"/>
  <c r="W83" i="87" s="1"/>
  <c r="J83" i="86"/>
  <c r="O83" i="86"/>
  <c r="G83" i="86"/>
  <c r="N83" i="86"/>
  <c r="F83" i="86"/>
  <c r="K83" i="86"/>
  <c r="C83" i="86"/>
  <c r="P233" i="86"/>
  <c r="L233" i="86"/>
  <c r="H233" i="86"/>
  <c r="D233" i="86"/>
  <c r="W233" i="87" s="1"/>
  <c r="N233" i="86"/>
  <c r="I233" i="86"/>
  <c r="C233" i="86"/>
  <c r="M233" i="86"/>
  <c r="G233" i="86"/>
  <c r="Q233" i="86"/>
  <c r="K233" i="86"/>
  <c r="F233" i="86"/>
  <c r="O233" i="86"/>
  <c r="J233" i="86"/>
  <c r="E233" i="86"/>
  <c r="O449" i="86"/>
  <c r="K449" i="86"/>
  <c r="G449" i="86"/>
  <c r="C449" i="86"/>
  <c r="N449" i="86"/>
  <c r="J449" i="86"/>
  <c r="F449" i="86"/>
  <c r="P449" i="86"/>
  <c r="L449" i="86"/>
  <c r="H449" i="86"/>
  <c r="D449" i="86"/>
  <c r="W449" i="87" s="1"/>
  <c r="Q449" i="86"/>
  <c r="M449" i="86"/>
  <c r="I449" i="86"/>
  <c r="E449" i="86"/>
  <c r="Q269" i="86"/>
  <c r="M269" i="86"/>
  <c r="I269" i="86"/>
  <c r="E269" i="86"/>
  <c r="N269" i="86"/>
  <c r="H269" i="86"/>
  <c r="C269" i="86"/>
  <c r="L269" i="86"/>
  <c r="G269" i="86"/>
  <c r="P269" i="86"/>
  <c r="K269" i="86"/>
  <c r="F269" i="86"/>
  <c r="O269" i="86"/>
  <c r="J269" i="86"/>
  <c r="D269" i="86"/>
  <c r="W269" i="87" s="1"/>
  <c r="Q65" i="86"/>
  <c r="M65" i="86"/>
  <c r="I65" i="86"/>
  <c r="E65" i="86"/>
  <c r="P65" i="86"/>
  <c r="L65" i="86"/>
  <c r="H65" i="86"/>
  <c r="D65" i="86"/>
  <c r="W65" i="87" s="1"/>
  <c r="J65" i="86"/>
  <c r="O65" i="86"/>
  <c r="G65" i="86"/>
  <c r="N65" i="86"/>
  <c r="F65" i="86"/>
  <c r="K65" i="86"/>
  <c r="C65" i="86"/>
  <c r="Q335" i="86"/>
  <c r="M335" i="86"/>
  <c r="I335" i="86"/>
  <c r="E335" i="86"/>
  <c r="P335" i="86"/>
  <c r="L335" i="86"/>
  <c r="H335" i="86"/>
  <c r="D335" i="86"/>
  <c r="W335" i="87" s="1"/>
  <c r="O335" i="86"/>
  <c r="K335" i="86"/>
  <c r="G335" i="86"/>
  <c r="C335" i="86"/>
  <c r="F335" i="86"/>
  <c r="N335" i="86"/>
  <c r="J335" i="86"/>
  <c r="N119" i="86"/>
  <c r="J119" i="86"/>
  <c r="F119" i="86"/>
  <c r="Q119" i="86"/>
  <c r="M119" i="86"/>
  <c r="I119" i="86"/>
  <c r="E119" i="86"/>
  <c r="P119" i="86"/>
  <c r="L119" i="86"/>
  <c r="H119" i="86"/>
  <c r="D119" i="86"/>
  <c r="W119" i="87" s="1"/>
  <c r="K119" i="86"/>
  <c r="G119" i="86"/>
  <c r="C119" i="86"/>
  <c r="O119" i="86"/>
  <c r="Q41" i="86"/>
  <c r="M41" i="86"/>
  <c r="I41" i="86"/>
  <c r="E41" i="86"/>
  <c r="P41" i="86"/>
  <c r="L41" i="86"/>
  <c r="H41" i="86"/>
  <c r="D41" i="86"/>
  <c r="W41" i="87" s="1"/>
  <c r="J41" i="86"/>
  <c r="O41" i="86"/>
  <c r="G41" i="86"/>
  <c r="N41" i="86"/>
  <c r="F41" i="86"/>
  <c r="K41" i="86"/>
  <c r="C41" i="86"/>
  <c r="P356" i="86"/>
  <c r="L356" i="86"/>
  <c r="H356" i="86"/>
  <c r="D356" i="86"/>
  <c r="W356" i="87" s="1"/>
  <c r="M356" i="86"/>
  <c r="G356" i="86"/>
  <c r="Q356" i="86"/>
  <c r="K356" i="86"/>
  <c r="F356" i="86"/>
  <c r="O356" i="86"/>
  <c r="J356" i="86"/>
  <c r="E356" i="86"/>
  <c r="N356" i="86"/>
  <c r="I356" i="86"/>
  <c r="C356" i="86"/>
  <c r="N116" i="86"/>
  <c r="J116" i="86"/>
  <c r="F116" i="86"/>
  <c r="Q116" i="86"/>
  <c r="M116" i="86"/>
  <c r="I116" i="86"/>
  <c r="E116" i="86"/>
  <c r="P116" i="86"/>
  <c r="L116" i="86"/>
  <c r="H116" i="86"/>
  <c r="D116" i="86"/>
  <c r="W116" i="87" s="1"/>
  <c r="C116" i="86"/>
  <c r="O116" i="86"/>
  <c r="K116" i="86"/>
  <c r="G116" i="86"/>
  <c r="P434" i="86"/>
  <c r="L434" i="86"/>
  <c r="H434" i="86"/>
  <c r="D434" i="86"/>
  <c r="W434" i="87" s="1"/>
  <c r="M434" i="86"/>
  <c r="G434" i="86"/>
  <c r="Q434" i="86"/>
  <c r="K434" i="86"/>
  <c r="F434" i="86"/>
  <c r="O434" i="86"/>
  <c r="J434" i="86"/>
  <c r="E434" i="86"/>
  <c r="N434" i="86"/>
  <c r="I434" i="86"/>
  <c r="C434" i="86"/>
  <c r="Q266" i="86"/>
  <c r="M266" i="86"/>
  <c r="I266" i="86"/>
  <c r="E266" i="86"/>
  <c r="N266" i="86"/>
  <c r="H266" i="86"/>
  <c r="C266" i="86"/>
  <c r="L266" i="86"/>
  <c r="G266" i="86"/>
  <c r="P266" i="86"/>
  <c r="K266" i="86"/>
  <c r="F266" i="86"/>
  <c r="O266" i="86"/>
  <c r="J266" i="86"/>
  <c r="D266" i="86"/>
  <c r="W266" i="87" s="1"/>
  <c r="Q62" i="86"/>
  <c r="M62" i="86"/>
  <c r="I62" i="86"/>
  <c r="E62" i="86"/>
  <c r="P62" i="86"/>
  <c r="L62" i="86"/>
  <c r="H62" i="86"/>
  <c r="D62" i="86"/>
  <c r="W62" i="87" s="1"/>
  <c r="J62" i="86"/>
  <c r="O62" i="86"/>
  <c r="G62" i="86"/>
  <c r="N62" i="86"/>
  <c r="F62" i="86"/>
  <c r="K62" i="86"/>
  <c r="C62" i="86"/>
  <c r="Q329" i="86"/>
  <c r="M329" i="86"/>
  <c r="I329" i="86"/>
  <c r="E329" i="86"/>
  <c r="P329" i="86"/>
  <c r="L329" i="86"/>
  <c r="H329" i="86"/>
  <c r="D329" i="86"/>
  <c r="W329" i="87" s="1"/>
  <c r="J329" i="86"/>
  <c r="O329" i="86"/>
  <c r="G329" i="86"/>
  <c r="N329" i="86"/>
  <c r="F329" i="86"/>
  <c r="K329" i="86"/>
  <c r="C329" i="86"/>
  <c r="P161" i="86"/>
  <c r="L161" i="86"/>
  <c r="H161" i="86"/>
  <c r="D161" i="86"/>
  <c r="W161" i="87" s="1"/>
  <c r="O161" i="86"/>
  <c r="J161" i="86"/>
  <c r="E161" i="86"/>
  <c r="N161" i="86"/>
  <c r="I161" i="86"/>
  <c r="C161" i="86"/>
  <c r="M161" i="86"/>
  <c r="G161" i="86"/>
  <c r="Q161" i="86"/>
  <c r="K161" i="86"/>
  <c r="F161" i="86"/>
  <c r="O419" i="86"/>
  <c r="K419" i="86"/>
  <c r="G419" i="86"/>
  <c r="C419" i="86"/>
  <c r="Q419" i="86"/>
  <c r="M419" i="86"/>
  <c r="I419" i="86"/>
  <c r="E419" i="86"/>
  <c r="N419" i="86"/>
  <c r="F419" i="86"/>
  <c r="L419" i="86"/>
  <c r="D419" i="86"/>
  <c r="W419" i="87" s="1"/>
  <c r="J419" i="86"/>
  <c r="P419" i="86"/>
  <c r="H419" i="86"/>
  <c r="P239" i="86"/>
  <c r="L239" i="86"/>
  <c r="H239" i="86"/>
  <c r="D239" i="86"/>
  <c r="W239" i="87" s="1"/>
  <c r="Q239" i="86"/>
  <c r="K239" i="86"/>
  <c r="F239" i="86"/>
  <c r="O239" i="86"/>
  <c r="J239" i="86"/>
  <c r="E239" i="86"/>
  <c r="N239" i="86"/>
  <c r="I239" i="86"/>
  <c r="C239" i="86"/>
  <c r="M239" i="86"/>
  <c r="G239" i="86"/>
  <c r="Q35" i="86"/>
  <c r="M35" i="86"/>
  <c r="I35" i="86"/>
  <c r="E35" i="86"/>
  <c r="P35" i="86"/>
  <c r="L35" i="86"/>
  <c r="H35" i="86"/>
  <c r="D35" i="86"/>
  <c r="W35" i="87" s="1"/>
  <c r="J35" i="86"/>
  <c r="O35" i="86"/>
  <c r="G35" i="86"/>
  <c r="N35" i="86"/>
  <c r="F35" i="86"/>
  <c r="K35" i="86"/>
  <c r="C35" i="86"/>
  <c r="Q89" i="86"/>
  <c r="M89" i="86"/>
  <c r="I89" i="86"/>
  <c r="E89" i="86"/>
  <c r="P89" i="86"/>
  <c r="L89" i="86"/>
  <c r="H89" i="86"/>
  <c r="D89" i="86"/>
  <c r="W89" i="87" s="1"/>
  <c r="J89" i="86"/>
  <c r="O89" i="86"/>
  <c r="G89" i="86"/>
  <c r="N89" i="86"/>
  <c r="F89" i="86"/>
  <c r="K89" i="86"/>
  <c r="C89" i="86"/>
  <c r="Q9" i="17"/>
  <c r="G14" i="86"/>
  <c r="G11" i="86"/>
  <c r="C14" i="86"/>
  <c r="C8" i="86"/>
  <c r="G8" i="86"/>
  <c r="C11" i="86"/>
  <c r="H17" i="86"/>
  <c r="O17" i="86"/>
  <c r="F17" i="86"/>
  <c r="E17" i="86"/>
  <c r="Q17" i="86"/>
  <c r="P17" i="86"/>
  <c r="I17" i="86"/>
  <c r="D17" i="86"/>
  <c r="W17" i="87" s="1"/>
  <c r="N17" i="86"/>
  <c r="M17" i="86"/>
  <c r="L17" i="86"/>
  <c r="K17" i="86"/>
  <c r="O18" i="86"/>
  <c r="L18" i="86"/>
  <c r="E186" i="14"/>
  <c r="E145" i="14"/>
  <c r="E104" i="14"/>
  <c r="E63" i="14"/>
  <c r="E188" i="14"/>
  <c r="E147" i="14"/>
  <c r="E106" i="14"/>
  <c r="E65" i="14"/>
  <c r="K218" i="13"/>
  <c r="G10" i="82" s="1" a="1"/>
  <c r="K239" i="13"/>
  <c r="G13" i="82" s="1" a="1"/>
  <c r="K197" i="13"/>
  <c r="G7" i="82" s="1" a="1"/>
  <c r="K176" i="13"/>
  <c r="G4" i="82" s="1" a="1"/>
  <c r="Q63" i="11"/>
  <c r="Q12" i="11"/>
  <c r="Q38" i="11"/>
  <c r="B49" i="3"/>
  <c r="B50" i="3"/>
  <c r="B51" i="3"/>
  <c r="B55" i="3"/>
  <c r="B56" i="3"/>
  <c r="B57" i="3"/>
  <c r="B48" i="3"/>
  <c r="B29" i="3"/>
  <c r="B30" i="3"/>
  <c r="B31" i="3"/>
  <c r="B35" i="3"/>
  <c r="B36" i="3"/>
  <c r="B37" i="3"/>
  <c r="H183" i="14"/>
  <c r="H101" i="14"/>
  <c r="H142" i="14"/>
  <c r="H60" i="14"/>
  <c r="H61" i="14" l="1"/>
  <c r="H62" i="14"/>
  <c r="H184" i="14"/>
  <c r="H185" i="14"/>
  <c r="H102" i="14"/>
  <c r="H103" i="14"/>
  <c r="H143" i="14"/>
  <c r="H144" i="14"/>
  <c r="R56" i="87"/>
  <c r="P56" i="87"/>
  <c r="U56" i="87"/>
  <c r="Q56" i="87"/>
  <c r="U122" i="87"/>
  <c r="Q122" i="87"/>
  <c r="R122" i="87"/>
  <c r="P122" i="87"/>
  <c r="Q203" i="87"/>
  <c r="R203" i="87"/>
  <c r="U203" i="87"/>
  <c r="P203" i="87"/>
  <c r="P236" i="87"/>
  <c r="Q236" i="87"/>
  <c r="R236" i="87"/>
  <c r="U236" i="87"/>
  <c r="Q311" i="87"/>
  <c r="U311" i="87"/>
  <c r="R311" i="87"/>
  <c r="P311" i="87"/>
  <c r="U386" i="87"/>
  <c r="R386" i="87"/>
  <c r="P386" i="87"/>
  <c r="Q386" i="87"/>
  <c r="Q440" i="87"/>
  <c r="P440" i="87"/>
  <c r="R440" i="87"/>
  <c r="U440" i="87"/>
  <c r="Q71" i="87"/>
  <c r="U71" i="87"/>
  <c r="P71" i="87"/>
  <c r="R71" i="87"/>
  <c r="Q155" i="87"/>
  <c r="U155" i="87"/>
  <c r="P155" i="87"/>
  <c r="R155" i="87"/>
  <c r="Q215" i="87"/>
  <c r="U215" i="87"/>
  <c r="R215" i="87"/>
  <c r="P215" i="87"/>
  <c r="Q263" i="87"/>
  <c r="U263" i="87"/>
  <c r="R263" i="87"/>
  <c r="P263" i="87"/>
  <c r="P332" i="87"/>
  <c r="U332" i="87"/>
  <c r="Q332" i="87"/>
  <c r="R332" i="87"/>
  <c r="U392" i="87"/>
  <c r="R392" i="87"/>
  <c r="P392" i="87"/>
  <c r="Q392" i="87"/>
  <c r="R455" i="87"/>
  <c r="P455" i="87"/>
  <c r="Q455" i="87"/>
  <c r="U455" i="87"/>
  <c r="Q23" i="87"/>
  <c r="U23" i="87"/>
  <c r="P23" i="87"/>
  <c r="R23" i="87"/>
  <c r="R98" i="87"/>
  <c r="U98" i="87"/>
  <c r="Q98" i="87"/>
  <c r="P98" i="87"/>
  <c r="P176" i="87"/>
  <c r="U176" i="87"/>
  <c r="Q176" i="87"/>
  <c r="R176" i="87"/>
  <c r="Q212" i="87"/>
  <c r="R212" i="87"/>
  <c r="U212" i="87"/>
  <c r="P212" i="87"/>
  <c r="P290" i="87"/>
  <c r="U290" i="87"/>
  <c r="Q290" i="87"/>
  <c r="R290" i="87"/>
  <c r="R338" i="87"/>
  <c r="U338" i="87"/>
  <c r="Q338" i="87"/>
  <c r="P338" i="87"/>
  <c r="Q407" i="87"/>
  <c r="U407" i="87"/>
  <c r="R407" i="87"/>
  <c r="P407" i="87"/>
  <c r="U461" i="87"/>
  <c r="Q461" i="87"/>
  <c r="R461" i="87"/>
  <c r="P461" i="87"/>
  <c r="P50" i="87"/>
  <c r="Q50" i="87"/>
  <c r="R50" i="87"/>
  <c r="U50" i="87"/>
  <c r="R104" i="87"/>
  <c r="U104" i="87"/>
  <c r="Q104" i="87"/>
  <c r="P104" i="87"/>
  <c r="Q194" i="87"/>
  <c r="R194" i="87"/>
  <c r="U194" i="87"/>
  <c r="P194" i="87"/>
  <c r="Q230" i="87"/>
  <c r="P230" i="87"/>
  <c r="R230" i="87"/>
  <c r="U230" i="87"/>
  <c r="P296" i="87"/>
  <c r="Q296" i="87"/>
  <c r="R296" i="87"/>
  <c r="U296" i="87"/>
  <c r="P371" i="87"/>
  <c r="R371" i="87"/>
  <c r="Q371" i="87"/>
  <c r="U371" i="87"/>
  <c r="Q446" i="87"/>
  <c r="U446" i="87"/>
  <c r="P446" i="87"/>
  <c r="R446" i="87"/>
  <c r="U482" i="87"/>
  <c r="R482" i="87"/>
  <c r="P482" i="87"/>
  <c r="Q482" i="87"/>
  <c r="P14" i="87"/>
  <c r="R14" i="87"/>
  <c r="U14" i="87"/>
  <c r="Q14" i="87"/>
  <c r="U8" i="87"/>
  <c r="Q8" i="87"/>
  <c r="P8" i="87"/>
  <c r="R8" i="87"/>
  <c r="R11" i="87"/>
  <c r="P11" i="87"/>
  <c r="U11" i="87"/>
  <c r="Q11" i="87"/>
  <c r="U479" i="86"/>
  <c r="T479" i="87" s="1"/>
  <c r="S479" i="87" s="1"/>
  <c r="U476" i="86"/>
  <c r="T476" i="87" s="1"/>
  <c r="S476" i="87" s="1"/>
  <c r="U485" i="86"/>
  <c r="T485" i="87" s="1"/>
  <c r="S485" i="87" s="1"/>
  <c r="U473" i="86"/>
  <c r="T473" i="87" s="1"/>
  <c r="S473" i="87" s="1"/>
  <c r="U470" i="86"/>
  <c r="T470" i="87" s="1"/>
  <c r="S470" i="87" s="1"/>
  <c r="U464" i="86"/>
  <c r="T464" i="87" s="1"/>
  <c r="S464" i="87" s="1"/>
  <c r="U467" i="86"/>
  <c r="T467" i="87" s="1"/>
  <c r="S467" i="87" s="1"/>
  <c r="U452" i="86"/>
  <c r="T452" i="87" s="1"/>
  <c r="S452" i="87" s="1"/>
  <c r="U458" i="86"/>
  <c r="T458" i="87" s="1"/>
  <c r="S458" i="87" s="1"/>
  <c r="U449" i="86"/>
  <c r="T449" i="87" s="1"/>
  <c r="S449" i="87" s="1"/>
  <c r="U443" i="86"/>
  <c r="T443" i="87" s="1"/>
  <c r="S443" i="87" s="1"/>
  <c r="U428" i="86"/>
  <c r="T428" i="87" s="1"/>
  <c r="S428" i="87" s="1"/>
  <c r="U432" i="86"/>
  <c r="T432" i="87" s="1"/>
  <c r="S432" i="87" s="1"/>
  <c r="U431" i="86"/>
  <c r="T431" i="87" s="1"/>
  <c r="S431" i="87" s="1"/>
  <c r="U434" i="86"/>
  <c r="T434" i="87" s="1"/>
  <c r="S434" i="87" s="1"/>
  <c r="U437" i="86"/>
  <c r="T437" i="87" s="1"/>
  <c r="S437" i="87" s="1"/>
  <c r="U419" i="86"/>
  <c r="T419" i="87" s="1"/>
  <c r="S419" i="87" s="1"/>
  <c r="U422" i="86"/>
  <c r="T422" i="87" s="1"/>
  <c r="S422" i="87" s="1"/>
  <c r="U425" i="86"/>
  <c r="T425" i="87" s="1"/>
  <c r="S425" i="87" s="1"/>
  <c r="U416" i="86"/>
  <c r="T416" i="87" s="1"/>
  <c r="S416" i="87" s="1"/>
  <c r="U413" i="86"/>
  <c r="T413" i="87" s="1"/>
  <c r="S413" i="87" s="1"/>
  <c r="U404" i="86"/>
  <c r="T404" i="87" s="1"/>
  <c r="S404" i="87" s="1"/>
  <c r="U410" i="86"/>
  <c r="T410" i="87" s="1"/>
  <c r="S410" i="87" s="1"/>
  <c r="U395" i="86"/>
  <c r="T395" i="87" s="1"/>
  <c r="S395" i="87" s="1"/>
  <c r="U401" i="86"/>
  <c r="T401" i="87" s="1"/>
  <c r="S401" i="87" s="1"/>
  <c r="U398" i="86"/>
  <c r="T398" i="87" s="1"/>
  <c r="S398" i="87" s="1"/>
  <c r="U383" i="86"/>
  <c r="T383" i="87" s="1"/>
  <c r="S383" i="87" s="1"/>
  <c r="U389" i="86"/>
  <c r="T389" i="87" s="1"/>
  <c r="S389" i="87" s="1"/>
  <c r="U380" i="86"/>
  <c r="T380" i="87" s="1"/>
  <c r="S380" i="87" s="1"/>
  <c r="U377" i="86"/>
  <c r="T377" i="87" s="1"/>
  <c r="S377" i="87" s="1"/>
  <c r="U374" i="86"/>
  <c r="T374" i="87" s="1"/>
  <c r="S374" i="87" s="1"/>
  <c r="U368" i="86"/>
  <c r="T368" i="87" s="1"/>
  <c r="S368" i="87" s="1"/>
  <c r="U359" i="86"/>
  <c r="T359" i="87" s="1"/>
  <c r="S359" i="87" s="1"/>
  <c r="U356" i="86"/>
  <c r="T356" i="87" s="1"/>
  <c r="S356" i="87" s="1"/>
  <c r="U362" i="86"/>
  <c r="T362" i="87" s="1"/>
  <c r="S362" i="87" s="1"/>
  <c r="U365" i="86"/>
  <c r="T365" i="87" s="1"/>
  <c r="S365" i="87" s="1"/>
  <c r="U347" i="86"/>
  <c r="T347" i="87" s="1"/>
  <c r="S347" i="87" s="1"/>
  <c r="U350" i="86"/>
  <c r="T350" i="87" s="1"/>
  <c r="S350" i="87" s="1"/>
  <c r="U353" i="86"/>
  <c r="T353" i="87" s="1"/>
  <c r="S353" i="87" s="1"/>
  <c r="U344" i="86"/>
  <c r="T344" i="87" s="1"/>
  <c r="S344" i="87" s="1"/>
  <c r="U335" i="86"/>
  <c r="T335" i="87" s="1"/>
  <c r="S335" i="87" s="1"/>
  <c r="U341" i="86"/>
  <c r="T341" i="87" s="1"/>
  <c r="S341" i="87" s="1"/>
  <c r="U326" i="86"/>
  <c r="T326" i="87" s="1"/>
  <c r="S326" i="87" s="1"/>
  <c r="U320" i="86"/>
  <c r="T320" i="87" s="1"/>
  <c r="S320" i="87" s="1"/>
  <c r="U329" i="86"/>
  <c r="T329" i="87" s="1"/>
  <c r="S329" i="87" s="1"/>
  <c r="U323" i="86"/>
  <c r="T323" i="87" s="1"/>
  <c r="S323" i="87" s="1"/>
  <c r="U308" i="86"/>
  <c r="T308" i="87" s="1"/>
  <c r="S308" i="87" s="1"/>
  <c r="U317" i="86"/>
  <c r="T317" i="87" s="1"/>
  <c r="S317" i="87" s="1"/>
  <c r="U314" i="86"/>
  <c r="T314" i="87" s="1"/>
  <c r="S314" i="87" s="1"/>
  <c r="U302" i="86"/>
  <c r="T302" i="87" s="1"/>
  <c r="S302" i="87" s="1"/>
  <c r="U305" i="86"/>
  <c r="T305" i="87" s="1"/>
  <c r="S305" i="87" s="1"/>
  <c r="U299" i="86"/>
  <c r="T299" i="87" s="1"/>
  <c r="S299" i="87" s="1"/>
  <c r="U284" i="86"/>
  <c r="T284" i="87" s="1"/>
  <c r="S284" i="87" s="1"/>
  <c r="U287" i="86"/>
  <c r="T287" i="87" s="1"/>
  <c r="S287" i="87" s="1"/>
  <c r="U293" i="86"/>
  <c r="T293" i="87" s="1"/>
  <c r="S293" i="87" s="1"/>
  <c r="U278" i="86"/>
  <c r="T278" i="87" s="1"/>
  <c r="S278" i="87" s="1"/>
  <c r="U275" i="86"/>
  <c r="T275" i="87" s="1"/>
  <c r="S275" i="87" s="1"/>
  <c r="U272" i="86"/>
  <c r="T272" i="87" s="1"/>
  <c r="S272" i="87" s="1"/>
  <c r="U281" i="86"/>
  <c r="T281" i="87" s="1"/>
  <c r="S281" i="87" s="1"/>
  <c r="U266" i="86"/>
  <c r="T266" i="87" s="1"/>
  <c r="S266" i="87" s="1"/>
  <c r="U269" i="86"/>
  <c r="T269" i="87" s="1"/>
  <c r="S269" i="87" s="1"/>
  <c r="U260" i="86"/>
  <c r="T260" i="87" s="1"/>
  <c r="S260" i="87" s="1"/>
  <c r="U254" i="86"/>
  <c r="T254" i="87" s="1"/>
  <c r="S254" i="87" s="1"/>
  <c r="U257" i="86"/>
  <c r="T257" i="87" s="1"/>
  <c r="S257" i="87" s="1"/>
  <c r="U248" i="86"/>
  <c r="T248" i="87" s="1"/>
  <c r="S248" i="87" s="1"/>
  <c r="U251" i="86"/>
  <c r="T251" i="87" s="1"/>
  <c r="S251" i="87" s="1"/>
  <c r="U242" i="86"/>
  <c r="T242" i="87" s="1"/>
  <c r="S242" i="87" s="1"/>
  <c r="U239" i="86"/>
  <c r="T239" i="87" s="1"/>
  <c r="S239" i="87" s="1"/>
  <c r="U245" i="86"/>
  <c r="T245" i="87" s="1"/>
  <c r="S245" i="87" s="1"/>
  <c r="U224" i="86"/>
  <c r="T224" i="87" s="1"/>
  <c r="S224" i="87" s="1"/>
  <c r="U233" i="86"/>
  <c r="T233" i="87" s="1"/>
  <c r="S233" i="87" s="1"/>
  <c r="U227" i="86"/>
  <c r="T227" i="87" s="1"/>
  <c r="S227" i="87" s="1"/>
  <c r="U221" i="86"/>
  <c r="T221" i="87" s="1"/>
  <c r="S221" i="87" s="1"/>
  <c r="U218" i="86"/>
  <c r="T218" i="87" s="1"/>
  <c r="S218" i="87" s="1"/>
  <c r="U209" i="86"/>
  <c r="T209" i="87" s="1"/>
  <c r="S209" i="87" s="1"/>
  <c r="U206" i="86"/>
  <c r="T206" i="87" s="1"/>
  <c r="S206" i="87" s="1"/>
  <c r="U200" i="86"/>
  <c r="T200" i="87" s="1"/>
  <c r="S200" i="87" s="1"/>
  <c r="U188" i="86"/>
  <c r="T188" i="87" s="1"/>
  <c r="S188" i="87" s="1"/>
  <c r="U197" i="86"/>
  <c r="T197" i="87" s="1"/>
  <c r="S197" i="87" s="1"/>
  <c r="U191" i="86"/>
  <c r="T191" i="87" s="1"/>
  <c r="S191" i="87" s="1"/>
  <c r="U185" i="86"/>
  <c r="T185" i="87" s="1"/>
  <c r="S185" i="87" s="1"/>
  <c r="U179" i="86"/>
  <c r="T179" i="87" s="1"/>
  <c r="S179" i="87" s="1"/>
  <c r="U182" i="86"/>
  <c r="T182" i="87" s="1"/>
  <c r="S182" i="87" s="1"/>
  <c r="U164" i="86"/>
  <c r="T164" i="87" s="1"/>
  <c r="S164" i="87" s="1"/>
  <c r="U170" i="86"/>
  <c r="T170" i="87" s="1"/>
  <c r="S170" i="87" s="1"/>
  <c r="U173" i="86"/>
  <c r="T173" i="87" s="1"/>
  <c r="S173" i="87" s="1"/>
  <c r="U167" i="86"/>
  <c r="T167" i="87" s="1"/>
  <c r="S167" i="87" s="1"/>
  <c r="U161" i="86"/>
  <c r="T161" i="87" s="1"/>
  <c r="S161" i="87" s="1"/>
  <c r="U152" i="86"/>
  <c r="T152" i="87" s="1"/>
  <c r="S152" i="87" s="1"/>
  <c r="U158" i="86"/>
  <c r="T158" i="87" s="1"/>
  <c r="S158" i="87" s="1"/>
  <c r="U149" i="86"/>
  <c r="T149" i="87" s="1"/>
  <c r="S149" i="87" s="1"/>
  <c r="U140" i="86"/>
  <c r="T140" i="87" s="1"/>
  <c r="S140" i="87" s="1"/>
  <c r="U143" i="86"/>
  <c r="T143" i="87" s="1"/>
  <c r="S143" i="87" s="1"/>
  <c r="U146" i="86"/>
  <c r="T146" i="87" s="1"/>
  <c r="S146" i="87" s="1"/>
  <c r="U128" i="86"/>
  <c r="T128" i="87" s="1"/>
  <c r="S128" i="87" s="1"/>
  <c r="U131" i="86"/>
  <c r="T131" i="87" s="1"/>
  <c r="S131" i="87" s="1"/>
  <c r="U137" i="86"/>
  <c r="T137" i="87" s="1"/>
  <c r="S137" i="87" s="1"/>
  <c r="U134" i="86"/>
  <c r="T134" i="87" s="1"/>
  <c r="S134" i="87" s="1"/>
  <c r="U116" i="86"/>
  <c r="T116" i="87" s="1"/>
  <c r="S116" i="87" s="1"/>
  <c r="U125" i="86"/>
  <c r="T125" i="87" s="1"/>
  <c r="S125" i="87" s="1"/>
  <c r="U119" i="86"/>
  <c r="T119" i="87" s="1"/>
  <c r="S119" i="87" s="1"/>
  <c r="U110" i="86"/>
  <c r="T110" i="87" s="1"/>
  <c r="S110" i="87" s="1"/>
  <c r="U113" i="86"/>
  <c r="T113" i="87" s="1"/>
  <c r="S113" i="87" s="1"/>
  <c r="U107" i="86"/>
  <c r="T107" i="87" s="1"/>
  <c r="S107" i="87" s="1"/>
  <c r="U92" i="86"/>
  <c r="T92" i="87" s="1"/>
  <c r="S92" i="87" s="1"/>
  <c r="U101" i="86"/>
  <c r="T101" i="87" s="1"/>
  <c r="S101" i="87" s="1"/>
  <c r="U95" i="86"/>
  <c r="T95" i="87" s="1"/>
  <c r="S95" i="87" s="1"/>
  <c r="U86" i="86"/>
  <c r="T86" i="87" s="1"/>
  <c r="S86" i="87" s="1"/>
  <c r="U83" i="86"/>
  <c r="T83" i="87" s="1"/>
  <c r="S83" i="87" s="1"/>
  <c r="U80" i="86"/>
  <c r="T80" i="87" s="1"/>
  <c r="S80" i="87" s="1"/>
  <c r="U89" i="86"/>
  <c r="T89" i="87" s="1"/>
  <c r="S89" i="87" s="1"/>
  <c r="U68" i="86"/>
  <c r="T68" i="87" s="1"/>
  <c r="S68" i="87" s="1"/>
  <c r="U77" i="86"/>
  <c r="T77" i="87" s="1"/>
  <c r="S77" i="87" s="1"/>
  <c r="U74" i="86"/>
  <c r="T74" i="87" s="1"/>
  <c r="S74" i="87" s="1"/>
  <c r="U62" i="86"/>
  <c r="T62" i="87" s="1"/>
  <c r="S62" i="87" s="1"/>
  <c r="U65" i="86"/>
  <c r="T65" i="87" s="1"/>
  <c r="S65" i="87" s="1"/>
  <c r="U59" i="86"/>
  <c r="T59" i="87" s="1"/>
  <c r="S59" i="87" s="1"/>
  <c r="U47" i="86"/>
  <c r="T47" i="87" s="1"/>
  <c r="S47" i="87" s="1"/>
  <c r="U53" i="86"/>
  <c r="T53" i="87" s="1"/>
  <c r="S53" i="87" s="1"/>
  <c r="U44" i="86"/>
  <c r="T44" i="87" s="1"/>
  <c r="S44" i="87" s="1"/>
  <c r="U35" i="86"/>
  <c r="T35" i="87" s="1"/>
  <c r="S35" i="87" s="1"/>
  <c r="U32" i="86"/>
  <c r="T32" i="87" s="1"/>
  <c r="S32" i="87" s="1"/>
  <c r="U38" i="86"/>
  <c r="T38" i="87" s="1"/>
  <c r="S38" i="87" s="1"/>
  <c r="U41" i="86"/>
  <c r="T41" i="87" s="1"/>
  <c r="S41" i="87" s="1"/>
  <c r="U29" i="86"/>
  <c r="T29" i="87" s="1"/>
  <c r="S29" i="87" s="1"/>
  <c r="U26" i="86"/>
  <c r="T26" i="87" s="1"/>
  <c r="S26" i="87" s="1"/>
  <c r="U20" i="86"/>
  <c r="T20" i="87" s="1"/>
  <c r="S20" i="87" s="1"/>
  <c r="U15" i="86"/>
  <c r="T15" i="87" s="1"/>
  <c r="S15" i="87" s="1"/>
  <c r="U9" i="86"/>
  <c r="T9" i="87" s="1"/>
  <c r="S9" i="87" s="1"/>
  <c r="U17" i="86"/>
  <c r="T17" i="87" s="1"/>
  <c r="S17" i="87" s="1"/>
  <c r="U18" i="86"/>
  <c r="T18" i="87" s="1"/>
  <c r="S18" i="87" s="1"/>
  <c r="T10" i="82"/>
  <c r="P10" i="82"/>
  <c r="L16" i="86" s="1"/>
  <c r="L10" i="82"/>
  <c r="H16" i="86" s="1"/>
  <c r="H10" i="82"/>
  <c r="D16" i="86" s="1"/>
  <c r="W16" i="87" s="1"/>
  <c r="U10" i="82"/>
  <c r="M10" i="82"/>
  <c r="I16" i="86" s="1"/>
  <c r="I10" i="82"/>
  <c r="E16" i="86" s="1"/>
  <c r="S10" i="82"/>
  <c r="O16" i="86" s="1"/>
  <c r="O10" i="82"/>
  <c r="K10" i="82"/>
  <c r="G10" i="82"/>
  <c r="Q10" i="82"/>
  <c r="M16" i="86" s="1"/>
  <c r="R10" i="82"/>
  <c r="N10" i="82"/>
  <c r="J16" i="86" s="1"/>
  <c r="J10" i="82"/>
  <c r="F16" i="86" s="1"/>
  <c r="R4" i="82"/>
  <c r="N4" i="82"/>
  <c r="J4" i="82"/>
  <c r="U4" i="82"/>
  <c r="Q4" i="82"/>
  <c r="M4" i="82"/>
  <c r="I4" i="82"/>
  <c r="S4" i="82"/>
  <c r="O4" i="82"/>
  <c r="K4" i="82"/>
  <c r="G4" i="82"/>
  <c r="T4" i="82"/>
  <c r="P4" i="82"/>
  <c r="L4" i="82"/>
  <c r="H4" i="82"/>
  <c r="U7" i="82"/>
  <c r="Q13" i="86" s="1"/>
  <c r="Q7" i="82"/>
  <c r="M13" i="86" s="1"/>
  <c r="M7" i="82"/>
  <c r="I7" i="82"/>
  <c r="E13" i="86" s="1"/>
  <c r="T7" i="82"/>
  <c r="P13" i="86" s="1"/>
  <c r="P7" i="82"/>
  <c r="L13" i="86" s="1"/>
  <c r="L7" i="82"/>
  <c r="H7" i="82"/>
  <c r="R7" i="82"/>
  <c r="N13" i="86" s="1"/>
  <c r="N7" i="82"/>
  <c r="J13" i="86" s="1"/>
  <c r="J7" i="82"/>
  <c r="S7" i="82"/>
  <c r="O13" i="86" s="1"/>
  <c r="O7" i="82"/>
  <c r="K13" i="86" s="1"/>
  <c r="K7" i="82"/>
  <c r="G7" i="82"/>
  <c r="S13" i="82"/>
  <c r="O19" i="86" s="1"/>
  <c r="O13" i="82"/>
  <c r="K19" i="86" s="1"/>
  <c r="K13" i="82"/>
  <c r="G13" i="82"/>
  <c r="R13" i="82"/>
  <c r="N13" i="82"/>
  <c r="J19" i="86" s="1"/>
  <c r="J13" i="82"/>
  <c r="F19" i="86" s="1"/>
  <c r="U13" i="82"/>
  <c r="Q13" i="82"/>
  <c r="M19" i="86" s="1"/>
  <c r="M13" i="82"/>
  <c r="I19" i="86" s="1"/>
  <c r="I13" i="82"/>
  <c r="E19" i="86" s="1"/>
  <c r="T13" i="82"/>
  <c r="P13" i="82"/>
  <c r="L19" i="86" s="1"/>
  <c r="L13" i="82"/>
  <c r="H19" i="86" s="1"/>
  <c r="H13" i="82"/>
  <c r="D19" i="86" s="1"/>
  <c r="W19" i="87" s="1"/>
  <c r="Q10" i="11"/>
  <c r="Q11" i="11"/>
  <c r="Q28" i="11"/>
  <c r="Q54" i="11"/>
  <c r="Q37" i="11"/>
  <c r="Q36" i="11"/>
  <c r="Q62" i="11"/>
  <c r="Q79" i="11" s="1"/>
  <c r="Q61" i="11"/>
  <c r="Q478" i="86"/>
  <c r="M478" i="86"/>
  <c r="I478" i="86"/>
  <c r="E478" i="86"/>
  <c r="P478" i="86"/>
  <c r="L478" i="86"/>
  <c r="H478" i="86"/>
  <c r="D478" i="86"/>
  <c r="W478" i="87" s="1"/>
  <c r="O478" i="86"/>
  <c r="K478" i="86"/>
  <c r="G478" i="86"/>
  <c r="C478" i="86"/>
  <c r="J478" i="86"/>
  <c r="N478" i="86"/>
  <c r="F478" i="86"/>
  <c r="Q483" i="86"/>
  <c r="M483" i="86"/>
  <c r="I483" i="86"/>
  <c r="E483" i="86"/>
  <c r="P483" i="86"/>
  <c r="L483" i="86"/>
  <c r="H483" i="86"/>
  <c r="D483" i="86"/>
  <c r="W483" i="87" s="1"/>
  <c r="O483" i="86"/>
  <c r="K483" i="86"/>
  <c r="G483" i="86"/>
  <c r="C483" i="86"/>
  <c r="N483" i="86"/>
  <c r="J483" i="86"/>
  <c r="F483" i="86"/>
  <c r="P357" i="86"/>
  <c r="L357" i="86"/>
  <c r="H357" i="86"/>
  <c r="D357" i="86"/>
  <c r="W357" i="87" s="1"/>
  <c r="N357" i="86"/>
  <c r="J357" i="86"/>
  <c r="F357" i="86"/>
  <c r="O357" i="86"/>
  <c r="G357" i="86"/>
  <c r="M357" i="86"/>
  <c r="E357" i="86"/>
  <c r="K357" i="86"/>
  <c r="C357" i="86"/>
  <c r="Q357" i="86"/>
  <c r="I357" i="86"/>
  <c r="Q270" i="86"/>
  <c r="M270" i="86"/>
  <c r="I270" i="86"/>
  <c r="E270" i="86"/>
  <c r="N270" i="86"/>
  <c r="H270" i="86"/>
  <c r="C270" i="86"/>
  <c r="L270" i="86"/>
  <c r="G270" i="86"/>
  <c r="P270" i="86"/>
  <c r="K270" i="86"/>
  <c r="F270" i="86"/>
  <c r="O270" i="86"/>
  <c r="J270" i="86"/>
  <c r="D270" i="86"/>
  <c r="W270" i="87" s="1"/>
  <c r="Q108" i="86"/>
  <c r="M108" i="86"/>
  <c r="I108" i="86"/>
  <c r="E108" i="86"/>
  <c r="P108" i="86"/>
  <c r="L108" i="86"/>
  <c r="H108" i="86"/>
  <c r="D108" i="86"/>
  <c r="W108" i="87" s="1"/>
  <c r="J108" i="86"/>
  <c r="O108" i="86"/>
  <c r="G108" i="86"/>
  <c r="N108" i="86"/>
  <c r="F108" i="86"/>
  <c r="K108" i="86"/>
  <c r="C108" i="86"/>
  <c r="Q405" i="86"/>
  <c r="M405" i="86"/>
  <c r="I405" i="86"/>
  <c r="E405" i="86"/>
  <c r="P405" i="86"/>
  <c r="K405" i="86"/>
  <c r="F405" i="86"/>
  <c r="O405" i="86"/>
  <c r="J405" i="86"/>
  <c r="D405" i="86"/>
  <c r="W405" i="87" s="1"/>
  <c r="N405" i="86"/>
  <c r="H405" i="86"/>
  <c r="C405" i="86"/>
  <c r="L405" i="86"/>
  <c r="G405" i="86"/>
  <c r="Q282" i="86"/>
  <c r="M282" i="86"/>
  <c r="I282" i="86"/>
  <c r="E282" i="86"/>
  <c r="L282" i="86"/>
  <c r="G282" i="86"/>
  <c r="P282" i="86"/>
  <c r="K282" i="86"/>
  <c r="F282" i="86"/>
  <c r="O282" i="86"/>
  <c r="J282" i="86"/>
  <c r="D282" i="86"/>
  <c r="W282" i="87" s="1"/>
  <c r="N282" i="86"/>
  <c r="H282" i="86"/>
  <c r="C282" i="86"/>
  <c r="P168" i="86"/>
  <c r="L168" i="86"/>
  <c r="H168" i="86"/>
  <c r="D168" i="86"/>
  <c r="W168" i="87" s="1"/>
  <c r="M168" i="86"/>
  <c r="G168" i="86"/>
  <c r="Q168" i="86"/>
  <c r="K168" i="86"/>
  <c r="F168" i="86"/>
  <c r="O168" i="86"/>
  <c r="J168" i="86"/>
  <c r="E168" i="86"/>
  <c r="N168" i="86"/>
  <c r="I168" i="86"/>
  <c r="C168" i="86"/>
  <c r="Q375" i="86"/>
  <c r="M375" i="86"/>
  <c r="I375" i="86"/>
  <c r="E375" i="86"/>
  <c r="P375" i="86"/>
  <c r="K375" i="86"/>
  <c r="F375" i="86"/>
  <c r="O375" i="86"/>
  <c r="J375" i="86"/>
  <c r="D375" i="86"/>
  <c r="W375" i="87" s="1"/>
  <c r="N375" i="86"/>
  <c r="H375" i="86"/>
  <c r="C375" i="86"/>
  <c r="L375" i="86"/>
  <c r="G375" i="86"/>
  <c r="Q273" i="86"/>
  <c r="M273" i="86"/>
  <c r="I273" i="86"/>
  <c r="E273" i="86"/>
  <c r="P273" i="86"/>
  <c r="K273" i="86"/>
  <c r="F273" i="86"/>
  <c r="O273" i="86"/>
  <c r="J273" i="86"/>
  <c r="D273" i="86"/>
  <c r="W273" i="87" s="1"/>
  <c r="N273" i="86"/>
  <c r="H273" i="86"/>
  <c r="C273" i="86"/>
  <c r="L273" i="86"/>
  <c r="G273" i="86"/>
  <c r="P186" i="86"/>
  <c r="L186" i="86"/>
  <c r="H186" i="86"/>
  <c r="D186" i="86"/>
  <c r="W186" i="87" s="1"/>
  <c r="O186" i="86"/>
  <c r="J186" i="86"/>
  <c r="E186" i="86"/>
  <c r="N186" i="86"/>
  <c r="I186" i="86"/>
  <c r="C186" i="86"/>
  <c r="M186" i="86"/>
  <c r="G186" i="86"/>
  <c r="Q186" i="86"/>
  <c r="K186" i="86"/>
  <c r="F186" i="86"/>
  <c r="Q36" i="86"/>
  <c r="M36" i="86"/>
  <c r="I36" i="86"/>
  <c r="E36" i="86"/>
  <c r="P36" i="86"/>
  <c r="L36" i="86"/>
  <c r="H36" i="86"/>
  <c r="D36" i="86"/>
  <c r="W36" i="87" s="1"/>
  <c r="J36" i="86"/>
  <c r="O36" i="86"/>
  <c r="G36" i="86"/>
  <c r="N36" i="86"/>
  <c r="F36" i="86"/>
  <c r="K36" i="86"/>
  <c r="C36" i="86"/>
  <c r="Q63" i="86"/>
  <c r="M63" i="86"/>
  <c r="I63" i="86"/>
  <c r="E63" i="86"/>
  <c r="P63" i="86"/>
  <c r="L63" i="86"/>
  <c r="H63" i="86"/>
  <c r="D63" i="86"/>
  <c r="W63" i="87" s="1"/>
  <c r="J63" i="86"/>
  <c r="O63" i="86"/>
  <c r="G63" i="86"/>
  <c r="N63" i="86"/>
  <c r="F63" i="86"/>
  <c r="K63" i="86"/>
  <c r="C63" i="86"/>
  <c r="P426" i="86"/>
  <c r="L426" i="86"/>
  <c r="H426" i="86"/>
  <c r="D426" i="86"/>
  <c r="W426" i="87" s="1"/>
  <c r="N426" i="86"/>
  <c r="I426" i="86"/>
  <c r="C426" i="86"/>
  <c r="M426" i="86"/>
  <c r="G426" i="86"/>
  <c r="Q426" i="86"/>
  <c r="K426" i="86"/>
  <c r="F426" i="86"/>
  <c r="O426" i="86"/>
  <c r="J426" i="86"/>
  <c r="E426" i="86"/>
  <c r="P156" i="86"/>
  <c r="L156" i="86"/>
  <c r="H156" i="86"/>
  <c r="D156" i="86"/>
  <c r="W156" i="87" s="1"/>
  <c r="O156" i="86"/>
  <c r="J156" i="86"/>
  <c r="E156" i="86"/>
  <c r="N156" i="86"/>
  <c r="I156" i="86"/>
  <c r="C156" i="86"/>
  <c r="M156" i="86"/>
  <c r="G156" i="86"/>
  <c r="Q156" i="86"/>
  <c r="K156" i="86"/>
  <c r="F156" i="86"/>
  <c r="P31" i="86"/>
  <c r="L31" i="86"/>
  <c r="H31" i="86"/>
  <c r="D31" i="86"/>
  <c r="W31" i="87" s="1"/>
  <c r="O31" i="86"/>
  <c r="J31" i="86"/>
  <c r="E31" i="86"/>
  <c r="N31" i="86"/>
  <c r="I31" i="86"/>
  <c r="C31" i="86"/>
  <c r="M31" i="86"/>
  <c r="G31" i="86"/>
  <c r="Q31" i="86"/>
  <c r="K31" i="86"/>
  <c r="F31" i="86"/>
  <c r="P211" i="86"/>
  <c r="L211" i="86"/>
  <c r="H211" i="86"/>
  <c r="D211" i="86"/>
  <c r="W211" i="87" s="1"/>
  <c r="N211" i="86"/>
  <c r="I211" i="86"/>
  <c r="C211" i="86"/>
  <c r="Q211" i="86"/>
  <c r="K211" i="86"/>
  <c r="F211" i="86"/>
  <c r="O211" i="86"/>
  <c r="J211" i="86"/>
  <c r="E211" i="86"/>
  <c r="G211" i="86"/>
  <c r="M211" i="86"/>
  <c r="Q319" i="86"/>
  <c r="M319" i="86"/>
  <c r="I319" i="86"/>
  <c r="E319" i="86"/>
  <c r="O319" i="86"/>
  <c r="J319" i="86"/>
  <c r="D319" i="86"/>
  <c r="W319" i="87" s="1"/>
  <c r="N319" i="86"/>
  <c r="H319" i="86"/>
  <c r="C319" i="86"/>
  <c r="L319" i="86"/>
  <c r="G319" i="86"/>
  <c r="F319" i="86"/>
  <c r="P319" i="86"/>
  <c r="K319" i="86"/>
  <c r="Q475" i="86"/>
  <c r="M475" i="86"/>
  <c r="I475" i="86"/>
  <c r="E475" i="86"/>
  <c r="P475" i="86"/>
  <c r="L475" i="86"/>
  <c r="H475" i="86"/>
  <c r="D475" i="86"/>
  <c r="W475" i="87" s="1"/>
  <c r="K475" i="86"/>
  <c r="C475" i="86"/>
  <c r="O475" i="86"/>
  <c r="F475" i="86"/>
  <c r="N475" i="86"/>
  <c r="J475" i="86"/>
  <c r="G475" i="86"/>
  <c r="P157" i="86"/>
  <c r="L157" i="86"/>
  <c r="H157" i="86"/>
  <c r="D157" i="86"/>
  <c r="W157" i="87" s="1"/>
  <c r="O157" i="86"/>
  <c r="J157" i="86"/>
  <c r="E157" i="86"/>
  <c r="N157" i="86"/>
  <c r="I157" i="86"/>
  <c r="C157" i="86"/>
  <c r="M157" i="86"/>
  <c r="G157" i="86"/>
  <c r="Q157" i="86"/>
  <c r="K157" i="86"/>
  <c r="F157" i="86"/>
  <c r="N241" i="86"/>
  <c r="J241" i="86"/>
  <c r="F241" i="86"/>
  <c r="P241" i="86"/>
  <c r="L241" i="86"/>
  <c r="H241" i="86"/>
  <c r="D241" i="86"/>
  <c r="W241" i="87" s="1"/>
  <c r="Q241" i="86"/>
  <c r="I241" i="86"/>
  <c r="O241" i="86"/>
  <c r="G241" i="86"/>
  <c r="M241" i="86"/>
  <c r="E241" i="86"/>
  <c r="K241" i="86"/>
  <c r="C241" i="86"/>
  <c r="P421" i="86"/>
  <c r="L421" i="86"/>
  <c r="H421" i="86"/>
  <c r="D421" i="86"/>
  <c r="W421" i="87" s="1"/>
  <c r="N421" i="86"/>
  <c r="I421" i="86"/>
  <c r="C421" i="86"/>
  <c r="Q421" i="86"/>
  <c r="K421" i="86"/>
  <c r="F421" i="86"/>
  <c r="M421" i="86"/>
  <c r="J421" i="86"/>
  <c r="G421" i="86"/>
  <c r="O421" i="86"/>
  <c r="E421" i="86"/>
  <c r="N118" i="86"/>
  <c r="J118" i="86"/>
  <c r="F118" i="86"/>
  <c r="Q118" i="86"/>
  <c r="M118" i="86"/>
  <c r="I118" i="86"/>
  <c r="E118" i="86"/>
  <c r="P118" i="86"/>
  <c r="L118" i="86"/>
  <c r="H118" i="86"/>
  <c r="D118" i="86"/>
  <c r="W118" i="87" s="1"/>
  <c r="K118" i="86"/>
  <c r="G118" i="86"/>
  <c r="C118" i="86"/>
  <c r="O118" i="86"/>
  <c r="P190" i="86"/>
  <c r="L190" i="86"/>
  <c r="H190" i="86"/>
  <c r="D190" i="86"/>
  <c r="W190" i="87" s="1"/>
  <c r="M190" i="86"/>
  <c r="G190" i="86"/>
  <c r="Q190" i="86"/>
  <c r="K190" i="86"/>
  <c r="F190" i="86"/>
  <c r="O190" i="86"/>
  <c r="J190" i="86"/>
  <c r="E190" i="86"/>
  <c r="N190" i="86"/>
  <c r="I190" i="86"/>
  <c r="C190" i="86"/>
  <c r="Q262" i="86"/>
  <c r="M262" i="86"/>
  <c r="I262" i="86"/>
  <c r="E262" i="86"/>
  <c r="N262" i="86"/>
  <c r="H262" i="86"/>
  <c r="C262" i="86"/>
  <c r="P262" i="86"/>
  <c r="K262" i="86"/>
  <c r="F262" i="86"/>
  <c r="G262" i="86"/>
  <c r="O262" i="86"/>
  <c r="D262" i="86"/>
  <c r="W262" i="87" s="1"/>
  <c r="L262" i="86"/>
  <c r="J262" i="86"/>
  <c r="Q274" i="86"/>
  <c r="M274" i="86"/>
  <c r="I274" i="86"/>
  <c r="E274" i="86"/>
  <c r="L274" i="86"/>
  <c r="G274" i="86"/>
  <c r="P274" i="86"/>
  <c r="K274" i="86"/>
  <c r="F274" i="86"/>
  <c r="O274" i="86"/>
  <c r="J274" i="86"/>
  <c r="D274" i="86"/>
  <c r="W274" i="87" s="1"/>
  <c r="N274" i="86"/>
  <c r="H274" i="86"/>
  <c r="C274" i="86"/>
  <c r="O442" i="86"/>
  <c r="K442" i="86"/>
  <c r="G442" i="86"/>
  <c r="C442" i="86"/>
  <c r="P442" i="86"/>
  <c r="L442" i="86"/>
  <c r="H442" i="86"/>
  <c r="D442" i="86"/>
  <c r="W442" i="87" s="1"/>
  <c r="Q442" i="86"/>
  <c r="I442" i="86"/>
  <c r="N442" i="86"/>
  <c r="F442" i="86"/>
  <c r="M442" i="86"/>
  <c r="E442" i="86"/>
  <c r="J442" i="86"/>
  <c r="P423" i="86"/>
  <c r="L423" i="86"/>
  <c r="H423" i="86"/>
  <c r="D423" i="86"/>
  <c r="W423" i="87" s="1"/>
  <c r="N423" i="86"/>
  <c r="I423" i="86"/>
  <c r="C423" i="86"/>
  <c r="M423" i="86"/>
  <c r="G423" i="86"/>
  <c r="Q423" i="86"/>
  <c r="K423" i="86"/>
  <c r="F423" i="86"/>
  <c r="E423" i="86"/>
  <c r="O423" i="86"/>
  <c r="J423" i="86"/>
  <c r="Q255" i="86"/>
  <c r="M255" i="86"/>
  <c r="I255" i="86"/>
  <c r="E255" i="86"/>
  <c r="P255" i="86"/>
  <c r="K255" i="86"/>
  <c r="F255" i="86"/>
  <c r="N255" i="86"/>
  <c r="H255" i="86"/>
  <c r="C255" i="86"/>
  <c r="O255" i="86"/>
  <c r="D255" i="86"/>
  <c r="W255" i="87" s="1"/>
  <c r="L255" i="86"/>
  <c r="J255" i="86"/>
  <c r="G255" i="86"/>
  <c r="Q51" i="86"/>
  <c r="M51" i="86"/>
  <c r="I51" i="86"/>
  <c r="E51" i="86"/>
  <c r="P51" i="86"/>
  <c r="L51" i="86"/>
  <c r="H51" i="86"/>
  <c r="D51" i="86"/>
  <c r="W51" i="87" s="1"/>
  <c r="J51" i="86"/>
  <c r="O51" i="86"/>
  <c r="G51" i="86"/>
  <c r="N51" i="86"/>
  <c r="F51" i="86"/>
  <c r="K51" i="86"/>
  <c r="C51" i="86"/>
  <c r="Q309" i="86"/>
  <c r="M309" i="86"/>
  <c r="I309" i="86"/>
  <c r="E309" i="86"/>
  <c r="O309" i="86"/>
  <c r="J309" i="86"/>
  <c r="D309" i="86"/>
  <c r="W309" i="87" s="1"/>
  <c r="N309" i="86"/>
  <c r="H309" i="86"/>
  <c r="C309" i="86"/>
  <c r="L309" i="86"/>
  <c r="G309" i="86"/>
  <c r="P309" i="86"/>
  <c r="K309" i="86"/>
  <c r="F309" i="86"/>
  <c r="P177" i="86"/>
  <c r="L177" i="86"/>
  <c r="H177" i="86"/>
  <c r="D177" i="86"/>
  <c r="W177" i="87" s="1"/>
  <c r="O177" i="86"/>
  <c r="J177" i="86"/>
  <c r="E177" i="86"/>
  <c r="N177" i="86"/>
  <c r="I177" i="86"/>
  <c r="C177" i="86"/>
  <c r="M177" i="86"/>
  <c r="G177" i="86"/>
  <c r="Q177" i="86"/>
  <c r="K177" i="86"/>
  <c r="F177" i="86"/>
  <c r="Q402" i="86"/>
  <c r="M402" i="86"/>
  <c r="I402" i="86"/>
  <c r="E402" i="86"/>
  <c r="N402" i="86"/>
  <c r="H402" i="86"/>
  <c r="C402" i="86"/>
  <c r="L402" i="86"/>
  <c r="G402" i="86"/>
  <c r="P402" i="86"/>
  <c r="K402" i="86"/>
  <c r="F402" i="86"/>
  <c r="O402" i="86"/>
  <c r="J402" i="86"/>
  <c r="D402" i="86"/>
  <c r="W402" i="87" s="1"/>
  <c r="P222" i="86"/>
  <c r="L222" i="86"/>
  <c r="H222" i="86"/>
  <c r="D222" i="86"/>
  <c r="W222" i="87" s="1"/>
  <c r="Q222" i="86"/>
  <c r="K222" i="86"/>
  <c r="F222" i="86"/>
  <c r="N222" i="86"/>
  <c r="I222" i="86"/>
  <c r="C222" i="86"/>
  <c r="M222" i="86"/>
  <c r="G222" i="86"/>
  <c r="O222" i="86"/>
  <c r="J222" i="86"/>
  <c r="E222" i="86"/>
  <c r="P30" i="86"/>
  <c r="L30" i="86"/>
  <c r="H30" i="86"/>
  <c r="D30" i="86"/>
  <c r="W30" i="87" s="1"/>
  <c r="O30" i="86"/>
  <c r="J30" i="86"/>
  <c r="E30" i="86"/>
  <c r="N30" i="86"/>
  <c r="I30" i="86"/>
  <c r="C30" i="86"/>
  <c r="M30" i="86"/>
  <c r="G30" i="86"/>
  <c r="Q30" i="86"/>
  <c r="K30" i="86"/>
  <c r="F30" i="86"/>
  <c r="P228" i="86"/>
  <c r="L228" i="86"/>
  <c r="H228" i="86"/>
  <c r="D228" i="86"/>
  <c r="W228" i="87" s="1"/>
  <c r="N228" i="86"/>
  <c r="I228" i="86"/>
  <c r="C228" i="86"/>
  <c r="M228" i="86"/>
  <c r="G228" i="86"/>
  <c r="Q228" i="86"/>
  <c r="K228" i="86"/>
  <c r="F228" i="86"/>
  <c r="O228" i="86"/>
  <c r="J228" i="86"/>
  <c r="E228" i="86"/>
  <c r="Q60" i="86"/>
  <c r="M60" i="86"/>
  <c r="I60" i="86"/>
  <c r="E60" i="86"/>
  <c r="P60" i="86"/>
  <c r="L60" i="86"/>
  <c r="H60" i="86"/>
  <c r="D60" i="86"/>
  <c r="W60" i="87" s="1"/>
  <c r="J60" i="86"/>
  <c r="O60" i="86"/>
  <c r="G60" i="86"/>
  <c r="N60" i="86"/>
  <c r="F60" i="86"/>
  <c r="K60" i="86"/>
  <c r="C60" i="86"/>
  <c r="Q471" i="86"/>
  <c r="M471" i="86"/>
  <c r="I471" i="86"/>
  <c r="E471" i="86"/>
  <c r="P471" i="86"/>
  <c r="L471" i="86"/>
  <c r="H471" i="86"/>
  <c r="D471" i="86"/>
  <c r="W471" i="87" s="1"/>
  <c r="K471" i="86"/>
  <c r="C471" i="86"/>
  <c r="O471" i="86"/>
  <c r="F471" i="86"/>
  <c r="N471" i="86"/>
  <c r="J471" i="86"/>
  <c r="G471" i="86"/>
  <c r="Q279" i="86"/>
  <c r="M279" i="86"/>
  <c r="I279" i="86"/>
  <c r="E279" i="86"/>
  <c r="L279" i="86"/>
  <c r="G279" i="86"/>
  <c r="P279" i="86"/>
  <c r="K279" i="86"/>
  <c r="F279" i="86"/>
  <c r="O279" i="86"/>
  <c r="J279" i="86"/>
  <c r="D279" i="86"/>
  <c r="W279" i="87" s="1"/>
  <c r="N279" i="86"/>
  <c r="H279" i="86"/>
  <c r="C279" i="86"/>
  <c r="Q87" i="86"/>
  <c r="M87" i="86"/>
  <c r="I87" i="86"/>
  <c r="E87" i="86"/>
  <c r="P87" i="86"/>
  <c r="L87" i="86"/>
  <c r="H87" i="86"/>
  <c r="D87" i="86"/>
  <c r="W87" i="87" s="1"/>
  <c r="J87" i="86"/>
  <c r="O87" i="86"/>
  <c r="G87" i="86"/>
  <c r="N87" i="86"/>
  <c r="F87" i="86"/>
  <c r="K87" i="86"/>
  <c r="C87" i="86"/>
  <c r="Q369" i="86"/>
  <c r="M369" i="86"/>
  <c r="I369" i="86"/>
  <c r="E369" i="86"/>
  <c r="P369" i="86"/>
  <c r="K369" i="86"/>
  <c r="F369" i="86"/>
  <c r="O369" i="86"/>
  <c r="J369" i="86"/>
  <c r="D369" i="86"/>
  <c r="W369" i="87" s="1"/>
  <c r="N369" i="86"/>
  <c r="H369" i="86"/>
  <c r="C369" i="86"/>
  <c r="L369" i="86"/>
  <c r="G369" i="86"/>
  <c r="O129" i="86"/>
  <c r="K129" i="86"/>
  <c r="G129" i="86"/>
  <c r="C129" i="86"/>
  <c r="N129" i="86"/>
  <c r="J129" i="86"/>
  <c r="F129" i="86"/>
  <c r="Q129" i="86"/>
  <c r="M129" i="86"/>
  <c r="I129" i="86"/>
  <c r="E129" i="86"/>
  <c r="P129" i="86"/>
  <c r="L129" i="86"/>
  <c r="H129" i="86"/>
  <c r="D129" i="86"/>
  <c r="W129" i="87" s="1"/>
  <c r="N450" i="86"/>
  <c r="J450" i="86"/>
  <c r="Q450" i="86"/>
  <c r="L450" i="86"/>
  <c r="G450" i="86"/>
  <c r="C450" i="86"/>
  <c r="P450" i="86"/>
  <c r="K450" i="86"/>
  <c r="F450" i="86"/>
  <c r="M450" i="86"/>
  <c r="H450" i="86"/>
  <c r="D450" i="86"/>
  <c r="W450" i="87" s="1"/>
  <c r="O450" i="86"/>
  <c r="I450" i="86"/>
  <c r="E450" i="86"/>
  <c r="Q246" i="86"/>
  <c r="M246" i="86"/>
  <c r="I246" i="86"/>
  <c r="E246" i="86"/>
  <c r="N246" i="86"/>
  <c r="H246" i="86"/>
  <c r="C246" i="86"/>
  <c r="P246" i="86"/>
  <c r="K246" i="86"/>
  <c r="F246" i="86"/>
  <c r="L246" i="86"/>
  <c r="J246" i="86"/>
  <c r="G246" i="86"/>
  <c r="O246" i="86"/>
  <c r="D246" i="86"/>
  <c r="W246" i="87" s="1"/>
  <c r="Q66" i="86"/>
  <c r="M66" i="86"/>
  <c r="I66" i="86"/>
  <c r="E66" i="86"/>
  <c r="P66" i="86"/>
  <c r="L66" i="86"/>
  <c r="H66" i="86"/>
  <c r="D66" i="86"/>
  <c r="W66" i="87" s="1"/>
  <c r="J66" i="86"/>
  <c r="O66" i="86"/>
  <c r="G66" i="86"/>
  <c r="N66" i="86"/>
  <c r="F66" i="86"/>
  <c r="K66" i="86"/>
  <c r="C66" i="86"/>
  <c r="Q324" i="86"/>
  <c r="M324" i="86"/>
  <c r="I324" i="86"/>
  <c r="E324" i="86"/>
  <c r="P324" i="86"/>
  <c r="L324" i="86"/>
  <c r="H324" i="86"/>
  <c r="D324" i="86"/>
  <c r="W324" i="87" s="1"/>
  <c r="J324" i="86"/>
  <c r="O324" i="86"/>
  <c r="G324" i="86"/>
  <c r="N324" i="86"/>
  <c r="F324" i="86"/>
  <c r="K324" i="86"/>
  <c r="C324" i="86"/>
  <c r="P204" i="86"/>
  <c r="L204" i="86"/>
  <c r="H204" i="86"/>
  <c r="D204" i="86"/>
  <c r="W204" i="87" s="1"/>
  <c r="N204" i="86"/>
  <c r="I204" i="86"/>
  <c r="C204" i="86"/>
  <c r="Q204" i="86"/>
  <c r="K204" i="86"/>
  <c r="F204" i="86"/>
  <c r="O204" i="86"/>
  <c r="J204" i="86"/>
  <c r="E204" i="86"/>
  <c r="M204" i="86"/>
  <c r="G204" i="86"/>
  <c r="Q315" i="86"/>
  <c r="M315" i="86"/>
  <c r="I315" i="86"/>
  <c r="E315" i="86"/>
  <c r="O315" i="86"/>
  <c r="J315" i="86"/>
  <c r="D315" i="86"/>
  <c r="W315" i="87" s="1"/>
  <c r="N315" i="86"/>
  <c r="H315" i="86"/>
  <c r="C315" i="86"/>
  <c r="L315" i="86"/>
  <c r="G315" i="86"/>
  <c r="F315" i="86"/>
  <c r="P315" i="86"/>
  <c r="K315" i="86"/>
  <c r="P159" i="86"/>
  <c r="L159" i="86"/>
  <c r="H159" i="86"/>
  <c r="D159" i="86"/>
  <c r="W159" i="87" s="1"/>
  <c r="O159" i="86"/>
  <c r="J159" i="86"/>
  <c r="E159" i="86"/>
  <c r="N159" i="86"/>
  <c r="I159" i="86"/>
  <c r="C159" i="86"/>
  <c r="M159" i="86"/>
  <c r="G159" i="86"/>
  <c r="Q159" i="86"/>
  <c r="K159" i="86"/>
  <c r="F159" i="86"/>
  <c r="Q381" i="86"/>
  <c r="M381" i="86"/>
  <c r="I381" i="86"/>
  <c r="E381" i="86"/>
  <c r="P381" i="86"/>
  <c r="K381" i="86"/>
  <c r="F381" i="86"/>
  <c r="L381" i="86"/>
  <c r="D381" i="86"/>
  <c r="W381" i="87" s="1"/>
  <c r="J381" i="86"/>
  <c r="C381" i="86"/>
  <c r="O381" i="86"/>
  <c r="H381" i="86"/>
  <c r="N381" i="86"/>
  <c r="G381" i="86"/>
  <c r="P189" i="86"/>
  <c r="L189" i="86"/>
  <c r="H189" i="86"/>
  <c r="D189" i="86"/>
  <c r="W189" i="87" s="1"/>
  <c r="M189" i="86"/>
  <c r="G189" i="86"/>
  <c r="Q189" i="86"/>
  <c r="K189" i="86"/>
  <c r="F189" i="86"/>
  <c r="O189" i="86"/>
  <c r="J189" i="86"/>
  <c r="E189" i="86"/>
  <c r="N189" i="86"/>
  <c r="I189" i="86"/>
  <c r="C189" i="86"/>
  <c r="Q486" i="86"/>
  <c r="M486" i="86"/>
  <c r="I486" i="86"/>
  <c r="E486" i="86"/>
  <c r="P486" i="86"/>
  <c r="L486" i="86"/>
  <c r="H486" i="86"/>
  <c r="D486" i="86"/>
  <c r="W486" i="87" s="1"/>
  <c r="O486" i="86"/>
  <c r="K486" i="86"/>
  <c r="G486" i="86"/>
  <c r="C486" i="86"/>
  <c r="N486" i="86"/>
  <c r="J486" i="86"/>
  <c r="F486" i="86"/>
  <c r="Q294" i="86"/>
  <c r="M294" i="86"/>
  <c r="I294" i="86"/>
  <c r="E294" i="86"/>
  <c r="N294" i="86"/>
  <c r="H294" i="86"/>
  <c r="C294" i="86"/>
  <c r="K294" i="86"/>
  <c r="D294" i="86"/>
  <c r="W294" i="87" s="1"/>
  <c r="P294" i="86"/>
  <c r="J294" i="86"/>
  <c r="O294" i="86"/>
  <c r="G294" i="86"/>
  <c r="L294" i="86"/>
  <c r="F294" i="86"/>
  <c r="Q102" i="86"/>
  <c r="M102" i="86"/>
  <c r="I102" i="86"/>
  <c r="E102" i="86"/>
  <c r="P102" i="86"/>
  <c r="L102" i="86"/>
  <c r="H102" i="86"/>
  <c r="D102" i="86"/>
  <c r="W102" i="87" s="1"/>
  <c r="J102" i="86"/>
  <c r="O102" i="86"/>
  <c r="G102" i="86"/>
  <c r="N102" i="86"/>
  <c r="F102" i="86"/>
  <c r="K102" i="86"/>
  <c r="C102" i="86"/>
  <c r="P360" i="86"/>
  <c r="L360" i="86"/>
  <c r="H360" i="86"/>
  <c r="D360" i="86"/>
  <c r="W360" i="87" s="1"/>
  <c r="N360" i="86"/>
  <c r="J360" i="86"/>
  <c r="F360" i="86"/>
  <c r="O360" i="86"/>
  <c r="G360" i="86"/>
  <c r="M360" i="86"/>
  <c r="E360" i="86"/>
  <c r="K360" i="86"/>
  <c r="C360" i="86"/>
  <c r="Q360" i="86"/>
  <c r="I360" i="86"/>
  <c r="P144" i="86"/>
  <c r="L144" i="86"/>
  <c r="H144" i="86"/>
  <c r="D144" i="86"/>
  <c r="W144" i="87" s="1"/>
  <c r="M144" i="86"/>
  <c r="G144" i="86"/>
  <c r="Q144" i="86"/>
  <c r="K144" i="86"/>
  <c r="F144" i="86"/>
  <c r="O144" i="86"/>
  <c r="J144" i="86"/>
  <c r="E144" i="86"/>
  <c r="N144" i="86"/>
  <c r="I144" i="86"/>
  <c r="C144" i="86"/>
  <c r="Q411" i="86"/>
  <c r="M411" i="86"/>
  <c r="I411" i="86"/>
  <c r="E411" i="86"/>
  <c r="P411" i="86"/>
  <c r="K411" i="86"/>
  <c r="F411" i="86"/>
  <c r="O411" i="86"/>
  <c r="J411" i="86"/>
  <c r="D411" i="86"/>
  <c r="W411" i="87" s="1"/>
  <c r="N411" i="86"/>
  <c r="H411" i="86"/>
  <c r="C411" i="86"/>
  <c r="L411" i="86"/>
  <c r="G411" i="86"/>
  <c r="P195" i="86"/>
  <c r="L195" i="86"/>
  <c r="H195" i="86"/>
  <c r="D195" i="86"/>
  <c r="W195" i="87" s="1"/>
  <c r="M195" i="86"/>
  <c r="G195" i="86"/>
  <c r="Q195" i="86"/>
  <c r="K195" i="86"/>
  <c r="F195" i="86"/>
  <c r="O195" i="86"/>
  <c r="J195" i="86"/>
  <c r="E195" i="86"/>
  <c r="N195" i="86"/>
  <c r="I195" i="86"/>
  <c r="C195" i="86"/>
  <c r="N453" i="86"/>
  <c r="J453" i="86"/>
  <c r="F453" i="86"/>
  <c r="O453" i="86"/>
  <c r="I453" i="86"/>
  <c r="D453" i="86"/>
  <c r="W453" i="87" s="1"/>
  <c r="M453" i="86"/>
  <c r="H453" i="86"/>
  <c r="C453" i="86"/>
  <c r="Q453" i="86"/>
  <c r="L453" i="86"/>
  <c r="G453" i="86"/>
  <c r="P453" i="86"/>
  <c r="K453" i="86"/>
  <c r="E453" i="86"/>
  <c r="Q285" i="86"/>
  <c r="M285" i="86"/>
  <c r="I285" i="86"/>
  <c r="E285" i="86"/>
  <c r="O285" i="86"/>
  <c r="J285" i="86"/>
  <c r="D285" i="86"/>
  <c r="W285" i="87" s="1"/>
  <c r="N285" i="86"/>
  <c r="H285" i="86"/>
  <c r="C285" i="86"/>
  <c r="L285" i="86"/>
  <c r="G285" i="86"/>
  <c r="P285" i="86"/>
  <c r="K285" i="86"/>
  <c r="F285" i="86"/>
  <c r="Q93" i="86"/>
  <c r="M93" i="86"/>
  <c r="I93" i="86"/>
  <c r="E93" i="86"/>
  <c r="P93" i="86"/>
  <c r="L93" i="86"/>
  <c r="H93" i="86"/>
  <c r="D93" i="86"/>
  <c r="W93" i="87" s="1"/>
  <c r="J93" i="86"/>
  <c r="O93" i="86"/>
  <c r="G93" i="86"/>
  <c r="N93" i="86"/>
  <c r="F93" i="86"/>
  <c r="K93" i="86"/>
  <c r="C93" i="86"/>
  <c r="Q390" i="86"/>
  <c r="M390" i="86"/>
  <c r="I390" i="86"/>
  <c r="E390" i="86"/>
  <c r="P390" i="86"/>
  <c r="K390" i="86"/>
  <c r="F390" i="86"/>
  <c r="J390" i="86"/>
  <c r="C390" i="86"/>
  <c r="O390" i="86"/>
  <c r="H390" i="86"/>
  <c r="N390" i="86"/>
  <c r="G390" i="86"/>
  <c r="L390" i="86"/>
  <c r="D390" i="86"/>
  <c r="W390" i="87" s="1"/>
  <c r="P174" i="86"/>
  <c r="L174" i="86"/>
  <c r="H174" i="86"/>
  <c r="D174" i="86"/>
  <c r="W174" i="87" s="1"/>
  <c r="M174" i="86"/>
  <c r="G174" i="86"/>
  <c r="Q174" i="86"/>
  <c r="K174" i="86"/>
  <c r="F174" i="86"/>
  <c r="O174" i="86"/>
  <c r="J174" i="86"/>
  <c r="E174" i="86"/>
  <c r="N174" i="86"/>
  <c r="I174" i="86"/>
  <c r="C174" i="86"/>
  <c r="Q456" i="86"/>
  <c r="M456" i="86"/>
  <c r="I456" i="86"/>
  <c r="E456" i="86"/>
  <c r="P456" i="86"/>
  <c r="K456" i="86"/>
  <c r="F456" i="86"/>
  <c r="N456" i="86"/>
  <c r="G456" i="86"/>
  <c r="L456" i="86"/>
  <c r="D456" i="86"/>
  <c r="W456" i="87" s="1"/>
  <c r="J456" i="86"/>
  <c r="C456" i="86"/>
  <c r="O456" i="86"/>
  <c r="H456" i="86"/>
  <c r="Q288" i="86"/>
  <c r="M288" i="86"/>
  <c r="I288" i="86"/>
  <c r="E288" i="86"/>
  <c r="N288" i="86"/>
  <c r="H288" i="86"/>
  <c r="C288" i="86"/>
  <c r="O288" i="86"/>
  <c r="G288" i="86"/>
  <c r="L288" i="86"/>
  <c r="F288" i="86"/>
  <c r="K288" i="86"/>
  <c r="D288" i="86"/>
  <c r="W288" i="87" s="1"/>
  <c r="P288" i="86"/>
  <c r="J288" i="86"/>
  <c r="Q72" i="86"/>
  <c r="M72" i="86"/>
  <c r="I72" i="86"/>
  <c r="E72" i="86"/>
  <c r="P72" i="86"/>
  <c r="L72" i="86"/>
  <c r="H72" i="86"/>
  <c r="D72" i="86"/>
  <c r="W72" i="87" s="1"/>
  <c r="J72" i="86"/>
  <c r="O72" i="86"/>
  <c r="G72" i="86"/>
  <c r="N72" i="86"/>
  <c r="F72" i="86"/>
  <c r="K72" i="86"/>
  <c r="C72" i="86"/>
  <c r="Q291" i="86"/>
  <c r="M291" i="86"/>
  <c r="I291" i="86"/>
  <c r="E291" i="86"/>
  <c r="N291" i="86"/>
  <c r="H291" i="86"/>
  <c r="C291" i="86"/>
  <c r="P291" i="86"/>
  <c r="J291" i="86"/>
  <c r="O291" i="86"/>
  <c r="G291" i="86"/>
  <c r="L291" i="86"/>
  <c r="F291" i="86"/>
  <c r="K291" i="86"/>
  <c r="D291" i="86"/>
  <c r="W291" i="87" s="1"/>
  <c r="Q462" i="86"/>
  <c r="M462" i="86"/>
  <c r="I462" i="86"/>
  <c r="E462" i="86"/>
  <c r="P462" i="86"/>
  <c r="K462" i="86"/>
  <c r="F462" i="86"/>
  <c r="L462" i="86"/>
  <c r="G462" i="86"/>
  <c r="H462" i="86"/>
  <c r="O462" i="86"/>
  <c r="D462" i="86"/>
  <c r="W462" i="87" s="1"/>
  <c r="N462" i="86"/>
  <c r="C462" i="86"/>
  <c r="J462" i="86"/>
  <c r="Q276" i="86"/>
  <c r="M276" i="86"/>
  <c r="I276" i="86"/>
  <c r="E276" i="86"/>
  <c r="L276" i="86"/>
  <c r="G276" i="86"/>
  <c r="P276" i="86"/>
  <c r="K276" i="86"/>
  <c r="F276" i="86"/>
  <c r="O276" i="86"/>
  <c r="J276" i="86"/>
  <c r="D276" i="86"/>
  <c r="W276" i="87" s="1"/>
  <c r="N276" i="86"/>
  <c r="H276" i="86"/>
  <c r="C276" i="86"/>
  <c r="P351" i="86"/>
  <c r="L351" i="86"/>
  <c r="H351" i="86"/>
  <c r="D351" i="86"/>
  <c r="W351" i="87" s="1"/>
  <c r="Q351" i="86"/>
  <c r="K351" i="86"/>
  <c r="F351" i="86"/>
  <c r="O351" i="86"/>
  <c r="J351" i="86"/>
  <c r="E351" i="86"/>
  <c r="N351" i="86"/>
  <c r="I351" i="86"/>
  <c r="C351" i="86"/>
  <c r="M351" i="86"/>
  <c r="G351" i="86"/>
  <c r="P201" i="86"/>
  <c r="L201" i="86"/>
  <c r="H201" i="86"/>
  <c r="D201" i="86"/>
  <c r="W201" i="87" s="1"/>
  <c r="Q201" i="86"/>
  <c r="K201" i="86"/>
  <c r="F201" i="86"/>
  <c r="O201" i="86"/>
  <c r="J201" i="86"/>
  <c r="E201" i="86"/>
  <c r="M201" i="86"/>
  <c r="I201" i="86"/>
  <c r="G201" i="86"/>
  <c r="N201" i="86"/>
  <c r="C201" i="86"/>
  <c r="Q114" i="86"/>
  <c r="M114" i="86"/>
  <c r="I114" i="86"/>
  <c r="E114" i="86"/>
  <c r="P114" i="86"/>
  <c r="L114" i="86"/>
  <c r="H114" i="86"/>
  <c r="D114" i="86"/>
  <c r="W114" i="87" s="1"/>
  <c r="J114" i="86"/>
  <c r="O114" i="86"/>
  <c r="G114" i="86"/>
  <c r="N114" i="86"/>
  <c r="F114" i="86"/>
  <c r="K114" i="86"/>
  <c r="C114" i="86"/>
  <c r="P207" i="86"/>
  <c r="L207" i="86"/>
  <c r="H207" i="86"/>
  <c r="D207" i="86"/>
  <c r="W207" i="87" s="1"/>
  <c r="N207" i="86"/>
  <c r="I207" i="86"/>
  <c r="C207" i="86"/>
  <c r="Q207" i="86"/>
  <c r="K207" i="86"/>
  <c r="F207" i="86"/>
  <c r="O207" i="86"/>
  <c r="J207" i="86"/>
  <c r="E207" i="86"/>
  <c r="G207" i="86"/>
  <c r="M207" i="86"/>
  <c r="Q57" i="86"/>
  <c r="M57" i="86"/>
  <c r="I57" i="86"/>
  <c r="E57" i="86"/>
  <c r="P57" i="86"/>
  <c r="L57" i="86"/>
  <c r="H57" i="86"/>
  <c r="D57" i="86"/>
  <c r="W57" i="87" s="1"/>
  <c r="J57" i="86"/>
  <c r="O57" i="86"/>
  <c r="G57" i="86"/>
  <c r="N57" i="86"/>
  <c r="F57" i="86"/>
  <c r="K57" i="86"/>
  <c r="C57" i="86"/>
  <c r="Q396" i="86"/>
  <c r="M396" i="86"/>
  <c r="I396" i="86"/>
  <c r="E396" i="86"/>
  <c r="N396" i="86"/>
  <c r="H396" i="86"/>
  <c r="C396" i="86"/>
  <c r="L396" i="86"/>
  <c r="G396" i="86"/>
  <c r="P396" i="86"/>
  <c r="K396" i="86"/>
  <c r="F396" i="86"/>
  <c r="O396" i="86"/>
  <c r="J396" i="86"/>
  <c r="D396" i="86"/>
  <c r="W396" i="87" s="1"/>
  <c r="Q267" i="86"/>
  <c r="M267" i="86"/>
  <c r="I267" i="86"/>
  <c r="E267" i="86"/>
  <c r="N267" i="86"/>
  <c r="H267" i="86"/>
  <c r="C267" i="86"/>
  <c r="L267" i="86"/>
  <c r="G267" i="86"/>
  <c r="P267" i="86"/>
  <c r="K267" i="86"/>
  <c r="F267" i="86"/>
  <c r="D267" i="86"/>
  <c r="W267" i="87" s="1"/>
  <c r="O267" i="86"/>
  <c r="J267" i="86"/>
  <c r="P225" i="86"/>
  <c r="L225" i="86"/>
  <c r="H225" i="86"/>
  <c r="D225" i="86"/>
  <c r="W225" i="87" s="1"/>
  <c r="N225" i="86"/>
  <c r="I225" i="86"/>
  <c r="C225" i="86"/>
  <c r="Q225" i="86"/>
  <c r="K225" i="86"/>
  <c r="F225" i="86"/>
  <c r="O225" i="86"/>
  <c r="J225" i="86"/>
  <c r="E225" i="86"/>
  <c r="M225" i="86"/>
  <c r="G225" i="86"/>
  <c r="Q312" i="86"/>
  <c r="M312" i="86"/>
  <c r="I312" i="86"/>
  <c r="E312" i="86"/>
  <c r="O312" i="86"/>
  <c r="J312" i="86"/>
  <c r="D312" i="86"/>
  <c r="W312" i="87" s="1"/>
  <c r="N312" i="86"/>
  <c r="H312" i="86"/>
  <c r="C312" i="86"/>
  <c r="L312" i="86"/>
  <c r="G312" i="86"/>
  <c r="K312" i="86"/>
  <c r="F312" i="86"/>
  <c r="P312" i="86"/>
  <c r="Q79" i="86"/>
  <c r="M79" i="86"/>
  <c r="I79" i="86"/>
  <c r="E79" i="86"/>
  <c r="P79" i="86"/>
  <c r="L79" i="86"/>
  <c r="H79" i="86"/>
  <c r="D79" i="86"/>
  <c r="W79" i="87" s="1"/>
  <c r="J79" i="86"/>
  <c r="O79" i="86"/>
  <c r="G79" i="86"/>
  <c r="N79" i="86"/>
  <c r="F79" i="86"/>
  <c r="K79" i="86"/>
  <c r="C79" i="86"/>
  <c r="P223" i="86"/>
  <c r="L223" i="86"/>
  <c r="H223" i="86"/>
  <c r="D223" i="86"/>
  <c r="W223" i="87" s="1"/>
  <c r="Q223" i="86"/>
  <c r="K223" i="86"/>
  <c r="F223" i="86"/>
  <c r="N223" i="86"/>
  <c r="I223" i="86"/>
  <c r="C223" i="86"/>
  <c r="M223" i="86"/>
  <c r="G223" i="86"/>
  <c r="E223" i="86"/>
  <c r="O223" i="86"/>
  <c r="J223" i="86"/>
  <c r="Q367" i="86"/>
  <c r="M367" i="86"/>
  <c r="I367" i="86"/>
  <c r="E367" i="86"/>
  <c r="N367" i="86"/>
  <c r="H367" i="86"/>
  <c r="C367" i="86"/>
  <c r="L367" i="86"/>
  <c r="G367" i="86"/>
  <c r="P367" i="86"/>
  <c r="K367" i="86"/>
  <c r="F367" i="86"/>
  <c r="O367" i="86"/>
  <c r="J367" i="86"/>
  <c r="D367" i="86"/>
  <c r="W367" i="87" s="1"/>
  <c r="Q85" i="86"/>
  <c r="M85" i="86"/>
  <c r="I85" i="86"/>
  <c r="E85" i="86"/>
  <c r="P85" i="86"/>
  <c r="L85" i="86"/>
  <c r="H85" i="86"/>
  <c r="D85" i="86"/>
  <c r="W85" i="87" s="1"/>
  <c r="J85" i="86"/>
  <c r="O85" i="86"/>
  <c r="G85" i="86"/>
  <c r="N85" i="86"/>
  <c r="F85" i="86"/>
  <c r="K85" i="86"/>
  <c r="C85" i="86"/>
  <c r="P229" i="86"/>
  <c r="L229" i="86"/>
  <c r="H229" i="86"/>
  <c r="D229" i="86"/>
  <c r="W229" i="87" s="1"/>
  <c r="N229" i="86"/>
  <c r="I229" i="86"/>
  <c r="C229" i="86"/>
  <c r="M229" i="86"/>
  <c r="G229" i="86"/>
  <c r="Q229" i="86"/>
  <c r="K229" i="86"/>
  <c r="F229" i="86"/>
  <c r="O229" i="86"/>
  <c r="J229" i="86"/>
  <c r="E229" i="86"/>
  <c r="P361" i="86"/>
  <c r="L361" i="86"/>
  <c r="H361" i="86"/>
  <c r="D361" i="86"/>
  <c r="W361" i="87" s="1"/>
  <c r="N361" i="86"/>
  <c r="J361" i="86"/>
  <c r="F361" i="86"/>
  <c r="O361" i="86"/>
  <c r="G361" i="86"/>
  <c r="M361" i="86"/>
  <c r="E361" i="86"/>
  <c r="K361" i="86"/>
  <c r="C361" i="86"/>
  <c r="Q361" i="86"/>
  <c r="I361" i="86"/>
  <c r="Q58" i="86"/>
  <c r="M58" i="86"/>
  <c r="I58" i="86"/>
  <c r="E58" i="86"/>
  <c r="P58" i="86"/>
  <c r="L58" i="86"/>
  <c r="H58" i="86"/>
  <c r="D58" i="86"/>
  <c r="W58" i="87" s="1"/>
  <c r="J58" i="86"/>
  <c r="O58" i="86"/>
  <c r="G58" i="86"/>
  <c r="N58" i="86"/>
  <c r="F58" i="86"/>
  <c r="K58" i="86"/>
  <c r="C58" i="86"/>
  <c r="Q322" i="86"/>
  <c r="M322" i="86"/>
  <c r="I322" i="86"/>
  <c r="E322" i="86"/>
  <c r="P322" i="86"/>
  <c r="L322" i="86"/>
  <c r="H322" i="86"/>
  <c r="D322" i="86"/>
  <c r="W322" i="87" s="1"/>
  <c r="J322" i="86"/>
  <c r="O322" i="86"/>
  <c r="G322" i="86"/>
  <c r="N322" i="86"/>
  <c r="F322" i="86"/>
  <c r="K322" i="86"/>
  <c r="C322" i="86"/>
  <c r="Q387" i="86"/>
  <c r="M387" i="86"/>
  <c r="I387" i="86"/>
  <c r="E387" i="86"/>
  <c r="P387" i="86"/>
  <c r="K387" i="86"/>
  <c r="F387" i="86"/>
  <c r="O387" i="86"/>
  <c r="H387" i="86"/>
  <c r="N387" i="86"/>
  <c r="G387" i="86"/>
  <c r="L387" i="86"/>
  <c r="D387" i="86"/>
  <c r="W387" i="87" s="1"/>
  <c r="J387" i="86"/>
  <c r="C387" i="86"/>
  <c r="P171" i="86"/>
  <c r="L171" i="86"/>
  <c r="H171" i="86"/>
  <c r="D171" i="86"/>
  <c r="W171" i="87" s="1"/>
  <c r="M171" i="86"/>
  <c r="G171" i="86"/>
  <c r="Q171" i="86"/>
  <c r="K171" i="86"/>
  <c r="F171" i="86"/>
  <c r="O171" i="86"/>
  <c r="J171" i="86"/>
  <c r="E171" i="86"/>
  <c r="N171" i="86"/>
  <c r="I171" i="86"/>
  <c r="C171" i="86"/>
  <c r="Q477" i="86"/>
  <c r="M477" i="86"/>
  <c r="I477" i="86"/>
  <c r="E477" i="86"/>
  <c r="P477" i="86"/>
  <c r="L477" i="86"/>
  <c r="H477" i="86"/>
  <c r="D477" i="86"/>
  <c r="W477" i="87" s="1"/>
  <c r="O477" i="86"/>
  <c r="K477" i="86"/>
  <c r="G477" i="86"/>
  <c r="C477" i="86"/>
  <c r="J477" i="86"/>
  <c r="N477" i="86"/>
  <c r="F477" i="86"/>
  <c r="Q261" i="86"/>
  <c r="M261" i="86"/>
  <c r="I261" i="86"/>
  <c r="E261" i="86"/>
  <c r="N261" i="86"/>
  <c r="H261" i="86"/>
  <c r="C261" i="86"/>
  <c r="P261" i="86"/>
  <c r="K261" i="86"/>
  <c r="F261" i="86"/>
  <c r="L261" i="86"/>
  <c r="J261" i="86"/>
  <c r="G261" i="86"/>
  <c r="O261" i="86"/>
  <c r="D261" i="86"/>
  <c r="W261" i="87" s="1"/>
  <c r="Q81" i="86"/>
  <c r="M81" i="86"/>
  <c r="I81" i="86"/>
  <c r="E81" i="86"/>
  <c r="P81" i="86"/>
  <c r="L81" i="86"/>
  <c r="H81" i="86"/>
  <c r="D81" i="86"/>
  <c r="W81" i="87" s="1"/>
  <c r="J81" i="86"/>
  <c r="O81" i="86"/>
  <c r="G81" i="86"/>
  <c r="N81" i="86"/>
  <c r="F81" i="86"/>
  <c r="K81" i="86"/>
  <c r="C81" i="86"/>
  <c r="Q366" i="86"/>
  <c r="M366" i="86"/>
  <c r="I366" i="86"/>
  <c r="E366" i="86"/>
  <c r="N366" i="86"/>
  <c r="H366" i="86"/>
  <c r="C366" i="86"/>
  <c r="L366" i="86"/>
  <c r="G366" i="86"/>
  <c r="P366" i="86"/>
  <c r="K366" i="86"/>
  <c r="F366" i="86"/>
  <c r="J366" i="86"/>
  <c r="D366" i="86"/>
  <c r="W366" i="87" s="1"/>
  <c r="O366" i="86"/>
  <c r="P150" i="86"/>
  <c r="L150" i="86"/>
  <c r="H150" i="86"/>
  <c r="D150" i="86"/>
  <c r="W150" i="87" s="1"/>
  <c r="M150" i="86"/>
  <c r="G150" i="86"/>
  <c r="Q150" i="86"/>
  <c r="K150" i="86"/>
  <c r="F150" i="86"/>
  <c r="O150" i="86"/>
  <c r="J150" i="86"/>
  <c r="E150" i="86"/>
  <c r="N150" i="86"/>
  <c r="I150" i="86"/>
  <c r="C150" i="86"/>
  <c r="Q408" i="86"/>
  <c r="M408" i="86"/>
  <c r="I408" i="86"/>
  <c r="E408" i="86"/>
  <c r="P408" i="86"/>
  <c r="K408" i="86"/>
  <c r="F408" i="86"/>
  <c r="O408" i="86"/>
  <c r="J408" i="86"/>
  <c r="D408" i="86"/>
  <c r="W408" i="87" s="1"/>
  <c r="N408" i="86"/>
  <c r="H408" i="86"/>
  <c r="C408" i="86"/>
  <c r="L408" i="86"/>
  <c r="G408" i="86"/>
  <c r="P192" i="86"/>
  <c r="L192" i="86"/>
  <c r="H192" i="86"/>
  <c r="D192" i="86"/>
  <c r="W192" i="87" s="1"/>
  <c r="M192" i="86"/>
  <c r="G192" i="86"/>
  <c r="Q192" i="86"/>
  <c r="K192" i="86"/>
  <c r="F192" i="86"/>
  <c r="O192" i="86"/>
  <c r="J192" i="86"/>
  <c r="E192" i="86"/>
  <c r="N192" i="86"/>
  <c r="I192" i="86"/>
  <c r="C192" i="86"/>
  <c r="O447" i="86"/>
  <c r="K447" i="86"/>
  <c r="G447" i="86"/>
  <c r="C447" i="86"/>
  <c r="P447" i="86"/>
  <c r="L447" i="86"/>
  <c r="H447" i="86"/>
  <c r="D447" i="86"/>
  <c r="W447" i="87" s="1"/>
  <c r="Q447" i="86"/>
  <c r="I447" i="86"/>
  <c r="N447" i="86"/>
  <c r="F447" i="86"/>
  <c r="M447" i="86"/>
  <c r="E447" i="86"/>
  <c r="J447" i="86"/>
  <c r="P231" i="86"/>
  <c r="L231" i="86"/>
  <c r="H231" i="86"/>
  <c r="D231" i="86"/>
  <c r="W231" i="87" s="1"/>
  <c r="N231" i="86"/>
  <c r="I231" i="86"/>
  <c r="C231" i="86"/>
  <c r="M231" i="86"/>
  <c r="G231" i="86"/>
  <c r="Q231" i="86"/>
  <c r="K231" i="86"/>
  <c r="F231" i="86"/>
  <c r="O231" i="86"/>
  <c r="J231" i="86"/>
  <c r="E231" i="86"/>
  <c r="Q39" i="86"/>
  <c r="M39" i="86"/>
  <c r="I39" i="86"/>
  <c r="E39" i="86"/>
  <c r="P39" i="86"/>
  <c r="L39" i="86"/>
  <c r="H39" i="86"/>
  <c r="D39" i="86"/>
  <c r="W39" i="87" s="1"/>
  <c r="J39" i="86"/>
  <c r="O39" i="86"/>
  <c r="G39" i="86"/>
  <c r="N39" i="86"/>
  <c r="F39" i="86"/>
  <c r="K39" i="86"/>
  <c r="C39" i="86"/>
  <c r="Q297" i="86"/>
  <c r="M297" i="86"/>
  <c r="I297" i="86"/>
  <c r="E297" i="86"/>
  <c r="P297" i="86"/>
  <c r="K297" i="86"/>
  <c r="F297" i="86"/>
  <c r="O297" i="86"/>
  <c r="J297" i="86"/>
  <c r="D297" i="86"/>
  <c r="W297" i="87" s="1"/>
  <c r="L297" i="86"/>
  <c r="H297" i="86"/>
  <c r="G297" i="86"/>
  <c r="N297" i="86"/>
  <c r="C297" i="86"/>
  <c r="P153" i="86"/>
  <c r="L153" i="86"/>
  <c r="H153" i="86"/>
  <c r="D153" i="86"/>
  <c r="W153" i="87" s="1"/>
  <c r="O153" i="86"/>
  <c r="J153" i="86"/>
  <c r="E153" i="86"/>
  <c r="N153" i="86"/>
  <c r="I153" i="86"/>
  <c r="C153" i="86"/>
  <c r="M153" i="86"/>
  <c r="G153" i="86"/>
  <c r="Q153" i="86"/>
  <c r="K153" i="86"/>
  <c r="F153" i="86"/>
  <c r="Q414" i="86"/>
  <c r="M414" i="86"/>
  <c r="I414" i="86"/>
  <c r="E414" i="86"/>
  <c r="P414" i="86"/>
  <c r="K414" i="86"/>
  <c r="F414" i="86"/>
  <c r="O414" i="86"/>
  <c r="J414" i="86"/>
  <c r="D414" i="86"/>
  <c r="W414" i="87" s="1"/>
  <c r="N414" i="86"/>
  <c r="H414" i="86"/>
  <c r="C414" i="86"/>
  <c r="L414" i="86"/>
  <c r="G414" i="86"/>
  <c r="P198" i="86"/>
  <c r="L198" i="86"/>
  <c r="H198" i="86"/>
  <c r="D198" i="86"/>
  <c r="W198" i="87" s="1"/>
  <c r="M198" i="86"/>
  <c r="G198" i="86"/>
  <c r="Q198" i="86"/>
  <c r="J198" i="86"/>
  <c r="C198" i="86"/>
  <c r="O198" i="86"/>
  <c r="I198" i="86"/>
  <c r="N198" i="86"/>
  <c r="F198" i="86"/>
  <c r="K198" i="86"/>
  <c r="E198" i="86"/>
  <c r="Q468" i="86"/>
  <c r="M468" i="86"/>
  <c r="I468" i="86"/>
  <c r="P468" i="86"/>
  <c r="L468" i="86"/>
  <c r="H468" i="86"/>
  <c r="K468" i="86"/>
  <c r="E468" i="86"/>
  <c r="J468" i="86"/>
  <c r="C468" i="86"/>
  <c r="G468" i="86"/>
  <c r="O468" i="86"/>
  <c r="F468" i="86"/>
  <c r="N468" i="86"/>
  <c r="D468" i="86"/>
  <c r="W468" i="87" s="1"/>
  <c r="N240" i="86"/>
  <c r="J240" i="86"/>
  <c r="F240" i="86"/>
  <c r="P240" i="86"/>
  <c r="L240" i="86"/>
  <c r="H240" i="86"/>
  <c r="D240" i="86"/>
  <c r="W240" i="87" s="1"/>
  <c r="Q240" i="86"/>
  <c r="I240" i="86"/>
  <c r="O240" i="86"/>
  <c r="G240" i="86"/>
  <c r="M240" i="86"/>
  <c r="E240" i="86"/>
  <c r="K240" i="86"/>
  <c r="C240" i="86"/>
  <c r="Q96" i="86"/>
  <c r="M96" i="86"/>
  <c r="I96" i="86"/>
  <c r="E96" i="86"/>
  <c r="P96" i="86"/>
  <c r="L96" i="86"/>
  <c r="H96" i="86"/>
  <c r="D96" i="86"/>
  <c r="W96" i="87" s="1"/>
  <c r="J96" i="86"/>
  <c r="O96" i="86"/>
  <c r="G96" i="86"/>
  <c r="N96" i="86"/>
  <c r="F96" i="86"/>
  <c r="K96" i="86"/>
  <c r="C96" i="86"/>
  <c r="Q459" i="86"/>
  <c r="M459" i="86"/>
  <c r="I459" i="86"/>
  <c r="E459" i="86"/>
  <c r="P459" i="86"/>
  <c r="K459" i="86"/>
  <c r="F459" i="86"/>
  <c r="L459" i="86"/>
  <c r="G459" i="86"/>
  <c r="N459" i="86"/>
  <c r="C459" i="86"/>
  <c r="J459" i="86"/>
  <c r="H459" i="86"/>
  <c r="O459" i="86"/>
  <c r="D459" i="86"/>
  <c r="W459" i="87" s="1"/>
  <c r="N243" i="86"/>
  <c r="J243" i="86"/>
  <c r="F243" i="86"/>
  <c r="P243" i="86"/>
  <c r="L243" i="86"/>
  <c r="H243" i="86"/>
  <c r="D243" i="86"/>
  <c r="W243" i="87" s="1"/>
  <c r="Q243" i="86"/>
  <c r="I243" i="86"/>
  <c r="O243" i="86"/>
  <c r="G243" i="86"/>
  <c r="M243" i="86"/>
  <c r="E243" i="86"/>
  <c r="K243" i="86"/>
  <c r="C243" i="86"/>
  <c r="Q75" i="86"/>
  <c r="M75" i="86"/>
  <c r="I75" i="86"/>
  <c r="E75" i="86"/>
  <c r="P75" i="86"/>
  <c r="L75" i="86"/>
  <c r="H75" i="86"/>
  <c r="D75" i="86"/>
  <c r="W75" i="87" s="1"/>
  <c r="J75" i="86"/>
  <c r="O75" i="86"/>
  <c r="G75" i="86"/>
  <c r="N75" i="86"/>
  <c r="F75" i="86"/>
  <c r="K75" i="86"/>
  <c r="C75" i="86"/>
  <c r="P345" i="86"/>
  <c r="L345" i="86"/>
  <c r="H345" i="86"/>
  <c r="D345" i="86"/>
  <c r="W345" i="87" s="1"/>
  <c r="Q345" i="86"/>
  <c r="K345" i="86"/>
  <c r="F345" i="86"/>
  <c r="O345" i="86"/>
  <c r="J345" i="86"/>
  <c r="E345" i="86"/>
  <c r="N345" i="86"/>
  <c r="I345" i="86"/>
  <c r="C345" i="86"/>
  <c r="G345" i="86"/>
  <c r="M345" i="86"/>
  <c r="N117" i="86"/>
  <c r="J117" i="86"/>
  <c r="F117" i="86"/>
  <c r="Q117" i="86"/>
  <c r="M117" i="86"/>
  <c r="I117" i="86"/>
  <c r="E117" i="86"/>
  <c r="P117" i="86"/>
  <c r="L117" i="86"/>
  <c r="H117" i="86"/>
  <c r="D117" i="86"/>
  <c r="W117" i="87" s="1"/>
  <c r="K117" i="86"/>
  <c r="G117" i="86"/>
  <c r="C117" i="86"/>
  <c r="O117" i="86"/>
  <c r="P438" i="86"/>
  <c r="L438" i="86"/>
  <c r="H438" i="86"/>
  <c r="D438" i="86"/>
  <c r="W438" i="87" s="1"/>
  <c r="M438" i="86"/>
  <c r="G438" i="86"/>
  <c r="Q438" i="86"/>
  <c r="K438" i="86"/>
  <c r="F438" i="86"/>
  <c r="O438" i="86"/>
  <c r="J438" i="86"/>
  <c r="E438" i="86"/>
  <c r="N438" i="86"/>
  <c r="I438" i="86"/>
  <c r="C438" i="86"/>
  <c r="P234" i="86"/>
  <c r="L234" i="86"/>
  <c r="H234" i="86"/>
  <c r="D234" i="86"/>
  <c r="W234" i="87" s="1"/>
  <c r="N234" i="86"/>
  <c r="I234" i="86"/>
  <c r="C234" i="86"/>
  <c r="M234" i="86"/>
  <c r="G234" i="86"/>
  <c r="Q234" i="86"/>
  <c r="K234" i="86"/>
  <c r="F234" i="86"/>
  <c r="O234" i="86"/>
  <c r="J234" i="86"/>
  <c r="E234" i="86"/>
  <c r="Q54" i="86"/>
  <c r="M54" i="86"/>
  <c r="I54" i="86"/>
  <c r="E54" i="86"/>
  <c r="P54" i="86"/>
  <c r="L54" i="86"/>
  <c r="H54" i="86"/>
  <c r="D54" i="86"/>
  <c r="W54" i="87" s="1"/>
  <c r="J54" i="86"/>
  <c r="O54" i="86"/>
  <c r="G54" i="86"/>
  <c r="N54" i="86"/>
  <c r="F54" i="86"/>
  <c r="K54" i="86"/>
  <c r="C54" i="86"/>
  <c r="Q336" i="86"/>
  <c r="M336" i="86"/>
  <c r="I336" i="86"/>
  <c r="E336" i="86"/>
  <c r="P336" i="86"/>
  <c r="L336" i="86"/>
  <c r="H336" i="86"/>
  <c r="D336" i="86"/>
  <c r="W336" i="87" s="1"/>
  <c r="O336" i="86"/>
  <c r="K336" i="86"/>
  <c r="G336" i="86"/>
  <c r="C336" i="86"/>
  <c r="F336" i="86"/>
  <c r="N336" i="86"/>
  <c r="J336" i="86"/>
  <c r="P180" i="86"/>
  <c r="L180" i="86"/>
  <c r="H180" i="86"/>
  <c r="D180" i="86"/>
  <c r="W180" i="87" s="1"/>
  <c r="O180" i="86"/>
  <c r="J180" i="86"/>
  <c r="E180" i="86"/>
  <c r="N180" i="86"/>
  <c r="I180" i="86"/>
  <c r="C180" i="86"/>
  <c r="M180" i="86"/>
  <c r="G180" i="86"/>
  <c r="Q180" i="86"/>
  <c r="K180" i="86"/>
  <c r="F180" i="86"/>
  <c r="Q327" i="86"/>
  <c r="M327" i="86"/>
  <c r="I327" i="86"/>
  <c r="E327" i="86"/>
  <c r="P327" i="86"/>
  <c r="L327" i="86"/>
  <c r="H327" i="86"/>
  <c r="D327" i="86"/>
  <c r="W327" i="87" s="1"/>
  <c r="J327" i="86"/>
  <c r="O327" i="86"/>
  <c r="G327" i="86"/>
  <c r="N327" i="86"/>
  <c r="F327" i="86"/>
  <c r="K327" i="86"/>
  <c r="C327" i="86"/>
  <c r="O135" i="86"/>
  <c r="K135" i="86"/>
  <c r="G135" i="86"/>
  <c r="C135" i="86"/>
  <c r="N135" i="86"/>
  <c r="J135" i="86"/>
  <c r="F135" i="86"/>
  <c r="Q135" i="86"/>
  <c r="M135" i="86"/>
  <c r="I135" i="86"/>
  <c r="E135" i="86"/>
  <c r="P135" i="86"/>
  <c r="L135" i="86"/>
  <c r="H135" i="86"/>
  <c r="D135" i="86"/>
  <c r="W135" i="87" s="1"/>
  <c r="P429" i="86"/>
  <c r="L429" i="86"/>
  <c r="H429" i="86"/>
  <c r="D429" i="86"/>
  <c r="W429" i="87" s="1"/>
  <c r="Q429" i="86"/>
  <c r="K429" i="86"/>
  <c r="F429" i="86"/>
  <c r="O429" i="86"/>
  <c r="J429" i="86"/>
  <c r="E429" i="86"/>
  <c r="N429" i="86"/>
  <c r="I429" i="86"/>
  <c r="C429" i="86"/>
  <c r="M429" i="86"/>
  <c r="G429" i="86"/>
  <c r="P237" i="86"/>
  <c r="L237" i="86"/>
  <c r="H237" i="86"/>
  <c r="D237" i="86"/>
  <c r="W237" i="87" s="1"/>
  <c r="Q237" i="86"/>
  <c r="K237" i="86"/>
  <c r="F237" i="86"/>
  <c r="O237" i="86"/>
  <c r="J237" i="86"/>
  <c r="E237" i="86"/>
  <c r="N237" i="86"/>
  <c r="I237" i="86"/>
  <c r="C237" i="86"/>
  <c r="M237" i="86"/>
  <c r="G237" i="86"/>
  <c r="Q45" i="86"/>
  <c r="M45" i="86"/>
  <c r="I45" i="86"/>
  <c r="E45" i="86"/>
  <c r="P45" i="86"/>
  <c r="L45" i="86"/>
  <c r="H45" i="86"/>
  <c r="D45" i="86"/>
  <c r="W45" i="87" s="1"/>
  <c r="J45" i="86"/>
  <c r="O45" i="86"/>
  <c r="G45" i="86"/>
  <c r="N45" i="86"/>
  <c r="F45" i="86"/>
  <c r="K45" i="86"/>
  <c r="C45" i="86"/>
  <c r="Q342" i="86"/>
  <c r="M342" i="86"/>
  <c r="I342" i="86"/>
  <c r="E342" i="86"/>
  <c r="P342" i="86"/>
  <c r="L342" i="86"/>
  <c r="H342" i="86"/>
  <c r="D342" i="86"/>
  <c r="W342" i="87" s="1"/>
  <c r="O342" i="86"/>
  <c r="K342" i="86"/>
  <c r="G342" i="86"/>
  <c r="C342" i="86"/>
  <c r="F342" i="86"/>
  <c r="N342" i="86"/>
  <c r="J342" i="86"/>
  <c r="P162" i="86"/>
  <c r="L162" i="86"/>
  <c r="H162" i="86"/>
  <c r="D162" i="86"/>
  <c r="W162" i="87" s="1"/>
  <c r="O162" i="86"/>
  <c r="J162" i="86"/>
  <c r="E162" i="86"/>
  <c r="N162" i="86"/>
  <c r="I162" i="86"/>
  <c r="C162" i="86"/>
  <c r="M162" i="86"/>
  <c r="G162" i="86"/>
  <c r="Q162" i="86"/>
  <c r="K162" i="86"/>
  <c r="F162" i="86"/>
  <c r="P420" i="86"/>
  <c r="L420" i="86"/>
  <c r="H420" i="86"/>
  <c r="D420" i="86"/>
  <c r="W420" i="87" s="1"/>
  <c r="N420" i="86"/>
  <c r="I420" i="86"/>
  <c r="C420" i="86"/>
  <c r="Q420" i="86"/>
  <c r="K420" i="86"/>
  <c r="F420" i="86"/>
  <c r="G420" i="86"/>
  <c r="O420" i="86"/>
  <c r="E420" i="86"/>
  <c r="M420" i="86"/>
  <c r="J420" i="86"/>
  <c r="P216" i="86"/>
  <c r="L216" i="86"/>
  <c r="H216" i="86"/>
  <c r="D216" i="86"/>
  <c r="W216" i="87" s="1"/>
  <c r="Q216" i="86"/>
  <c r="K216" i="86"/>
  <c r="F216" i="86"/>
  <c r="N216" i="86"/>
  <c r="I216" i="86"/>
  <c r="C216" i="86"/>
  <c r="M216" i="86"/>
  <c r="G216" i="86"/>
  <c r="J216" i="86"/>
  <c r="E216" i="86"/>
  <c r="O216" i="86"/>
  <c r="P24" i="86"/>
  <c r="L24" i="86"/>
  <c r="H24" i="86"/>
  <c r="D24" i="86"/>
  <c r="W24" i="87" s="1"/>
  <c r="O24" i="86"/>
  <c r="J24" i="86"/>
  <c r="E24" i="86"/>
  <c r="N24" i="86"/>
  <c r="I24" i="86"/>
  <c r="C24" i="86"/>
  <c r="M24" i="86"/>
  <c r="G24" i="86"/>
  <c r="Q24" i="86"/>
  <c r="K24" i="86"/>
  <c r="F24" i="86"/>
  <c r="Q99" i="86"/>
  <c r="M99" i="86"/>
  <c r="I99" i="86"/>
  <c r="E99" i="86"/>
  <c r="P99" i="86"/>
  <c r="L99" i="86"/>
  <c r="H99" i="86"/>
  <c r="D99" i="86"/>
  <c r="W99" i="87" s="1"/>
  <c r="J99" i="86"/>
  <c r="O99" i="86"/>
  <c r="G99" i="86"/>
  <c r="N99" i="86"/>
  <c r="F99" i="86"/>
  <c r="K99" i="86"/>
  <c r="C99" i="86"/>
  <c r="P141" i="86"/>
  <c r="L141" i="86"/>
  <c r="H141" i="86"/>
  <c r="D141" i="86"/>
  <c r="W141" i="87" s="1"/>
  <c r="M141" i="86"/>
  <c r="G141" i="86"/>
  <c r="Q141" i="86"/>
  <c r="K141" i="86"/>
  <c r="F141" i="86"/>
  <c r="O141" i="86"/>
  <c r="J141" i="86"/>
  <c r="E141" i="86"/>
  <c r="N141" i="86"/>
  <c r="I141" i="86"/>
  <c r="C141" i="86"/>
  <c r="Q78" i="86"/>
  <c r="M78" i="86"/>
  <c r="I78" i="86"/>
  <c r="E78" i="86"/>
  <c r="P78" i="86"/>
  <c r="L78" i="86"/>
  <c r="H78" i="86"/>
  <c r="D78" i="86"/>
  <c r="W78" i="87" s="1"/>
  <c r="J78" i="86"/>
  <c r="O78" i="86"/>
  <c r="G78" i="86"/>
  <c r="N78" i="86"/>
  <c r="F78" i="86"/>
  <c r="K78" i="86"/>
  <c r="C78" i="86"/>
  <c r="P183" i="86"/>
  <c r="L183" i="86"/>
  <c r="H183" i="86"/>
  <c r="D183" i="86"/>
  <c r="W183" i="87" s="1"/>
  <c r="O183" i="86"/>
  <c r="J183" i="86"/>
  <c r="E183" i="86"/>
  <c r="N183" i="86"/>
  <c r="I183" i="86"/>
  <c r="C183" i="86"/>
  <c r="M183" i="86"/>
  <c r="G183" i="86"/>
  <c r="Q183" i="86"/>
  <c r="K183" i="86"/>
  <c r="F183" i="86"/>
  <c r="P21" i="86"/>
  <c r="L21" i="86"/>
  <c r="H21" i="86"/>
  <c r="D21" i="86"/>
  <c r="W21" i="87" s="1"/>
  <c r="O21" i="86"/>
  <c r="J21" i="86"/>
  <c r="E21" i="86"/>
  <c r="N21" i="86"/>
  <c r="I21" i="86"/>
  <c r="C21" i="86"/>
  <c r="M21" i="86"/>
  <c r="G21" i="86"/>
  <c r="Q21" i="86"/>
  <c r="K21" i="86"/>
  <c r="F21" i="86"/>
  <c r="Q384" i="86"/>
  <c r="M384" i="86"/>
  <c r="I384" i="86"/>
  <c r="E384" i="86"/>
  <c r="P384" i="86"/>
  <c r="K384" i="86"/>
  <c r="F384" i="86"/>
  <c r="N384" i="86"/>
  <c r="G384" i="86"/>
  <c r="L384" i="86"/>
  <c r="D384" i="86"/>
  <c r="W384" i="87" s="1"/>
  <c r="J384" i="86"/>
  <c r="C384" i="86"/>
  <c r="O384" i="86"/>
  <c r="H384" i="86"/>
  <c r="O441" i="86"/>
  <c r="K441" i="86"/>
  <c r="G441" i="86"/>
  <c r="C441" i="86"/>
  <c r="P441" i="86"/>
  <c r="L441" i="86"/>
  <c r="H441" i="86"/>
  <c r="D441" i="86"/>
  <c r="W441" i="87" s="1"/>
  <c r="Q441" i="86"/>
  <c r="I441" i="86"/>
  <c r="N441" i="86"/>
  <c r="F441" i="86"/>
  <c r="M441" i="86"/>
  <c r="E441" i="86"/>
  <c r="J441" i="86"/>
  <c r="Q330" i="86"/>
  <c r="M330" i="86"/>
  <c r="I330" i="86"/>
  <c r="E330" i="86"/>
  <c r="P330" i="86"/>
  <c r="L330" i="86"/>
  <c r="H330" i="86"/>
  <c r="D330" i="86"/>
  <c r="W330" i="87" s="1"/>
  <c r="J330" i="86"/>
  <c r="O330" i="86"/>
  <c r="G330" i="86"/>
  <c r="N330" i="86"/>
  <c r="F330" i="86"/>
  <c r="K330" i="86"/>
  <c r="C330" i="86"/>
  <c r="Q252" i="86"/>
  <c r="M252" i="86"/>
  <c r="I252" i="86"/>
  <c r="E252" i="86"/>
  <c r="P252" i="86"/>
  <c r="K252" i="86"/>
  <c r="F252" i="86"/>
  <c r="N252" i="86"/>
  <c r="H252" i="86"/>
  <c r="C252" i="86"/>
  <c r="J252" i="86"/>
  <c r="G252" i="86"/>
  <c r="O252" i="86"/>
  <c r="D252" i="86"/>
  <c r="W252" i="87" s="1"/>
  <c r="L252" i="86"/>
  <c r="P435" i="86"/>
  <c r="L435" i="86"/>
  <c r="H435" i="86"/>
  <c r="D435" i="86"/>
  <c r="W435" i="87" s="1"/>
  <c r="M435" i="86"/>
  <c r="G435" i="86"/>
  <c r="Q435" i="86"/>
  <c r="K435" i="86"/>
  <c r="F435" i="86"/>
  <c r="O435" i="86"/>
  <c r="J435" i="86"/>
  <c r="E435" i="86"/>
  <c r="N435" i="86"/>
  <c r="I435" i="86"/>
  <c r="C435" i="86"/>
  <c r="Q333" i="86"/>
  <c r="M333" i="86"/>
  <c r="I333" i="86"/>
  <c r="E333" i="86"/>
  <c r="P333" i="86"/>
  <c r="L333" i="86"/>
  <c r="H333" i="86"/>
  <c r="D333" i="86"/>
  <c r="W333" i="87" s="1"/>
  <c r="O333" i="86"/>
  <c r="K333" i="86"/>
  <c r="G333" i="86"/>
  <c r="C333" i="86"/>
  <c r="F333" i="86"/>
  <c r="N333" i="86"/>
  <c r="J333" i="86"/>
  <c r="Q258" i="86"/>
  <c r="M258" i="86"/>
  <c r="I258" i="86"/>
  <c r="E258" i="86"/>
  <c r="P258" i="86"/>
  <c r="K258" i="86"/>
  <c r="F258" i="86"/>
  <c r="N258" i="86"/>
  <c r="H258" i="86"/>
  <c r="C258" i="86"/>
  <c r="J258" i="86"/>
  <c r="G258" i="86"/>
  <c r="O258" i="86"/>
  <c r="D258" i="86"/>
  <c r="W258" i="87" s="1"/>
  <c r="L258" i="86"/>
  <c r="Q42" i="86"/>
  <c r="M42" i="86"/>
  <c r="I42" i="86"/>
  <c r="E42" i="86"/>
  <c r="P42" i="86"/>
  <c r="L42" i="86"/>
  <c r="H42" i="86"/>
  <c r="D42" i="86"/>
  <c r="W42" i="87" s="1"/>
  <c r="J42" i="86"/>
  <c r="O42" i="86"/>
  <c r="G42" i="86"/>
  <c r="N42" i="86"/>
  <c r="F42" i="86"/>
  <c r="K42" i="86"/>
  <c r="C42" i="86"/>
  <c r="P163" i="86"/>
  <c r="L163" i="86"/>
  <c r="H163" i="86"/>
  <c r="D163" i="86"/>
  <c r="W163" i="87" s="1"/>
  <c r="O163" i="86"/>
  <c r="J163" i="86"/>
  <c r="E163" i="86"/>
  <c r="N163" i="86"/>
  <c r="I163" i="86"/>
  <c r="C163" i="86"/>
  <c r="M163" i="86"/>
  <c r="G163" i="86"/>
  <c r="Q163" i="86"/>
  <c r="K163" i="86"/>
  <c r="F163" i="86"/>
  <c r="Q271" i="86"/>
  <c r="M271" i="86"/>
  <c r="I271" i="86"/>
  <c r="E271" i="86"/>
  <c r="N271" i="86"/>
  <c r="H271" i="86"/>
  <c r="C271" i="86"/>
  <c r="L271" i="86"/>
  <c r="G271" i="86"/>
  <c r="P271" i="86"/>
  <c r="K271" i="86"/>
  <c r="F271" i="86"/>
  <c r="D271" i="86"/>
  <c r="W271" i="87" s="1"/>
  <c r="O271" i="86"/>
  <c r="J271" i="86"/>
  <c r="Q403" i="86"/>
  <c r="M403" i="86"/>
  <c r="I403" i="86"/>
  <c r="E403" i="86"/>
  <c r="N403" i="86"/>
  <c r="H403" i="86"/>
  <c r="C403" i="86"/>
  <c r="L403" i="86"/>
  <c r="G403" i="86"/>
  <c r="P403" i="86"/>
  <c r="K403" i="86"/>
  <c r="F403" i="86"/>
  <c r="O403" i="86"/>
  <c r="J403" i="86"/>
  <c r="D403" i="86"/>
  <c r="W403" i="87" s="1"/>
  <c r="Q37" i="86"/>
  <c r="M37" i="86"/>
  <c r="I37" i="86"/>
  <c r="E37" i="86"/>
  <c r="P37" i="86"/>
  <c r="L37" i="86"/>
  <c r="H37" i="86"/>
  <c r="D37" i="86"/>
  <c r="W37" i="87" s="1"/>
  <c r="J37" i="86"/>
  <c r="O37" i="86"/>
  <c r="G37" i="86"/>
  <c r="N37" i="86"/>
  <c r="F37" i="86"/>
  <c r="K37" i="86"/>
  <c r="C37" i="86"/>
  <c r="P145" i="86"/>
  <c r="L145" i="86"/>
  <c r="H145" i="86"/>
  <c r="D145" i="86"/>
  <c r="W145" i="87" s="1"/>
  <c r="M145" i="86"/>
  <c r="G145" i="86"/>
  <c r="Q145" i="86"/>
  <c r="K145" i="86"/>
  <c r="F145" i="86"/>
  <c r="O145" i="86"/>
  <c r="J145" i="86"/>
  <c r="E145" i="86"/>
  <c r="N145" i="86"/>
  <c r="I145" i="86"/>
  <c r="C145" i="86"/>
  <c r="Q337" i="86"/>
  <c r="M337" i="86"/>
  <c r="I337" i="86"/>
  <c r="E337" i="86"/>
  <c r="P337" i="86"/>
  <c r="L337" i="86"/>
  <c r="H337" i="86"/>
  <c r="D337" i="86"/>
  <c r="W337" i="87" s="1"/>
  <c r="O337" i="86"/>
  <c r="K337" i="86"/>
  <c r="G337" i="86"/>
  <c r="C337" i="86"/>
  <c r="F337" i="86"/>
  <c r="N337" i="86"/>
  <c r="J337" i="86"/>
  <c r="Q481" i="86"/>
  <c r="M481" i="86"/>
  <c r="I481" i="86"/>
  <c r="E481" i="86"/>
  <c r="P481" i="86"/>
  <c r="L481" i="86"/>
  <c r="H481" i="86"/>
  <c r="D481" i="86"/>
  <c r="W481" i="87" s="1"/>
  <c r="O481" i="86"/>
  <c r="K481" i="86"/>
  <c r="G481" i="86"/>
  <c r="C481" i="86"/>
  <c r="J481" i="86"/>
  <c r="N481" i="86"/>
  <c r="F481" i="86"/>
  <c r="Q106" i="86"/>
  <c r="M106" i="86"/>
  <c r="I106" i="86"/>
  <c r="E106" i="86"/>
  <c r="P106" i="86"/>
  <c r="L106" i="86"/>
  <c r="H106" i="86"/>
  <c r="D106" i="86"/>
  <c r="W106" i="87" s="1"/>
  <c r="J106" i="86"/>
  <c r="O106" i="86"/>
  <c r="G106" i="86"/>
  <c r="N106" i="86"/>
  <c r="F106" i="86"/>
  <c r="K106" i="86"/>
  <c r="C106" i="86"/>
  <c r="Q394" i="86"/>
  <c r="M394" i="86"/>
  <c r="I394" i="86"/>
  <c r="E394" i="86"/>
  <c r="N394" i="86"/>
  <c r="H394" i="86"/>
  <c r="C394" i="86"/>
  <c r="O394" i="86"/>
  <c r="J394" i="86"/>
  <c r="D394" i="86"/>
  <c r="W394" i="87" s="1"/>
  <c r="P394" i="86"/>
  <c r="F394" i="86"/>
  <c r="L394" i="86"/>
  <c r="K394" i="86"/>
  <c r="G394" i="86"/>
  <c r="Q339" i="86"/>
  <c r="M339" i="86"/>
  <c r="I339" i="86"/>
  <c r="E339" i="86"/>
  <c r="P339" i="86"/>
  <c r="L339" i="86"/>
  <c r="H339" i="86"/>
  <c r="D339" i="86"/>
  <c r="W339" i="87" s="1"/>
  <c r="O339" i="86"/>
  <c r="K339" i="86"/>
  <c r="G339" i="86"/>
  <c r="C339" i="86"/>
  <c r="F339" i="86"/>
  <c r="N339" i="86"/>
  <c r="J339" i="86"/>
  <c r="N123" i="86"/>
  <c r="J123" i="86"/>
  <c r="F123" i="86"/>
  <c r="Q123" i="86"/>
  <c r="M123" i="86"/>
  <c r="I123" i="86"/>
  <c r="E123" i="86"/>
  <c r="P123" i="86"/>
  <c r="L123" i="86"/>
  <c r="H123" i="86"/>
  <c r="D123" i="86"/>
  <c r="W123" i="87" s="1"/>
  <c r="K123" i="86"/>
  <c r="G123" i="86"/>
  <c r="C123" i="86"/>
  <c r="O123" i="86"/>
  <c r="O417" i="86"/>
  <c r="K417" i="86"/>
  <c r="G417" i="86"/>
  <c r="C417" i="86"/>
  <c r="Q417" i="86"/>
  <c r="M417" i="86"/>
  <c r="I417" i="86"/>
  <c r="E417" i="86"/>
  <c r="N417" i="86"/>
  <c r="F417" i="86"/>
  <c r="L417" i="86"/>
  <c r="D417" i="86"/>
  <c r="W417" i="87" s="1"/>
  <c r="J417" i="86"/>
  <c r="P417" i="86"/>
  <c r="H417" i="86"/>
  <c r="P213" i="86"/>
  <c r="L213" i="86"/>
  <c r="H213" i="86"/>
  <c r="D213" i="86"/>
  <c r="W213" i="87" s="1"/>
  <c r="Q213" i="86"/>
  <c r="K213" i="86"/>
  <c r="F213" i="86"/>
  <c r="N213" i="86"/>
  <c r="I213" i="86"/>
  <c r="C213" i="86"/>
  <c r="M213" i="86"/>
  <c r="G213" i="86"/>
  <c r="O213" i="86"/>
  <c r="J213" i="86"/>
  <c r="E213" i="86"/>
  <c r="Q33" i="86"/>
  <c r="M33" i="86"/>
  <c r="I33" i="86"/>
  <c r="E33" i="86"/>
  <c r="P33" i="86"/>
  <c r="L33" i="86"/>
  <c r="H33" i="86"/>
  <c r="D33" i="86"/>
  <c r="W33" i="87" s="1"/>
  <c r="J33" i="86"/>
  <c r="O33" i="86"/>
  <c r="G33" i="86"/>
  <c r="N33" i="86"/>
  <c r="F33" i="86"/>
  <c r="K33" i="86"/>
  <c r="C33" i="86"/>
  <c r="Q318" i="86"/>
  <c r="M318" i="86"/>
  <c r="I318" i="86"/>
  <c r="E318" i="86"/>
  <c r="O318" i="86"/>
  <c r="J318" i="86"/>
  <c r="D318" i="86"/>
  <c r="W318" i="87" s="1"/>
  <c r="N318" i="86"/>
  <c r="H318" i="86"/>
  <c r="C318" i="86"/>
  <c r="L318" i="86"/>
  <c r="G318" i="86"/>
  <c r="P318" i="86"/>
  <c r="K318" i="86"/>
  <c r="F318" i="86"/>
  <c r="P138" i="86"/>
  <c r="L138" i="86"/>
  <c r="H138" i="86"/>
  <c r="D138" i="86"/>
  <c r="W138" i="87" s="1"/>
  <c r="O138" i="86"/>
  <c r="J138" i="86"/>
  <c r="E138" i="86"/>
  <c r="N138" i="86"/>
  <c r="I138" i="86"/>
  <c r="C138" i="86"/>
  <c r="M138" i="86"/>
  <c r="G138" i="86"/>
  <c r="Q138" i="86"/>
  <c r="K138" i="86"/>
  <c r="F138" i="86"/>
  <c r="P348" i="86"/>
  <c r="L348" i="86"/>
  <c r="H348" i="86"/>
  <c r="D348" i="86"/>
  <c r="W348" i="87" s="1"/>
  <c r="Q348" i="86"/>
  <c r="K348" i="86"/>
  <c r="F348" i="86"/>
  <c r="O348" i="86"/>
  <c r="J348" i="86"/>
  <c r="E348" i="86"/>
  <c r="N348" i="86"/>
  <c r="I348" i="86"/>
  <c r="C348" i="86"/>
  <c r="M348" i="86"/>
  <c r="G348" i="86"/>
  <c r="N120" i="86"/>
  <c r="J120" i="86"/>
  <c r="F120" i="86"/>
  <c r="Q120" i="86"/>
  <c r="M120" i="86"/>
  <c r="I120" i="86"/>
  <c r="E120" i="86"/>
  <c r="P120" i="86"/>
  <c r="L120" i="86"/>
  <c r="H120" i="86"/>
  <c r="D120" i="86"/>
  <c r="W120" i="87" s="1"/>
  <c r="K120" i="86"/>
  <c r="G120" i="86"/>
  <c r="C120" i="86"/>
  <c r="O120" i="86"/>
  <c r="P363" i="86"/>
  <c r="L363" i="86"/>
  <c r="H363" i="86"/>
  <c r="D363" i="86"/>
  <c r="W363" i="87" s="1"/>
  <c r="N363" i="86"/>
  <c r="J363" i="86"/>
  <c r="F363" i="86"/>
  <c r="O363" i="86"/>
  <c r="G363" i="86"/>
  <c r="M363" i="86"/>
  <c r="E363" i="86"/>
  <c r="K363" i="86"/>
  <c r="C363" i="86"/>
  <c r="Q363" i="86"/>
  <c r="I363" i="86"/>
  <c r="P147" i="86"/>
  <c r="L147" i="86"/>
  <c r="H147" i="86"/>
  <c r="D147" i="86"/>
  <c r="W147" i="87" s="1"/>
  <c r="M147" i="86"/>
  <c r="G147" i="86"/>
  <c r="Q147" i="86"/>
  <c r="K147" i="86"/>
  <c r="F147" i="86"/>
  <c r="O147" i="86"/>
  <c r="J147" i="86"/>
  <c r="E147" i="86"/>
  <c r="N147" i="86"/>
  <c r="I147" i="86"/>
  <c r="C147" i="86"/>
  <c r="Q465" i="86"/>
  <c r="M465" i="86"/>
  <c r="I465" i="86"/>
  <c r="E465" i="86"/>
  <c r="N465" i="86"/>
  <c r="H465" i="86"/>
  <c r="C465" i="86"/>
  <c r="P465" i="86"/>
  <c r="K465" i="86"/>
  <c r="F465" i="86"/>
  <c r="O465" i="86"/>
  <c r="J465" i="86"/>
  <c r="D465" i="86"/>
  <c r="W465" i="87" s="1"/>
  <c r="L465" i="86"/>
  <c r="G465" i="86"/>
  <c r="Q249" i="86"/>
  <c r="M249" i="86"/>
  <c r="I249" i="86"/>
  <c r="E249" i="86"/>
  <c r="P249" i="86"/>
  <c r="K249" i="86"/>
  <c r="F249" i="86"/>
  <c r="N249" i="86"/>
  <c r="H249" i="86"/>
  <c r="C249" i="86"/>
  <c r="O249" i="86"/>
  <c r="D249" i="86"/>
  <c r="W249" i="87" s="1"/>
  <c r="L249" i="86"/>
  <c r="J249" i="86"/>
  <c r="G249" i="86"/>
  <c r="Q69" i="86"/>
  <c r="M69" i="86"/>
  <c r="I69" i="86"/>
  <c r="E69" i="86"/>
  <c r="P69" i="86"/>
  <c r="L69" i="86"/>
  <c r="H69" i="86"/>
  <c r="D69" i="86"/>
  <c r="W69" i="87" s="1"/>
  <c r="J69" i="86"/>
  <c r="O69" i="86"/>
  <c r="G69" i="86"/>
  <c r="N69" i="86"/>
  <c r="F69" i="86"/>
  <c r="K69" i="86"/>
  <c r="C69" i="86"/>
  <c r="P354" i="86"/>
  <c r="L354" i="86"/>
  <c r="H354" i="86"/>
  <c r="D354" i="86"/>
  <c r="W354" i="87" s="1"/>
  <c r="M354" i="86"/>
  <c r="G354" i="86"/>
  <c r="Q354" i="86"/>
  <c r="K354" i="86"/>
  <c r="F354" i="86"/>
  <c r="O354" i="86"/>
  <c r="J354" i="86"/>
  <c r="E354" i="86"/>
  <c r="N354" i="86"/>
  <c r="I354" i="86"/>
  <c r="C354" i="86"/>
  <c r="N126" i="86"/>
  <c r="J126" i="86"/>
  <c r="F126" i="86"/>
  <c r="Q126" i="86"/>
  <c r="M126" i="86"/>
  <c r="I126" i="86"/>
  <c r="E126" i="86"/>
  <c r="P126" i="86"/>
  <c r="L126" i="86"/>
  <c r="H126" i="86"/>
  <c r="D126" i="86"/>
  <c r="W126" i="87" s="1"/>
  <c r="K126" i="86"/>
  <c r="G126" i="86"/>
  <c r="C126" i="86"/>
  <c r="O126" i="86"/>
  <c r="O444" i="86"/>
  <c r="K444" i="86"/>
  <c r="G444" i="86"/>
  <c r="C444" i="86"/>
  <c r="P444" i="86"/>
  <c r="L444" i="86"/>
  <c r="H444" i="86"/>
  <c r="D444" i="86"/>
  <c r="W444" i="87" s="1"/>
  <c r="Q444" i="86"/>
  <c r="I444" i="86"/>
  <c r="N444" i="86"/>
  <c r="F444" i="86"/>
  <c r="M444" i="86"/>
  <c r="E444" i="86"/>
  <c r="J444" i="86"/>
  <c r="Q264" i="86"/>
  <c r="M264" i="86"/>
  <c r="I264" i="86"/>
  <c r="E264" i="86"/>
  <c r="N264" i="86"/>
  <c r="H264" i="86"/>
  <c r="C264" i="86"/>
  <c r="P264" i="86"/>
  <c r="K264" i="86"/>
  <c r="F264" i="86"/>
  <c r="G264" i="86"/>
  <c r="O264" i="86"/>
  <c r="D264" i="86"/>
  <c r="W264" i="87" s="1"/>
  <c r="L264" i="86"/>
  <c r="J264" i="86"/>
  <c r="Q48" i="86"/>
  <c r="M48" i="86"/>
  <c r="I48" i="86"/>
  <c r="E48" i="86"/>
  <c r="P48" i="86"/>
  <c r="L48" i="86"/>
  <c r="H48" i="86"/>
  <c r="D48" i="86"/>
  <c r="W48" i="87" s="1"/>
  <c r="J48" i="86"/>
  <c r="O48" i="86"/>
  <c r="G48" i="86"/>
  <c r="N48" i="86"/>
  <c r="F48" i="86"/>
  <c r="K48" i="86"/>
  <c r="C48" i="86"/>
  <c r="Q399" i="86"/>
  <c r="M399" i="86"/>
  <c r="I399" i="86"/>
  <c r="E399" i="86"/>
  <c r="N399" i="86"/>
  <c r="H399" i="86"/>
  <c r="C399" i="86"/>
  <c r="L399" i="86"/>
  <c r="G399" i="86"/>
  <c r="P399" i="86"/>
  <c r="K399" i="86"/>
  <c r="F399" i="86"/>
  <c r="O399" i="86"/>
  <c r="J399" i="86"/>
  <c r="D399" i="86"/>
  <c r="W399" i="87" s="1"/>
  <c r="P219" i="86"/>
  <c r="L219" i="86"/>
  <c r="H219" i="86"/>
  <c r="D219" i="86"/>
  <c r="W219" i="87" s="1"/>
  <c r="Q219" i="86"/>
  <c r="K219" i="86"/>
  <c r="F219" i="86"/>
  <c r="N219" i="86"/>
  <c r="I219" i="86"/>
  <c r="C219" i="86"/>
  <c r="M219" i="86"/>
  <c r="G219" i="86"/>
  <c r="E219" i="86"/>
  <c r="O219" i="86"/>
  <c r="J219" i="86"/>
  <c r="P27" i="86"/>
  <c r="L27" i="86"/>
  <c r="H27" i="86"/>
  <c r="D27" i="86"/>
  <c r="W27" i="87" s="1"/>
  <c r="O27" i="86"/>
  <c r="J27" i="86"/>
  <c r="E27" i="86"/>
  <c r="N27" i="86"/>
  <c r="I27" i="86"/>
  <c r="C27" i="86"/>
  <c r="M27" i="86"/>
  <c r="G27" i="86"/>
  <c r="Q27" i="86"/>
  <c r="K27" i="86"/>
  <c r="F27" i="86"/>
  <c r="Q321" i="86"/>
  <c r="M321" i="86"/>
  <c r="I321" i="86"/>
  <c r="E321" i="86"/>
  <c r="P321" i="86"/>
  <c r="L321" i="86"/>
  <c r="H321" i="86"/>
  <c r="D321" i="86"/>
  <c r="W321" i="87" s="1"/>
  <c r="O321" i="86"/>
  <c r="G321" i="86"/>
  <c r="N321" i="86"/>
  <c r="F321" i="86"/>
  <c r="K321" i="86"/>
  <c r="C321" i="86"/>
  <c r="J321" i="86"/>
  <c r="Q105" i="86"/>
  <c r="M105" i="86"/>
  <c r="I105" i="86"/>
  <c r="E105" i="86"/>
  <c r="P105" i="86"/>
  <c r="L105" i="86"/>
  <c r="H105" i="86"/>
  <c r="D105" i="86"/>
  <c r="W105" i="87" s="1"/>
  <c r="J105" i="86"/>
  <c r="O105" i="86"/>
  <c r="G105" i="86"/>
  <c r="N105" i="86"/>
  <c r="F105" i="86"/>
  <c r="K105" i="86"/>
  <c r="C105" i="86"/>
  <c r="Q378" i="86"/>
  <c r="M378" i="86"/>
  <c r="I378" i="86"/>
  <c r="E378" i="86"/>
  <c r="L378" i="86"/>
  <c r="G378" i="86"/>
  <c r="P378" i="86"/>
  <c r="K378" i="86"/>
  <c r="F378" i="86"/>
  <c r="O378" i="86"/>
  <c r="J378" i="86"/>
  <c r="D378" i="86"/>
  <c r="W378" i="87" s="1"/>
  <c r="N378" i="86"/>
  <c r="H378" i="86"/>
  <c r="C378" i="86"/>
  <c r="P210" i="86"/>
  <c r="L210" i="86"/>
  <c r="H210" i="86"/>
  <c r="D210" i="86"/>
  <c r="W210" i="87" s="1"/>
  <c r="N210" i="86"/>
  <c r="I210" i="86"/>
  <c r="C210" i="86"/>
  <c r="Q210" i="86"/>
  <c r="K210" i="86"/>
  <c r="F210" i="86"/>
  <c r="O210" i="86"/>
  <c r="J210" i="86"/>
  <c r="E210" i="86"/>
  <c r="M210" i="86"/>
  <c r="G210" i="86"/>
  <c r="Q480" i="86"/>
  <c r="M480" i="86"/>
  <c r="I480" i="86"/>
  <c r="E480" i="86"/>
  <c r="P480" i="86"/>
  <c r="L480" i="86"/>
  <c r="H480" i="86"/>
  <c r="D480" i="86"/>
  <c r="W480" i="87" s="1"/>
  <c r="O480" i="86"/>
  <c r="K480" i="86"/>
  <c r="G480" i="86"/>
  <c r="C480" i="86"/>
  <c r="J480" i="86"/>
  <c r="N480" i="86"/>
  <c r="F480" i="86"/>
  <c r="Q300" i="86"/>
  <c r="M300" i="86"/>
  <c r="I300" i="86"/>
  <c r="E300" i="86"/>
  <c r="P300" i="86"/>
  <c r="K300" i="86"/>
  <c r="F300" i="86"/>
  <c r="O300" i="86"/>
  <c r="J300" i="86"/>
  <c r="D300" i="86"/>
  <c r="W300" i="87" s="1"/>
  <c r="G300" i="86"/>
  <c r="N300" i="86"/>
  <c r="C300" i="86"/>
  <c r="L300" i="86"/>
  <c r="H300" i="86"/>
  <c r="Q84" i="86"/>
  <c r="M84" i="86"/>
  <c r="I84" i="86"/>
  <c r="E84" i="86"/>
  <c r="P84" i="86"/>
  <c r="L84" i="86"/>
  <c r="H84" i="86"/>
  <c r="D84" i="86"/>
  <c r="W84" i="87" s="1"/>
  <c r="J84" i="86"/>
  <c r="O84" i="86"/>
  <c r="G84" i="86"/>
  <c r="N84" i="86"/>
  <c r="F84" i="86"/>
  <c r="K84" i="86"/>
  <c r="C84" i="86"/>
  <c r="Q303" i="86"/>
  <c r="M303" i="86"/>
  <c r="I303" i="86"/>
  <c r="E303" i="86"/>
  <c r="P303" i="86"/>
  <c r="K303" i="86"/>
  <c r="F303" i="86"/>
  <c r="O303" i="86"/>
  <c r="J303" i="86"/>
  <c r="D303" i="86"/>
  <c r="W303" i="87" s="1"/>
  <c r="L303" i="86"/>
  <c r="H303" i="86"/>
  <c r="G303" i="86"/>
  <c r="N303" i="86"/>
  <c r="C303" i="86"/>
  <c r="Q111" i="86"/>
  <c r="M111" i="86"/>
  <c r="I111" i="86"/>
  <c r="E111" i="86"/>
  <c r="P111" i="86"/>
  <c r="L111" i="86"/>
  <c r="H111" i="86"/>
  <c r="D111" i="86"/>
  <c r="W111" i="87" s="1"/>
  <c r="J111" i="86"/>
  <c r="O111" i="86"/>
  <c r="G111" i="86"/>
  <c r="N111" i="86"/>
  <c r="F111" i="86"/>
  <c r="K111" i="86"/>
  <c r="C111" i="86"/>
  <c r="Q393" i="86"/>
  <c r="M393" i="86"/>
  <c r="I393" i="86"/>
  <c r="E393" i="86"/>
  <c r="N393" i="86"/>
  <c r="H393" i="86"/>
  <c r="C393" i="86"/>
  <c r="O393" i="86"/>
  <c r="J393" i="86"/>
  <c r="D393" i="86"/>
  <c r="W393" i="87" s="1"/>
  <c r="K393" i="86"/>
  <c r="G393" i="86"/>
  <c r="P393" i="86"/>
  <c r="F393" i="86"/>
  <c r="L393" i="86"/>
  <c r="P165" i="86"/>
  <c r="L165" i="86"/>
  <c r="H165" i="86"/>
  <c r="D165" i="86"/>
  <c r="W165" i="87" s="1"/>
  <c r="M165" i="86"/>
  <c r="G165" i="86"/>
  <c r="Q165" i="86"/>
  <c r="K165" i="86"/>
  <c r="F165" i="86"/>
  <c r="O165" i="86"/>
  <c r="J165" i="86"/>
  <c r="E165" i="86"/>
  <c r="N165" i="86"/>
  <c r="I165" i="86"/>
  <c r="C165" i="86"/>
  <c r="Q474" i="86"/>
  <c r="M474" i="86"/>
  <c r="I474" i="86"/>
  <c r="E474" i="86"/>
  <c r="P474" i="86"/>
  <c r="L474" i="86"/>
  <c r="H474" i="86"/>
  <c r="D474" i="86"/>
  <c r="W474" i="87" s="1"/>
  <c r="K474" i="86"/>
  <c r="C474" i="86"/>
  <c r="J474" i="86"/>
  <c r="G474" i="86"/>
  <c r="O474" i="86"/>
  <c r="F474" i="86"/>
  <c r="N474" i="86"/>
  <c r="Q306" i="86"/>
  <c r="M306" i="86"/>
  <c r="I306" i="86"/>
  <c r="E306" i="86"/>
  <c r="P306" i="86"/>
  <c r="K306" i="86"/>
  <c r="F306" i="86"/>
  <c r="O306" i="86"/>
  <c r="J306" i="86"/>
  <c r="D306" i="86"/>
  <c r="W306" i="87" s="1"/>
  <c r="G306" i="86"/>
  <c r="N306" i="86"/>
  <c r="C306" i="86"/>
  <c r="L306" i="86"/>
  <c r="H306" i="86"/>
  <c r="Q90" i="86"/>
  <c r="M90" i="86"/>
  <c r="I90" i="86"/>
  <c r="E90" i="86"/>
  <c r="P90" i="86"/>
  <c r="L90" i="86"/>
  <c r="H90" i="86"/>
  <c r="D90" i="86"/>
  <c r="W90" i="87" s="1"/>
  <c r="J90" i="86"/>
  <c r="O90" i="86"/>
  <c r="G90" i="86"/>
  <c r="N90" i="86"/>
  <c r="F90" i="86"/>
  <c r="K90" i="86"/>
  <c r="C90" i="86"/>
  <c r="Q372" i="86"/>
  <c r="M372" i="86"/>
  <c r="I372" i="86"/>
  <c r="E372" i="86"/>
  <c r="P372" i="86"/>
  <c r="K372" i="86"/>
  <c r="F372" i="86"/>
  <c r="O372" i="86"/>
  <c r="J372" i="86"/>
  <c r="D372" i="86"/>
  <c r="W372" i="87" s="1"/>
  <c r="N372" i="86"/>
  <c r="H372" i="86"/>
  <c r="C372" i="86"/>
  <c r="L372" i="86"/>
  <c r="G372" i="86"/>
  <c r="O132" i="86"/>
  <c r="K132" i="86"/>
  <c r="G132" i="86"/>
  <c r="C132" i="86"/>
  <c r="N132" i="86"/>
  <c r="J132" i="86"/>
  <c r="F132" i="86"/>
  <c r="Q132" i="86"/>
  <c r="M132" i="86"/>
  <c r="I132" i="86"/>
  <c r="E132" i="86"/>
  <c r="P132" i="86"/>
  <c r="L132" i="86"/>
  <c r="H132" i="86"/>
  <c r="D132" i="86"/>
  <c r="W132" i="87" s="1"/>
  <c r="R9" i="90" a="1"/>
  <c r="R24" i="90" s="1"/>
  <c r="G18" i="86"/>
  <c r="G9" i="86"/>
  <c r="C18" i="86"/>
  <c r="C9" i="86"/>
  <c r="C15" i="86"/>
  <c r="G12" i="86"/>
  <c r="G15" i="86"/>
  <c r="C17" i="86"/>
  <c r="G17" i="86"/>
  <c r="D12" i="86"/>
  <c r="W12" i="87" s="1"/>
  <c r="E12" i="86"/>
  <c r="L12" i="86"/>
  <c r="Q12" i="86"/>
  <c r="N12" i="86"/>
  <c r="O12" i="86"/>
  <c r="F12" i="86"/>
  <c r="I12" i="86"/>
  <c r="P12" i="86"/>
  <c r="K12" i="86"/>
  <c r="M12" i="86"/>
  <c r="J12" i="86"/>
  <c r="H12" i="86"/>
  <c r="O10" i="86"/>
  <c r="P19" i="86"/>
  <c r="N19" i="86"/>
  <c r="Q19" i="86"/>
  <c r="K16" i="86"/>
  <c r="P16" i="86"/>
  <c r="N16" i="86"/>
  <c r="Q16" i="86"/>
  <c r="D13" i="86"/>
  <c r="W13" i="87" s="1"/>
  <c r="H13" i="86"/>
  <c r="F13" i="86"/>
  <c r="I13" i="86"/>
  <c r="H186" i="14"/>
  <c r="H145" i="14"/>
  <c r="H104" i="14"/>
  <c r="H63" i="14"/>
  <c r="H188" i="14"/>
  <c r="H147" i="14"/>
  <c r="H106" i="14"/>
  <c r="H65" i="14"/>
  <c r="K142" i="14"/>
  <c r="K101" i="14"/>
  <c r="K60" i="14"/>
  <c r="K183" i="14"/>
  <c r="K184" i="14" l="1"/>
  <c r="K185" i="14"/>
  <c r="K143" i="14"/>
  <c r="K144" i="14"/>
  <c r="K61" i="14"/>
  <c r="K62" i="14"/>
  <c r="K102" i="14"/>
  <c r="K103" i="14"/>
  <c r="R41" i="87"/>
  <c r="Q41" i="87"/>
  <c r="P41" i="87"/>
  <c r="U41" i="87"/>
  <c r="Q44" i="87"/>
  <c r="U44" i="87"/>
  <c r="R44" i="87"/>
  <c r="P44" i="87"/>
  <c r="R65" i="87"/>
  <c r="Q65" i="87"/>
  <c r="P65" i="87"/>
  <c r="U65" i="87"/>
  <c r="Q68" i="87"/>
  <c r="P68" i="87"/>
  <c r="U68" i="87"/>
  <c r="R68" i="87"/>
  <c r="U86" i="87"/>
  <c r="P86" i="87"/>
  <c r="Q86" i="87"/>
  <c r="R86" i="87"/>
  <c r="Q107" i="87"/>
  <c r="R107" i="87"/>
  <c r="U107" i="87"/>
  <c r="P107" i="87"/>
  <c r="R125" i="87"/>
  <c r="U125" i="87"/>
  <c r="Q125" i="87"/>
  <c r="P125" i="87"/>
  <c r="P131" i="87"/>
  <c r="R131" i="87"/>
  <c r="U131" i="87"/>
  <c r="Q131" i="87"/>
  <c r="U140" i="87"/>
  <c r="P140" i="87"/>
  <c r="R140" i="87"/>
  <c r="Q140" i="87"/>
  <c r="Q161" i="87"/>
  <c r="R161" i="87"/>
  <c r="U161" i="87"/>
  <c r="P161" i="87"/>
  <c r="Q164" i="87"/>
  <c r="P164" i="87"/>
  <c r="R164" i="87"/>
  <c r="U164" i="87"/>
  <c r="Q191" i="87"/>
  <c r="U191" i="87"/>
  <c r="P191" i="87"/>
  <c r="R191" i="87"/>
  <c r="Q206" i="87"/>
  <c r="U206" i="87"/>
  <c r="P206" i="87"/>
  <c r="R206" i="87"/>
  <c r="R227" i="87"/>
  <c r="P227" i="87"/>
  <c r="U227" i="87"/>
  <c r="Q227" i="87"/>
  <c r="R239" i="87"/>
  <c r="P239" i="87"/>
  <c r="U239" i="87"/>
  <c r="Q239" i="87"/>
  <c r="P257" i="87"/>
  <c r="Q257" i="87"/>
  <c r="R257" i="87"/>
  <c r="U257" i="87"/>
  <c r="Q266" i="87"/>
  <c r="P266" i="87"/>
  <c r="U266" i="87"/>
  <c r="R266" i="87"/>
  <c r="R278" i="87"/>
  <c r="P278" i="87"/>
  <c r="U278" i="87"/>
  <c r="Q278" i="87"/>
  <c r="Q299" i="87"/>
  <c r="U299" i="87"/>
  <c r="P299" i="87"/>
  <c r="R299" i="87"/>
  <c r="Q317" i="87"/>
  <c r="U317" i="87"/>
  <c r="R317" i="87"/>
  <c r="P317" i="87"/>
  <c r="Q320" i="87"/>
  <c r="P320" i="87"/>
  <c r="U320" i="87"/>
  <c r="R320" i="87"/>
  <c r="R344" i="87"/>
  <c r="U344" i="87"/>
  <c r="Q344" i="87"/>
  <c r="P344" i="87"/>
  <c r="U365" i="87"/>
  <c r="Q365" i="87"/>
  <c r="P365" i="87"/>
  <c r="R365" i="87"/>
  <c r="Q368" i="87"/>
  <c r="P368" i="87"/>
  <c r="R368" i="87"/>
  <c r="U368" i="87"/>
  <c r="P389" i="87"/>
  <c r="U389" i="87"/>
  <c r="Q389" i="87"/>
  <c r="R389" i="87"/>
  <c r="Q395" i="87"/>
  <c r="U395" i="87"/>
  <c r="R395" i="87"/>
  <c r="P395" i="87"/>
  <c r="R416" i="87"/>
  <c r="Q416" i="87"/>
  <c r="U416" i="87"/>
  <c r="P416" i="87"/>
  <c r="Q437" i="87"/>
  <c r="U437" i="87"/>
  <c r="P437" i="87"/>
  <c r="R437" i="87"/>
  <c r="P428" i="87"/>
  <c r="U428" i="87"/>
  <c r="Q428" i="87"/>
  <c r="R428" i="87"/>
  <c r="Q452" i="87"/>
  <c r="U452" i="87"/>
  <c r="R452" i="87"/>
  <c r="P452" i="87"/>
  <c r="U473" i="87"/>
  <c r="R473" i="87"/>
  <c r="P473" i="87"/>
  <c r="Q473" i="87"/>
  <c r="U20" i="87"/>
  <c r="Q20" i="87"/>
  <c r="P20" i="87"/>
  <c r="R20" i="87"/>
  <c r="Q38" i="87"/>
  <c r="R38" i="87"/>
  <c r="P38" i="87"/>
  <c r="U38" i="87"/>
  <c r="Q53" i="87"/>
  <c r="U53" i="87"/>
  <c r="R53" i="87"/>
  <c r="P53" i="87"/>
  <c r="Q62" i="87"/>
  <c r="R62" i="87"/>
  <c r="P62" i="87"/>
  <c r="U62" i="87"/>
  <c r="R89" i="87"/>
  <c r="Q89" i="87"/>
  <c r="P89" i="87"/>
  <c r="U89" i="87"/>
  <c r="P95" i="87"/>
  <c r="U95" i="87"/>
  <c r="Q95" i="87"/>
  <c r="R95" i="87"/>
  <c r="R113" i="87"/>
  <c r="P113" i="87"/>
  <c r="U113" i="87"/>
  <c r="Q113" i="87"/>
  <c r="Q116" i="87"/>
  <c r="U116" i="87"/>
  <c r="R116" i="87"/>
  <c r="P116" i="87"/>
  <c r="P128" i="87"/>
  <c r="U128" i="87"/>
  <c r="Q128" i="87"/>
  <c r="R128" i="87"/>
  <c r="Q149" i="87"/>
  <c r="R149" i="87"/>
  <c r="U149" i="87"/>
  <c r="P149" i="87"/>
  <c r="U167" i="87"/>
  <c r="R167" i="87"/>
  <c r="Q167" i="87"/>
  <c r="P167" i="87"/>
  <c r="Q182" i="87"/>
  <c r="U182" i="87"/>
  <c r="P182" i="87"/>
  <c r="R182" i="87"/>
  <c r="Q197" i="87"/>
  <c r="U197" i="87"/>
  <c r="P197" i="87"/>
  <c r="R197" i="87"/>
  <c r="Q209" i="87"/>
  <c r="P209" i="87"/>
  <c r="R209" i="87"/>
  <c r="U209" i="87"/>
  <c r="P233" i="87"/>
  <c r="R233" i="87"/>
  <c r="U233" i="87"/>
  <c r="Q233" i="87"/>
  <c r="P242" i="87"/>
  <c r="R242" i="87"/>
  <c r="U242" i="87"/>
  <c r="Q242" i="87"/>
  <c r="Q254" i="87"/>
  <c r="P254" i="87"/>
  <c r="U254" i="87"/>
  <c r="R254" i="87"/>
  <c r="R281" i="87"/>
  <c r="P281" i="87"/>
  <c r="U281" i="87"/>
  <c r="Q281" i="87"/>
  <c r="U293" i="87"/>
  <c r="Q293" i="87"/>
  <c r="P293" i="87"/>
  <c r="R293" i="87"/>
  <c r="Q305" i="87"/>
  <c r="U305" i="87"/>
  <c r="P305" i="87"/>
  <c r="R305" i="87"/>
  <c r="R308" i="87"/>
  <c r="U308" i="87"/>
  <c r="Q308" i="87"/>
  <c r="P308" i="87"/>
  <c r="P326" i="87"/>
  <c r="R326" i="87"/>
  <c r="U326" i="87"/>
  <c r="Q326" i="87"/>
  <c r="U353" i="87"/>
  <c r="Q353" i="87"/>
  <c r="R353" i="87"/>
  <c r="P353" i="87"/>
  <c r="U362" i="87"/>
  <c r="R362" i="87"/>
  <c r="P362" i="87"/>
  <c r="Q362" i="87"/>
  <c r="P374" i="87"/>
  <c r="U374" i="87"/>
  <c r="Q374" i="87"/>
  <c r="R374" i="87"/>
  <c r="Q383" i="87"/>
  <c r="R383" i="87"/>
  <c r="U383" i="87"/>
  <c r="P383" i="87"/>
  <c r="Q410" i="87"/>
  <c r="P410" i="87"/>
  <c r="R410" i="87"/>
  <c r="U410" i="87"/>
  <c r="U425" i="87"/>
  <c r="Q425" i="87"/>
  <c r="R425" i="87"/>
  <c r="P425" i="87"/>
  <c r="P434" i="87"/>
  <c r="Q434" i="87"/>
  <c r="R434" i="87"/>
  <c r="U434" i="87"/>
  <c r="P443" i="87"/>
  <c r="Q443" i="87"/>
  <c r="R443" i="87"/>
  <c r="U443" i="87"/>
  <c r="R467" i="87"/>
  <c r="U467" i="87"/>
  <c r="P467" i="87"/>
  <c r="Q467" i="87"/>
  <c r="U485" i="87"/>
  <c r="P485" i="87"/>
  <c r="Q485" i="87"/>
  <c r="R485" i="87"/>
  <c r="Q26" i="87"/>
  <c r="P26" i="87"/>
  <c r="R26" i="87"/>
  <c r="U26" i="87"/>
  <c r="R32" i="87"/>
  <c r="P32" i="87"/>
  <c r="U32" i="87"/>
  <c r="Q32" i="87"/>
  <c r="U47" i="87"/>
  <c r="Q47" i="87"/>
  <c r="P47" i="87"/>
  <c r="R47" i="87"/>
  <c r="P74" i="87"/>
  <c r="U74" i="87"/>
  <c r="Q74" i="87"/>
  <c r="R74" i="87"/>
  <c r="R80" i="87"/>
  <c r="P80" i="87"/>
  <c r="U80" i="87"/>
  <c r="Q80" i="87"/>
  <c r="Q101" i="87"/>
  <c r="U101" i="87"/>
  <c r="P101" i="87"/>
  <c r="R101" i="87"/>
  <c r="R110" i="87"/>
  <c r="U110" i="87"/>
  <c r="Q110" i="87"/>
  <c r="P110" i="87"/>
  <c r="P134" i="87"/>
  <c r="Q134" i="87"/>
  <c r="R134" i="87"/>
  <c r="U134" i="87"/>
  <c r="P146" i="87"/>
  <c r="R146" i="87"/>
  <c r="U146" i="87"/>
  <c r="Q146" i="87"/>
  <c r="Q158" i="87"/>
  <c r="P158" i="87"/>
  <c r="R158" i="87"/>
  <c r="U158" i="87"/>
  <c r="U173" i="87"/>
  <c r="P173" i="87"/>
  <c r="Q173" i="87"/>
  <c r="R173" i="87"/>
  <c r="Q179" i="87"/>
  <c r="R179" i="87"/>
  <c r="U179" i="87"/>
  <c r="P179" i="87"/>
  <c r="P188" i="87"/>
  <c r="Q188" i="87"/>
  <c r="R188" i="87"/>
  <c r="U188" i="87"/>
  <c r="R218" i="87"/>
  <c r="P218" i="87"/>
  <c r="U218" i="87"/>
  <c r="Q218" i="87"/>
  <c r="P224" i="87"/>
  <c r="Q224" i="87"/>
  <c r="R224" i="87"/>
  <c r="U224" i="87"/>
  <c r="U251" i="87"/>
  <c r="Q251" i="87"/>
  <c r="R251" i="87"/>
  <c r="P251" i="87"/>
  <c r="U260" i="87"/>
  <c r="Q260" i="87"/>
  <c r="R260" i="87"/>
  <c r="P260" i="87"/>
  <c r="U272" i="87"/>
  <c r="Q272" i="87"/>
  <c r="R272" i="87"/>
  <c r="P272" i="87"/>
  <c r="U287" i="87"/>
  <c r="Q287" i="87"/>
  <c r="R287" i="87"/>
  <c r="P287" i="87"/>
  <c r="Q302" i="87"/>
  <c r="R302" i="87"/>
  <c r="U302" i="87"/>
  <c r="P302" i="87"/>
  <c r="U323" i="87"/>
  <c r="P323" i="87"/>
  <c r="Q323" i="87"/>
  <c r="R323" i="87"/>
  <c r="R341" i="87"/>
  <c r="P341" i="87"/>
  <c r="U341" i="87"/>
  <c r="Q341" i="87"/>
  <c r="Q350" i="87"/>
  <c r="U350" i="87"/>
  <c r="P350" i="87"/>
  <c r="R350" i="87"/>
  <c r="Q356" i="87"/>
  <c r="U356" i="87"/>
  <c r="R356" i="87"/>
  <c r="P356" i="87"/>
  <c r="U377" i="87"/>
  <c r="P377" i="87"/>
  <c r="Q377" i="87"/>
  <c r="R377" i="87"/>
  <c r="R398" i="87"/>
  <c r="P398" i="87"/>
  <c r="Q398" i="87"/>
  <c r="U398" i="87"/>
  <c r="P404" i="87"/>
  <c r="U404" i="87"/>
  <c r="Q404" i="87"/>
  <c r="R404" i="87"/>
  <c r="U422" i="87"/>
  <c r="Q422" i="87"/>
  <c r="P422" i="87"/>
  <c r="R422" i="87"/>
  <c r="Q431" i="87"/>
  <c r="P431" i="87"/>
  <c r="R431" i="87"/>
  <c r="U431" i="87"/>
  <c r="Q449" i="87"/>
  <c r="U449" i="87"/>
  <c r="R449" i="87"/>
  <c r="P449" i="87"/>
  <c r="P464" i="87"/>
  <c r="R464" i="87"/>
  <c r="Q464" i="87"/>
  <c r="U464" i="87"/>
  <c r="P476" i="87"/>
  <c r="U476" i="87"/>
  <c r="R476" i="87"/>
  <c r="Q476" i="87"/>
  <c r="R29" i="87"/>
  <c r="U29" i="87"/>
  <c r="Q29" i="87"/>
  <c r="P29" i="87"/>
  <c r="Q35" i="87"/>
  <c r="P35" i="87"/>
  <c r="R35" i="87"/>
  <c r="U35" i="87"/>
  <c r="Q59" i="87"/>
  <c r="P59" i="87"/>
  <c r="R59" i="87"/>
  <c r="U59" i="87"/>
  <c r="P77" i="87"/>
  <c r="R77" i="87"/>
  <c r="U77" i="87"/>
  <c r="Q77" i="87"/>
  <c r="Q83" i="87"/>
  <c r="P83" i="87"/>
  <c r="R83" i="87"/>
  <c r="U83" i="87"/>
  <c r="R92" i="87"/>
  <c r="P92" i="87"/>
  <c r="U92" i="87"/>
  <c r="Q92" i="87"/>
  <c r="Q119" i="87"/>
  <c r="P119" i="87"/>
  <c r="R119" i="87"/>
  <c r="U119" i="87"/>
  <c r="Q137" i="87"/>
  <c r="U137" i="87"/>
  <c r="P137" i="87"/>
  <c r="R137" i="87"/>
  <c r="P143" i="87"/>
  <c r="R143" i="87"/>
  <c r="U143" i="87"/>
  <c r="Q143" i="87"/>
  <c r="P152" i="87"/>
  <c r="U152" i="87"/>
  <c r="Q152" i="87"/>
  <c r="R152" i="87"/>
  <c r="U170" i="87"/>
  <c r="Q170" i="87"/>
  <c r="P170" i="87"/>
  <c r="R170" i="87"/>
  <c r="Q185" i="87"/>
  <c r="P185" i="87"/>
  <c r="R185" i="87"/>
  <c r="U185" i="87"/>
  <c r="P200" i="87"/>
  <c r="U200" i="87"/>
  <c r="Q200" i="87"/>
  <c r="R200" i="87"/>
  <c r="P221" i="87"/>
  <c r="R221" i="87"/>
  <c r="U221" i="87"/>
  <c r="Q221" i="87"/>
  <c r="P245" i="87"/>
  <c r="U245" i="87"/>
  <c r="Q245" i="87"/>
  <c r="R245" i="87"/>
  <c r="R248" i="87"/>
  <c r="U248" i="87"/>
  <c r="Q248" i="87"/>
  <c r="P248" i="87"/>
  <c r="R269" i="87"/>
  <c r="P269" i="87"/>
  <c r="U269" i="87"/>
  <c r="Q269" i="87"/>
  <c r="R275" i="87"/>
  <c r="P275" i="87"/>
  <c r="U275" i="87"/>
  <c r="Q275" i="87"/>
  <c r="Q284" i="87"/>
  <c r="U284" i="87"/>
  <c r="R284" i="87"/>
  <c r="P284" i="87"/>
  <c r="R314" i="87"/>
  <c r="Q314" i="87"/>
  <c r="P314" i="87"/>
  <c r="U314" i="87"/>
  <c r="P329" i="87"/>
  <c r="U329" i="87"/>
  <c r="Q329" i="87"/>
  <c r="R329" i="87"/>
  <c r="R335" i="87"/>
  <c r="P335" i="87"/>
  <c r="U335" i="87"/>
  <c r="Q335" i="87"/>
  <c r="Q347" i="87"/>
  <c r="U347" i="87"/>
  <c r="R347" i="87"/>
  <c r="P347" i="87"/>
  <c r="Q359" i="87"/>
  <c r="U359" i="87"/>
  <c r="P359" i="87"/>
  <c r="R359" i="87"/>
  <c r="R380" i="87"/>
  <c r="U380" i="87"/>
  <c r="P380" i="87"/>
  <c r="Q380" i="87"/>
  <c r="Q401" i="87"/>
  <c r="P401" i="87"/>
  <c r="U401" i="87"/>
  <c r="R401" i="87"/>
  <c r="U413" i="87"/>
  <c r="R413" i="87"/>
  <c r="Q413" i="87"/>
  <c r="P413" i="87"/>
  <c r="P419" i="87"/>
  <c r="Q419" i="87"/>
  <c r="R419" i="87"/>
  <c r="U419" i="87"/>
  <c r="P432" i="87"/>
  <c r="R432" i="87"/>
  <c r="Q432" i="87"/>
  <c r="U432" i="87"/>
  <c r="U458" i="87"/>
  <c r="P458" i="87"/>
  <c r="Q458" i="87"/>
  <c r="R458" i="87"/>
  <c r="U470" i="87"/>
  <c r="R470" i="87"/>
  <c r="P470" i="87"/>
  <c r="Q470" i="87"/>
  <c r="Q479" i="87"/>
  <c r="P479" i="87"/>
  <c r="R479" i="87"/>
  <c r="U479" i="87"/>
  <c r="P18" i="87"/>
  <c r="R18" i="87"/>
  <c r="U18" i="87"/>
  <c r="Q18" i="87"/>
  <c r="R17" i="87"/>
  <c r="P17" i="87"/>
  <c r="U17" i="87"/>
  <c r="Q17" i="87"/>
  <c r="P9" i="87"/>
  <c r="R9" i="87"/>
  <c r="U9" i="87"/>
  <c r="Q9" i="87"/>
  <c r="P15" i="87"/>
  <c r="R15" i="87"/>
  <c r="U15" i="87"/>
  <c r="Q15" i="87"/>
  <c r="U486" i="86"/>
  <c r="T486" i="87" s="1"/>
  <c r="S486" i="87" s="1"/>
  <c r="U481" i="86"/>
  <c r="T481" i="87" s="1"/>
  <c r="S481" i="87" s="1"/>
  <c r="U477" i="86"/>
  <c r="T477" i="87" s="1"/>
  <c r="S477" i="87" s="1"/>
  <c r="U478" i="86"/>
  <c r="T478" i="87" s="1"/>
  <c r="S478" i="87" s="1"/>
  <c r="U483" i="86"/>
  <c r="T483" i="87" s="1"/>
  <c r="S483" i="87" s="1"/>
  <c r="U480" i="86"/>
  <c r="T480" i="87" s="1"/>
  <c r="S480" i="87" s="1"/>
  <c r="U465" i="86"/>
  <c r="T465" i="87" s="1"/>
  <c r="S465" i="87" s="1"/>
  <c r="U475" i="86"/>
  <c r="T475" i="87" s="1"/>
  <c r="S475" i="87" s="1"/>
  <c r="U468" i="86"/>
  <c r="T468" i="87" s="1"/>
  <c r="S468" i="87" s="1"/>
  <c r="U474" i="86"/>
  <c r="T474" i="87" s="1"/>
  <c r="S474" i="87" s="1"/>
  <c r="U471" i="86"/>
  <c r="T471" i="87" s="1"/>
  <c r="S471" i="87" s="1"/>
  <c r="U459" i="86"/>
  <c r="T459" i="87" s="1"/>
  <c r="S459" i="87" s="1"/>
  <c r="U462" i="86"/>
  <c r="T462" i="87" s="1"/>
  <c r="S462" i="87" s="1"/>
  <c r="U456" i="86"/>
  <c r="T456" i="87" s="1"/>
  <c r="S456" i="87" s="1"/>
  <c r="U453" i="86"/>
  <c r="T453" i="87" s="1"/>
  <c r="S453" i="87" s="1"/>
  <c r="U444" i="86"/>
  <c r="T444" i="87" s="1"/>
  <c r="S444" i="87" s="1"/>
  <c r="U450" i="86"/>
  <c r="T450" i="87" s="1"/>
  <c r="S450" i="87" s="1"/>
  <c r="U442" i="86"/>
  <c r="T442" i="87" s="1"/>
  <c r="S442" i="87" s="1"/>
  <c r="U441" i="86"/>
  <c r="T441" i="87" s="1"/>
  <c r="S441" i="87" s="1"/>
  <c r="U447" i="86"/>
  <c r="T447" i="87" s="1"/>
  <c r="S447" i="87" s="1"/>
  <c r="U435" i="86"/>
  <c r="T435" i="87" s="1"/>
  <c r="S435" i="87" s="1"/>
  <c r="U438" i="86"/>
  <c r="T438" i="87" s="1"/>
  <c r="S438" i="87" s="1"/>
  <c r="U429" i="86"/>
  <c r="T429" i="87" s="1"/>
  <c r="S429" i="87" s="1"/>
  <c r="U417" i="86"/>
  <c r="T417" i="87" s="1"/>
  <c r="S417" i="87" s="1"/>
  <c r="U421" i="86"/>
  <c r="T421" i="87" s="1"/>
  <c r="S421" i="87" s="1"/>
  <c r="U426" i="86"/>
  <c r="T426" i="87" s="1"/>
  <c r="S426" i="87" s="1"/>
  <c r="U420" i="86"/>
  <c r="T420" i="87" s="1"/>
  <c r="S420" i="87" s="1"/>
  <c r="U423" i="86"/>
  <c r="T423" i="87" s="1"/>
  <c r="S423" i="87" s="1"/>
  <c r="U414" i="86"/>
  <c r="T414" i="87" s="1"/>
  <c r="S414" i="87" s="1"/>
  <c r="U411" i="86"/>
  <c r="T411" i="87" s="1"/>
  <c r="S411" i="87" s="1"/>
  <c r="U408" i="86"/>
  <c r="T408" i="87" s="1"/>
  <c r="S408" i="87" s="1"/>
  <c r="U405" i="86"/>
  <c r="T405" i="87" s="1"/>
  <c r="S405" i="87" s="1"/>
  <c r="U393" i="86"/>
  <c r="T393" i="87" s="1"/>
  <c r="S393" i="87" s="1"/>
  <c r="U394" i="86"/>
  <c r="T394" i="87" s="1"/>
  <c r="S394" i="87" s="1"/>
  <c r="U403" i="86"/>
  <c r="T403" i="87" s="1"/>
  <c r="S403" i="87" s="1"/>
  <c r="U402" i="86"/>
  <c r="T402" i="87" s="1"/>
  <c r="S402" i="87" s="1"/>
  <c r="U399" i="86"/>
  <c r="T399" i="87" s="1"/>
  <c r="S399" i="87" s="1"/>
  <c r="U396" i="86"/>
  <c r="T396" i="87" s="1"/>
  <c r="S396" i="87" s="1"/>
  <c r="U390" i="86"/>
  <c r="T390" i="87" s="1"/>
  <c r="S390" i="87" s="1"/>
  <c r="U384" i="86"/>
  <c r="T384" i="87" s="1"/>
  <c r="S384" i="87" s="1"/>
  <c r="U381" i="86"/>
  <c r="T381" i="87" s="1"/>
  <c r="S381" i="87" s="1"/>
  <c r="U387" i="86"/>
  <c r="T387" i="87" s="1"/>
  <c r="S387" i="87" s="1"/>
  <c r="U378" i="86"/>
  <c r="T378" i="87" s="1"/>
  <c r="S378" i="87" s="1"/>
  <c r="U372" i="86"/>
  <c r="T372" i="87" s="1"/>
  <c r="S372" i="87" s="1"/>
  <c r="U369" i="86"/>
  <c r="T369" i="87" s="1"/>
  <c r="S369" i="87" s="1"/>
  <c r="U375" i="86"/>
  <c r="T375" i="87" s="1"/>
  <c r="S375" i="87" s="1"/>
  <c r="U361" i="86"/>
  <c r="T361" i="87" s="1"/>
  <c r="S361" i="87" s="1"/>
  <c r="U363" i="86"/>
  <c r="T363" i="87" s="1"/>
  <c r="S363" i="87" s="1"/>
  <c r="U366" i="86"/>
  <c r="T366" i="87" s="1"/>
  <c r="S366" i="87" s="1"/>
  <c r="U367" i="86"/>
  <c r="T367" i="87" s="1"/>
  <c r="S367" i="87" s="1"/>
  <c r="U360" i="86"/>
  <c r="T360" i="87" s="1"/>
  <c r="S360" i="87" s="1"/>
  <c r="U357" i="86"/>
  <c r="T357" i="87" s="1"/>
  <c r="S357" i="87" s="1"/>
  <c r="U345" i="86"/>
  <c r="T345" i="87" s="1"/>
  <c r="S345" i="87" s="1"/>
  <c r="U354" i="86"/>
  <c r="T354" i="87" s="1"/>
  <c r="S354" i="87" s="1"/>
  <c r="U351" i="86"/>
  <c r="T351" i="87" s="1"/>
  <c r="S351" i="87" s="1"/>
  <c r="U348" i="86"/>
  <c r="T348" i="87" s="1"/>
  <c r="S348" i="87" s="1"/>
  <c r="U336" i="86"/>
  <c r="T336" i="87" s="1"/>
  <c r="S336" i="87" s="1"/>
  <c r="U339" i="86"/>
  <c r="T339" i="87" s="1"/>
  <c r="S339" i="87" s="1"/>
  <c r="U337" i="86"/>
  <c r="T337" i="87" s="1"/>
  <c r="S337" i="87" s="1"/>
  <c r="U333" i="86"/>
  <c r="T333" i="87" s="1"/>
  <c r="S333" i="87" s="1"/>
  <c r="U342" i="86"/>
  <c r="T342" i="87" s="1"/>
  <c r="S342" i="87" s="1"/>
  <c r="U321" i="86"/>
  <c r="T321" i="87" s="1"/>
  <c r="S321" i="87" s="1"/>
  <c r="U322" i="86"/>
  <c r="T322" i="87" s="1"/>
  <c r="S322" i="87" s="1"/>
  <c r="U324" i="86"/>
  <c r="T324" i="87" s="1"/>
  <c r="S324" i="87" s="1"/>
  <c r="U330" i="86"/>
  <c r="T330" i="87" s="1"/>
  <c r="S330" i="87" s="1"/>
  <c r="U327" i="86"/>
  <c r="T327" i="87" s="1"/>
  <c r="S327" i="87" s="1"/>
  <c r="U318" i="86"/>
  <c r="T318" i="87" s="1"/>
  <c r="S318" i="87" s="1"/>
  <c r="U312" i="86"/>
  <c r="T312" i="87" s="1"/>
  <c r="S312" i="87" s="1"/>
  <c r="U319" i="86"/>
  <c r="T319" i="87" s="1"/>
  <c r="S319" i="87" s="1"/>
  <c r="U309" i="86"/>
  <c r="T309" i="87" s="1"/>
  <c r="S309" i="87" s="1"/>
  <c r="U315" i="86"/>
  <c r="T315" i="87" s="1"/>
  <c r="S315" i="87" s="1"/>
  <c r="U303" i="86"/>
  <c r="T303" i="87" s="1"/>
  <c r="S303" i="87" s="1"/>
  <c r="U306" i="86"/>
  <c r="T306" i="87" s="1"/>
  <c r="S306" i="87" s="1"/>
  <c r="U300" i="86"/>
  <c r="T300" i="87" s="1"/>
  <c r="S300" i="87" s="1"/>
  <c r="U297" i="86"/>
  <c r="T297" i="87" s="1"/>
  <c r="S297" i="87" s="1"/>
  <c r="U285" i="86"/>
  <c r="T285" i="87" s="1"/>
  <c r="S285" i="87" s="1"/>
  <c r="U291" i="86"/>
  <c r="T291" i="87" s="1"/>
  <c r="S291" i="87" s="1"/>
  <c r="U288" i="86"/>
  <c r="T288" i="87" s="1"/>
  <c r="S288" i="87" s="1"/>
  <c r="U294" i="86"/>
  <c r="T294" i="87" s="1"/>
  <c r="S294" i="87" s="1"/>
  <c r="U273" i="86"/>
  <c r="T273" i="87" s="1"/>
  <c r="S273" i="87" s="1"/>
  <c r="U276" i="86"/>
  <c r="T276" i="87" s="1"/>
  <c r="S276" i="87" s="1"/>
  <c r="U274" i="86"/>
  <c r="T274" i="87" s="1"/>
  <c r="S274" i="87" s="1"/>
  <c r="U279" i="86"/>
  <c r="T279" i="87" s="1"/>
  <c r="S279" i="87" s="1"/>
  <c r="U282" i="86"/>
  <c r="T282" i="87" s="1"/>
  <c r="S282" i="87" s="1"/>
  <c r="U270" i="86"/>
  <c r="T270" i="87" s="1"/>
  <c r="S270" i="87" s="1"/>
  <c r="U264" i="86"/>
  <c r="T264" i="87" s="1"/>
  <c r="S264" i="87" s="1"/>
  <c r="U271" i="86"/>
  <c r="T271" i="87" s="1"/>
  <c r="S271" i="87" s="1"/>
  <c r="U261" i="86"/>
  <c r="T261" i="87" s="1"/>
  <c r="S261" i="87" s="1"/>
  <c r="U267" i="86"/>
  <c r="T267" i="87" s="1"/>
  <c r="S267" i="87" s="1"/>
  <c r="U262" i="86"/>
  <c r="T262" i="87" s="1"/>
  <c r="S262" i="87" s="1"/>
  <c r="U258" i="86"/>
  <c r="T258" i="87" s="1"/>
  <c r="S258" i="87" s="1"/>
  <c r="U249" i="86"/>
  <c r="T249" i="87" s="1"/>
  <c r="S249" i="87" s="1"/>
  <c r="U252" i="86"/>
  <c r="T252" i="87" s="1"/>
  <c r="S252" i="87" s="1"/>
  <c r="U255" i="86"/>
  <c r="T255" i="87" s="1"/>
  <c r="S255" i="87" s="1"/>
  <c r="U237" i="86"/>
  <c r="T237" i="87" s="1"/>
  <c r="S237" i="87" s="1"/>
  <c r="U243" i="86"/>
  <c r="T243" i="87" s="1"/>
  <c r="S243" i="87" s="1"/>
  <c r="U240" i="86"/>
  <c r="T240" i="87" s="1"/>
  <c r="S240" i="87" s="1"/>
  <c r="U246" i="86"/>
  <c r="T246" i="87" s="1"/>
  <c r="S246" i="87" s="1"/>
  <c r="U241" i="86"/>
  <c r="T241" i="87" s="1"/>
  <c r="S241" i="87" s="1"/>
  <c r="U231" i="86"/>
  <c r="T231" i="87" s="1"/>
  <c r="S231" i="87" s="1"/>
  <c r="U225" i="86"/>
  <c r="T225" i="87" s="1"/>
  <c r="S225" i="87" s="1"/>
  <c r="U229" i="86"/>
  <c r="T229" i="87" s="1"/>
  <c r="S229" i="87" s="1"/>
  <c r="U234" i="86"/>
  <c r="T234" i="87" s="1"/>
  <c r="S234" i="87" s="1"/>
  <c r="U228" i="86"/>
  <c r="T228" i="87" s="1"/>
  <c r="S228" i="87" s="1"/>
  <c r="U222" i="86"/>
  <c r="T222" i="87" s="1"/>
  <c r="S222" i="87" s="1"/>
  <c r="U213" i="86"/>
  <c r="T213" i="87" s="1"/>
  <c r="S213" i="87" s="1"/>
  <c r="U219" i="86"/>
  <c r="T219" i="87" s="1"/>
  <c r="S219" i="87" s="1"/>
  <c r="U216" i="86"/>
  <c r="T216" i="87" s="1"/>
  <c r="S216" i="87" s="1"/>
  <c r="U223" i="86"/>
  <c r="T223" i="87" s="1"/>
  <c r="S223" i="87" s="1"/>
  <c r="U210" i="86"/>
  <c r="T210" i="87" s="1"/>
  <c r="S210" i="87" s="1"/>
  <c r="U207" i="86"/>
  <c r="T207" i="87" s="1"/>
  <c r="S207" i="87" s="1"/>
  <c r="U211" i="86"/>
  <c r="T211" i="87" s="1"/>
  <c r="S211" i="87" s="1"/>
  <c r="U201" i="86"/>
  <c r="T201" i="87" s="1"/>
  <c r="S201" i="87" s="1"/>
  <c r="U204" i="86"/>
  <c r="T204" i="87" s="1"/>
  <c r="S204" i="87" s="1"/>
  <c r="U190" i="86"/>
  <c r="T190" i="87" s="1"/>
  <c r="S190" i="87" s="1"/>
  <c r="U198" i="86"/>
  <c r="T198" i="87" s="1"/>
  <c r="S198" i="87" s="1"/>
  <c r="U195" i="86"/>
  <c r="T195" i="87" s="1"/>
  <c r="S195" i="87" s="1"/>
  <c r="U192" i="86"/>
  <c r="T192" i="87" s="1"/>
  <c r="S192" i="87" s="1"/>
  <c r="U189" i="86"/>
  <c r="T189" i="87" s="1"/>
  <c r="S189" i="87" s="1"/>
  <c r="U180" i="86"/>
  <c r="T180" i="87" s="1"/>
  <c r="S180" i="87" s="1"/>
  <c r="U186" i="86"/>
  <c r="T186" i="87" s="1"/>
  <c r="S186" i="87" s="1"/>
  <c r="U177" i="86"/>
  <c r="T177" i="87" s="1"/>
  <c r="S177" i="87" s="1"/>
  <c r="U183" i="86"/>
  <c r="T183" i="87" s="1"/>
  <c r="S183" i="87" s="1"/>
  <c r="U165" i="86"/>
  <c r="T165" i="87" s="1"/>
  <c r="S165" i="87" s="1"/>
  <c r="U174" i="86"/>
  <c r="T174" i="87" s="1"/>
  <c r="S174" i="87" s="1"/>
  <c r="U171" i="86"/>
  <c r="T171" i="87" s="1"/>
  <c r="S171" i="87" s="1"/>
  <c r="U168" i="86"/>
  <c r="T168" i="87" s="1"/>
  <c r="S168" i="87" s="1"/>
  <c r="U153" i="86"/>
  <c r="T153" i="87" s="1"/>
  <c r="S153" i="87" s="1"/>
  <c r="U157" i="86"/>
  <c r="T157" i="87" s="1"/>
  <c r="S157" i="87" s="1"/>
  <c r="U159" i="86"/>
  <c r="T159" i="87" s="1"/>
  <c r="S159" i="87" s="1"/>
  <c r="U162" i="86"/>
  <c r="T162" i="87" s="1"/>
  <c r="S162" i="87" s="1"/>
  <c r="U163" i="86"/>
  <c r="T163" i="87" s="1"/>
  <c r="S163" i="87" s="1"/>
  <c r="U156" i="86"/>
  <c r="T156" i="87" s="1"/>
  <c r="S156" i="87" s="1"/>
  <c r="U147" i="86"/>
  <c r="T147" i="87" s="1"/>
  <c r="S147" i="87" s="1"/>
  <c r="U145" i="86"/>
  <c r="T145" i="87" s="1"/>
  <c r="S145" i="87" s="1"/>
  <c r="U141" i="86"/>
  <c r="T141" i="87" s="1"/>
  <c r="S141" i="87" s="1"/>
  <c r="U144" i="86"/>
  <c r="T144" i="87" s="1"/>
  <c r="S144" i="87" s="1"/>
  <c r="U150" i="86"/>
  <c r="T150" i="87" s="1"/>
  <c r="S150" i="87" s="1"/>
  <c r="U132" i="86"/>
  <c r="T132" i="87" s="1"/>
  <c r="S132" i="87" s="1"/>
  <c r="U138" i="86"/>
  <c r="T138" i="87" s="1"/>
  <c r="S138" i="87" s="1"/>
  <c r="U135" i="86"/>
  <c r="T135" i="87" s="1"/>
  <c r="S135" i="87" s="1"/>
  <c r="U129" i="86"/>
  <c r="T129" i="87" s="1"/>
  <c r="S129" i="87" s="1"/>
  <c r="U126" i="86"/>
  <c r="T126" i="87" s="1"/>
  <c r="S126" i="87" s="1"/>
  <c r="U123" i="86"/>
  <c r="T123" i="87" s="1"/>
  <c r="S123" i="87" s="1"/>
  <c r="U117" i="86"/>
  <c r="T117" i="87" s="1"/>
  <c r="S117" i="87" s="1"/>
  <c r="U118" i="86"/>
  <c r="T118" i="87" s="1"/>
  <c r="S118" i="87" s="1"/>
  <c r="U120" i="86"/>
  <c r="T120" i="87" s="1"/>
  <c r="S120" i="87" s="1"/>
  <c r="U106" i="86"/>
  <c r="T106" i="87" s="1"/>
  <c r="S106" i="87" s="1"/>
  <c r="U111" i="86"/>
  <c r="T111" i="87" s="1"/>
  <c r="S111" i="87" s="1"/>
  <c r="U105" i="86"/>
  <c r="T105" i="87" s="1"/>
  <c r="S105" i="87" s="1"/>
  <c r="U114" i="86"/>
  <c r="T114" i="87" s="1"/>
  <c r="S114" i="87" s="1"/>
  <c r="U108" i="86"/>
  <c r="T108" i="87" s="1"/>
  <c r="S108" i="87" s="1"/>
  <c r="U96" i="86"/>
  <c r="T96" i="87" s="1"/>
  <c r="S96" i="87" s="1"/>
  <c r="U93" i="86"/>
  <c r="T93" i="87" s="1"/>
  <c r="S93" i="87" s="1"/>
  <c r="U99" i="86"/>
  <c r="T99" i="87" s="1"/>
  <c r="S99" i="87" s="1"/>
  <c r="U102" i="86"/>
  <c r="T102" i="87" s="1"/>
  <c r="S102" i="87" s="1"/>
  <c r="U90" i="86"/>
  <c r="T90" i="87" s="1"/>
  <c r="S90" i="87" s="1"/>
  <c r="U81" i="86"/>
  <c r="T81" i="87" s="1"/>
  <c r="S81" i="87" s="1"/>
  <c r="U84" i="86"/>
  <c r="T84" i="87" s="1"/>
  <c r="S84" i="87" s="1"/>
  <c r="U87" i="86"/>
  <c r="T87" i="87" s="1"/>
  <c r="S87" i="87" s="1"/>
  <c r="U85" i="86"/>
  <c r="T85" i="87" s="1"/>
  <c r="S85" i="87" s="1"/>
  <c r="U79" i="86"/>
  <c r="T79" i="87" s="1"/>
  <c r="S79" i="87" s="1"/>
  <c r="U78" i="86"/>
  <c r="T78" i="87" s="1"/>
  <c r="S78" i="87" s="1"/>
  <c r="U75" i="86"/>
  <c r="T75" i="87" s="1"/>
  <c r="S75" i="87" s="1"/>
  <c r="U69" i="86"/>
  <c r="T69" i="87" s="1"/>
  <c r="S69" i="87" s="1"/>
  <c r="U72" i="86"/>
  <c r="T72" i="87" s="1"/>
  <c r="S72" i="87" s="1"/>
  <c r="U58" i="86"/>
  <c r="T58" i="87" s="1"/>
  <c r="S58" i="87" s="1"/>
  <c r="U66" i="86"/>
  <c r="T66" i="87" s="1"/>
  <c r="S66" i="87" s="1"/>
  <c r="U60" i="86"/>
  <c r="T60" i="87" s="1"/>
  <c r="S60" i="87" s="1"/>
  <c r="U63" i="86"/>
  <c r="T63" i="87" s="1"/>
  <c r="S63" i="87" s="1"/>
  <c r="U57" i="86"/>
  <c r="T57" i="87" s="1"/>
  <c r="S57" i="87" s="1"/>
  <c r="U45" i="86"/>
  <c r="T45" i="87" s="1"/>
  <c r="S45" i="87" s="1"/>
  <c r="U54" i="86"/>
  <c r="T54" i="87" s="1"/>
  <c r="S54" i="87" s="1"/>
  <c r="U48" i="86"/>
  <c r="T48" i="87" s="1"/>
  <c r="S48" i="87" s="1"/>
  <c r="U51" i="86"/>
  <c r="T51" i="87" s="1"/>
  <c r="S51" i="87" s="1"/>
  <c r="U37" i="86"/>
  <c r="T37" i="87" s="1"/>
  <c r="S37" i="87" s="1"/>
  <c r="U42" i="86"/>
  <c r="T42" i="87" s="1"/>
  <c r="S42" i="87" s="1"/>
  <c r="U39" i="86"/>
  <c r="T39" i="87" s="1"/>
  <c r="S39" i="87" s="1"/>
  <c r="U33" i="86"/>
  <c r="T33" i="87" s="1"/>
  <c r="S33" i="87" s="1"/>
  <c r="U36" i="86"/>
  <c r="T36" i="87" s="1"/>
  <c r="S36" i="87" s="1"/>
  <c r="U21" i="86"/>
  <c r="T21" i="87" s="1"/>
  <c r="S21" i="87" s="1"/>
  <c r="U30" i="86"/>
  <c r="T30" i="87" s="1"/>
  <c r="S30" i="87" s="1"/>
  <c r="U31" i="86"/>
  <c r="T31" i="87" s="1"/>
  <c r="S31" i="87" s="1"/>
  <c r="U27" i="86"/>
  <c r="T27" i="87" s="1"/>
  <c r="S27" i="87" s="1"/>
  <c r="U24" i="86"/>
  <c r="T24" i="87" s="1"/>
  <c r="S24" i="87" s="1"/>
  <c r="U12" i="86"/>
  <c r="T12" i="87" s="1"/>
  <c r="S12" i="87" s="1"/>
  <c r="U13" i="86"/>
  <c r="T13" i="87" s="1"/>
  <c r="S13" i="87" s="1"/>
  <c r="U19" i="86"/>
  <c r="T19" i="87" s="1"/>
  <c r="S19" i="87" s="1"/>
  <c r="U16" i="86"/>
  <c r="T16" i="87" s="1"/>
  <c r="S16" i="87" s="1"/>
  <c r="Q298" i="86"/>
  <c r="M298" i="86"/>
  <c r="I298" i="86"/>
  <c r="E298" i="86"/>
  <c r="P298" i="86"/>
  <c r="K298" i="86"/>
  <c r="F298" i="86"/>
  <c r="O298" i="86"/>
  <c r="J298" i="86"/>
  <c r="D298" i="86"/>
  <c r="W298" i="87" s="1"/>
  <c r="G298" i="86"/>
  <c r="N298" i="86"/>
  <c r="C298" i="86"/>
  <c r="L298" i="86"/>
  <c r="H298" i="86"/>
  <c r="Q382" i="86"/>
  <c r="M382" i="86"/>
  <c r="I382" i="86"/>
  <c r="E382" i="86"/>
  <c r="P382" i="86"/>
  <c r="K382" i="86"/>
  <c r="F382" i="86"/>
  <c r="J382" i="86"/>
  <c r="C382" i="86"/>
  <c r="O382" i="86"/>
  <c r="H382" i="86"/>
  <c r="N382" i="86"/>
  <c r="G382" i="86"/>
  <c r="L382" i="86"/>
  <c r="D382" i="86"/>
  <c r="W382" i="87" s="1"/>
  <c r="P166" i="86"/>
  <c r="L166" i="86"/>
  <c r="H166" i="86"/>
  <c r="D166" i="86"/>
  <c r="W166" i="87" s="1"/>
  <c r="M166" i="86"/>
  <c r="G166" i="86"/>
  <c r="Q166" i="86"/>
  <c r="K166" i="86"/>
  <c r="F166" i="86"/>
  <c r="O166" i="86"/>
  <c r="J166" i="86"/>
  <c r="E166" i="86"/>
  <c r="N166" i="86"/>
  <c r="I166" i="86"/>
  <c r="C166" i="86"/>
  <c r="Q472" i="86"/>
  <c r="M472" i="86"/>
  <c r="I472" i="86"/>
  <c r="E472" i="86"/>
  <c r="P472" i="86"/>
  <c r="L472" i="86"/>
  <c r="H472" i="86"/>
  <c r="D472" i="86"/>
  <c r="W472" i="87" s="1"/>
  <c r="K472" i="86"/>
  <c r="C472" i="86"/>
  <c r="J472" i="86"/>
  <c r="G472" i="86"/>
  <c r="O472" i="86"/>
  <c r="F472" i="86"/>
  <c r="N472" i="86"/>
  <c r="Q304" i="86"/>
  <c r="M304" i="86"/>
  <c r="I304" i="86"/>
  <c r="E304" i="86"/>
  <c r="P304" i="86"/>
  <c r="K304" i="86"/>
  <c r="F304" i="86"/>
  <c r="O304" i="86"/>
  <c r="J304" i="86"/>
  <c r="D304" i="86"/>
  <c r="W304" i="87" s="1"/>
  <c r="G304" i="86"/>
  <c r="N304" i="86"/>
  <c r="C304" i="86"/>
  <c r="L304" i="86"/>
  <c r="H304" i="86"/>
  <c r="Q88" i="86"/>
  <c r="M88" i="86"/>
  <c r="I88" i="86"/>
  <c r="E88" i="86"/>
  <c r="P88" i="86"/>
  <c r="L88" i="86"/>
  <c r="H88" i="86"/>
  <c r="D88" i="86"/>
  <c r="W88" i="87" s="1"/>
  <c r="J88" i="86"/>
  <c r="O88" i="86"/>
  <c r="G88" i="86"/>
  <c r="N88" i="86"/>
  <c r="F88" i="86"/>
  <c r="K88" i="86"/>
  <c r="C88" i="86"/>
  <c r="Q373" i="86"/>
  <c r="M373" i="86"/>
  <c r="I373" i="86"/>
  <c r="E373" i="86"/>
  <c r="P373" i="86"/>
  <c r="K373" i="86"/>
  <c r="F373" i="86"/>
  <c r="O373" i="86"/>
  <c r="J373" i="86"/>
  <c r="D373" i="86"/>
  <c r="W373" i="87" s="1"/>
  <c r="N373" i="86"/>
  <c r="H373" i="86"/>
  <c r="C373" i="86"/>
  <c r="L373" i="86"/>
  <c r="G373" i="86"/>
  <c r="O133" i="86"/>
  <c r="K133" i="86"/>
  <c r="G133" i="86"/>
  <c r="C133" i="86"/>
  <c r="N133" i="86"/>
  <c r="J133" i="86"/>
  <c r="F133" i="86"/>
  <c r="Q133" i="86"/>
  <c r="M133" i="86"/>
  <c r="I133" i="86"/>
  <c r="E133" i="86"/>
  <c r="P133" i="86"/>
  <c r="L133" i="86"/>
  <c r="H133" i="86"/>
  <c r="D133" i="86"/>
  <c r="W133" i="87" s="1"/>
  <c r="Q463" i="86"/>
  <c r="M463" i="86"/>
  <c r="I463" i="86"/>
  <c r="E463" i="86"/>
  <c r="P463" i="86"/>
  <c r="K463" i="86"/>
  <c r="F463" i="86"/>
  <c r="L463" i="86"/>
  <c r="G463" i="86"/>
  <c r="N463" i="86"/>
  <c r="C463" i="86"/>
  <c r="J463" i="86"/>
  <c r="H463" i="86"/>
  <c r="O463" i="86"/>
  <c r="D463" i="86"/>
  <c r="W463" i="87" s="1"/>
  <c r="Q259" i="86"/>
  <c r="M259" i="86"/>
  <c r="I259" i="86"/>
  <c r="E259" i="86"/>
  <c r="P259" i="86"/>
  <c r="K259" i="86"/>
  <c r="F259" i="86"/>
  <c r="N259" i="86"/>
  <c r="H259" i="86"/>
  <c r="C259" i="86"/>
  <c r="O259" i="86"/>
  <c r="D259" i="86"/>
  <c r="W259" i="87" s="1"/>
  <c r="L259" i="86"/>
  <c r="J259" i="86"/>
  <c r="G259" i="86"/>
  <c r="Q67" i="86"/>
  <c r="M67" i="86"/>
  <c r="I67" i="86"/>
  <c r="E67" i="86"/>
  <c r="P67" i="86"/>
  <c r="L67" i="86"/>
  <c r="H67" i="86"/>
  <c r="D67" i="86"/>
  <c r="W67" i="87" s="1"/>
  <c r="J67" i="86"/>
  <c r="O67" i="86"/>
  <c r="G67" i="86"/>
  <c r="N67" i="86"/>
  <c r="F67" i="86"/>
  <c r="K67" i="86"/>
  <c r="C67" i="86"/>
  <c r="P430" i="86"/>
  <c r="L430" i="86"/>
  <c r="H430" i="86"/>
  <c r="D430" i="86"/>
  <c r="W430" i="87" s="1"/>
  <c r="Q430" i="86"/>
  <c r="K430" i="86"/>
  <c r="F430" i="86"/>
  <c r="O430" i="86"/>
  <c r="J430" i="86"/>
  <c r="E430" i="86"/>
  <c r="N430" i="86"/>
  <c r="I430" i="86"/>
  <c r="C430" i="86"/>
  <c r="M430" i="86"/>
  <c r="G430" i="86"/>
  <c r="P238" i="86"/>
  <c r="L238" i="86"/>
  <c r="H238" i="86"/>
  <c r="D238" i="86"/>
  <c r="W238" i="87" s="1"/>
  <c r="Q238" i="86"/>
  <c r="K238" i="86"/>
  <c r="F238" i="86"/>
  <c r="O238" i="86"/>
  <c r="J238" i="86"/>
  <c r="E238" i="86"/>
  <c r="N238" i="86"/>
  <c r="I238" i="86"/>
  <c r="C238" i="86"/>
  <c r="M238" i="86"/>
  <c r="G238" i="86"/>
  <c r="Q34" i="86"/>
  <c r="M34" i="86"/>
  <c r="I34" i="86"/>
  <c r="E34" i="86"/>
  <c r="P34" i="86"/>
  <c r="L34" i="86"/>
  <c r="H34" i="86"/>
  <c r="D34" i="86"/>
  <c r="W34" i="87" s="1"/>
  <c r="J34" i="86"/>
  <c r="O34" i="86"/>
  <c r="G34" i="86"/>
  <c r="N34" i="86"/>
  <c r="F34" i="86"/>
  <c r="K34" i="86"/>
  <c r="C34" i="86"/>
  <c r="Q316" i="86"/>
  <c r="M316" i="86"/>
  <c r="I316" i="86"/>
  <c r="E316" i="86"/>
  <c r="O316" i="86"/>
  <c r="J316" i="86"/>
  <c r="D316" i="86"/>
  <c r="W316" i="87" s="1"/>
  <c r="N316" i="86"/>
  <c r="H316" i="86"/>
  <c r="C316" i="86"/>
  <c r="L316" i="86"/>
  <c r="G316" i="86"/>
  <c r="K316" i="86"/>
  <c r="F316" i="86"/>
  <c r="P316" i="86"/>
  <c r="P160" i="86"/>
  <c r="L160" i="86"/>
  <c r="H160" i="86"/>
  <c r="D160" i="86"/>
  <c r="W160" i="87" s="1"/>
  <c r="O160" i="86"/>
  <c r="J160" i="86"/>
  <c r="E160" i="86"/>
  <c r="N160" i="86"/>
  <c r="I160" i="86"/>
  <c r="C160" i="86"/>
  <c r="M160" i="86"/>
  <c r="G160" i="86"/>
  <c r="Q160" i="86"/>
  <c r="K160" i="86"/>
  <c r="F160" i="86"/>
  <c r="Q409" i="86"/>
  <c r="M409" i="86"/>
  <c r="I409" i="86"/>
  <c r="E409" i="86"/>
  <c r="P409" i="86"/>
  <c r="K409" i="86"/>
  <c r="F409" i="86"/>
  <c r="O409" i="86"/>
  <c r="J409" i="86"/>
  <c r="D409" i="86"/>
  <c r="W409" i="87" s="1"/>
  <c r="N409" i="86"/>
  <c r="H409" i="86"/>
  <c r="C409" i="86"/>
  <c r="L409" i="86"/>
  <c r="G409" i="86"/>
  <c r="P193" i="86"/>
  <c r="L193" i="86"/>
  <c r="H193" i="86"/>
  <c r="D193" i="86"/>
  <c r="W193" i="87" s="1"/>
  <c r="M193" i="86"/>
  <c r="G193" i="86"/>
  <c r="Q193" i="86"/>
  <c r="K193" i="86"/>
  <c r="F193" i="86"/>
  <c r="O193" i="86"/>
  <c r="J193" i="86"/>
  <c r="E193" i="86"/>
  <c r="N193" i="86"/>
  <c r="I193" i="86"/>
  <c r="C193" i="86"/>
  <c r="Q487" i="86"/>
  <c r="M487" i="86"/>
  <c r="I487" i="86"/>
  <c r="E487" i="86"/>
  <c r="P487" i="86"/>
  <c r="L487" i="86"/>
  <c r="H487" i="86"/>
  <c r="D487" i="86"/>
  <c r="W487" i="87" s="1"/>
  <c r="O487" i="86"/>
  <c r="K487" i="86"/>
  <c r="G487" i="86"/>
  <c r="C487" i="86"/>
  <c r="N487" i="86"/>
  <c r="J487" i="86"/>
  <c r="F487" i="86"/>
  <c r="Q307" i="86"/>
  <c r="M307" i="86"/>
  <c r="I307" i="86"/>
  <c r="E307" i="86"/>
  <c r="P307" i="86"/>
  <c r="K307" i="86"/>
  <c r="F307" i="86"/>
  <c r="O307" i="86"/>
  <c r="J307" i="86"/>
  <c r="D307" i="86"/>
  <c r="W307" i="87" s="1"/>
  <c r="L307" i="86"/>
  <c r="H307" i="86"/>
  <c r="G307" i="86"/>
  <c r="N307" i="86"/>
  <c r="C307" i="86"/>
  <c r="Q103" i="86"/>
  <c r="M103" i="86"/>
  <c r="I103" i="86"/>
  <c r="E103" i="86"/>
  <c r="P103" i="86"/>
  <c r="L103" i="86"/>
  <c r="H103" i="86"/>
  <c r="D103" i="86"/>
  <c r="W103" i="87" s="1"/>
  <c r="J103" i="86"/>
  <c r="O103" i="86"/>
  <c r="G103" i="86"/>
  <c r="N103" i="86"/>
  <c r="F103" i="86"/>
  <c r="K103" i="86"/>
  <c r="C103" i="86"/>
  <c r="Q370" i="86"/>
  <c r="M370" i="86"/>
  <c r="I370" i="86"/>
  <c r="E370" i="86"/>
  <c r="P370" i="86"/>
  <c r="K370" i="86"/>
  <c r="F370" i="86"/>
  <c r="O370" i="86"/>
  <c r="J370" i="86"/>
  <c r="D370" i="86"/>
  <c r="W370" i="87" s="1"/>
  <c r="N370" i="86"/>
  <c r="H370" i="86"/>
  <c r="C370" i="86"/>
  <c r="G370" i="86"/>
  <c r="L370" i="86"/>
  <c r="O130" i="86"/>
  <c r="K130" i="86"/>
  <c r="G130" i="86"/>
  <c r="C130" i="86"/>
  <c r="N130" i="86"/>
  <c r="J130" i="86"/>
  <c r="F130" i="86"/>
  <c r="Q130" i="86"/>
  <c r="M130" i="86"/>
  <c r="I130" i="86"/>
  <c r="E130" i="86"/>
  <c r="P130" i="86"/>
  <c r="L130" i="86"/>
  <c r="H130" i="86"/>
  <c r="D130" i="86"/>
  <c r="W130" i="87" s="1"/>
  <c r="P436" i="86"/>
  <c r="L436" i="86"/>
  <c r="H436" i="86"/>
  <c r="D436" i="86"/>
  <c r="W436" i="87" s="1"/>
  <c r="M436" i="86"/>
  <c r="G436" i="86"/>
  <c r="Q436" i="86"/>
  <c r="K436" i="86"/>
  <c r="F436" i="86"/>
  <c r="O436" i="86"/>
  <c r="J436" i="86"/>
  <c r="E436" i="86"/>
  <c r="N436" i="86"/>
  <c r="I436" i="86"/>
  <c r="C436" i="86"/>
  <c r="Q292" i="86"/>
  <c r="M292" i="86"/>
  <c r="I292" i="86"/>
  <c r="E292" i="86"/>
  <c r="N292" i="86"/>
  <c r="H292" i="86"/>
  <c r="C292" i="86"/>
  <c r="O292" i="86"/>
  <c r="G292" i="86"/>
  <c r="L292" i="86"/>
  <c r="F292" i="86"/>
  <c r="K292" i="86"/>
  <c r="D292" i="86"/>
  <c r="W292" i="87" s="1"/>
  <c r="P292" i="86"/>
  <c r="J292" i="86"/>
  <c r="Q64" i="86"/>
  <c r="M64" i="86"/>
  <c r="I64" i="86"/>
  <c r="E64" i="86"/>
  <c r="P64" i="86"/>
  <c r="L64" i="86"/>
  <c r="H64" i="86"/>
  <c r="D64" i="86"/>
  <c r="W64" i="87" s="1"/>
  <c r="J64" i="86"/>
  <c r="O64" i="86"/>
  <c r="G64" i="86"/>
  <c r="N64" i="86"/>
  <c r="F64" i="86"/>
  <c r="K64" i="86"/>
  <c r="C64" i="86"/>
  <c r="P349" i="86"/>
  <c r="L349" i="86"/>
  <c r="H349" i="86"/>
  <c r="D349" i="86"/>
  <c r="W349" i="87" s="1"/>
  <c r="Q349" i="86"/>
  <c r="K349" i="86"/>
  <c r="F349" i="86"/>
  <c r="O349" i="86"/>
  <c r="J349" i="86"/>
  <c r="E349" i="86"/>
  <c r="N349" i="86"/>
  <c r="I349" i="86"/>
  <c r="C349" i="86"/>
  <c r="G349" i="86"/>
  <c r="M349" i="86"/>
  <c r="P181" i="86"/>
  <c r="L181" i="86"/>
  <c r="H181" i="86"/>
  <c r="D181" i="86"/>
  <c r="W181" i="87" s="1"/>
  <c r="O181" i="86"/>
  <c r="J181" i="86"/>
  <c r="E181" i="86"/>
  <c r="N181" i="86"/>
  <c r="I181" i="86"/>
  <c r="C181" i="86"/>
  <c r="M181" i="86"/>
  <c r="G181" i="86"/>
  <c r="Q181" i="86"/>
  <c r="K181" i="86"/>
  <c r="F181" i="86"/>
  <c r="P427" i="86"/>
  <c r="L427" i="86"/>
  <c r="H427" i="86"/>
  <c r="D427" i="86"/>
  <c r="W427" i="87" s="1"/>
  <c r="N427" i="86"/>
  <c r="I427" i="86"/>
  <c r="C427" i="86"/>
  <c r="M427" i="86"/>
  <c r="G427" i="86"/>
  <c r="Q427" i="86"/>
  <c r="K427" i="86"/>
  <c r="F427" i="86"/>
  <c r="E427" i="86"/>
  <c r="O427" i="86"/>
  <c r="J427" i="86"/>
  <c r="Q247" i="86"/>
  <c r="M247" i="86"/>
  <c r="I247" i="86"/>
  <c r="E247" i="86"/>
  <c r="N247" i="86"/>
  <c r="H247" i="86"/>
  <c r="C247" i="86"/>
  <c r="P247" i="86"/>
  <c r="K247" i="86"/>
  <c r="F247" i="86"/>
  <c r="G247" i="86"/>
  <c r="O247" i="86"/>
  <c r="D247" i="86"/>
  <c r="W247" i="87" s="1"/>
  <c r="L247" i="86"/>
  <c r="J247" i="86"/>
  <c r="Q43" i="86"/>
  <c r="M43" i="86"/>
  <c r="I43" i="86"/>
  <c r="E43" i="86"/>
  <c r="P43" i="86"/>
  <c r="L43" i="86"/>
  <c r="H43" i="86"/>
  <c r="D43" i="86"/>
  <c r="W43" i="87" s="1"/>
  <c r="J43" i="86"/>
  <c r="O43" i="86"/>
  <c r="G43" i="86"/>
  <c r="N43" i="86"/>
  <c r="F43" i="86"/>
  <c r="K43" i="86"/>
  <c r="C43" i="86"/>
  <c r="P172" i="86"/>
  <c r="L172" i="86"/>
  <c r="H172" i="86"/>
  <c r="D172" i="86"/>
  <c r="W172" i="87" s="1"/>
  <c r="M172" i="86"/>
  <c r="G172" i="86"/>
  <c r="Q172" i="86"/>
  <c r="K172" i="86"/>
  <c r="F172" i="86"/>
  <c r="O172" i="86"/>
  <c r="J172" i="86"/>
  <c r="E172" i="86"/>
  <c r="N172" i="86"/>
  <c r="I172" i="86"/>
  <c r="C172" i="86"/>
  <c r="Q334" i="86"/>
  <c r="M334" i="86"/>
  <c r="I334" i="86"/>
  <c r="E334" i="86"/>
  <c r="P334" i="86"/>
  <c r="L334" i="86"/>
  <c r="H334" i="86"/>
  <c r="D334" i="86"/>
  <c r="W334" i="87" s="1"/>
  <c r="O334" i="86"/>
  <c r="K334" i="86"/>
  <c r="G334" i="86"/>
  <c r="C334" i="86"/>
  <c r="F334" i="86"/>
  <c r="N334" i="86"/>
  <c r="J334" i="86"/>
  <c r="P202" i="86"/>
  <c r="L202" i="86"/>
  <c r="H202" i="86"/>
  <c r="D202" i="86"/>
  <c r="W202" i="87" s="1"/>
  <c r="N202" i="86"/>
  <c r="Q202" i="86"/>
  <c r="K202" i="86"/>
  <c r="F202" i="86"/>
  <c r="O202" i="86"/>
  <c r="J202" i="86"/>
  <c r="E202" i="86"/>
  <c r="G202" i="86"/>
  <c r="C202" i="86"/>
  <c r="M202" i="86"/>
  <c r="I202" i="86"/>
  <c r="O448" i="86"/>
  <c r="K448" i="86"/>
  <c r="G448" i="86"/>
  <c r="C448" i="86"/>
  <c r="P448" i="86"/>
  <c r="L448" i="86"/>
  <c r="H448" i="86"/>
  <c r="D448" i="86"/>
  <c r="W448" i="87" s="1"/>
  <c r="Q448" i="86"/>
  <c r="I448" i="86"/>
  <c r="N448" i="86"/>
  <c r="F448" i="86"/>
  <c r="M448" i="86"/>
  <c r="E448" i="86"/>
  <c r="J448" i="86"/>
  <c r="Q256" i="86"/>
  <c r="M256" i="86"/>
  <c r="I256" i="86"/>
  <c r="E256" i="86"/>
  <c r="P256" i="86"/>
  <c r="K256" i="86"/>
  <c r="F256" i="86"/>
  <c r="N256" i="86"/>
  <c r="H256" i="86"/>
  <c r="C256" i="86"/>
  <c r="J256" i="86"/>
  <c r="G256" i="86"/>
  <c r="O256" i="86"/>
  <c r="D256" i="86"/>
  <c r="W256" i="87" s="1"/>
  <c r="L256" i="86"/>
  <c r="Q40" i="86"/>
  <c r="M40" i="86"/>
  <c r="I40" i="86"/>
  <c r="E40" i="86"/>
  <c r="P40" i="86"/>
  <c r="L40" i="86"/>
  <c r="H40" i="86"/>
  <c r="D40" i="86"/>
  <c r="W40" i="87" s="1"/>
  <c r="J40" i="86"/>
  <c r="O40" i="86"/>
  <c r="G40" i="86"/>
  <c r="N40" i="86"/>
  <c r="F40" i="86"/>
  <c r="K40" i="86"/>
  <c r="C40" i="86"/>
  <c r="Q313" i="86"/>
  <c r="M313" i="86"/>
  <c r="I313" i="86"/>
  <c r="E313" i="86"/>
  <c r="O313" i="86"/>
  <c r="J313" i="86"/>
  <c r="D313" i="86"/>
  <c r="W313" i="87" s="1"/>
  <c r="N313" i="86"/>
  <c r="H313" i="86"/>
  <c r="C313" i="86"/>
  <c r="L313" i="86"/>
  <c r="G313" i="86"/>
  <c r="P313" i="86"/>
  <c r="K313" i="86"/>
  <c r="F313" i="86"/>
  <c r="P205" i="86"/>
  <c r="L205" i="86"/>
  <c r="H205" i="86"/>
  <c r="D205" i="86"/>
  <c r="W205" i="87" s="1"/>
  <c r="N205" i="86"/>
  <c r="I205" i="86"/>
  <c r="C205" i="86"/>
  <c r="Q205" i="86"/>
  <c r="K205" i="86"/>
  <c r="F205" i="86"/>
  <c r="O205" i="86"/>
  <c r="J205" i="86"/>
  <c r="E205" i="86"/>
  <c r="M205" i="86"/>
  <c r="G205" i="86"/>
  <c r="Q415" i="86"/>
  <c r="M415" i="86"/>
  <c r="I415" i="86"/>
  <c r="E415" i="86"/>
  <c r="P415" i="86"/>
  <c r="K415" i="86"/>
  <c r="F415" i="86"/>
  <c r="O415" i="86"/>
  <c r="J415" i="86"/>
  <c r="D415" i="86"/>
  <c r="W415" i="87" s="1"/>
  <c r="N415" i="86"/>
  <c r="H415" i="86"/>
  <c r="C415" i="86"/>
  <c r="L415" i="86"/>
  <c r="G415" i="86"/>
  <c r="P199" i="86"/>
  <c r="L199" i="86"/>
  <c r="H199" i="86"/>
  <c r="D199" i="86"/>
  <c r="W199" i="87" s="1"/>
  <c r="M199" i="86"/>
  <c r="G199" i="86"/>
  <c r="O199" i="86"/>
  <c r="I199" i="86"/>
  <c r="N199" i="86"/>
  <c r="F199" i="86"/>
  <c r="K199" i="86"/>
  <c r="E199" i="86"/>
  <c r="Q199" i="86"/>
  <c r="J199" i="86"/>
  <c r="C199" i="86"/>
  <c r="Q328" i="86"/>
  <c r="M328" i="86"/>
  <c r="I328" i="86"/>
  <c r="E328" i="86"/>
  <c r="P328" i="86"/>
  <c r="L328" i="86"/>
  <c r="H328" i="86"/>
  <c r="D328" i="86"/>
  <c r="W328" i="87" s="1"/>
  <c r="J328" i="86"/>
  <c r="O328" i="86"/>
  <c r="G328" i="86"/>
  <c r="N328" i="86"/>
  <c r="F328" i="86"/>
  <c r="K328" i="86"/>
  <c r="C328" i="86"/>
  <c r="P358" i="86"/>
  <c r="L358" i="86"/>
  <c r="H358" i="86"/>
  <c r="D358" i="86"/>
  <c r="W358" i="87" s="1"/>
  <c r="N358" i="86"/>
  <c r="J358" i="86"/>
  <c r="F358" i="86"/>
  <c r="O358" i="86"/>
  <c r="G358" i="86"/>
  <c r="M358" i="86"/>
  <c r="E358" i="86"/>
  <c r="K358" i="86"/>
  <c r="C358" i="86"/>
  <c r="Q358" i="86"/>
  <c r="I358" i="86"/>
  <c r="P142" i="86"/>
  <c r="L142" i="86"/>
  <c r="H142" i="86"/>
  <c r="D142" i="86"/>
  <c r="W142" i="87" s="1"/>
  <c r="M142" i="86"/>
  <c r="G142" i="86"/>
  <c r="Q142" i="86"/>
  <c r="K142" i="86"/>
  <c r="F142" i="86"/>
  <c r="O142" i="86"/>
  <c r="J142" i="86"/>
  <c r="E142" i="86"/>
  <c r="N142" i="86"/>
  <c r="I142" i="86"/>
  <c r="C142" i="86"/>
  <c r="Q460" i="86"/>
  <c r="M460" i="86"/>
  <c r="I460" i="86"/>
  <c r="E460" i="86"/>
  <c r="P460" i="86"/>
  <c r="K460" i="86"/>
  <c r="F460" i="86"/>
  <c r="L460" i="86"/>
  <c r="G460" i="86"/>
  <c r="H460" i="86"/>
  <c r="O460" i="86"/>
  <c r="D460" i="86"/>
  <c r="W460" i="87" s="1"/>
  <c r="N460" i="86"/>
  <c r="C460" i="86"/>
  <c r="J460" i="86"/>
  <c r="Q268" i="86"/>
  <c r="M268" i="86"/>
  <c r="I268" i="86"/>
  <c r="E268" i="86"/>
  <c r="N268" i="86"/>
  <c r="H268" i="86"/>
  <c r="C268" i="86"/>
  <c r="L268" i="86"/>
  <c r="G268" i="86"/>
  <c r="P268" i="86"/>
  <c r="K268" i="86"/>
  <c r="F268" i="86"/>
  <c r="J268" i="86"/>
  <c r="D268" i="86"/>
  <c r="W268" i="87" s="1"/>
  <c r="O268" i="86"/>
  <c r="Q76" i="86"/>
  <c r="M76" i="86"/>
  <c r="I76" i="86"/>
  <c r="E76" i="86"/>
  <c r="P76" i="86"/>
  <c r="L76" i="86"/>
  <c r="H76" i="86"/>
  <c r="D76" i="86"/>
  <c r="W76" i="87" s="1"/>
  <c r="J76" i="86"/>
  <c r="O76" i="86"/>
  <c r="G76" i="86"/>
  <c r="N76" i="86"/>
  <c r="F76" i="86"/>
  <c r="K76" i="86"/>
  <c r="C76" i="86"/>
  <c r="Q325" i="86"/>
  <c r="M325" i="86"/>
  <c r="I325" i="86"/>
  <c r="E325" i="86"/>
  <c r="P325" i="86"/>
  <c r="L325" i="86"/>
  <c r="H325" i="86"/>
  <c r="D325" i="86"/>
  <c r="W325" i="87" s="1"/>
  <c r="J325" i="86"/>
  <c r="O325" i="86"/>
  <c r="G325" i="86"/>
  <c r="N325" i="86"/>
  <c r="F325" i="86"/>
  <c r="K325" i="86"/>
  <c r="C325" i="86"/>
  <c r="N121" i="86"/>
  <c r="J121" i="86"/>
  <c r="F121" i="86"/>
  <c r="Q121" i="86"/>
  <c r="M121" i="86"/>
  <c r="I121" i="86"/>
  <c r="E121" i="86"/>
  <c r="P121" i="86"/>
  <c r="L121" i="86"/>
  <c r="H121" i="86"/>
  <c r="D121" i="86"/>
  <c r="W121" i="87" s="1"/>
  <c r="K121" i="86"/>
  <c r="G121" i="86"/>
  <c r="C121" i="86"/>
  <c r="O121" i="86"/>
  <c r="P439" i="86"/>
  <c r="L439" i="86"/>
  <c r="H439" i="86"/>
  <c r="D439" i="86"/>
  <c r="W439" i="87" s="1"/>
  <c r="M439" i="86"/>
  <c r="G439" i="86"/>
  <c r="Q439" i="86"/>
  <c r="K439" i="86"/>
  <c r="F439" i="86"/>
  <c r="O439" i="86"/>
  <c r="J439" i="86"/>
  <c r="E439" i="86"/>
  <c r="N439" i="86"/>
  <c r="I439" i="86"/>
  <c r="C439" i="86"/>
  <c r="P235" i="86"/>
  <c r="L235" i="86"/>
  <c r="H235" i="86"/>
  <c r="D235" i="86"/>
  <c r="W235" i="87" s="1"/>
  <c r="N235" i="86"/>
  <c r="I235" i="86"/>
  <c r="C235" i="86"/>
  <c r="M235" i="86"/>
  <c r="G235" i="86"/>
  <c r="Q235" i="86"/>
  <c r="K235" i="86"/>
  <c r="F235" i="86"/>
  <c r="O235" i="86"/>
  <c r="J235" i="86"/>
  <c r="E235" i="86"/>
  <c r="Q55" i="86"/>
  <c r="M55" i="86"/>
  <c r="I55" i="86"/>
  <c r="E55" i="86"/>
  <c r="P55" i="86"/>
  <c r="L55" i="86"/>
  <c r="H55" i="86"/>
  <c r="D55" i="86"/>
  <c r="W55" i="87" s="1"/>
  <c r="J55" i="86"/>
  <c r="O55" i="86"/>
  <c r="G55" i="86"/>
  <c r="N55" i="86"/>
  <c r="F55" i="86"/>
  <c r="K55" i="86"/>
  <c r="C55" i="86"/>
  <c r="Q388" i="86"/>
  <c r="M388" i="86"/>
  <c r="I388" i="86"/>
  <c r="E388" i="86"/>
  <c r="P388" i="86"/>
  <c r="K388" i="86"/>
  <c r="F388" i="86"/>
  <c r="N388" i="86"/>
  <c r="G388" i="86"/>
  <c r="L388" i="86"/>
  <c r="D388" i="86"/>
  <c r="W388" i="87" s="1"/>
  <c r="J388" i="86"/>
  <c r="C388" i="86"/>
  <c r="O388" i="86"/>
  <c r="H388" i="86"/>
  <c r="Q310" i="86"/>
  <c r="M310" i="86"/>
  <c r="I310" i="86"/>
  <c r="E310" i="86"/>
  <c r="O310" i="86"/>
  <c r="J310" i="86"/>
  <c r="D310" i="86"/>
  <c r="W310" i="87" s="1"/>
  <c r="N310" i="86"/>
  <c r="H310" i="86"/>
  <c r="C310" i="86"/>
  <c r="L310" i="86"/>
  <c r="G310" i="86"/>
  <c r="P310" i="86"/>
  <c r="K310" i="86"/>
  <c r="F310" i="86"/>
  <c r="P154" i="86"/>
  <c r="L154" i="86"/>
  <c r="H154" i="86"/>
  <c r="D154" i="86"/>
  <c r="W154" i="87" s="1"/>
  <c r="O154" i="86"/>
  <c r="J154" i="86"/>
  <c r="E154" i="86"/>
  <c r="N154" i="86"/>
  <c r="I154" i="86"/>
  <c r="C154" i="86"/>
  <c r="M154" i="86"/>
  <c r="G154" i="86"/>
  <c r="Q154" i="86"/>
  <c r="K154" i="86"/>
  <c r="F154" i="86"/>
  <c r="Q412" i="86"/>
  <c r="M412" i="86"/>
  <c r="I412" i="86"/>
  <c r="E412" i="86"/>
  <c r="P412" i="86"/>
  <c r="K412" i="86"/>
  <c r="F412" i="86"/>
  <c r="O412" i="86"/>
  <c r="J412" i="86"/>
  <c r="D412" i="86"/>
  <c r="W412" i="87" s="1"/>
  <c r="N412" i="86"/>
  <c r="H412" i="86"/>
  <c r="C412" i="86"/>
  <c r="L412" i="86"/>
  <c r="G412" i="86"/>
  <c r="P196" i="86"/>
  <c r="L196" i="86"/>
  <c r="H196" i="86"/>
  <c r="D196" i="86"/>
  <c r="W196" i="87" s="1"/>
  <c r="M196" i="86"/>
  <c r="G196" i="86"/>
  <c r="Q196" i="86"/>
  <c r="K196" i="86"/>
  <c r="F196" i="86"/>
  <c r="O196" i="86"/>
  <c r="J196" i="86"/>
  <c r="E196" i="86"/>
  <c r="N196" i="86"/>
  <c r="I196" i="86"/>
  <c r="C196" i="86"/>
  <c r="Q469" i="86"/>
  <c r="M469" i="86"/>
  <c r="I469" i="86"/>
  <c r="E469" i="86"/>
  <c r="P469" i="86"/>
  <c r="L469" i="86"/>
  <c r="H469" i="86"/>
  <c r="D469" i="86"/>
  <c r="W469" i="87" s="1"/>
  <c r="K469" i="86"/>
  <c r="C469" i="86"/>
  <c r="O469" i="86"/>
  <c r="F469" i="86"/>
  <c r="N469" i="86"/>
  <c r="J469" i="86"/>
  <c r="G469" i="86"/>
  <c r="Q277" i="86"/>
  <c r="M277" i="86"/>
  <c r="I277" i="86"/>
  <c r="E277" i="86"/>
  <c r="L277" i="86"/>
  <c r="G277" i="86"/>
  <c r="P277" i="86"/>
  <c r="K277" i="86"/>
  <c r="F277" i="86"/>
  <c r="O277" i="86"/>
  <c r="J277" i="86"/>
  <c r="D277" i="86"/>
  <c r="W277" i="87" s="1"/>
  <c r="N277" i="86"/>
  <c r="H277" i="86"/>
  <c r="C277" i="86"/>
  <c r="Q97" i="86"/>
  <c r="M97" i="86"/>
  <c r="I97" i="86"/>
  <c r="E97" i="86"/>
  <c r="P97" i="86"/>
  <c r="L97" i="86"/>
  <c r="H97" i="86"/>
  <c r="D97" i="86"/>
  <c r="W97" i="87" s="1"/>
  <c r="J97" i="86"/>
  <c r="O97" i="86"/>
  <c r="G97" i="86"/>
  <c r="N97" i="86"/>
  <c r="F97" i="86"/>
  <c r="K97" i="86"/>
  <c r="C97" i="86"/>
  <c r="Q379" i="86"/>
  <c r="M379" i="86"/>
  <c r="I379" i="86"/>
  <c r="E379" i="86"/>
  <c r="L379" i="86"/>
  <c r="G379" i="86"/>
  <c r="P379" i="86"/>
  <c r="K379" i="86"/>
  <c r="F379" i="86"/>
  <c r="O379" i="86"/>
  <c r="J379" i="86"/>
  <c r="D379" i="86"/>
  <c r="W379" i="87" s="1"/>
  <c r="N379" i="86"/>
  <c r="H379" i="86"/>
  <c r="C379" i="86"/>
  <c r="P151" i="86"/>
  <c r="L151" i="86"/>
  <c r="H151" i="86"/>
  <c r="D151" i="86"/>
  <c r="W151" i="87" s="1"/>
  <c r="M151" i="86"/>
  <c r="G151" i="86"/>
  <c r="Q151" i="86"/>
  <c r="K151" i="86"/>
  <c r="F151" i="86"/>
  <c r="O151" i="86"/>
  <c r="J151" i="86"/>
  <c r="E151" i="86"/>
  <c r="N151" i="86"/>
  <c r="I151" i="86"/>
  <c r="C151" i="86"/>
  <c r="Q484" i="86"/>
  <c r="M484" i="86"/>
  <c r="I484" i="86"/>
  <c r="E484" i="86"/>
  <c r="P484" i="86"/>
  <c r="L484" i="86"/>
  <c r="H484" i="86"/>
  <c r="D484" i="86"/>
  <c r="W484" i="87" s="1"/>
  <c r="O484" i="86"/>
  <c r="K484" i="86"/>
  <c r="G484" i="86"/>
  <c r="C484" i="86"/>
  <c r="N484" i="86"/>
  <c r="J484" i="86"/>
  <c r="F484" i="86"/>
  <c r="Q100" i="86"/>
  <c r="M100" i="86"/>
  <c r="I100" i="86"/>
  <c r="E100" i="86"/>
  <c r="P100" i="86"/>
  <c r="L100" i="86"/>
  <c r="H100" i="86"/>
  <c r="D100" i="86"/>
  <c r="W100" i="87" s="1"/>
  <c r="J100" i="86"/>
  <c r="O100" i="86"/>
  <c r="G100" i="86"/>
  <c r="N100" i="86"/>
  <c r="F100" i="86"/>
  <c r="K100" i="86"/>
  <c r="C100" i="86"/>
  <c r="Q94" i="86"/>
  <c r="M94" i="86"/>
  <c r="I94" i="86"/>
  <c r="E94" i="86"/>
  <c r="P94" i="86"/>
  <c r="L94" i="86"/>
  <c r="H94" i="86"/>
  <c r="D94" i="86"/>
  <c r="W94" i="87" s="1"/>
  <c r="J94" i="86"/>
  <c r="O94" i="86"/>
  <c r="G94" i="86"/>
  <c r="N94" i="86"/>
  <c r="F94" i="86"/>
  <c r="K94" i="86"/>
  <c r="C94" i="86"/>
  <c r="Q364" i="86"/>
  <c r="M364" i="86"/>
  <c r="I364" i="86"/>
  <c r="N364" i="86"/>
  <c r="H364" i="86"/>
  <c r="D364" i="86"/>
  <c r="W364" i="87" s="1"/>
  <c r="P364" i="86"/>
  <c r="K364" i="86"/>
  <c r="F364" i="86"/>
  <c r="G364" i="86"/>
  <c r="O364" i="86"/>
  <c r="E364" i="86"/>
  <c r="L364" i="86"/>
  <c r="C364" i="86"/>
  <c r="J364" i="86"/>
  <c r="P148" i="86"/>
  <c r="L148" i="86"/>
  <c r="H148" i="86"/>
  <c r="D148" i="86"/>
  <c r="W148" i="87" s="1"/>
  <c r="M148" i="86"/>
  <c r="G148" i="86"/>
  <c r="Q148" i="86"/>
  <c r="K148" i="86"/>
  <c r="F148" i="86"/>
  <c r="O148" i="86"/>
  <c r="J148" i="86"/>
  <c r="E148" i="86"/>
  <c r="N148" i="86"/>
  <c r="I148" i="86"/>
  <c r="C148" i="86"/>
  <c r="Q457" i="86"/>
  <c r="M457" i="86"/>
  <c r="I457" i="86"/>
  <c r="E457" i="86"/>
  <c r="P457" i="86"/>
  <c r="K457" i="86"/>
  <c r="F457" i="86"/>
  <c r="L457" i="86"/>
  <c r="D457" i="86"/>
  <c r="W457" i="87" s="1"/>
  <c r="J457" i="86"/>
  <c r="C457" i="86"/>
  <c r="O457" i="86"/>
  <c r="H457" i="86"/>
  <c r="N457" i="86"/>
  <c r="G457" i="86"/>
  <c r="Q289" i="86"/>
  <c r="M289" i="86"/>
  <c r="I289" i="86"/>
  <c r="E289" i="86"/>
  <c r="N289" i="86"/>
  <c r="H289" i="86"/>
  <c r="C289" i="86"/>
  <c r="L289" i="86"/>
  <c r="F289" i="86"/>
  <c r="K289" i="86"/>
  <c r="D289" i="86"/>
  <c r="W289" i="87" s="1"/>
  <c r="P289" i="86"/>
  <c r="J289" i="86"/>
  <c r="O289" i="86"/>
  <c r="G289" i="86"/>
  <c r="Q73" i="86"/>
  <c r="M73" i="86"/>
  <c r="I73" i="86"/>
  <c r="E73" i="86"/>
  <c r="P73" i="86"/>
  <c r="L73" i="86"/>
  <c r="H73" i="86"/>
  <c r="D73" i="86"/>
  <c r="W73" i="87" s="1"/>
  <c r="J73" i="86"/>
  <c r="O73" i="86"/>
  <c r="G73" i="86"/>
  <c r="N73" i="86"/>
  <c r="F73" i="86"/>
  <c r="K73" i="86"/>
  <c r="C73" i="86"/>
  <c r="P355" i="86"/>
  <c r="L355" i="86"/>
  <c r="H355" i="86"/>
  <c r="D355" i="86"/>
  <c r="W355" i="87" s="1"/>
  <c r="M355" i="86"/>
  <c r="G355" i="86"/>
  <c r="Q355" i="86"/>
  <c r="K355" i="86"/>
  <c r="F355" i="86"/>
  <c r="O355" i="86"/>
  <c r="J355" i="86"/>
  <c r="E355" i="86"/>
  <c r="N355" i="86"/>
  <c r="I355" i="86"/>
  <c r="C355" i="86"/>
  <c r="N127" i="86"/>
  <c r="J127" i="86"/>
  <c r="F127" i="86"/>
  <c r="Q127" i="86"/>
  <c r="M127" i="86"/>
  <c r="I127" i="86"/>
  <c r="E127" i="86"/>
  <c r="P127" i="86"/>
  <c r="L127" i="86"/>
  <c r="H127" i="86"/>
  <c r="D127" i="86"/>
  <c r="W127" i="87" s="1"/>
  <c r="K127" i="86"/>
  <c r="G127" i="86"/>
  <c r="C127" i="86"/>
  <c r="O127" i="86"/>
  <c r="P208" i="86"/>
  <c r="L208" i="86"/>
  <c r="H208" i="86"/>
  <c r="D208" i="86"/>
  <c r="W208" i="87" s="1"/>
  <c r="N208" i="86"/>
  <c r="I208" i="86"/>
  <c r="C208" i="86"/>
  <c r="Q208" i="86"/>
  <c r="K208" i="86"/>
  <c r="F208" i="86"/>
  <c r="O208" i="86"/>
  <c r="J208" i="86"/>
  <c r="E208" i="86"/>
  <c r="M208" i="86"/>
  <c r="G208" i="86"/>
  <c r="P346" i="86"/>
  <c r="L346" i="86"/>
  <c r="H346" i="86"/>
  <c r="D346" i="86"/>
  <c r="W346" i="87" s="1"/>
  <c r="Q346" i="86"/>
  <c r="K346" i="86"/>
  <c r="F346" i="86"/>
  <c r="O346" i="86"/>
  <c r="J346" i="86"/>
  <c r="E346" i="86"/>
  <c r="N346" i="86"/>
  <c r="I346" i="86"/>
  <c r="C346" i="86"/>
  <c r="M346" i="86"/>
  <c r="G346" i="86"/>
  <c r="P178" i="86"/>
  <c r="L178" i="86"/>
  <c r="H178" i="86"/>
  <c r="D178" i="86"/>
  <c r="W178" i="87" s="1"/>
  <c r="O178" i="86"/>
  <c r="J178" i="86"/>
  <c r="E178" i="86"/>
  <c r="N178" i="86"/>
  <c r="I178" i="86"/>
  <c r="C178" i="86"/>
  <c r="M178" i="86"/>
  <c r="G178" i="86"/>
  <c r="Q178" i="86"/>
  <c r="K178" i="86"/>
  <c r="F178" i="86"/>
  <c r="Q400" i="86"/>
  <c r="M400" i="86"/>
  <c r="I400" i="86"/>
  <c r="E400" i="86"/>
  <c r="N400" i="86"/>
  <c r="H400" i="86"/>
  <c r="C400" i="86"/>
  <c r="L400" i="86"/>
  <c r="G400" i="86"/>
  <c r="P400" i="86"/>
  <c r="K400" i="86"/>
  <c r="F400" i="86"/>
  <c r="O400" i="86"/>
  <c r="J400" i="86"/>
  <c r="D400" i="86"/>
  <c r="W400" i="87" s="1"/>
  <c r="P220" i="86"/>
  <c r="L220" i="86"/>
  <c r="H220" i="86"/>
  <c r="D220" i="86"/>
  <c r="W220" i="87" s="1"/>
  <c r="Q220" i="86"/>
  <c r="K220" i="86"/>
  <c r="F220" i="86"/>
  <c r="N220" i="86"/>
  <c r="I220" i="86"/>
  <c r="C220" i="86"/>
  <c r="M220" i="86"/>
  <c r="G220" i="86"/>
  <c r="J220" i="86"/>
  <c r="E220" i="86"/>
  <c r="O220" i="86"/>
  <c r="P28" i="86"/>
  <c r="L28" i="86"/>
  <c r="H28" i="86"/>
  <c r="D28" i="86"/>
  <c r="W28" i="87" s="1"/>
  <c r="O28" i="86"/>
  <c r="J28" i="86"/>
  <c r="E28" i="86"/>
  <c r="N28" i="86"/>
  <c r="I28" i="86"/>
  <c r="C28" i="86"/>
  <c r="M28" i="86"/>
  <c r="G28" i="86"/>
  <c r="Q28" i="86"/>
  <c r="K28" i="86"/>
  <c r="F28" i="86"/>
  <c r="Q301" i="86"/>
  <c r="M301" i="86"/>
  <c r="I301" i="86"/>
  <c r="E301" i="86"/>
  <c r="P301" i="86"/>
  <c r="K301" i="86"/>
  <c r="F301" i="86"/>
  <c r="O301" i="86"/>
  <c r="J301" i="86"/>
  <c r="D301" i="86"/>
  <c r="W301" i="87" s="1"/>
  <c r="L301" i="86"/>
  <c r="H301" i="86"/>
  <c r="G301" i="86"/>
  <c r="N301" i="86"/>
  <c r="C301" i="86"/>
  <c r="Q109" i="86"/>
  <c r="M109" i="86"/>
  <c r="I109" i="86"/>
  <c r="E109" i="86"/>
  <c r="P109" i="86"/>
  <c r="L109" i="86"/>
  <c r="H109" i="86"/>
  <c r="D109" i="86"/>
  <c r="W109" i="87" s="1"/>
  <c r="J109" i="86"/>
  <c r="O109" i="86"/>
  <c r="G109" i="86"/>
  <c r="N109" i="86"/>
  <c r="F109" i="86"/>
  <c r="K109" i="86"/>
  <c r="C109" i="86"/>
  <c r="Q391" i="86"/>
  <c r="M391" i="86"/>
  <c r="I391" i="86"/>
  <c r="E391" i="86"/>
  <c r="P391" i="86"/>
  <c r="K391" i="86"/>
  <c r="F391" i="86"/>
  <c r="L391" i="86"/>
  <c r="G391" i="86"/>
  <c r="N391" i="86"/>
  <c r="C391" i="86"/>
  <c r="J391" i="86"/>
  <c r="H391" i="86"/>
  <c r="O391" i="86"/>
  <c r="D391" i="86"/>
  <c r="W391" i="87" s="1"/>
  <c r="P175" i="86"/>
  <c r="L175" i="86"/>
  <c r="H175" i="86"/>
  <c r="D175" i="86"/>
  <c r="W175" i="87" s="1"/>
  <c r="M175" i="86"/>
  <c r="G175" i="86"/>
  <c r="Q175" i="86"/>
  <c r="K175" i="86"/>
  <c r="F175" i="86"/>
  <c r="O175" i="86"/>
  <c r="J175" i="86"/>
  <c r="E175" i="86"/>
  <c r="N175" i="86"/>
  <c r="I175" i="86"/>
  <c r="C175" i="86"/>
  <c r="P232" i="86"/>
  <c r="L232" i="86"/>
  <c r="H232" i="86"/>
  <c r="D232" i="86"/>
  <c r="W232" i="87" s="1"/>
  <c r="N232" i="86"/>
  <c r="I232" i="86"/>
  <c r="C232" i="86"/>
  <c r="M232" i="86"/>
  <c r="G232" i="86"/>
  <c r="Q232" i="86"/>
  <c r="K232" i="86"/>
  <c r="F232" i="86"/>
  <c r="O232" i="86"/>
  <c r="J232" i="86"/>
  <c r="E232" i="86"/>
  <c r="Q466" i="86"/>
  <c r="M466" i="86"/>
  <c r="I466" i="86"/>
  <c r="E466" i="86"/>
  <c r="N466" i="86"/>
  <c r="H466" i="86"/>
  <c r="C466" i="86"/>
  <c r="L466" i="86"/>
  <c r="G466" i="86"/>
  <c r="P466" i="86"/>
  <c r="K466" i="86"/>
  <c r="F466" i="86"/>
  <c r="O466" i="86"/>
  <c r="J466" i="86"/>
  <c r="D466" i="86"/>
  <c r="W466" i="87" s="1"/>
  <c r="P226" i="86"/>
  <c r="L226" i="86"/>
  <c r="H226" i="86"/>
  <c r="D226" i="86"/>
  <c r="W226" i="87" s="1"/>
  <c r="N226" i="86"/>
  <c r="I226" i="86"/>
  <c r="C226" i="86"/>
  <c r="M226" i="86"/>
  <c r="G226" i="86"/>
  <c r="Q226" i="86"/>
  <c r="K226" i="86"/>
  <c r="F226" i="86"/>
  <c r="O226" i="86"/>
  <c r="J226" i="86"/>
  <c r="E226" i="86"/>
  <c r="Q70" i="86"/>
  <c r="M70" i="86"/>
  <c r="I70" i="86"/>
  <c r="E70" i="86"/>
  <c r="P70" i="86"/>
  <c r="L70" i="86"/>
  <c r="H70" i="86"/>
  <c r="D70" i="86"/>
  <c r="W70" i="87" s="1"/>
  <c r="J70" i="86"/>
  <c r="O70" i="86"/>
  <c r="G70" i="86"/>
  <c r="N70" i="86"/>
  <c r="F70" i="86"/>
  <c r="K70" i="86"/>
  <c r="C70" i="86"/>
  <c r="Q376" i="86"/>
  <c r="M376" i="86"/>
  <c r="I376" i="86"/>
  <c r="E376" i="86"/>
  <c r="P376" i="86"/>
  <c r="K376" i="86"/>
  <c r="F376" i="86"/>
  <c r="O376" i="86"/>
  <c r="J376" i="86"/>
  <c r="D376" i="86"/>
  <c r="W376" i="87" s="1"/>
  <c r="N376" i="86"/>
  <c r="H376" i="86"/>
  <c r="C376" i="86"/>
  <c r="L376" i="86"/>
  <c r="G376" i="86"/>
  <c r="N124" i="86"/>
  <c r="J124" i="86"/>
  <c r="F124" i="86"/>
  <c r="Q124" i="86"/>
  <c r="M124" i="86"/>
  <c r="I124" i="86"/>
  <c r="E124" i="86"/>
  <c r="P124" i="86"/>
  <c r="L124" i="86"/>
  <c r="H124" i="86"/>
  <c r="D124" i="86"/>
  <c r="W124" i="87" s="1"/>
  <c r="K124" i="86"/>
  <c r="G124" i="86"/>
  <c r="C124" i="86"/>
  <c r="O124" i="86"/>
  <c r="O445" i="86"/>
  <c r="K445" i="86"/>
  <c r="G445" i="86"/>
  <c r="C445" i="86"/>
  <c r="P445" i="86"/>
  <c r="L445" i="86"/>
  <c r="H445" i="86"/>
  <c r="D445" i="86"/>
  <c r="W445" i="87" s="1"/>
  <c r="Q445" i="86"/>
  <c r="I445" i="86"/>
  <c r="N445" i="86"/>
  <c r="F445" i="86"/>
  <c r="M445" i="86"/>
  <c r="E445" i="86"/>
  <c r="J445" i="86"/>
  <c r="Q253" i="86"/>
  <c r="M253" i="86"/>
  <c r="I253" i="86"/>
  <c r="E253" i="86"/>
  <c r="P253" i="86"/>
  <c r="K253" i="86"/>
  <c r="F253" i="86"/>
  <c r="N253" i="86"/>
  <c r="H253" i="86"/>
  <c r="C253" i="86"/>
  <c r="O253" i="86"/>
  <c r="D253" i="86"/>
  <c r="W253" i="87" s="1"/>
  <c r="L253" i="86"/>
  <c r="J253" i="86"/>
  <c r="G253" i="86"/>
  <c r="Q49" i="86"/>
  <c r="M49" i="86"/>
  <c r="I49" i="86"/>
  <c r="E49" i="86"/>
  <c r="P49" i="86"/>
  <c r="L49" i="86"/>
  <c r="H49" i="86"/>
  <c r="D49" i="86"/>
  <c r="W49" i="87" s="1"/>
  <c r="J49" i="86"/>
  <c r="O49" i="86"/>
  <c r="G49" i="86"/>
  <c r="N49" i="86"/>
  <c r="F49" i="86"/>
  <c r="K49" i="86"/>
  <c r="C49" i="86"/>
  <c r="Q343" i="86"/>
  <c r="M343" i="86"/>
  <c r="I343" i="86"/>
  <c r="E343" i="86"/>
  <c r="P343" i="86"/>
  <c r="L343" i="86"/>
  <c r="H343" i="86"/>
  <c r="D343" i="86"/>
  <c r="W343" i="87" s="1"/>
  <c r="O343" i="86"/>
  <c r="K343" i="86"/>
  <c r="G343" i="86"/>
  <c r="C343" i="86"/>
  <c r="F343" i="86"/>
  <c r="N343" i="86"/>
  <c r="J343" i="86"/>
  <c r="P187" i="86"/>
  <c r="L187" i="86"/>
  <c r="H187" i="86"/>
  <c r="D187" i="86"/>
  <c r="W187" i="87" s="1"/>
  <c r="O187" i="86"/>
  <c r="J187" i="86"/>
  <c r="E187" i="86"/>
  <c r="N187" i="86"/>
  <c r="I187" i="86"/>
  <c r="C187" i="86"/>
  <c r="M187" i="86"/>
  <c r="G187" i="86"/>
  <c r="Q187" i="86"/>
  <c r="K187" i="86"/>
  <c r="F187" i="86"/>
  <c r="P424" i="86"/>
  <c r="L424" i="86"/>
  <c r="H424" i="86"/>
  <c r="D424" i="86"/>
  <c r="W424" i="87" s="1"/>
  <c r="N424" i="86"/>
  <c r="I424" i="86"/>
  <c r="C424" i="86"/>
  <c r="M424" i="86"/>
  <c r="G424" i="86"/>
  <c r="Q424" i="86"/>
  <c r="K424" i="86"/>
  <c r="F424" i="86"/>
  <c r="J424" i="86"/>
  <c r="E424" i="86"/>
  <c r="O424" i="86"/>
  <c r="O418" i="86"/>
  <c r="K418" i="86"/>
  <c r="G418" i="86"/>
  <c r="C418" i="86"/>
  <c r="Q418" i="86"/>
  <c r="M418" i="86"/>
  <c r="I418" i="86"/>
  <c r="E418" i="86"/>
  <c r="N418" i="86"/>
  <c r="F418" i="86"/>
  <c r="L418" i="86"/>
  <c r="D418" i="86"/>
  <c r="W418" i="87" s="1"/>
  <c r="J418" i="86"/>
  <c r="P418" i="86"/>
  <c r="H418" i="86"/>
  <c r="Q250" i="86"/>
  <c r="M250" i="86"/>
  <c r="I250" i="86"/>
  <c r="E250" i="86"/>
  <c r="P250" i="86"/>
  <c r="K250" i="86"/>
  <c r="F250" i="86"/>
  <c r="N250" i="86"/>
  <c r="H250" i="86"/>
  <c r="C250" i="86"/>
  <c r="J250" i="86"/>
  <c r="G250" i="86"/>
  <c r="O250" i="86"/>
  <c r="D250" i="86"/>
  <c r="W250" i="87" s="1"/>
  <c r="L250" i="86"/>
  <c r="Q46" i="86"/>
  <c r="M46" i="86"/>
  <c r="I46" i="86"/>
  <c r="E46" i="86"/>
  <c r="P46" i="86"/>
  <c r="L46" i="86"/>
  <c r="H46" i="86"/>
  <c r="D46" i="86"/>
  <c r="W46" i="87" s="1"/>
  <c r="J46" i="86"/>
  <c r="O46" i="86"/>
  <c r="G46" i="86"/>
  <c r="N46" i="86"/>
  <c r="F46" i="86"/>
  <c r="K46" i="86"/>
  <c r="C46" i="86"/>
  <c r="Q340" i="86"/>
  <c r="M340" i="86"/>
  <c r="I340" i="86"/>
  <c r="E340" i="86"/>
  <c r="P340" i="86"/>
  <c r="L340" i="86"/>
  <c r="H340" i="86"/>
  <c r="D340" i="86"/>
  <c r="W340" i="87" s="1"/>
  <c r="O340" i="86"/>
  <c r="K340" i="86"/>
  <c r="G340" i="86"/>
  <c r="C340" i="86"/>
  <c r="F340" i="86"/>
  <c r="N340" i="86"/>
  <c r="J340" i="86"/>
  <c r="P184" i="86"/>
  <c r="L184" i="86"/>
  <c r="H184" i="86"/>
  <c r="D184" i="86"/>
  <c r="W184" i="87" s="1"/>
  <c r="O184" i="86"/>
  <c r="J184" i="86"/>
  <c r="E184" i="86"/>
  <c r="N184" i="86"/>
  <c r="I184" i="86"/>
  <c r="C184" i="86"/>
  <c r="M184" i="86"/>
  <c r="G184" i="86"/>
  <c r="Q184" i="86"/>
  <c r="K184" i="86"/>
  <c r="F184" i="86"/>
  <c r="Q397" i="86"/>
  <c r="M397" i="86"/>
  <c r="I397" i="86"/>
  <c r="E397" i="86"/>
  <c r="N397" i="86"/>
  <c r="H397" i="86"/>
  <c r="C397" i="86"/>
  <c r="L397" i="86"/>
  <c r="G397" i="86"/>
  <c r="P397" i="86"/>
  <c r="K397" i="86"/>
  <c r="F397" i="86"/>
  <c r="O397" i="86"/>
  <c r="J397" i="86"/>
  <c r="D397" i="86"/>
  <c r="W397" i="87" s="1"/>
  <c r="P217" i="86"/>
  <c r="L217" i="86"/>
  <c r="H217" i="86"/>
  <c r="D217" i="86"/>
  <c r="W217" i="87" s="1"/>
  <c r="Q217" i="86"/>
  <c r="K217" i="86"/>
  <c r="F217" i="86"/>
  <c r="N217" i="86"/>
  <c r="I217" i="86"/>
  <c r="C217" i="86"/>
  <c r="M217" i="86"/>
  <c r="G217" i="86"/>
  <c r="O217" i="86"/>
  <c r="J217" i="86"/>
  <c r="E217" i="86"/>
  <c r="P25" i="86"/>
  <c r="L25" i="86"/>
  <c r="H25" i="86"/>
  <c r="D25" i="86"/>
  <c r="W25" i="87" s="1"/>
  <c r="O25" i="86"/>
  <c r="J25" i="86"/>
  <c r="E25" i="86"/>
  <c r="N25" i="86"/>
  <c r="I25" i="86"/>
  <c r="C25" i="86"/>
  <c r="M25" i="86"/>
  <c r="G25" i="86"/>
  <c r="Q25" i="86"/>
  <c r="K25" i="86"/>
  <c r="F25" i="86"/>
  <c r="Q295" i="86"/>
  <c r="M295" i="86"/>
  <c r="I295" i="86"/>
  <c r="E295" i="86"/>
  <c r="N295" i="86"/>
  <c r="H295" i="86"/>
  <c r="C295" i="86"/>
  <c r="L295" i="86"/>
  <c r="G295" i="86"/>
  <c r="O295" i="86"/>
  <c r="D295" i="86"/>
  <c r="W295" i="87" s="1"/>
  <c r="K295" i="86"/>
  <c r="J295" i="86"/>
  <c r="P295" i="86"/>
  <c r="F295" i="86"/>
  <c r="P139" i="86"/>
  <c r="L139" i="86"/>
  <c r="H139" i="86"/>
  <c r="D139" i="86"/>
  <c r="W139" i="87" s="1"/>
  <c r="O139" i="86"/>
  <c r="J139" i="86"/>
  <c r="E139" i="86"/>
  <c r="N139" i="86"/>
  <c r="I139" i="86"/>
  <c r="C139" i="86"/>
  <c r="M139" i="86"/>
  <c r="G139" i="86"/>
  <c r="Q139" i="86"/>
  <c r="K139" i="86"/>
  <c r="F139" i="86"/>
  <c r="Q454" i="86"/>
  <c r="M454" i="86"/>
  <c r="I454" i="86"/>
  <c r="P454" i="86"/>
  <c r="K454" i="86"/>
  <c r="F454" i="86"/>
  <c r="J454" i="86"/>
  <c r="D454" i="86"/>
  <c r="W454" i="87" s="1"/>
  <c r="O454" i="86"/>
  <c r="H454" i="86"/>
  <c r="C454" i="86"/>
  <c r="N454" i="86"/>
  <c r="G454" i="86"/>
  <c r="L454" i="86"/>
  <c r="E454" i="86"/>
  <c r="Q286" i="86"/>
  <c r="M286" i="86"/>
  <c r="I286" i="86"/>
  <c r="E286" i="86"/>
  <c r="O286" i="86"/>
  <c r="J286" i="86"/>
  <c r="D286" i="86"/>
  <c r="W286" i="87" s="1"/>
  <c r="N286" i="86"/>
  <c r="H286" i="86"/>
  <c r="C286" i="86"/>
  <c r="L286" i="86"/>
  <c r="G286" i="86"/>
  <c r="P286" i="86"/>
  <c r="K286" i="86"/>
  <c r="F286" i="86"/>
  <c r="Q82" i="86"/>
  <c r="M82" i="86"/>
  <c r="I82" i="86"/>
  <c r="E82" i="86"/>
  <c r="P82" i="86"/>
  <c r="L82" i="86"/>
  <c r="H82" i="86"/>
  <c r="D82" i="86"/>
  <c r="W82" i="87" s="1"/>
  <c r="J82" i="86"/>
  <c r="O82" i="86"/>
  <c r="G82" i="86"/>
  <c r="N82" i="86"/>
  <c r="F82" i="86"/>
  <c r="K82" i="86"/>
  <c r="C82" i="86"/>
  <c r="P352" i="86"/>
  <c r="L352" i="86"/>
  <c r="H352" i="86"/>
  <c r="D352" i="86"/>
  <c r="W352" i="87" s="1"/>
  <c r="M352" i="86"/>
  <c r="G352" i="86"/>
  <c r="Q352" i="86"/>
  <c r="K352" i="86"/>
  <c r="F352" i="86"/>
  <c r="O352" i="86"/>
  <c r="J352" i="86"/>
  <c r="E352" i="86"/>
  <c r="N352" i="86"/>
  <c r="I352" i="86"/>
  <c r="C352" i="86"/>
  <c r="P136" i="86"/>
  <c r="O136" i="86"/>
  <c r="K136" i="86"/>
  <c r="G136" i="86"/>
  <c r="C136" i="86"/>
  <c r="N136" i="86"/>
  <c r="J136" i="86"/>
  <c r="F136" i="86"/>
  <c r="M136" i="86"/>
  <c r="I136" i="86"/>
  <c r="E136" i="86"/>
  <c r="Q136" i="86"/>
  <c r="L136" i="86"/>
  <c r="H136" i="86"/>
  <c r="D136" i="86"/>
  <c r="W136" i="87" s="1"/>
  <c r="P433" i="86"/>
  <c r="L433" i="86"/>
  <c r="H433" i="86"/>
  <c r="D433" i="86"/>
  <c r="W433" i="87" s="1"/>
  <c r="M433" i="86"/>
  <c r="G433" i="86"/>
  <c r="Q433" i="86"/>
  <c r="K433" i="86"/>
  <c r="F433" i="86"/>
  <c r="O433" i="86"/>
  <c r="J433" i="86"/>
  <c r="E433" i="86"/>
  <c r="N433" i="86"/>
  <c r="I433" i="86"/>
  <c r="C433" i="86"/>
  <c r="Q265" i="86"/>
  <c r="M265" i="86"/>
  <c r="I265" i="86"/>
  <c r="E265" i="86"/>
  <c r="N265" i="86"/>
  <c r="H265" i="86"/>
  <c r="C265" i="86"/>
  <c r="L265" i="86"/>
  <c r="P265" i="86"/>
  <c r="K265" i="86"/>
  <c r="F265" i="86"/>
  <c r="O265" i="86"/>
  <c r="J265" i="86"/>
  <c r="G265" i="86"/>
  <c r="D265" i="86"/>
  <c r="W265" i="87" s="1"/>
  <c r="Q61" i="86"/>
  <c r="M61" i="86"/>
  <c r="I61" i="86"/>
  <c r="E61" i="86"/>
  <c r="P61" i="86"/>
  <c r="L61" i="86"/>
  <c r="H61" i="86"/>
  <c r="D61" i="86"/>
  <c r="W61" i="87" s="1"/>
  <c r="J61" i="86"/>
  <c r="O61" i="86"/>
  <c r="G61" i="86"/>
  <c r="N61" i="86"/>
  <c r="F61" i="86"/>
  <c r="K61" i="86"/>
  <c r="C61" i="86"/>
  <c r="Q331" i="86"/>
  <c r="M331" i="86"/>
  <c r="I331" i="86"/>
  <c r="E331" i="86"/>
  <c r="P331" i="86"/>
  <c r="L331" i="86"/>
  <c r="H331" i="86"/>
  <c r="D331" i="86"/>
  <c r="W331" i="87" s="1"/>
  <c r="J331" i="86"/>
  <c r="O331" i="86"/>
  <c r="G331" i="86"/>
  <c r="N331" i="86"/>
  <c r="F331" i="86"/>
  <c r="K331" i="86"/>
  <c r="C331" i="86"/>
  <c r="N115" i="86"/>
  <c r="J115" i="86"/>
  <c r="F115" i="86"/>
  <c r="Q115" i="86"/>
  <c r="M115" i="86"/>
  <c r="I115" i="86"/>
  <c r="E115" i="86"/>
  <c r="P115" i="86"/>
  <c r="L115" i="86"/>
  <c r="H115" i="86"/>
  <c r="D115" i="86"/>
  <c r="W115" i="87" s="1"/>
  <c r="C115" i="86"/>
  <c r="O115" i="86"/>
  <c r="K115" i="86"/>
  <c r="G115" i="86"/>
  <c r="Q52" i="86"/>
  <c r="M52" i="86"/>
  <c r="I52" i="86"/>
  <c r="E52" i="86"/>
  <c r="P52" i="86"/>
  <c r="L52" i="86"/>
  <c r="H52" i="86"/>
  <c r="D52" i="86"/>
  <c r="W52" i="87" s="1"/>
  <c r="J52" i="86"/>
  <c r="O52" i="86"/>
  <c r="G52" i="86"/>
  <c r="N52" i="86"/>
  <c r="F52" i="86"/>
  <c r="K52" i="86"/>
  <c r="C52" i="86"/>
  <c r="Q406" i="86"/>
  <c r="M406" i="86"/>
  <c r="I406" i="86"/>
  <c r="E406" i="86"/>
  <c r="P406" i="86"/>
  <c r="K406" i="86"/>
  <c r="F406" i="86"/>
  <c r="O406" i="86"/>
  <c r="J406" i="86"/>
  <c r="D406" i="86"/>
  <c r="W406" i="87" s="1"/>
  <c r="N406" i="86"/>
  <c r="H406" i="86"/>
  <c r="C406" i="86"/>
  <c r="L406" i="86"/>
  <c r="G406" i="86"/>
  <c r="P214" i="86"/>
  <c r="L214" i="86"/>
  <c r="H214" i="86"/>
  <c r="D214" i="86"/>
  <c r="W214" i="87" s="1"/>
  <c r="Q214" i="86"/>
  <c r="K214" i="86"/>
  <c r="F214" i="86"/>
  <c r="N214" i="86"/>
  <c r="I214" i="86"/>
  <c r="C214" i="86"/>
  <c r="M214" i="86"/>
  <c r="G214" i="86"/>
  <c r="O214" i="86"/>
  <c r="J214" i="86"/>
  <c r="E214" i="86"/>
  <c r="P22" i="86"/>
  <c r="L22" i="86"/>
  <c r="H22" i="86"/>
  <c r="D22" i="86"/>
  <c r="W22" i="87" s="1"/>
  <c r="O22" i="86"/>
  <c r="J22" i="86"/>
  <c r="E22" i="86"/>
  <c r="N22" i="86"/>
  <c r="I22" i="86"/>
  <c r="C22" i="86"/>
  <c r="M22" i="86"/>
  <c r="G22" i="86"/>
  <c r="Q22" i="86"/>
  <c r="K22" i="86"/>
  <c r="F22" i="86"/>
  <c r="Q280" i="86"/>
  <c r="M280" i="86"/>
  <c r="I280" i="86"/>
  <c r="E280" i="86"/>
  <c r="L280" i="86"/>
  <c r="G280" i="86"/>
  <c r="P280" i="86"/>
  <c r="K280" i="86"/>
  <c r="F280" i="86"/>
  <c r="O280" i="86"/>
  <c r="J280" i="86"/>
  <c r="D280" i="86"/>
  <c r="W280" i="87" s="1"/>
  <c r="N280" i="86"/>
  <c r="H280" i="86"/>
  <c r="C280" i="86"/>
  <c r="Q112" i="86"/>
  <c r="M112" i="86"/>
  <c r="I112" i="86"/>
  <c r="E112" i="86"/>
  <c r="P112" i="86"/>
  <c r="L112" i="86"/>
  <c r="H112" i="86"/>
  <c r="D112" i="86"/>
  <c r="W112" i="87" s="1"/>
  <c r="J112" i="86"/>
  <c r="O112" i="86"/>
  <c r="G112" i="86"/>
  <c r="N112" i="86"/>
  <c r="F112" i="86"/>
  <c r="K112" i="86"/>
  <c r="C112" i="86"/>
  <c r="Q385" i="86"/>
  <c r="M385" i="86"/>
  <c r="I385" i="86"/>
  <c r="E385" i="86"/>
  <c r="P385" i="86"/>
  <c r="K385" i="86"/>
  <c r="F385" i="86"/>
  <c r="L385" i="86"/>
  <c r="D385" i="86"/>
  <c r="W385" i="87" s="1"/>
  <c r="J385" i="86"/>
  <c r="C385" i="86"/>
  <c r="O385" i="86"/>
  <c r="H385" i="86"/>
  <c r="N385" i="86"/>
  <c r="G385" i="86"/>
  <c r="P169" i="86"/>
  <c r="L169" i="86"/>
  <c r="H169" i="86"/>
  <c r="D169" i="86"/>
  <c r="W169" i="87" s="1"/>
  <c r="M169" i="86"/>
  <c r="G169" i="86"/>
  <c r="Q169" i="86"/>
  <c r="K169" i="86"/>
  <c r="F169" i="86"/>
  <c r="O169" i="86"/>
  <c r="J169" i="86"/>
  <c r="E169" i="86"/>
  <c r="N169" i="86"/>
  <c r="I169" i="86"/>
  <c r="C169" i="86"/>
  <c r="N451" i="86"/>
  <c r="J451" i="86"/>
  <c r="F451" i="86"/>
  <c r="Q451" i="86"/>
  <c r="L451" i="86"/>
  <c r="G451" i="86"/>
  <c r="P451" i="86"/>
  <c r="K451" i="86"/>
  <c r="E451" i="86"/>
  <c r="M451" i="86"/>
  <c r="H451" i="86"/>
  <c r="C451" i="86"/>
  <c r="D451" i="86"/>
  <c r="W451" i="87" s="1"/>
  <c r="O451" i="86"/>
  <c r="I451" i="86"/>
  <c r="Q283" i="86"/>
  <c r="M283" i="86"/>
  <c r="I283" i="86"/>
  <c r="E283" i="86"/>
  <c r="L283" i="86"/>
  <c r="G283" i="86"/>
  <c r="P283" i="86"/>
  <c r="K283" i="86"/>
  <c r="F283" i="86"/>
  <c r="O283" i="86"/>
  <c r="J283" i="86"/>
  <c r="D283" i="86"/>
  <c r="W283" i="87" s="1"/>
  <c r="N283" i="86"/>
  <c r="H283" i="86"/>
  <c r="C283" i="86"/>
  <c r="Q91" i="86"/>
  <c r="M91" i="86"/>
  <c r="I91" i="86"/>
  <c r="E91" i="86"/>
  <c r="P91" i="86"/>
  <c r="L91" i="86"/>
  <c r="H91" i="86"/>
  <c r="D91" i="86"/>
  <c r="W91" i="87" s="1"/>
  <c r="J91" i="86"/>
  <c r="O91" i="86"/>
  <c r="G91" i="86"/>
  <c r="N91" i="86"/>
  <c r="F91" i="86"/>
  <c r="K91" i="86"/>
  <c r="C91" i="86"/>
  <c r="N244" i="86"/>
  <c r="J244" i="86"/>
  <c r="F244" i="86"/>
  <c r="P244" i="86"/>
  <c r="L244" i="86"/>
  <c r="H244" i="86"/>
  <c r="D244" i="86"/>
  <c r="W244" i="87" s="1"/>
  <c r="Q244" i="86"/>
  <c r="I244" i="86"/>
  <c r="O244" i="86"/>
  <c r="G244" i="86"/>
  <c r="M244" i="86"/>
  <c r="E244" i="86"/>
  <c r="K244" i="86"/>
  <c r="C244" i="86"/>
  <c r="R20" i="90"/>
  <c r="R10" i="90"/>
  <c r="R14" i="90"/>
  <c r="R12" i="90"/>
  <c r="R13" i="90"/>
  <c r="R28" i="90"/>
  <c r="R16" i="90"/>
  <c r="R26" i="90"/>
  <c r="R17" i="90"/>
  <c r="R21" i="90"/>
  <c r="R25" i="90"/>
  <c r="R9" i="90"/>
  <c r="R18" i="90"/>
  <c r="R19" i="90"/>
  <c r="R23" i="90"/>
  <c r="R27" i="90"/>
  <c r="R11" i="90"/>
  <c r="R15" i="90"/>
  <c r="R22" i="90"/>
  <c r="G13" i="86"/>
  <c r="C13" i="86"/>
  <c r="G19" i="86"/>
  <c r="C16" i="86"/>
  <c r="G16" i="86"/>
  <c r="C19" i="86"/>
  <c r="C12" i="86"/>
  <c r="N10" i="86"/>
  <c r="L10" i="86"/>
  <c r="H10" i="86"/>
  <c r="J10" i="86"/>
  <c r="K10" i="86"/>
  <c r="E10" i="86"/>
  <c r="M10" i="86"/>
  <c r="F10" i="86"/>
  <c r="I10" i="86"/>
  <c r="D10" i="86"/>
  <c r="W10" i="87" s="1"/>
  <c r="Q10" i="86"/>
  <c r="P10" i="86"/>
  <c r="K65" i="14"/>
  <c r="K63" i="14"/>
  <c r="K186" i="14"/>
  <c r="K145" i="14"/>
  <c r="K104" i="14"/>
  <c r="K188" i="14"/>
  <c r="K147" i="14"/>
  <c r="K106" i="14"/>
  <c r="P27" i="87" l="1"/>
  <c r="Q27" i="87"/>
  <c r="R27" i="87"/>
  <c r="U27" i="87"/>
  <c r="R36" i="87"/>
  <c r="P36" i="87"/>
  <c r="U36" i="87"/>
  <c r="Q36" i="87"/>
  <c r="Q37" i="87"/>
  <c r="U37" i="87"/>
  <c r="R37" i="87"/>
  <c r="P37" i="87"/>
  <c r="P45" i="87"/>
  <c r="U45" i="87"/>
  <c r="Q45" i="87"/>
  <c r="R45" i="87"/>
  <c r="Q66" i="87"/>
  <c r="U66" i="87"/>
  <c r="R66" i="87"/>
  <c r="P66" i="87"/>
  <c r="Q75" i="87"/>
  <c r="R75" i="87"/>
  <c r="P75" i="87"/>
  <c r="U75" i="87"/>
  <c r="P87" i="87"/>
  <c r="U87" i="87"/>
  <c r="Q87" i="87"/>
  <c r="R87" i="87"/>
  <c r="P102" i="87"/>
  <c r="R102" i="87"/>
  <c r="U102" i="87"/>
  <c r="Q102" i="87"/>
  <c r="Q108" i="87"/>
  <c r="R108" i="87"/>
  <c r="P108" i="87"/>
  <c r="U108" i="87"/>
  <c r="P106" i="87"/>
  <c r="R106" i="87"/>
  <c r="U106" i="87"/>
  <c r="Q106" i="87"/>
  <c r="Q123" i="87"/>
  <c r="P123" i="87"/>
  <c r="U123" i="87"/>
  <c r="R123" i="87"/>
  <c r="P138" i="87"/>
  <c r="R138" i="87"/>
  <c r="U138" i="87"/>
  <c r="Q138" i="87"/>
  <c r="Q141" i="87"/>
  <c r="U141" i="87"/>
  <c r="P141" i="87"/>
  <c r="R141" i="87"/>
  <c r="P163" i="87"/>
  <c r="R163" i="87"/>
  <c r="U163" i="87"/>
  <c r="Q163" i="87"/>
  <c r="P153" i="87"/>
  <c r="R153" i="87"/>
  <c r="U153" i="87"/>
  <c r="Q153" i="87"/>
  <c r="P165" i="87"/>
  <c r="Q165" i="87"/>
  <c r="R165" i="87"/>
  <c r="U165" i="87"/>
  <c r="P180" i="87"/>
  <c r="R180" i="87"/>
  <c r="U180" i="87"/>
  <c r="Q180" i="87"/>
  <c r="P198" i="87"/>
  <c r="U198" i="87"/>
  <c r="Q198" i="87"/>
  <c r="R198" i="87"/>
  <c r="P211" i="87"/>
  <c r="R211" i="87"/>
  <c r="U211" i="87"/>
  <c r="Q211" i="87"/>
  <c r="U216" i="87"/>
  <c r="Q216" i="87"/>
  <c r="P216" i="87"/>
  <c r="R216" i="87"/>
  <c r="Q228" i="87"/>
  <c r="U228" i="87"/>
  <c r="P228" i="87"/>
  <c r="R228" i="87"/>
  <c r="R231" i="87"/>
  <c r="P231" i="87"/>
  <c r="U231" i="87"/>
  <c r="Q231" i="87"/>
  <c r="P243" i="87"/>
  <c r="Q243" i="87"/>
  <c r="R243" i="87"/>
  <c r="U243" i="87"/>
  <c r="U249" i="87"/>
  <c r="P249" i="87"/>
  <c r="R249" i="87"/>
  <c r="Q249" i="87"/>
  <c r="R261" i="87"/>
  <c r="Q261" i="87"/>
  <c r="P261" i="87"/>
  <c r="U261" i="87"/>
  <c r="Q282" i="87"/>
  <c r="U282" i="87"/>
  <c r="R282" i="87"/>
  <c r="P282" i="87"/>
  <c r="R273" i="87"/>
  <c r="Q273" i="87"/>
  <c r="P273" i="87"/>
  <c r="U273" i="87"/>
  <c r="R285" i="87"/>
  <c r="U285" i="87"/>
  <c r="Q285" i="87"/>
  <c r="P285" i="87"/>
  <c r="P303" i="87"/>
  <c r="R303" i="87"/>
  <c r="U303" i="87"/>
  <c r="Q303" i="87"/>
  <c r="R312" i="87"/>
  <c r="U312" i="87"/>
  <c r="Q312" i="87"/>
  <c r="P312" i="87"/>
  <c r="P324" i="87"/>
  <c r="R324" i="87"/>
  <c r="U324" i="87"/>
  <c r="Q324" i="87"/>
  <c r="P333" i="87"/>
  <c r="Q333" i="87"/>
  <c r="R333" i="87"/>
  <c r="U333" i="87"/>
  <c r="Q348" i="87"/>
  <c r="U348" i="87"/>
  <c r="R348" i="87"/>
  <c r="P348" i="87"/>
  <c r="R357" i="87"/>
  <c r="Q357" i="87"/>
  <c r="P357" i="87"/>
  <c r="U357" i="87"/>
  <c r="U363" i="87"/>
  <c r="R363" i="87"/>
  <c r="Q363" i="87"/>
  <c r="P363" i="87"/>
  <c r="Q372" i="87"/>
  <c r="P372" i="87"/>
  <c r="U372" i="87"/>
  <c r="R372" i="87"/>
  <c r="U384" i="87"/>
  <c r="P384" i="87"/>
  <c r="Q384" i="87"/>
  <c r="R384" i="87"/>
  <c r="U402" i="87"/>
  <c r="Q402" i="87"/>
  <c r="R402" i="87"/>
  <c r="P402" i="87"/>
  <c r="P405" i="87"/>
  <c r="R405" i="87"/>
  <c r="Q405" i="87"/>
  <c r="U405" i="87"/>
  <c r="P423" i="87"/>
  <c r="R423" i="87"/>
  <c r="U423" i="87"/>
  <c r="Q423" i="87"/>
  <c r="P417" i="87"/>
  <c r="Q417" i="87"/>
  <c r="R417" i="87"/>
  <c r="U417" i="87"/>
  <c r="R447" i="87"/>
  <c r="P447" i="87"/>
  <c r="Q447" i="87"/>
  <c r="U447" i="87"/>
  <c r="P444" i="87"/>
  <c r="R444" i="87"/>
  <c r="U444" i="87"/>
  <c r="Q444" i="87"/>
  <c r="Q459" i="87"/>
  <c r="R459" i="87"/>
  <c r="U459" i="87"/>
  <c r="P459" i="87"/>
  <c r="Q475" i="87"/>
  <c r="R475" i="87"/>
  <c r="U475" i="87"/>
  <c r="P475" i="87"/>
  <c r="Q478" i="87"/>
  <c r="P478" i="87"/>
  <c r="U478" i="87"/>
  <c r="R478" i="87"/>
  <c r="Q31" i="87"/>
  <c r="U31" i="87"/>
  <c r="P31" i="87"/>
  <c r="R31" i="87"/>
  <c r="Q33" i="87"/>
  <c r="R33" i="87"/>
  <c r="P33" i="87"/>
  <c r="U33" i="87"/>
  <c r="Q51" i="87"/>
  <c r="P51" i="87"/>
  <c r="R51" i="87"/>
  <c r="U51" i="87"/>
  <c r="Q57" i="87"/>
  <c r="R57" i="87"/>
  <c r="P57" i="87"/>
  <c r="U57" i="87"/>
  <c r="R58" i="87"/>
  <c r="P58" i="87"/>
  <c r="U58" i="87"/>
  <c r="Q58" i="87"/>
  <c r="P78" i="87"/>
  <c r="U78" i="87"/>
  <c r="Q78" i="87"/>
  <c r="R78" i="87"/>
  <c r="R84" i="87"/>
  <c r="P84" i="87"/>
  <c r="U84" i="87"/>
  <c r="Q84" i="87"/>
  <c r="Q99" i="87"/>
  <c r="U99" i="87"/>
  <c r="R99" i="87"/>
  <c r="P99" i="87"/>
  <c r="P114" i="87"/>
  <c r="U114" i="87"/>
  <c r="Q114" i="87"/>
  <c r="R114" i="87"/>
  <c r="Q120" i="87"/>
  <c r="U120" i="87"/>
  <c r="R120" i="87"/>
  <c r="P120" i="87"/>
  <c r="R126" i="87"/>
  <c r="U126" i="87"/>
  <c r="Q126" i="87"/>
  <c r="P126" i="87"/>
  <c r="U132" i="87"/>
  <c r="P132" i="87"/>
  <c r="R132" i="87"/>
  <c r="Q132" i="87"/>
  <c r="Q145" i="87"/>
  <c r="U145" i="87"/>
  <c r="P145" i="87"/>
  <c r="R145" i="87"/>
  <c r="P162" i="87"/>
  <c r="U162" i="87"/>
  <c r="Q162" i="87"/>
  <c r="R162" i="87"/>
  <c r="P168" i="87"/>
  <c r="R168" i="87"/>
  <c r="U168" i="87"/>
  <c r="Q168" i="87"/>
  <c r="P183" i="87"/>
  <c r="U183" i="87"/>
  <c r="Q183" i="87"/>
  <c r="R183" i="87"/>
  <c r="P189" i="87"/>
  <c r="R189" i="87"/>
  <c r="U189" i="87"/>
  <c r="Q189" i="87"/>
  <c r="Q190" i="87"/>
  <c r="P190" i="87"/>
  <c r="R190" i="87"/>
  <c r="U190" i="87"/>
  <c r="P207" i="87"/>
  <c r="U207" i="87"/>
  <c r="Q207" i="87"/>
  <c r="R207" i="87"/>
  <c r="R219" i="87"/>
  <c r="Q219" i="87"/>
  <c r="P219" i="87"/>
  <c r="U219" i="87"/>
  <c r="Q234" i="87"/>
  <c r="U234" i="87"/>
  <c r="P234" i="87"/>
  <c r="R234" i="87"/>
  <c r="P241" i="87"/>
  <c r="U241" i="87"/>
  <c r="Q241" i="87"/>
  <c r="R241" i="87"/>
  <c r="Q237" i="87"/>
  <c r="P237" i="87"/>
  <c r="R237" i="87"/>
  <c r="U237" i="87"/>
  <c r="R258" i="87"/>
  <c r="P258" i="87"/>
  <c r="U258" i="87"/>
  <c r="Q258" i="87"/>
  <c r="Q271" i="87"/>
  <c r="U271" i="87"/>
  <c r="R271" i="87"/>
  <c r="P271" i="87"/>
  <c r="Q279" i="87"/>
  <c r="U279" i="87"/>
  <c r="R279" i="87"/>
  <c r="P279" i="87"/>
  <c r="U294" i="87"/>
  <c r="R294" i="87"/>
  <c r="Q294" i="87"/>
  <c r="P294" i="87"/>
  <c r="P297" i="87"/>
  <c r="R297" i="87"/>
  <c r="U297" i="87"/>
  <c r="Q297" i="87"/>
  <c r="R315" i="87"/>
  <c r="P315" i="87"/>
  <c r="U315" i="87"/>
  <c r="Q315" i="87"/>
  <c r="R318" i="87"/>
  <c r="P318" i="87"/>
  <c r="U318" i="87"/>
  <c r="Q318" i="87"/>
  <c r="R322" i="87"/>
  <c r="P322" i="87"/>
  <c r="U322" i="87"/>
  <c r="Q322" i="87"/>
  <c r="P337" i="87"/>
  <c r="Q337" i="87"/>
  <c r="R337" i="87"/>
  <c r="U337" i="87"/>
  <c r="Q351" i="87"/>
  <c r="P351" i="87"/>
  <c r="R351" i="87"/>
  <c r="U351" i="87"/>
  <c r="Q360" i="87"/>
  <c r="R360" i="87"/>
  <c r="U360" i="87"/>
  <c r="P360" i="87"/>
  <c r="U361" i="87"/>
  <c r="Q361" i="87"/>
  <c r="R361" i="87"/>
  <c r="P361" i="87"/>
  <c r="U378" i="87"/>
  <c r="R378" i="87"/>
  <c r="P378" i="87"/>
  <c r="Q378" i="87"/>
  <c r="Q390" i="87"/>
  <c r="U390" i="87"/>
  <c r="P390" i="87"/>
  <c r="R390" i="87"/>
  <c r="Q403" i="87"/>
  <c r="P403" i="87"/>
  <c r="U403" i="87"/>
  <c r="R403" i="87"/>
  <c r="R408" i="87"/>
  <c r="U408" i="87"/>
  <c r="P408" i="87"/>
  <c r="Q408" i="87"/>
  <c r="U420" i="87"/>
  <c r="P420" i="87"/>
  <c r="Q420" i="87"/>
  <c r="R420" i="87"/>
  <c r="Q429" i="87"/>
  <c r="U429" i="87"/>
  <c r="P429" i="87"/>
  <c r="R429" i="87"/>
  <c r="Q441" i="87"/>
  <c r="P441" i="87"/>
  <c r="R441" i="87"/>
  <c r="U441" i="87"/>
  <c r="Q453" i="87"/>
  <c r="R453" i="87"/>
  <c r="P453" i="87"/>
  <c r="U453" i="87"/>
  <c r="P471" i="87"/>
  <c r="Q471" i="87"/>
  <c r="R471" i="87"/>
  <c r="U471" i="87"/>
  <c r="Q465" i="87"/>
  <c r="R465" i="87"/>
  <c r="P465" i="87"/>
  <c r="U465" i="87"/>
  <c r="Q477" i="87"/>
  <c r="P477" i="87"/>
  <c r="U477" i="87"/>
  <c r="R477" i="87"/>
  <c r="Q30" i="87"/>
  <c r="P30" i="87"/>
  <c r="U30" i="87"/>
  <c r="R30" i="87"/>
  <c r="P39" i="87"/>
  <c r="U39" i="87"/>
  <c r="Q39" i="87"/>
  <c r="R39" i="87"/>
  <c r="R48" i="87"/>
  <c r="U48" i="87"/>
  <c r="Q48" i="87"/>
  <c r="P48" i="87"/>
  <c r="P63" i="87"/>
  <c r="U63" i="87"/>
  <c r="Q63" i="87"/>
  <c r="R63" i="87"/>
  <c r="R72" i="87"/>
  <c r="U72" i="87"/>
  <c r="Q72" i="87"/>
  <c r="P72" i="87"/>
  <c r="R79" i="87"/>
  <c r="U79" i="87"/>
  <c r="Q79" i="87"/>
  <c r="P79" i="87"/>
  <c r="U81" i="87"/>
  <c r="R81" i="87"/>
  <c r="P81" i="87"/>
  <c r="Q81" i="87"/>
  <c r="Q93" i="87"/>
  <c r="R93" i="87"/>
  <c r="P93" i="87"/>
  <c r="U93" i="87"/>
  <c r="P105" i="87"/>
  <c r="Q105" i="87"/>
  <c r="R105" i="87"/>
  <c r="U105" i="87"/>
  <c r="R118" i="87"/>
  <c r="P118" i="87"/>
  <c r="U118" i="87"/>
  <c r="Q118" i="87"/>
  <c r="Q129" i="87"/>
  <c r="R129" i="87"/>
  <c r="U129" i="87"/>
  <c r="P129" i="87"/>
  <c r="U150" i="87"/>
  <c r="Q150" i="87"/>
  <c r="P150" i="87"/>
  <c r="R150" i="87"/>
  <c r="P147" i="87"/>
  <c r="R147" i="87"/>
  <c r="U147" i="87"/>
  <c r="Q147" i="87"/>
  <c r="P159" i="87"/>
  <c r="Q159" i="87"/>
  <c r="R159" i="87"/>
  <c r="U159" i="87"/>
  <c r="Q171" i="87"/>
  <c r="U171" i="87"/>
  <c r="P171" i="87"/>
  <c r="R171" i="87"/>
  <c r="P177" i="87"/>
  <c r="R177" i="87"/>
  <c r="U177" i="87"/>
  <c r="Q177" i="87"/>
  <c r="P192" i="87"/>
  <c r="R192" i="87"/>
  <c r="U192" i="87"/>
  <c r="Q192" i="87"/>
  <c r="P204" i="87"/>
  <c r="R204" i="87"/>
  <c r="U204" i="87"/>
  <c r="Q204" i="87"/>
  <c r="P210" i="87"/>
  <c r="R210" i="87"/>
  <c r="U210" i="87"/>
  <c r="Q210" i="87"/>
  <c r="U213" i="87"/>
  <c r="R213" i="87"/>
  <c r="Q213" i="87"/>
  <c r="P213" i="87"/>
  <c r="P229" i="87"/>
  <c r="U229" i="87"/>
  <c r="Q229" i="87"/>
  <c r="R229" i="87"/>
  <c r="P246" i="87"/>
  <c r="R246" i="87"/>
  <c r="U246" i="87"/>
  <c r="Q246" i="87"/>
  <c r="Q255" i="87"/>
  <c r="R255" i="87"/>
  <c r="P255" i="87"/>
  <c r="U255" i="87"/>
  <c r="Q262" i="87"/>
  <c r="P262" i="87"/>
  <c r="U262" i="87"/>
  <c r="R262" i="87"/>
  <c r="R264" i="87"/>
  <c r="U264" i="87"/>
  <c r="Q264" i="87"/>
  <c r="P264" i="87"/>
  <c r="Q274" i="87"/>
  <c r="P274" i="87"/>
  <c r="U274" i="87"/>
  <c r="R274" i="87"/>
  <c r="R288" i="87"/>
  <c r="P288" i="87"/>
  <c r="U288" i="87"/>
  <c r="Q288" i="87"/>
  <c r="P300" i="87"/>
  <c r="R300" i="87"/>
  <c r="U300" i="87"/>
  <c r="Q300" i="87"/>
  <c r="P309" i="87"/>
  <c r="U309" i="87"/>
  <c r="Q309" i="87"/>
  <c r="R309" i="87"/>
  <c r="Q327" i="87"/>
  <c r="U327" i="87"/>
  <c r="P327" i="87"/>
  <c r="R327" i="87"/>
  <c r="R321" i="87"/>
  <c r="U321" i="87"/>
  <c r="Q321" i="87"/>
  <c r="P321" i="87"/>
  <c r="Q339" i="87"/>
  <c r="U339" i="87"/>
  <c r="R339" i="87"/>
  <c r="P339" i="87"/>
  <c r="U354" i="87"/>
  <c r="R354" i="87"/>
  <c r="P354" i="87"/>
  <c r="Q354" i="87"/>
  <c r="R367" i="87"/>
  <c r="P367" i="87"/>
  <c r="Q367" i="87"/>
  <c r="U367" i="87"/>
  <c r="Q375" i="87"/>
  <c r="U375" i="87"/>
  <c r="P375" i="87"/>
  <c r="R375" i="87"/>
  <c r="P387" i="87"/>
  <c r="U387" i="87"/>
  <c r="R387" i="87"/>
  <c r="Q387" i="87"/>
  <c r="P396" i="87"/>
  <c r="Q396" i="87"/>
  <c r="U396" i="87"/>
  <c r="R396" i="87"/>
  <c r="P394" i="87"/>
  <c r="U394" i="87"/>
  <c r="R394" i="87"/>
  <c r="Q394" i="87"/>
  <c r="U411" i="87"/>
  <c r="P411" i="87"/>
  <c r="Q411" i="87"/>
  <c r="R411" i="87"/>
  <c r="R426" i="87"/>
  <c r="P426" i="87"/>
  <c r="U426" i="87"/>
  <c r="Q426" i="87"/>
  <c r="P438" i="87"/>
  <c r="Q438" i="87"/>
  <c r="R438" i="87"/>
  <c r="U438" i="87"/>
  <c r="Q442" i="87"/>
  <c r="U442" i="87"/>
  <c r="P442" i="87"/>
  <c r="R442" i="87"/>
  <c r="Q456" i="87"/>
  <c r="P456" i="87"/>
  <c r="U456" i="87"/>
  <c r="R456" i="87"/>
  <c r="P474" i="87"/>
  <c r="Q474" i="87"/>
  <c r="U474" i="87"/>
  <c r="R474" i="87"/>
  <c r="Q480" i="87"/>
  <c r="P480" i="87"/>
  <c r="U480" i="87"/>
  <c r="R480" i="87"/>
  <c r="P481" i="87"/>
  <c r="Q481" i="87"/>
  <c r="U481" i="87"/>
  <c r="R481" i="87"/>
  <c r="P24" i="87"/>
  <c r="U24" i="87"/>
  <c r="Q24" i="87"/>
  <c r="R24" i="87"/>
  <c r="U21" i="87"/>
  <c r="Q21" i="87"/>
  <c r="R21" i="87"/>
  <c r="P21" i="87"/>
  <c r="Q42" i="87"/>
  <c r="U42" i="87"/>
  <c r="R42" i="87"/>
  <c r="P42" i="87"/>
  <c r="U54" i="87"/>
  <c r="Q54" i="87"/>
  <c r="R54" i="87"/>
  <c r="P54" i="87"/>
  <c r="R60" i="87"/>
  <c r="P60" i="87"/>
  <c r="U60" i="87"/>
  <c r="Q60" i="87"/>
  <c r="P69" i="87"/>
  <c r="R69" i="87"/>
  <c r="U69" i="87"/>
  <c r="Q69" i="87"/>
  <c r="Q85" i="87"/>
  <c r="U85" i="87"/>
  <c r="R85" i="87"/>
  <c r="P85" i="87"/>
  <c r="U90" i="87"/>
  <c r="Q90" i="87"/>
  <c r="R90" i="87"/>
  <c r="P90" i="87"/>
  <c r="P96" i="87"/>
  <c r="Q96" i="87"/>
  <c r="R96" i="87"/>
  <c r="U96" i="87"/>
  <c r="P111" i="87"/>
  <c r="U111" i="87"/>
  <c r="Q111" i="87"/>
  <c r="R111" i="87"/>
  <c r="U117" i="87"/>
  <c r="P117" i="87"/>
  <c r="Q117" i="87"/>
  <c r="R117" i="87"/>
  <c r="P135" i="87"/>
  <c r="R135" i="87"/>
  <c r="U135" i="87"/>
  <c r="Q135" i="87"/>
  <c r="U144" i="87"/>
  <c r="R144" i="87"/>
  <c r="Q144" i="87"/>
  <c r="P144" i="87"/>
  <c r="P156" i="87"/>
  <c r="R156" i="87"/>
  <c r="U156" i="87"/>
  <c r="Q156" i="87"/>
  <c r="Q157" i="87"/>
  <c r="P157" i="87"/>
  <c r="R157" i="87"/>
  <c r="U157" i="87"/>
  <c r="Q174" i="87"/>
  <c r="R174" i="87"/>
  <c r="U174" i="87"/>
  <c r="P174" i="87"/>
  <c r="P186" i="87"/>
  <c r="R186" i="87"/>
  <c r="U186" i="87"/>
  <c r="Q186" i="87"/>
  <c r="P195" i="87"/>
  <c r="R195" i="87"/>
  <c r="U195" i="87"/>
  <c r="Q195" i="87"/>
  <c r="P201" i="87"/>
  <c r="R201" i="87"/>
  <c r="U201" i="87"/>
  <c r="Q201" i="87"/>
  <c r="P223" i="87"/>
  <c r="U223" i="87"/>
  <c r="Q223" i="87"/>
  <c r="R223" i="87"/>
  <c r="R222" i="87"/>
  <c r="U222" i="87"/>
  <c r="Q222" i="87"/>
  <c r="P222" i="87"/>
  <c r="Q225" i="87"/>
  <c r="P225" i="87"/>
  <c r="R225" i="87"/>
  <c r="U225" i="87"/>
  <c r="R240" i="87"/>
  <c r="U240" i="87"/>
  <c r="Q240" i="87"/>
  <c r="P240" i="87"/>
  <c r="U252" i="87"/>
  <c r="Q252" i="87"/>
  <c r="R252" i="87"/>
  <c r="P252" i="87"/>
  <c r="Q267" i="87"/>
  <c r="U267" i="87"/>
  <c r="R267" i="87"/>
  <c r="P267" i="87"/>
  <c r="Q270" i="87"/>
  <c r="U270" i="87"/>
  <c r="R270" i="87"/>
  <c r="P270" i="87"/>
  <c r="R276" i="87"/>
  <c r="U276" i="87"/>
  <c r="Q276" i="87"/>
  <c r="P276" i="87"/>
  <c r="Q291" i="87"/>
  <c r="R291" i="87"/>
  <c r="U291" i="87"/>
  <c r="P291" i="87"/>
  <c r="P306" i="87"/>
  <c r="U306" i="87"/>
  <c r="Q306" i="87"/>
  <c r="R306" i="87"/>
  <c r="R319" i="87"/>
  <c r="U319" i="87"/>
  <c r="Q319" i="87"/>
  <c r="P319" i="87"/>
  <c r="U330" i="87"/>
  <c r="Q330" i="87"/>
  <c r="P330" i="87"/>
  <c r="R330" i="87"/>
  <c r="Q342" i="87"/>
  <c r="U342" i="87"/>
  <c r="R342" i="87"/>
  <c r="P342" i="87"/>
  <c r="Q336" i="87"/>
  <c r="R336" i="87"/>
  <c r="U336" i="87"/>
  <c r="P336" i="87"/>
  <c r="U345" i="87"/>
  <c r="R345" i="87"/>
  <c r="P345" i="87"/>
  <c r="Q345" i="87"/>
  <c r="R366" i="87"/>
  <c r="P366" i="87"/>
  <c r="Q366" i="87"/>
  <c r="U366" i="87"/>
  <c r="P369" i="87"/>
  <c r="Q369" i="87"/>
  <c r="U369" i="87"/>
  <c r="R369" i="87"/>
  <c r="R381" i="87"/>
  <c r="P381" i="87"/>
  <c r="U381" i="87"/>
  <c r="Q381" i="87"/>
  <c r="P399" i="87"/>
  <c r="R399" i="87"/>
  <c r="Q399" i="87"/>
  <c r="U399" i="87"/>
  <c r="R393" i="87"/>
  <c r="P393" i="87"/>
  <c r="Q393" i="87"/>
  <c r="U393" i="87"/>
  <c r="Q414" i="87"/>
  <c r="U414" i="87"/>
  <c r="R414" i="87"/>
  <c r="P414" i="87"/>
  <c r="P421" i="87"/>
  <c r="Q421" i="87"/>
  <c r="R421" i="87"/>
  <c r="U421" i="87"/>
  <c r="Q435" i="87"/>
  <c r="U435" i="87"/>
  <c r="R435" i="87"/>
  <c r="P435" i="87"/>
  <c r="U450" i="87"/>
  <c r="P450" i="87"/>
  <c r="Q450" i="87"/>
  <c r="R450" i="87"/>
  <c r="Q462" i="87"/>
  <c r="U462" i="87"/>
  <c r="R462" i="87"/>
  <c r="P462" i="87"/>
  <c r="Q468" i="87"/>
  <c r="P468" i="87"/>
  <c r="U468" i="87"/>
  <c r="R468" i="87"/>
  <c r="P483" i="87"/>
  <c r="U483" i="87"/>
  <c r="Q483" i="87"/>
  <c r="R483" i="87"/>
  <c r="U486" i="87"/>
  <c r="Q486" i="87"/>
  <c r="R486" i="87"/>
  <c r="P486" i="87"/>
  <c r="P19" i="87"/>
  <c r="R19" i="87"/>
  <c r="U19" i="87"/>
  <c r="Q19" i="87"/>
  <c r="R13" i="87"/>
  <c r="P13" i="87"/>
  <c r="U13" i="87"/>
  <c r="Q13" i="87"/>
  <c r="P12" i="87"/>
  <c r="R12" i="87"/>
  <c r="U12" i="87"/>
  <c r="Q12" i="87"/>
  <c r="P16" i="87"/>
  <c r="R16" i="87"/>
  <c r="U16" i="87"/>
  <c r="Q16" i="87"/>
  <c r="U484" i="86"/>
  <c r="T484" i="87" s="1"/>
  <c r="S484" i="87" s="1"/>
  <c r="U487" i="86"/>
  <c r="T487" i="87" s="1"/>
  <c r="S487" i="87" s="1"/>
  <c r="U472" i="86"/>
  <c r="T472" i="87" s="1"/>
  <c r="S472" i="87" s="1"/>
  <c r="U466" i="86"/>
  <c r="T466" i="87" s="1"/>
  <c r="S466" i="87" s="1"/>
  <c r="U469" i="86"/>
  <c r="T469" i="87" s="1"/>
  <c r="S469" i="87" s="1"/>
  <c r="U463" i="86"/>
  <c r="T463" i="87" s="1"/>
  <c r="S463" i="87" s="1"/>
  <c r="U454" i="86"/>
  <c r="T454" i="87" s="1"/>
  <c r="S454" i="87" s="1"/>
  <c r="U460" i="86"/>
  <c r="T460" i="87" s="1"/>
  <c r="S460" i="87" s="1"/>
  <c r="U457" i="86"/>
  <c r="T457" i="87" s="1"/>
  <c r="S457" i="87" s="1"/>
  <c r="U448" i="86"/>
  <c r="T448" i="87" s="1"/>
  <c r="S448" i="87" s="1"/>
  <c r="U445" i="86"/>
  <c r="T445" i="87" s="1"/>
  <c r="S445" i="87" s="1"/>
  <c r="U451" i="86"/>
  <c r="T451" i="87" s="1"/>
  <c r="S451" i="87" s="1"/>
  <c r="U436" i="86"/>
  <c r="T436" i="87" s="1"/>
  <c r="S436" i="87" s="1"/>
  <c r="U430" i="86"/>
  <c r="T430" i="87" s="1"/>
  <c r="S430" i="87" s="1"/>
  <c r="U433" i="86"/>
  <c r="T433" i="87" s="1"/>
  <c r="S433" i="87" s="1"/>
  <c r="U439" i="86"/>
  <c r="T439" i="87" s="1"/>
  <c r="S439" i="87" s="1"/>
  <c r="U427" i="86"/>
  <c r="T427" i="87" s="1"/>
  <c r="S427" i="87" s="1"/>
  <c r="U424" i="86"/>
  <c r="T424" i="87" s="1"/>
  <c r="S424" i="87" s="1"/>
  <c r="U418" i="86"/>
  <c r="T418" i="87" s="1"/>
  <c r="S418" i="87" s="1"/>
  <c r="U406" i="86"/>
  <c r="T406" i="87" s="1"/>
  <c r="S406" i="87" s="1"/>
  <c r="U412" i="86"/>
  <c r="T412" i="87" s="1"/>
  <c r="S412" i="87" s="1"/>
  <c r="U415" i="86"/>
  <c r="T415" i="87" s="1"/>
  <c r="S415" i="87" s="1"/>
  <c r="U409" i="86"/>
  <c r="T409" i="87" s="1"/>
  <c r="S409" i="87" s="1"/>
  <c r="U397" i="86"/>
  <c r="T397" i="87" s="1"/>
  <c r="S397" i="87" s="1"/>
  <c r="U400" i="86"/>
  <c r="T400" i="87" s="1"/>
  <c r="S400" i="87" s="1"/>
  <c r="U385" i="86"/>
  <c r="T385" i="87" s="1"/>
  <c r="S385" i="87" s="1"/>
  <c r="U391" i="86"/>
  <c r="T391" i="87" s="1"/>
  <c r="S391" i="87" s="1"/>
  <c r="U388" i="86"/>
  <c r="T388" i="87" s="1"/>
  <c r="S388" i="87" s="1"/>
  <c r="U382" i="86"/>
  <c r="T382" i="87" s="1"/>
  <c r="S382" i="87" s="1"/>
  <c r="U370" i="86"/>
  <c r="T370" i="87" s="1"/>
  <c r="S370" i="87" s="1"/>
  <c r="U376" i="86"/>
  <c r="T376" i="87" s="1"/>
  <c r="S376" i="87" s="1"/>
  <c r="U379" i="86"/>
  <c r="T379" i="87" s="1"/>
  <c r="S379" i="87" s="1"/>
  <c r="U373" i="86"/>
  <c r="T373" i="87" s="1"/>
  <c r="S373" i="87" s="1"/>
  <c r="U358" i="86"/>
  <c r="T358" i="87" s="1"/>
  <c r="S358" i="87" s="1"/>
  <c r="U364" i="86"/>
  <c r="T364" i="87" s="1"/>
  <c r="S364" i="87" s="1"/>
  <c r="U352" i="86"/>
  <c r="T352" i="87" s="1"/>
  <c r="S352" i="87" s="1"/>
  <c r="U346" i="86"/>
  <c r="T346" i="87" s="1"/>
  <c r="S346" i="87" s="1"/>
  <c r="U355" i="86"/>
  <c r="T355" i="87" s="1"/>
  <c r="S355" i="87" s="1"/>
  <c r="U349" i="86"/>
  <c r="T349" i="87" s="1"/>
  <c r="S349" i="87" s="1"/>
  <c r="U340" i="86"/>
  <c r="T340" i="87" s="1"/>
  <c r="S340" i="87" s="1"/>
  <c r="U343" i="86"/>
  <c r="T343" i="87" s="1"/>
  <c r="S343" i="87" s="1"/>
  <c r="U334" i="86"/>
  <c r="T334" i="87" s="1"/>
  <c r="S334" i="87" s="1"/>
  <c r="U325" i="86"/>
  <c r="T325" i="87" s="1"/>
  <c r="S325" i="87" s="1"/>
  <c r="U331" i="86"/>
  <c r="T331" i="87" s="1"/>
  <c r="S331" i="87" s="1"/>
  <c r="U328" i="86"/>
  <c r="T328" i="87" s="1"/>
  <c r="S328" i="87" s="1"/>
  <c r="U316" i="86"/>
  <c r="T316" i="87" s="1"/>
  <c r="S316" i="87" s="1"/>
  <c r="U310" i="86"/>
  <c r="T310" i="87" s="1"/>
  <c r="S310" i="87" s="1"/>
  <c r="U313" i="86"/>
  <c r="T313" i="87" s="1"/>
  <c r="S313" i="87" s="1"/>
  <c r="U304" i="86"/>
  <c r="T304" i="87" s="1"/>
  <c r="S304" i="87" s="1"/>
  <c r="U298" i="86"/>
  <c r="T298" i="87" s="1"/>
  <c r="S298" i="87" s="1"/>
  <c r="U301" i="86"/>
  <c r="T301" i="87" s="1"/>
  <c r="S301" i="87" s="1"/>
  <c r="U307" i="86"/>
  <c r="T307" i="87" s="1"/>
  <c r="S307" i="87" s="1"/>
  <c r="U289" i="86"/>
  <c r="T289" i="87" s="1"/>
  <c r="S289" i="87" s="1"/>
  <c r="U286" i="86"/>
  <c r="T286" i="87" s="1"/>
  <c r="S286" i="87" s="1"/>
  <c r="U295" i="86"/>
  <c r="T295" i="87" s="1"/>
  <c r="S295" i="87" s="1"/>
  <c r="U292" i="86"/>
  <c r="T292" i="87" s="1"/>
  <c r="S292" i="87" s="1"/>
  <c r="U283" i="86"/>
  <c r="T283" i="87" s="1"/>
  <c r="S283" i="87" s="1"/>
  <c r="U280" i="86"/>
  <c r="T280" i="87" s="1"/>
  <c r="S280" i="87" s="1"/>
  <c r="U277" i="86"/>
  <c r="T277" i="87" s="1"/>
  <c r="S277" i="87" s="1"/>
  <c r="U265" i="86"/>
  <c r="T265" i="87" s="1"/>
  <c r="S265" i="87" s="1"/>
  <c r="U268" i="86"/>
  <c r="T268" i="87" s="1"/>
  <c r="S268" i="87" s="1"/>
  <c r="U250" i="86"/>
  <c r="T250" i="87" s="1"/>
  <c r="S250" i="87" s="1"/>
  <c r="U253" i="86"/>
  <c r="T253" i="87" s="1"/>
  <c r="S253" i="87" s="1"/>
  <c r="U256" i="86"/>
  <c r="T256" i="87" s="1"/>
  <c r="S256" i="87" s="1"/>
  <c r="U259" i="86"/>
  <c r="T259" i="87" s="1"/>
  <c r="S259" i="87" s="1"/>
  <c r="U244" i="86"/>
  <c r="T244" i="87" s="1"/>
  <c r="S244" i="87" s="1"/>
  <c r="U247" i="86"/>
  <c r="T247" i="87" s="1"/>
  <c r="S247" i="87" s="1"/>
  <c r="U238" i="86"/>
  <c r="T238" i="87" s="1"/>
  <c r="S238" i="87" s="1"/>
  <c r="U226" i="86"/>
  <c r="T226" i="87" s="1"/>
  <c r="S226" i="87" s="1"/>
  <c r="U232" i="86"/>
  <c r="T232" i="87" s="1"/>
  <c r="S232" i="87" s="1"/>
  <c r="U235" i="86"/>
  <c r="T235" i="87" s="1"/>
  <c r="S235" i="87" s="1"/>
  <c r="U214" i="86"/>
  <c r="T214" i="87" s="1"/>
  <c r="S214" i="87" s="1"/>
  <c r="U217" i="86"/>
  <c r="T217" i="87" s="1"/>
  <c r="S217" i="87" s="1"/>
  <c r="U220" i="86"/>
  <c r="T220" i="87" s="1"/>
  <c r="S220" i="87" s="1"/>
  <c r="U202" i="86"/>
  <c r="T202" i="87" s="1"/>
  <c r="S202" i="87" s="1"/>
  <c r="U205" i="86"/>
  <c r="T205" i="87" s="1"/>
  <c r="S205" i="87" s="1"/>
  <c r="U208" i="86"/>
  <c r="T208" i="87" s="1"/>
  <c r="S208" i="87" s="1"/>
  <c r="U196" i="86"/>
  <c r="T196" i="87" s="1"/>
  <c r="S196" i="87" s="1"/>
  <c r="U199" i="86"/>
  <c r="T199" i="87" s="1"/>
  <c r="S199" i="87" s="1"/>
  <c r="U193" i="86"/>
  <c r="T193" i="87" s="1"/>
  <c r="S193" i="87" s="1"/>
  <c r="U184" i="86"/>
  <c r="T184" i="87" s="1"/>
  <c r="S184" i="87" s="1"/>
  <c r="U178" i="86"/>
  <c r="T178" i="87" s="1"/>
  <c r="S178" i="87" s="1"/>
  <c r="U181" i="86"/>
  <c r="T181" i="87" s="1"/>
  <c r="S181" i="87" s="1"/>
  <c r="U187" i="86"/>
  <c r="T187" i="87" s="1"/>
  <c r="S187" i="87" s="1"/>
  <c r="U172" i="86"/>
  <c r="T172" i="87" s="1"/>
  <c r="S172" i="87" s="1"/>
  <c r="U169" i="86"/>
  <c r="T169" i="87" s="1"/>
  <c r="S169" i="87" s="1"/>
  <c r="U175" i="86"/>
  <c r="T175" i="87" s="1"/>
  <c r="S175" i="87" s="1"/>
  <c r="U166" i="86"/>
  <c r="T166" i="87" s="1"/>
  <c r="S166" i="87" s="1"/>
  <c r="U154" i="86"/>
  <c r="T154" i="87" s="1"/>
  <c r="S154" i="87" s="1"/>
  <c r="U160" i="86"/>
  <c r="T160" i="87" s="1"/>
  <c r="S160" i="87" s="1"/>
  <c r="U142" i="86"/>
  <c r="T142" i="87" s="1"/>
  <c r="S142" i="87" s="1"/>
  <c r="U151" i="86"/>
  <c r="T151" i="87" s="1"/>
  <c r="S151" i="87" s="1"/>
  <c r="U148" i="86"/>
  <c r="T148" i="87" s="1"/>
  <c r="S148" i="87" s="1"/>
  <c r="U139" i="86"/>
  <c r="T139" i="87" s="1"/>
  <c r="S139" i="87" s="1"/>
  <c r="U133" i="86"/>
  <c r="T133" i="87" s="1"/>
  <c r="S133" i="87" s="1"/>
  <c r="U136" i="86"/>
  <c r="T136" i="87" s="1"/>
  <c r="S136" i="87" s="1"/>
  <c r="U130" i="86"/>
  <c r="T130" i="87" s="1"/>
  <c r="S130" i="87" s="1"/>
  <c r="U124" i="86"/>
  <c r="T124" i="87" s="1"/>
  <c r="S124" i="87" s="1"/>
  <c r="U127" i="86"/>
  <c r="T127" i="87" s="1"/>
  <c r="S127" i="87" s="1"/>
  <c r="U121" i="86"/>
  <c r="T121" i="87" s="1"/>
  <c r="S121" i="87" s="1"/>
  <c r="U115" i="86"/>
  <c r="T115" i="87" s="1"/>
  <c r="S115" i="87" s="1"/>
  <c r="U112" i="86"/>
  <c r="T112" i="87" s="1"/>
  <c r="S112" i="87" s="1"/>
  <c r="U109" i="86"/>
  <c r="T109" i="87" s="1"/>
  <c r="S109" i="87" s="1"/>
  <c r="U100" i="86"/>
  <c r="T100" i="87" s="1"/>
  <c r="S100" i="87" s="1"/>
  <c r="U97" i="86"/>
  <c r="T97" i="87" s="1"/>
  <c r="S97" i="87" s="1"/>
  <c r="U94" i="86"/>
  <c r="T94" i="87" s="1"/>
  <c r="S94" i="87" s="1"/>
  <c r="U103" i="86"/>
  <c r="T103" i="87" s="1"/>
  <c r="S103" i="87" s="1"/>
  <c r="U88" i="86"/>
  <c r="T88" i="87" s="1"/>
  <c r="S88" i="87" s="1"/>
  <c r="U91" i="86"/>
  <c r="T91" i="87" s="1"/>
  <c r="S91" i="87" s="1"/>
  <c r="U82" i="86"/>
  <c r="T82" i="87" s="1"/>
  <c r="S82" i="87" s="1"/>
  <c r="U70" i="86"/>
  <c r="T70" i="87" s="1"/>
  <c r="S70" i="87" s="1"/>
  <c r="U73" i="86"/>
  <c r="T73" i="87" s="1"/>
  <c r="S73" i="87" s="1"/>
  <c r="U76" i="86"/>
  <c r="T76" i="87" s="1"/>
  <c r="S76" i="87" s="1"/>
  <c r="U67" i="86"/>
  <c r="T67" i="87" s="1"/>
  <c r="S67" i="87" s="1"/>
  <c r="U61" i="86"/>
  <c r="T61" i="87" s="1"/>
  <c r="S61" i="87" s="1"/>
  <c r="U64" i="86"/>
  <c r="T64" i="87" s="1"/>
  <c r="S64" i="87" s="1"/>
  <c r="U46" i="86"/>
  <c r="T46" i="87" s="1"/>
  <c r="S46" i="87" s="1"/>
  <c r="U52" i="86"/>
  <c r="T52" i="87" s="1"/>
  <c r="S52" i="87" s="1"/>
  <c r="U49" i="86"/>
  <c r="T49" i="87" s="1"/>
  <c r="S49" i="87" s="1"/>
  <c r="U55" i="86"/>
  <c r="T55" i="87" s="1"/>
  <c r="S55" i="87" s="1"/>
  <c r="U40" i="86"/>
  <c r="T40" i="87" s="1"/>
  <c r="S40" i="87" s="1"/>
  <c r="U34" i="86"/>
  <c r="T34" i="87" s="1"/>
  <c r="S34" i="87" s="1"/>
  <c r="U43" i="86"/>
  <c r="T43" i="87" s="1"/>
  <c r="S43" i="87" s="1"/>
  <c r="U22" i="86"/>
  <c r="T22" i="87" s="1"/>
  <c r="S22" i="87" s="1"/>
  <c r="U25" i="86"/>
  <c r="T25" i="87" s="1"/>
  <c r="S25" i="87" s="1"/>
  <c r="U28" i="86"/>
  <c r="T28" i="87" s="1"/>
  <c r="S28" i="87" s="1"/>
  <c r="U10" i="86"/>
  <c r="T10" i="87" s="1"/>
  <c r="S10" i="87" s="1"/>
  <c r="R30" i="90"/>
  <c r="K16" i="90" s="1"/>
  <c r="C10" i="86"/>
  <c r="G10" i="86"/>
  <c r="U28" i="87" l="1"/>
  <c r="P28" i="87"/>
  <c r="R28" i="87"/>
  <c r="Q28" i="87"/>
  <c r="R46" i="87"/>
  <c r="P46" i="87"/>
  <c r="U46" i="87"/>
  <c r="Q46" i="87"/>
  <c r="Q97" i="87"/>
  <c r="P97" i="87"/>
  <c r="U97" i="87"/>
  <c r="R97" i="87"/>
  <c r="P55" i="87"/>
  <c r="U55" i="87"/>
  <c r="Q55" i="87"/>
  <c r="R55" i="87"/>
  <c r="P73" i="87"/>
  <c r="Q73" i="87"/>
  <c r="R73" i="87"/>
  <c r="U73" i="87"/>
  <c r="Q100" i="87"/>
  <c r="U100" i="87"/>
  <c r="R100" i="87"/>
  <c r="P100" i="87"/>
  <c r="U121" i="87"/>
  <c r="Q121" i="87"/>
  <c r="R121" i="87"/>
  <c r="P121" i="87"/>
  <c r="U136" i="87"/>
  <c r="R136" i="87"/>
  <c r="Q136" i="87"/>
  <c r="P136" i="87"/>
  <c r="P151" i="87"/>
  <c r="R151" i="87"/>
  <c r="U151" i="87"/>
  <c r="Q151" i="87"/>
  <c r="R166" i="87"/>
  <c r="U166" i="87"/>
  <c r="Q166" i="87"/>
  <c r="P166" i="87"/>
  <c r="P187" i="87"/>
  <c r="R187" i="87"/>
  <c r="U187" i="87"/>
  <c r="Q187" i="87"/>
  <c r="Q193" i="87"/>
  <c r="P193" i="87"/>
  <c r="R193" i="87"/>
  <c r="U193" i="87"/>
  <c r="Q205" i="87"/>
  <c r="P205" i="87"/>
  <c r="R205" i="87"/>
  <c r="U205" i="87"/>
  <c r="P214" i="87"/>
  <c r="U214" i="87"/>
  <c r="Q214" i="87"/>
  <c r="R214" i="87"/>
  <c r="Q238" i="87"/>
  <c r="U238" i="87"/>
  <c r="P238" i="87"/>
  <c r="R238" i="87"/>
  <c r="R256" i="87"/>
  <c r="U256" i="87"/>
  <c r="Q256" i="87"/>
  <c r="P256" i="87"/>
  <c r="U265" i="87"/>
  <c r="P265" i="87"/>
  <c r="Q265" i="87"/>
  <c r="R265" i="87"/>
  <c r="Q292" i="87"/>
  <c r="P292" i="87"/>
  <c r="R292" i="87"/>
  <c r="U292" i="87"/>
  <c r="P307" i="87"/>
  <c r="R307" i="87"/>
  <c r="U307" i="87"/>
  <c r="Q307" i="87"/>
  <c r="R313" i="87"/>
  <c r="Q313" i="87"/>
  <c r="P313" i="87"/>
  <c r="U313" i="87"/>
  <c r="P331" i="87"/>
  <c r="R331" i="87"/>
  <c r="U331" i="87"/>
  <c r="Q331" i="87"/>
  <c r="R340" i="87"/>
  <c r="U340" i="87"/>
  <c r="Q340" i="87"/>
  <c r="P340" i="87"/>
  <c r="R352" i="87"/>
  <c r="U352" i="87"/>
  <c r="P352" i="87"/>
  <c r="Q352" i="87"/>
  <c r="R379" i="87"/>
  <c r="U379" i="87"/>
  <c r="Q379" i="87"/>
  <c r="P379" i="87"/>
  <c r="Q388" i="87"/>
  <c r="U388" i="87"/>
  <c r="P388" i="87"/>
  <c r="R388" i="87"/>
  <c r="U397" i="87"/>
  <c r="R397" i="87"/>
  <c r="Q397" i="87"/>
  <c r="P397" i="87"/>
  <c r="Q406" i="87"/>
  <c r="P406" i="87"/>
  <c r="R406" i="87"/>
  <c r="U406" i="87"/>
  <c r="P439" i="87"/>
  <c r="U439" i="87"/>
  <c r="Q439" i="87"/>
  <c r="R439" i="87"/>
  <c r="Q451" i="87"/>
  <c r="R451" i="87"/>
  <c r="U451" i="87"/>
  <c r="P451" i="87"/>
  <c r="U460" i="87"/>
  <c r="R460" i="87"/>
  <c r="P460" i="87"/>
  <c r="Q460" i="87"/>
  <c r="U466" i="87"/>
  <c r="P466" i="87"/>
  <c r="Q466" i="87"/>
  <c r="R466" i="87"/>
  <c r="Q25" i="87"/>
  <c r="P25" i="87"/>
  <c r="U25" i="87"/>
  <c r="R25" i="87"/>
  <c r="R76" i="87"/>
  <c r="Q76" i="87"/>
  <c r="P76" i="87"/>
  <c r="U76" i="87"/>
  <c r="Q22" i="87"/>
  <c r="P22" i="87"/>
  <c r="R22" i="87"/>
  <c r="U22" i="87"/>
  <c r="Q64" i="87"/>
  <c r="R64" i="87"/>
  <c r="U64" i="87"/>
  <c r="P64" i="87"/>
  <c r="Q88" i="87"/>
  <c r="U88" i="87"/>
  <c r="R88" i="87"/>
  <c r="P88" i="87"/>
  <c r="P43" i="87"/>
  <c r="R43" i="87"/>
  <c r="U43" i="87"/>
  <c r="Q43" i="87"/>
  <c r="U49" i="87"/>
  <c r="P49" i="87"/>
  <c r="Q49" i="87"/>
  <c r="R49" i="87"/>
  <c r="Q61" i="87"/>
  <c r="U61" i="87"/>
  <c r="R61" i="87"/>
  <c r="P61" i="87"/>
  <c r="R70" i="87"/>
  <c r="U70" i="87"/>
  <c r="Q70" i="87"/>
  <c r="P70" i="87"/>
  <c r="P103" i="87"/>
  <c r="U103" i="87"/>
  <c r="Q103" i="87"/>
  <c r="R103" i="87"/>
  <c r="Q109" i="87"/>
  <c r="U109" i="87"/>
  <c r="R109" i="87"/>
  <c r="P109" i="87"/>
  <c r="Q127" i="87"/>
  <c r="P127" i="87"/>
  <c r="U127" i="87"/>
  <c r="R127" i="87"/>
  <c r="Q133" i="87"/>
  <c r="U133" i="87"/>
  <c r="P133" i="87"/>
  <c r="R133" i="87"/>
  <c r="P142" i="87"/>
  <c r="Q142" i="87"/>
  <c r="R142" i="87"/>
  <c r="U142" i="87"/>
  <c r="P175" i="87"/>
  <c r="U175" i="87"/>
  <c r="Q175" i="87"/>
  <c r="R175" i="87"/>
  <c r="Q181" i="87"/>
  <c r="P181" i="87"/>
  <c r="R181" i="87"/>
  <c r="U181" i="87"/>
  <c r="P199" i="87"/>
  <c r="R199" i="87"/>
  <c r="U199" i="87"/>
  <c r="Q199" i="87"/>
  <c r="Q202" i="87"/>
  <c r="P202" i="87"/>
  <c r="R202" i="87"/>
  <c r="U202" i="87"/>
  <c r="Q235" i="87"/>
  <c r="R235" i="87"/>
  <c r="P235" i="87"/>
  <c r="U235" i="87"/>
  <c r="Q247" i="87"/>
  <c r="U247" i="87"/>
  <c r="R247" i="87"/>
  <c r="P247" i="87"/>
  <c r="Q253" i="87"/>
  <c r="U253" i="87"/>
  <c r="P253" i="87"/>
  <c r="R253" i="87"/>
  <c r="U277" i="87"/>
  <c r="P277" i="87"/>
  <c r="Q277" i="87"/>
  <c r="R277" i="87"/>
  <c r="U295" i="87"/>
  <c r="Q295" i="87"/>
  <c r="P295" i="87"/>
  <c r="R295" i="87"/>
  <c r="Q301" i="87"/>
  <c r="P301" i="87"/>
  <c r="R301" i="87"/>
  <c r="U301" i="87"/>
  <c r="Q310" i="87"/>
  <c r="P310" i="87"/>
  <c r="U310" i="87"/>
  <c r="R310" i="87"/>
  <c r="Q325" i="87"/>
  <c r="P325" i="87"/>
  <c r="R325" i="87"/>
  <c r="U325" i="87"/>
  <c r="P349" i="87"/>
  <c r="U349" i="87"/>
  <c r="R349" i="87"/>
  <c r="Q349" i="87"/>
  <c r="U364" i="87"/>
  <c r="P364" i="87"/>
  <c r="Q364" i="87"/>
  <c r="R364" i="87"/>
  <c r="R376" i="87"/>
  <c r="U376" i="87"/>
  <c r="P376" i="87"/>
  <c r="Q376" i="87"/>
  <c r="R391" i="87"/>
  <c r="P391" i="87"/>
  <c r="Q391" i="87"/>
  <c r="U391" i="87"/>
  <c r="U409" i="87"/>
  <c r="P409" i="87"/>
  <c r="R409" i="87"/>
  <c r="Q409" i="87"/>
  <c r="P418" i="87"/>
  <c r="R418" i="87"/>
  <c r="Q418" i="87"/>
  <c r="U418" i="87"/>
  <c r="P433" i="87"/>
  <c r="R433" i="87"/>
  <c r="Q433" i="87"/>
  <c r="U433" i="87"/>
  <c r="U445" i="87"/>
  <c r="P445" i="87"/>
  <c r="R445" i="87"/>
  <c r="Q445" i="87"/>
  <c r="U454" i="87"/>
  <c r="P454" i="87"/>
  <c r="Q454" i="87"/>
  <c r="R454" i="87"/>
  <c r="U472" i="87"/>
  <c r="R472" i="87"/>
  <c r="P472" i="87"/>
  <c r="Q472" i="87"/>
  <c r="R34" i="87"/>
  <c r="P34" i="87"/>
  <c r="U34" i="87"/>
  <c r="Q34" i="87"/>
  <c r="P52" i="87"/>
  <c r="R52" i="87"/>
  <c r="U52" i="87"/>
  <c r="Q52" i="87"/>
  <c r="P67" i="87"/>
  <c r="R67" i="87"/>
  <c r="U67" i="87"/>
  <c r="Q67" i="87"/>
  <c r="R82" i="87"/>
  <c r="P82" i="87"/>
  <c r="U82" i="87"/>
  <c r="Q82" i="87"/>
  <c r="Q94" i="87"/>
  <c r="U94" i="87"/>
  <c r="R94" i="87"/>
  <c r="P94" i="87"/>
  <c r="R112" i="87"/>
  <c r="U112" i="87"/>
  <c r="Q112" i="87"/>
  <c r="P112" i="87"/>
  <c r="Q124" i="87"/>
  <c r="R124" i="87"/>
  <c r="P124" i="87"/>
  <c r="U124" i="87"/>
  <c r="P139" i="87"/>
  <c r="R139" i="87"/>
  <c r="U139" i="87"/>
  <c r="Q139" i="87"/>
  <c r="Q160" i="87"/>
  <c r="P160" i="87"/>
  <c r="R160" i="87"/>
  <c r="U160" i="87"/>
  <c r="R169" i="87"/>
  <c r="U169" i="87"/>
  <c r="Q169" i="87"/>
  <c r="P169" i="87"/>
  <c r="Q178" i="87"/>
  <c r="P178" i="87"/>
  <c r="R178" i="87"/>
  <c r="U178" i="87"/>
  <c r="Q196" i="87"/>
  <c r="P196" i="87"/>
  <c r="R196" i="87"/>
  <c r="U196" i="87"/>
  <c r="U220" i="87"/>
  <c r="P220" i="87"/>
  <c r="R220" i="87"/>
  <c r="Q220" i="87"/>
  <c r="P232" i="87"/>
  <c r="R232" i="87"/>
  <c r="U232" i="87"/>
  <c r="Q232" i="87"/>
  <c r="R244" i="87"/>
  <c r="U244" i="87"/>
  <c r="Q244" i="87"/>
  <c r="P244" i="87"/>
  <c r="R250" i="87"/>
  <c r="P250" i="87"/>
  <c r="U250" i="87"/>
  <c r="Q250" i="87"/>
  <c r="U280" i="87"/>
  <c r="R280" i="87"/>
  <c r="P280" i="87"/>
  <c r="Q280" i="87"/>
  <c r="R286" i="87"/>
  <c r="P286" i="87"/>
  <c r="U286" i="87"/>
  <c r="Q286" i="87"/>
  <c r="Q298" i="87"/>
  <c r="P298" i="87"/>
  <c r="R298" i="87"/>
  <c r="U298" i="87"/>
  <c r="Q316" i="87"/>
  <c r="R316" i="87"/>
  <c r="P316" i="87"/>
  <c r="U316" i="87"/>
  <c r="P334" i="87"/>
  <c r="Q334" i="87"/>
  <c r="R334" i="87"/>
  <c r="U334" i="87"/>
  <c r="U355" i="87"/>
  <c r="R355" i="87"/>
  <c r="Q355" i="87"/>
  <c r="P355" i="87"/>
  <c r="Q358" i="87"/>
  <c r="R358" i="87"/>
  <c r="U358" i="87"/>
  <c r="P358" i="87"/>
  <c r="Q370" i="87"/>
  <c r="U370" i="87"/>
  <c r="R370" i="87"/>
  <c r="P370" i="87"/>
  <c r="Q385" i="87"/>
  <c r="P385" i="87"/>
  <c r="U385" i="87"/>
  <c r="R385" i="87"/>
  <c r="P415" i="87"/>
  <c r="R415" i="87"/>
  <c r="U415" i="87"/>
  <c r="Q415" i="87"/>
  <c r="R424" i="87"/>
  <c r="Q424" i="87"/>
  <c r="P424" i="87"/>
  <c r="U424" i="87"/>
  <c r="Q430" i="87"/>
  <c r="P430" i="87"/>
  <c r="R430" i="87"/>
  <c r="U430" i="87"/>
  <c r="U448" i="87"/>
  <c r="P448" i="87"/>
  <c r="Q448" i="87"/>
  <c r="R448" i="87"/>
  <c r="Q463" i="87"/>
  <c r="R463" i="87"/>
  <c r="U463" i="87"/>
  <c r="P463" i="87"/>
  <c r="R487" i="87"/>
  <c r="Q487" i="87"/>
  <c r="U487" i="87"/>
  <c r="P487" i="87"/>
  <c r="Q40" i="87"/>
  <c r="R40" i="87"/>
  <c r="P40" i="87"/>
  <c r="U40" i="87"/>
  <c r="P91" i="87"/>
  <c r="R91" i="87"/>
  <c r="U91" i="87"/>
  <c r="Q91" i="87"/>
  <c r="P115" i="87"/>
  <c r="Q115" i="87"/>
  <c r="R115" i="87"/>
  <c r="U115" i="87"/>
  <c r="P130" i="87"/>
  <c r="U130" i="87"/>
  <c r="Q130" i="87"/>
  <c r="R130" i="87"/>
  <c r="P148" i="87"/>
  <c r="U148" i="87"/>
  <c r="Q148" i="87"/>
  <c r="R148" i="87"/>
  <c r="Q154" i="87"/>
  <c r="P154" i="87"/>
  <c r="R154" i="87"/>
  <c r="U154" i="87"/>
  <c r="R172" i="87"/>
  <c r="Q172" i="87"/>
  <c r="P172" i="87"/>
  <c r="U172" i="87"/>
  <c r="Q184" i="87"/>
  <c r="P184" i="87"/>
  <c r="R184" i="87"/>
  <c r="U184" i="87"/>
  <c r="Q208" i="87"/>
  <c r="P208" i="87"/>
  <c r="R208" i="87"/>
  <c r="U208" i="87"/>
  <c r="Q217" i="87"/>
  <c r="U217" i="87"/>
  <c r="P217" i="87"/>
  <c r="R217" i="87"/>
  <c r="Q226" i="87"/>
  <c r="P226" i="87"/>
  <c r="R226" i="87"/>
  <c r="U226" i="87"/>
  <c r="P259" i="87"/>
  <c r="R259" i="87"/>
  <c r="U259" i="87"/>
  <c r="Q259" i="87"/>
  <c r="U268" i="87"/>
  <c r="R268" i="87"/>
  <c r="P268" i="87"/>
  <c r="Q268" i="87"/>
  <c r="R283" i="87"/>
  <c r="P283" i="87"/>
  <c r="U283" i="87"/>
  <c r="Q283" i="87"/>
  <c r="Q289" i="87"/>
  <c r="P289" i="87"/>
  <c r="U289" i="87"/>
  <c r="R289" i="87"/>
  <c r="Q304" i="87"/>
  <c r="P304" i="87"/>
  <c r="R304" i="87"/>
  <c r="U304" i="87"/>
  <c r="U328" i="87"/>
  <c r="Q328" i="87"/>
  <c r="P328" i="87"/>
  <c r="R328" i="87"/>
  <c r="R343" i="87"/>
  <c r="U343" i="87"/>
  <c r="Q343" i="87"/>
  <c r="P343" i="87"/>
  <c r="R346" i="87"/>
  <c r="P346" i="87"/>
  <c r="U346" i="87"/>
  <c r="Q346" i="87"/>
  <c r="R373" i="87"/>
  <c r="Q373" i="87"/>
  <c r="P373" i="87"/>
  <c r="U373" i="87"/>
  <c r="U382" i="87"/>
  <c r="P382" i="87"/>
  <c r="Q382" i="87"/>
  <c r="R382" i="87"/>
  <c r="Q400" i="87"/>
  <c r="U400" i="87"/>
  <c r="P400" i="87"/>
  <c r="R400" i="87"/>
  <c r="P412" i="87"/>
  <c r="Q412" i="87"/>
  <c r="R412" i="87"/>
  <c r="U412" i="87"/>
  <c r="U427" i="87"/>
  <c r="R427" i="87"/>
  <c r="P427" i="87"/>
  <c r="Q427" i="87"/>
  <c r="Q436" i="87"/>
  <c r="R436" i="87"/>
  <c r="P436" i="87"/>
  <c r="U436" i="87"/>
  <c r="U457" i="87"/>
  <c r="P457" i="87"/>
  <c r="Q457" i="87"/>
  <c r="R457" i="87"/>
  <c r="U469" i="87"/>
  <c r="P469" i="87"/>
  <c r="Q469" i="87"/>
  <c r="R469" i="87"/>
  <c r="U484" i="87"/>
  <c r="Q484" i="87"/>
  <c r="R484" i="87"/>
  <c r="P484" i="87"/>
  <c r="P10" i="87"/>
  <c r="R10" i="87"/>
  <c r="U10" i="87"/>
  <c r="Q10" i="87"/>
  <c r="K21" i="90"/>
  <c r="K22" i="90"/>
  <c r="K20" i="90"/>
  <c r="K26" i="90"/>
  <c r="K19" i="90"/>
  <c r="K28" i="90"/>
  <c r="K18" i="90"/>
  <c r="K25" i="90"/>
  <c r="K24" i="90"/>
  <c r="K14" i="90"/>
  <c r="K9" i="90"/>
  <c r="K12" i="90"/>
  <c r="K11" i="90"/>
  <c r="K17" i="90"/>
  <c r="K13" i="90"/>
  <c r="K10" i="90"/>
  <c r="K27" i="90"/>
  <c r="K15" i="90"/>
  <c r="K23" i="90"/>
  <c r="K30" i="90" l="1"/>
  <c r="H61" i="5" s="1"/>
  <c r="Q47" i="17"/>
  <c r="Q31" i="17"/>
  <c r="B31" i="17"/>
  <c r="Q32" i="17"/>
  <c r="B32" i="17"/>
  <c r="Q36" i="17"/>
  <c r="B36" i="17"/>
  <c r="Q37" i="17"/>
  <c r="B37" i="17"/>
  <c r="Q30" i="17"/>
  <c r="B30" i="17"/>
  <c r="Q20" i="17"/>
  <c r="B20" i="17"/>
  <c r="Q26" i="17"/>
  <c r="B26" i="17"/>
  <c r="Q24" i="17"/>
  <c r="B24" i="17"/>
  <c r="Q29" i="17"/>
  <c r="B29" i="17"/>
  <c r="Q38" i="17"/>
  <c r="B38" i="17"/>
  <c r="Q22" i="17"/>
  <c r="B22" i="17"/>
  <c r="Q16" i="17"/>
  <c r="B16" i="17"/>
  <c r="Q27" i="17"/>
  <c r="B27" i="17"/>
  <c r="Q43" i="17"/>
  <c r="B43" i="17"/>
  <c r="Q15" i="17"/>
  <c r="B15" i="17"/>
  <c r="Q39" i="17"/>
  <c r="B39" i="17"/>
  <c r="Q14" i="17"/>
  <c r="B14" i="17"/>
  <c r="Q33" i="17"/>
  <c r="B33" i="17"/>
  <c r="Q23" i="17"/>
  <c r="B23" i="17"/>
  <c r="Q25" i="17"/>
  <c r="B25" i="17"/>
  <c r="Q18" i="17"/>
  <c r="B18" i="17"/>
  <c r="Q28" i="17"/>
  <c r="B28" i="17"/>
  <c r="Q35" i="17"/>
  <c r="B35" i="17"/>
  <c r="Q19" i="17"/>
  <c r="B19" i="17"/>
  <c r="Q41" i="17"/>
  <c r="B41" i="17"/>
  <c r="Q21" i="17"/>
  <c r="B21" i="17"/>
  <c r="Q45" i="17"/>
  <c r="B45" i="17"/>
  <c r="Q13" i="17"/>
  <c r="B13" i="17"/>
  <c r="Q40" i="17"/>
  <c r="B40" i="17"/>
  <c r="Q44" i="17"/>
  <c r="B44" i="17"/>
  <c r="Q17" i="17"/>
  <c r="B17" i="17"/>
  <c r="Q34" i="17"/>
  <c r="B34" i="17"/>
  <c r="Q42" i="17"/>
  <c r="B42" i="17"/>
  <c r="B47" i="17" l="1"/>
  <c r="Q46" i="17"/>
  <c r="B46" i="17"/>
  <c r="J137" i="156" l="1"/>
  <c r="J28" i="85"/>
  <c r="H35" i="15" l="1"/>
  <c r="I35" i="15"/>
  <c r="J35" i="15"/>
  <c r="L35" i="15"/>
  <c r="K35" i="15"/>
  <c r="M12" i="15"/>
  <c r="G35" i="15"/>
  <c r="M35" i="15" l="1"/>
</calcChain>
</file>

<file path=xl/comments1.xml><?xml version="1.0" encoding="utf-8"?>
<comments xmlns="http://schemas.openxmlformats.org/spreadsheetml/2006/main">
  <authors>
    <author>Author</author>
  </authors>
  <commentList>
    <comment ref="H80" authorId="0" shapeId="0">
      <text>
        <r>
          <rPr>
            <b/>
            <sz val="9"/>
            <color indexed="81"/>
            <rFont val="Tahoma"/>
            <family val="2"/>
          </rPr>
          <t xml:space="preserve">per la riconoscibilità, tutte le spese del beneficiario devono essere sostenute entro e non oltre il 31/12/2023 </t>
        </r>
      </text>
    </comment>
  </commentList>
</comments>
</file>

<file path=xl/comments2.xml><?xml version="1.0" encoding="utf-8"?>
<comments xmlns="http://schemas.openxmlformats.org/spreadsheetml/2006/main">
  <authors>
    <author>Author</author>
  </authors>
  <commentList>
    <comment ref="H76" authorId="0" shapeId="0">
      <text>
        <r>
          <rPr>
            <sz val="9"/>
            <color indexed="81"/>
            <rFont val="Tahoma"/>
            <family val="2"/>
          </rPr>
          <t xml:space="preserve">Il 31/12/2023, data ultima per sostenere le spese a valere sui progetti finanziati dal Programma. </t>
        </r>
      </text>
    </comment>
  </commentList>
</comments>
</file>

<file path=xl/sharedStrings.xml><?xml version="1.0" encoding="utf-8"?>
<sst xmlns="http://schemas.openxmlformats.org/spreadsheetml/2006/main" count="9223" uniqueCount="1616">
  <si>
    <t>Nome</t>
  </si>
  <si>
    <t>Ente di appartenenza</t>
  </si>
  <si>
    <t>Sede</t>
  </si>
  <si>
    <t>CF o Partita IVA</t>
  </si>
  <si>
    <t>Responsabile</t>
  </si>
  <si>
    <t>Indirizzo</t>
  </si>
  <si>
    <t>Telefono</t>
  </si>
  <si>
    <t>E-mail</t>
  </si>
  <si>
    <t>PEC</t>
  </si>
  <si>
    <t>Codice iPA</t>
  </si>
  <si>
    <t>L'Indice delle Pubbliche Amministrazioni (IPA) è l'archivio ufficiale degli Enti pubblici e dei Gestori di pubblici servizi</t>
  </si>
  <si>
    <t>Beneficiario</t>
  </si>
  <si>
    <t>HELP SPACE - Risposta a cura dell'Autorità di Gestione / Organismo Intermedio</t>
  </si>
  <si>
    <t>TORNA ALL'INDICE</t>
  </si>
  <si>
    <t>SEZIONE SUCCESSIVA &gt;&gt;</t>
  </si>
  <si>
    <t>Asse</t>
  </si>
  <si>
    <t>1 - Sviluppo della capacità amministrativa e istituzionale per la modernizzazione della pubblica amministrazione</t>
  </si>
  <si>
    <t>3 - Rafforzamento della governance multilivello nei Programmi di Investimento Pubblico</t>
  </si>
  <si>
    <t>4 - Assistenza Tecnica</t>
  </si>
  <si>
    <t>3.1.2 - Miglioramento, diffusione e applicazione di metodi di valutazione appropriati (ex-ante, in itinere ed ex-post) e rafforzamento delle competenze e delle capacità del Sistema Nazionale di Valutazione e dei Nuclei di Valutazione per la realizzazione di valutazioni e ricerche valutative e/o supporto alle valutazioni effettuate da altri soggetti</t>
  </si>
  <si>
    <t>3.1.3 - Attuazione del Codice di condotta europeo sul partenariato</t>
  </si>
  <si>
    <t>3.1.4 - Rafforzamento e miglioramento della qualità delle informazioni statistiche con elevato grado di disaggregazione territoriale e di dati di dettaglio collegati ai singoli Programmi, elaborati sulla base di comuni standard di qualità (azione collegata alla condizionalità ex ante "Sistemi Statistici")</t>
  </si>
  <si>
    <t>3.1.5 - Interventi mirati di accompagnamento del processo di riforma degli Enti locali con riferimento all'attuazione delle politiche sostenute dal FESR e in chiave complementare agli interventi previsti in Asse I</t>
  </si>
  <si>
    <t>Azione</t>
  </si>
  <si>
    <t>Acquisizione servizi</t>
  </si>
  <si>
    <t>Acquisizione beni</t>
  </si>
  <si>
    <r>
      <t>Nella scelta tenere conto del criterio della </t>
    </r>
    <r>
      <rPr>
        <b/>
        <i/>
        <sz val="10"/>
        <color theme="1"/>
        <rFont val="Arial"/>
        <family val="2"/>
      </rPr>
      <t>spesa prevalente</t>
    </r>
    <r>
      <rPr>
        <i/>
        <sz val="10"/>
        <color theme="1"/>
        <rFont val="Arial"/>
        <family val="2"/>
      </rPr>
      <t> qualora sia prevista sia l'acquisizione di servizi che di beni. Se la spesa monetaria sarà superiore per i servizi, selzionare "Acquisizione servizi", altrimenti se sarà superiore per i beni, selezionare "Acquisizione beni".</t>
    </r>
  </si>
  <si>
    <t>SI</t>
  </si>
  <si>
    <t>NO</t>
  </si>
  <si>
    <t>Cofinanziamento</t>
  </si>
  <si>
    <t>Importo cofinanziamento</t>
  </si>
  <si>
    <t>Soggetto cofinanziatore</t>
  </si>
  <si>
    <t>Azione di sistema</t>
  </si>
  <si>
    <t>Categoria di regioni</t>
  </si>
  <si>
    <t>Più sviluppate</t>
  </si>
  <si>
    <t>In transizione</t>
  </si>
  <si>
    <t>Meno sviluppate</t>
  </si>
  <si>
    <t>Piemonte</t>
  </si>
  <si>
    <t>Valle d'Aosta</t>
  </si>
  <si>
    <t>Lombardia</t>
  </si>
  <si>
    <t>Trentino-Alto Adige</t>
  </si>
  <si>
    <t>Veneto</t>
  </si>
  <si>
    <t>Friuli-Venezia Giulia</t>
  </si>
  <si>
    <t>Liguria</t>
  </si>
  <si>
    <t>Emilia Romagna</t>
  </si>
  <si>
    <t>Toscana</t>
  </si>
  <si>
    <t>Marche</t>
  </si>
  <si>
    <t>Umbria</t>
  </si>
  <si>
    <t>Lazio</t>
  </si>
  <si>
    <t>Abruzzo</t>
  </si>
  <si>
    <t>Molise</t>
  </si>
  <si>
    <t>Campania</t>
  </si>
  <si>
    <t>Puglia</t>
  </si>
  <si>
    <t>Basilicata</t>
  </si>
  <si>
    <t>Calabria</t>
  </si>
  <si>
    <t>Sicilia</t>
  </si>
  <si>
    <t>Sardegna</t>
  </si>
  <si>
    <t>Categorie di operazione: Dimensione 1 - Settore di intervento</t>
  </si>
  <si>
    <t>01. Sovvenzione a fondo perduto</t>
  </si>
  <si>
    <t>Categorie di operazione: Dimensione 2 - Forma di finanziamento</t>
  </si>
  <si>
    <t>Categorie di operazione: Dimensione 3 - Tipo di territorio</t>
  </si>
  <si>
    <t>Categorie di operazione: Dimensione 4 - Meccanismi territoriali di attuazione</t>
  </si>
  <si>
    <t>07. Non pertinente</t>
  </si>
  <si>
    <t>Individuare sinteticamente le finalità del Progetto e la strategia per il loro raggiungimento </t>
  </si>
  <si>
    <t>Descrivere il contesto di riferimento attuativo nel quale il Progetto si inserisce</t>
  </si>
  <si>
    <t>Elencare gli elementi del contesto attuativo - in termini di criticità e/ o opportunità - che hanno stimolato l’idea progettuale</t>
  </si>
  <si>
    <t>Criticità 1</t>
  </si>
  <si>
    <t>Criticità 2</t>
  </si>
  <si>
    <t>Criticità 3</t>
  </si>
  <si>
    <t>Criticità 4</t>
  </si>
  <si>
    <t>Criticità 5</t>
  </si>
  <si>
    <t>Criticità 6</t>
  </si>
  <si>
    <t>Criticità 7</t>
  </si>
  <si>
    <t>Criticità 8</t>
  </si>
  <si>
    <t>Criticità 9</t>
  </si>
  <si>
    <t>Criticità 10</t>
  </si>
  <si>
    <t>Opportunità 1</t>
  </si>
  <si>
    <t>Opportunità 2</t>
  </si>
  <si>
    <t>Opportunità 3</t>
  </si>
  <si>
    <t>Opportunità 4</t>
  </si>
  <si>
    <t>Opportunità 5</t>
  </si>
  <si>
    <t>Opportunità 6</t>
  </si>
  <si>
    <t>Opportunità 7</t>
  </si>
  <si>
    <t>Opportunità 8</t>
  </si>
  <si>
    <t>Opportunità 9</t>
  </si>
  <si>
    <t>Opportunità 10</t>
  </si>
  <si>
    <t>Cambiamento / impatto 1</t>
  </si>
  <si>
    <t>Cambiamento / impatto 2</t>
  </si>
  <si>
    <t>Cambiamento / impatto 3</t>
  </si>
  <si>
    <t>Cambiamento / impatto 4</t>
  </si>
  <si>
    <t>Cambiamento / impatto 5</t>
  </si>
  <si>
    <t>Cambiamento / impatto 6</t>
  </si>
  <si>
    <t>Cambiamento / impatto 7</t>
  </si>
  <si>
    <t>Cambiamento / impatto 8</t>
  </si>
  <si>
    <t>Cambiamento / impatto 9</t>
  </si>
  <si>
    <t>Cambiamento / impatto 10</t>
  </si>
  <si>
    <t>Indicatore di impatto 1</t>
  </si>
  <si>
    <t>Indicatore di impatto 2</t>
  </si>
  <si>
    <t>Indicatore di impatto 3</t>
  </si>
  <si>
    <t>Indicatore di impatto 4</t>
  </si>
  <si>
    <t>Indicatore di impatto 5</t>
  </si>
  <si>
    <t>In questa Sottosezione va specificata nel dettaglio la caratterizzazione territoriale dell’intervento. Se si tratta di azioni di sistema esplicitare le motivazioni di tale scelta ed evidenziarne gli aspetti più qualificanti</t>
  </si>
  <si>
    <t>3.1.1 - Realizzazione di azioni orizzontali per tutta la pubblica amministrazione funzionali al presidio ed la maggiore efficienza del processo di decisione della governance multilivello dei programmi di investimento pubblico, al rafforzamento della filiera di cooperazione tecnica a partire dai "Piani di Rafforzamento Amministrativo"</t>
  </si>
  <si>
    <t>PARTENARIATO</t>
  </si>
  <si>
    <t>Accordo</t>
  </si>
  <si>
    <t>Convenzione</t>
  </si>
  <si>
    <t>Protocollo</t>
  </si>
  <si>
    <t>Comitato</t>
  </si>
  <si>
    <t>Altre forme di collaborazione</t>
  </si>
  <si>
    <t>VALUTAZIONE DEL RISCHIO ATTUATIVO (RISK ASSESSMENT)</t>
  </si>
  <si>
    <t>Fattore di rischio 1</t>
  </si>
  <si>
    <t>Fattore di rischio 2</t>
  </si>
  <si>
    <t>Fattore di rischio 3</t>
  </si>
  <si>
    <t>Fattore di rischio 4</t>
  </si>
  <si>
    <t>Fattore di rischio 5</t>
  </si>
  <si>
    <t>Fattore di rischio 6</t>
  </si>
  <si>
    <t>Fattore di rischio 7</t>
  </si>
  <si>
    <t>Fattore di rischio 8</t>
  </si>
  <si>
    <t>Fattore di rischio 9</t>
  </si>
  <si>
    <t>Fattore di rischio 10</t>
  </si>
  <si>
    <t>Fattore di rischio 11</t>
  </si>
  <si>
    <t>Fattore di rischio 12</t>
  </si>
  <si>
    <t>Fattore di rischio 13</t>
  </si>
  <si>
    <t>Fattore di rischio 14</t>
  </si>
  <si>
    <t>Fattore di rischio 15</t>
  </si>
  <si>
    <t>Attività di prevenzione e/o riduzione del rischio</t>
  </si>
  <si>
    <t>Descrizione</t>
  </si>
  <si>
    <t>ANALISI DELLE ESPERIENZE PREGRESSE</t>
  </si>
  <si>
    <t>Descrivere l'esperienza realizzata</t>
  </si>
  <si>
    <t>Risultato 1</t>
  </si>
  <si>
    <t>Risultato 2</t>
  </si>
  <si>
    <t>Risultato 3</t>
  </si>
  <si>
    <t>Risultato 4</t>
  </si>
  <si>
    <t>Risultato 5</t>
  </si>
  <si>
    <t>Risultato 6</t>
  </si>
  <si>
    <t>Risultato 7</t>
  </si>
  <si>
    <t>Risultato 8</t>
  </si>
  <si>
    <t>Risultato 9</t>
  </si>
  <si>
    <t>Risultato 10</t>
  </si>
  <si>
    <t>Descrivere le criticità riscontrate nelle esperienze realizzate e concluse</t>
  </si>
  <si>
    <t>Descrivere gli elementi di cambiamento e i fattori di discontinuità presenti nella attuale Proposta</t>
  </si>
  <si>
    <t>Innovazione</t>
  </si>
  <si>
    <t>Discontinuità</t>
  </si>
  <si>
    <t>Altro</t>
  </si>
  <si>
    <t>Obiettivo Operativo 1</t>
  </si>
  <si>
    <t>Linea di Intervento 1</t>
  </si>
  <si>
    <t xml:space="preserve">Attività 1.1 </t>
  </si>
  <si>
    <t>Output 1.1.1</t>
  </si>
  <si>
    <t>Output 1.1.2</t>
  </si>
  <si>
    <t xml:space="preserve">Attività 1.2 </t>
  </si>
  <si>
    <t>Output 1.2.1</t>
  </si>
  <si>
    <t>Output 1.2.2</t>
  </si>
  <si>
    <t>Output 1.2.3</t>
  </si>
  <si>
    <t>Attività 2.1</t>
  </si>
  <si>
    <t>Output 2.1.1</t>
  </si>
  <si>
    <t>Attività 2.2</t>
  </si>
  <si>
    <t>Output 2.2.1</t>
  </si>
  <si>
    <t xml:space="preserve">Output 2.2.2 </t>
  </si>
  <si>
    <t>Attività 2.3</t>
  </si>
  <si>
    <t>Output 2.3.1</t>
  </si>
  <si>
    <t>Obiettivo Operativo 2</t>
  </si>
  <si>
    <t>Attività 3.1</t>
  </si>
  <si>
    <t>Attività 3.2</t>
  </si>
  <si>
    <t>Output 3.2.1</t>
  </si>
  <si>
    <t>Output 3.2.2</t>
  </si>
  <si>
    <t>Attività 3.3</t>
  </si>
  <si>
    <t>Attività 4.1</t>
  </si>
  <si>
    <t>Output 4.1.1</t>
  </si>
  <si>
    <t>Output 4.1.2</t>
  </si>
  <si>
    <t>Output 4.1.3</t>
  </si>
  <si>
    <t>Attività 4.2</t>
  </si>
  <si>
    <t>Output 4.2.1</t>
  </si>
  <si>
    <t>Attività 4.3</t>
  </si>
  <si>
    <t>Output 4.3.1</t>
  </si>
  <si>
    <t>Attività 4.4</t>
  </si>
  <si>
    <t>Output 4.4.1</t>
  </si>
  <si>
    <t>Output 4.4.2</t>
  </si>
  <si>
    <t>Obiettivo Operativo 3</t>
  </si>
  <si>
    <t>Attività 5.1</t>
  </si>
  <si>
    <t>Output 5.1.1</t>
  </si>
  <si>
    <t>Attività 5.2</t>
  </si>
  <si>
    <t>Output 5.2.1</t>
  </si>
  <si>
    <t>Output 5.2.2</t>
  </si>
  <si>
    <t>Output 5.2.3</t>
  </si>
  <si>
    <t>Attività 6.1</t>
  </si>
  <si>
    <t>Output 6.1.1</t>
  </si>
  <si>
    <t>Attività 6.2</t>
  </si>
  <si>
    <t>Output 6.2.1</t>
  </si>
  <si>
    <t>Attività 6.3</t>
  </si>
  <si>
    <t>Output 6.3.1</t>
  </si>
  <si>
    <t>Output 6.3.2</t>
  </si>
  <si>
    <t>Output 6.3.3</t>
  </si>
  <si>
    <t>Obiettivo generale 1</t>
  </si>
  <si>
    <t>Obiettivo Generale 2</t>
  </si>
  <si>
    <t>Individuare gli Obiettivi generali e Operativi del Progetto cosi come emergono dalla analisi preliminarmente svolta</t>
  </si>
  <si>
    <t>Elencare gli Obiettivi Generali</t>
  </si>
  <si>
    <t>Obiettivo Generale 1</t>
  </si>
  <si>
    <t>Obiettivo Generale 3</t>
  </si>
  <si>
    <t>Obiettivo Generale 4</t>
  </si>
  <si>
    <t>Obiettivo Generale 5</t>
  </si>
  <si>
    <t>Obiettivo Generale 6</t>
  </si>
  <si>
    <t>Obiettivo Generale 7</t>
  </si>
  <si>
    <t>Obiettivo Generale 8</t>
  </si>
  <si>
    <t>Obiettivo Generale 9</t>
  </si>
  <si>
    <t>Obiettivo Generale 10</t>
  </si>
  <si>
    <t>Obiettivo Operativo 4</t>
  </si>
  <si>
    <t>Obiettivo Operativo 5</t>
  </si>
  <si>
    <t>Obiettivo Operativo 6</t>
  </si>
  <si>
    <t>Obiettivo Operativo 7</t>
  </si>
  <si>
    <t>Obiettivo Operativo 8</t>
  </si>
  <si>
    <t>Obiettivo Operativo 9</t>
  </si>
  <si>
    <t>Obiettivo Operativo 10</t>
  </si>
  <si>
    <t>Elencare gli Obiettivi Operativi di Progetto</t>
  </si>
  <si>
    <t>Obiettivo Operativo 11</t>
  </si>
  <si>
    <t>Obiettivo Operativo 12</t>
  </si>
  <si>
    <t>Obiettivo Operativo 13</t>
  </si>
  <si>
    <t>Obiettivo Operativo 14</t>
  </si>
  <si>
    <t>Obiettivo Operativo 15</t>
  </si>
  <si>
    <t>Obiettivo Operativo 16</t>
  </si>
  <si>
    <t>Obiettivo Operativo 17</t>
  </si>
  <si>
    <t>Obiettivo Operativo 18</t>
  </si>
  <si>
    <t>Obiettivo Operativo 19</t>
  </si>
  <si>
    <t>Obiettivo Operativo 20</t>
  </si>
  <si>
    <t>Risultato atteso 1</t>
  </si>
  <si>
    <t>Risultato atteso 2</t>
  </si>
  <si>
    <t>Risultato atteso 3</t>
  </si>
  <si>
    <t>Risultato atteso 4</t>
  </si>
  <si>
    <t>Risultato atteso 5</t>
  </si>
  <si>
    <t>Risultato atteso 6</t>
  </si>
  <si>
    <t>Risultato atteso 7</t>
  </si>
  <si>
    <t>Risultato atteso 8</t>
  </si>
  <si>
    <t>Risultato atteso 9</t>
  </si>
  <si>
    <t>Risultato atteso 10</t>
  </si>
  <si>
    <t>Risultato atteso 11</t>
  </si>
  <si>
    <t>Risultato atteso 12</t>
  </si>
  <si>
    <t>Risultato atteso 13</t>
  </si>
  <si>
    <t>Risultato atteso 14</t>
  </si>
  <si>
    <t>Risultato atteso 15</t>
  </si>
  <si>
    <t>Risultato atteso 16</t>
  </si>
  <si>
    <t>Risultato atteso 17</t>
  </si>
  <si>
    <t>Risultato atteso 18</t>
  </si>
  <si>
    <t>Risultato atteso 19</t>
  </si>
  <si>
    <t>Risultato atteso 20</t>
  </si>
  <si>
    <t>Risultato atteso 21</t>
  </si>
  <si>
    <t>Risultato atteso 22</t>
  </si>
  <si>
    <t>Risultato atteso 23</t>
  </si>
  <si>
    <t>Risultato atteso 24</t>
  </si>
  <si>
    <t>Risultato atteso 25</t>
  </si>
  <si>
    <t xml:space="preserve">Direzione e Coordinamento </t>
  </si>
  <si>
    <t>Descrivere le modalità di direzione e coordinamento in relazione all’attuazione progettuale</t>
  </si>
  <si>
    <t>A cura del potenziale Proponente</t>
  </si>
  <si>
    <t>Titolo completo del Progetto</t>
  </si>
  <si>
    <t>Tipologia Progetto</t>
  </si>
  <si>
    <t>In alcuni casi più schede Progetto possono essere ricondotte ad un unico Progetto che le integra tra loro</t>
  </si>
  <si>
    <t>Costo del Progetto</t>
  </si>
  <si>
    <t>Il valore del cofinanziamento è aggiuntivo al costo del Progetto</t>
  </si>
  <si>
    <t>Data di inizio del Progetto (gg/mm/aaaa)</t>
  </si>
  <si>
    <t>Data di fine del Progetto (gg/mm/aaaa)</t>
  </si>
  <si>
    <t>Indicare le regioni su cui impatta l'idea Progetto</t>
  </si>
  <si>
    <t>Il Progetto è legato ad esperienze precedentemente realizzate e concluse</t>
  </si>
  <si>
    <t>Potenziamento delle Attività</t>
  </si>
  <si>
    <t>Descrivere il sistema di monitoraggio delle Attività del Progetto in relazione agli obblighi di produzione della scheda quadrimestrale e di quella semestrale.
Descrivere, inoltre, le modalità utilizzate per la valutazione interna, effettuata dal management, dello stato di avanzamento del Progetto. Indicare, ove individuate, le modalità che caratterizzeranno gli interventi correttivi che si intende porre in essere a fronte di criticità o malfunzionamenti del processo di implementazione.</t>
  </si>
  <si>
    <t>Linea di Intervento 2</t>
  </si>
  <si>
    <t>Linea di Intervento 3</t>
  </si>
  <si>
    <t>Linea di Intervento 4</t>
  </si>
  <si>
    <t>Linea di Intervento 5</t>
  </si>
  <si>
    <t>Linea di Intervento 6</t>
  </si>
  <si>
    <t>Linea di Intervento 7</t>
  </si>
  <si>
    <t>Linea di Intervento 8</t>
  </si>
  <si>
    <t>Linea di Intervento 9</t>
  </si>
  <si>
    <t>Linea di Intervento 10</t>
  </si>
  <si>
    <t>Linea di Intervento 11</t>
  </si>
  <si>
    <t>Linea di Intervento 12</t>
  </si>
  <si>
    <t>Linea di Intervento 13</t>
  </si>
  <si>
    <t>Linea di Intervento 14</t>
  </si>
  <si>
    <t>Linea di Intervento 15</t>
  </si>
  <si>
    <t>Linea di Intervento 16</t>
  </si>
  <si>
    <t>Linea di Intervento 17</t>
  </si>
  <si>
    <t>Linea di Intervento 18</t>
  </si>
  <si>
    <t>Linea di Intervento 19</t>
  </si>
  <si>
    <t>Linea di Intervento 20</t>
  </si>
  <si>
    <t>Linea di Intervento 21</t>
  </si>
  <si>
    <t>Linea di Intervento 22</t>
  </si>
  <si>
    <t>Indicare solo il titolo, sarà possibile descrivere la singola Linea di Intervento successivamente</t>
  </si>
  <si>
    <t>Specificare se e quali dei partner del Progetto sono coinvolti in questa Linea di Intervento</t>
  </si>
  <si>
    <t>Linee di Intervento</t>
  </si>
  <si>
    <t>Indicare i titoli delle Linee di Intervento</t>
  </si>
  <si>
    <t>HELP SPACE - Richiesta di spiegazioni / aiuto nella compilazione di questa Sezione</t>
  </si>
  <si>
    <t>Indicare il numero di soggetti Proponenti (max 3)</t>
  </si>
  <si>
    <t>Linea di Intervento Trasversale 1</t>
  </si>
  <si>
    <t>Linea di Intervento Trasversale 2</t>
  </si>
  <si>
    <t>Linea di Intervento Trasversale 3</t>
  </si>
  <si>
    <t>Descrivere la Linea di Intervento</t>
  </si>
  <si>
    <t>Selezionare l'Obiettivo Generale di riferimento</t>
  </si>
  <si>
    <t>Selezionare l'Obiettivo Operativo di riferimento</t>
  </si>
  <si>
    <t>A cura del Proponente</t>
  </si>
  <si>
    <t>IDEA PROGETTO</t>
  </si>
  <si>
    <t>Individuare in ordine di significatività i principali cambiamenti che si intende promuovere nel contesto di riferimento</t>
  </si>
  <si>
    <t>Indicare i Risultati attesi previsti dal Progetto e collegati agli Obiettivi Operativi precedentemente elencati</t>
  </si>
  <si>
    <t>L’intera Sezione è dedicata alla descrizione dell’idea progettuale. Una descrizione aperta, non schematica e, soprattutto, non vincolata ad un eccessivo dettaglio analitico, dettaglio che sarà, invece, richiesto nelle Sezioni successive. Dalla lettura delle differenti Sottosezioni dovrebbe poter emergere la visione del Proponente in relazione, innanzitutto, al cambiamento che viene promosso attraverso la proposta. Andranno, altresì, messi in evidenza gli scenari attesi al termine del Progetto, così come gli elementi già presenti nel contesto di riferimento intesi come risultati, se disponibili, di precedenti esperienze. Infine, dovrebbe essere dimostrata la capacità del Proponente di prevedere eventuali rischi attuativi e le contromisure adottate per scongiurarne gli effetti. Se si ritiene il Progetto dotato di una significativa componente di innovazione evidenziare i vantaggi che potranno derivare dalla sua realizzazione.</t>
  </si>
  <si>
    <t>In questa Sottosezione andranno individuate, ad un livello generale, le motivazioni principali alla base della proposta progettuale e gli elementi fondanti della propria strategia attuativa.</t>
  </si>
  <si>
    <t>OBIETTIVI E RISULTATI ATTESI DEL PROGETTO</t>
  </si>
  <si>
    <t>Comunicazione / Disseminazione</t>
  </si>
  <si>
    <t>Monitoraggio e Valutazione</t>
  </si>
  <si>
    <t>Output 3.1.1</t>
  </si>
  <si>
    <t>Output 3.3.1</t>
  </si>
  <si>
    <t>Output 6.2.2</t>
  </si>
  <si>
    <t>Titolo sintetico dell'Attività che si intende realizzare</t>
  </si>
  <si>
    <t>Destinatari</t>
  </si>
  <si>
    <t>Individuare i destinatari dell’Attività e, se necessario, ripetere l’indicazione laddove si trattasse degli stessi destinatari anche per altre Attività.</t>
  </si>
  <si>
    <t>Descrivere l’Attività e come si intende svilupparla</t>
  </si>
  <si>
    <t>Specificare quali sono gli strumenti e le procedure che verranno utilizzati per l’attuazione dell'Attività</t>
  </si>
  <si>
    <t>Personale interno</t>
  </si>
  <si>
    <t>Affidamenti in house</t>
  </si>
  <si>
    <t>Procedure aperte (Art.60, D.Lgs. 50/2016)</t>
  </si>
  <si>
    <t>Procedure ristrette (Art.61, D.Lgs. 50/2016)</t>
  </si>
  <si>
    <t>Procedure competitive (Art.62, D.Lgs. 50/2016)</t>
  </si>
  <si>
    <t>Procedure negoziate senza bando (Art.63, D.Lgs. 50/2016)</t>
  </si>
  <si>
    <t>Dialogo competitivo (Art.64, D.Lgs. 50/2016)</t>
  </si>
  <si>
    <t>Accordi quadro (Art.54, D.Lgs. 50/2016)</t>
  </si>
  <si>
    <t>Convenzioni e contratti quadro CONSIP</t>
  </si>
  <si>
    <t>Appalti di valore inferiore alla soglia UE (Art. 36 D.Lgs. 50/2016)</t>
  </si>
  <si>
    <t>Selezionare la Linea di Intervento di riferimento</t>
  </si>
  <si>
    <t>Data di inizio dell'Attività (gg/mm/aaaa)</t>
  </si>
  <si>
    <t>Data di fine dell'Attività (gg/mm/aaaa)</t>
  </si>
  <si>
    <t>Materiale di consumo</t>
  </si>
  <si>
    <t>Costi per elaborazioni dati</t>
  </si>
  <si>
    <t>Personale dipendente Ente in House</t>
  </si>
  <si>
    <t>Servizi esterni (compresi lavori)</t>
  </si>
  <si>
    <t>Missioni</t>
  </si>
  <si>
    <t>Convegni</t>
  </si>
  <si>
    <t>Pubblicazioni</t>
  </si>
  <si>
    <t>Costi forfettizzati e spese generali</t>
  </si>
  <si>
    <t>Consulenze e spese di deposito (per brevetti)</t>
  </si>
  <si>
    <t>Pagamento tasse di deposito o mantenimento (per brevetti)</t>
  </si>
  <si>
    <t>Complementarietà FSE (entro 10%)</t>
  </si>
  <si>
    <t>IVA</t>
  </si>
  <si>
    <t>Materiali inventariabili</t>
  </si>
  <si>
    <t>TOTALE</t>
  </si>
  <si>
    <t>Budget allocato per tipologia di spesa</t>
  </si>
  <si>
    <t>Beni oggetto dell'acquisto</t>
  </si>
  <si>
    <t>Assistenza non compresa nel costo del bene</t>
  </si>
  <si>
    <t>Descrivere le aree e le modalità di collaborazione tra il personale interno e quello esterno</t>
  </si>
  <si>
    <t>Dirigente (Direttore, Dirigente, ecc.)</t>
  </si>
  <si>
    <t>Funzionario e assimilati</t>
  </si>
  <si>
    <t>Impiegato</t>
  </si>
  <si>
    <t>Strategico - Almeno 10 anni di esperienza</t>
  </si>
  <si>
    <t>Specialistico - Almeno 7 anni di esperienza</t>
  </si>
  <si>
    <t>Tecnico operativo - Almeno 5 anni di esperienza</t>
  </si>
  <si>
    <t>Operativo - Almeno 3 anni di esperienza</t>
  </si>
  <si>
    <t>Quadro e assimilati</t>
  </si>
  <si>
    <t>Riepilogo delle giornate/uomo e delle risorse umane interne ed esterne previste in questa Attività</t>
  </si>
  <si>
    <t>Consulenti esterni</t>
  </si>
  <si>
    <t>Personale di enti in house</t>
  </si>
  <si>
    <t>Personale di società fornitrici di beni e servizi*</t>
  </si>
  <si>
    <t>Numero</t>
  </si>
  <si>
    <t>Giornate uomo complessivo</t>
  </si>
  <si>
    <t>Intese/reti di cooperazione tra PA (protocolli, accordi, etc.)</t>
  </si>
  <si>
    <t>Applicativi e sistemi informativi (sviluppo app, rilascio funzionalità aggiuntive, etc.)</t>
  </si>
  <si>
    <t>Attività di accompagnamento (affiancamento on the job, supporto specialistico, etc.)</t>
  </si>
  <si>
    <t>Banche dati statistiche</t>
  </si>
  <si>
    <t>Documenti di indirizzo (linee guida, documenti metodologici, etc.)</t>
  </si>
  <si>
    <t>Documenti strategici (piani di comunicazione, piani operativi, etc.)</t>
  </si>
  <si>
    <t>Documenti tecnici (report, infografica, etc.)</t>
  </si>
  <si>
    <t>Eventi di capacity building (laboratori, workshop, etc.)</t>
  </si>
  <si>
    <t>Eventi di rilievo nazionale e internazionale (dibattiti tematici, divulgazione dossier, etc.)</t>
  </si>
  <si>
    <t>Incontri pubblici (convegni, conferenze, etc.)</t>
  </si>
  <si>
    <t>Indagini (sopralluoghi, verifiche in loco, etc.)</t>
  </si>
  <si>
    <t>Materiali informativi (brochure, roll up, etc.)</t>
  </si>
  <si>
    <t>Partecipanti (incontri, gruppi di lavoro, etc.)</t>
  </si>
  <si>
    <t>Prodotti divulgativi (rapporti di monitoraggio, ricerche valutative, etc.)</t>
  </si>
  <si>
    <t>Prodotti multimediali e siti internet</t>
  </si>
  <si>
    <t>Riunioni tecniche (comitati, tavoli, etc.)</t>
  </si>
  <si>
    <t>Scambi di esperienze (community, visite studio, etc.)</t>
  </si>
  <si>
    <t>Studi e analisi (cases study, benchmarking, etc.)</t>
  </si>
  <si>
    <t>Utilizzare le ultime 2 righe per inserire eventuali realizzazioni non riconducibili alle classi proposte</t>
  </si>
  <si>
    <t>Vengono mostrate le Linee di Intervento inserite nell'apposita Sezione precedentemente compilata</t>
  </si>
  <si>
    <t>Vengono mostrati i Risultati Attesi inseriti nella Sezione degli Obiettivi e Risultati Attesi</t>
  </si>
  <si>
    <t>Inserire gli Indicatori di Output per ciascuna delle realizzazioni selezionate</t>
  </si>
  <si>
    <t>Output 1</t>
  </si>
  <si>
    <t>Output 2</t>
  </si>
  <si>
    <t>Output 3</t>
  </si>
  <si>
    <t>Output di riferimento</t>
  </si>
  <si>
    <t>Indicatore</t>
  </si>
  <si>
    <t>Unità di misura</t>
  </si>
  <si>
    <t>Fonte</t>
  </si>
  <si>
    <t>Baseline</t>
  </si>
  <si>
    <t>Valore target</t>
  </si>
  <si>
    <t>Indicare le realizzazioni (gli output) che verranno prodotte a seguito dell’Attività (max 3)</t>
  </si>
  <si>
    <t>Giorni</t>
  </si>
  <si>
    <t>Mesi</t>
  </si>
  <si>
    <t>Percentuale</t>
  </si>
  <si>
    <t>Realizzato: si/no</t>
  </si>
  <si>
    <t>Lasciare il campo vuoto se non ci sono più Attività</t>
  </si>
  <si>
    <t>Selezionare il Risultato Atteso di Progetto previsto dall'Attività</t>
  </si>
  <si>
    <t>Inserire gli Indicatori di Output per ciascuna delle realizzazioni selezionate e per la categoria di Regione</t>
  </si>
  <si>
    <t>Categoria di Regione</t>
  </si>
  <si>
    <t>INDICATORI DI OUTPUT DEL PROGRAMMA</t>
  </si>
  <si>
    <t>Indicare le realizzazioni previste dal Programma che verranno prodotte dal Progetto</t>
  </si>
  <si>
    <t>Protocolli o reti di cooperazione attuati tra amministrazioni e attori rilevanti</t>
  </si>
  <si>
    <t>Progetti destinati alle pubbliche amministrazioni o ai servizi pubblici (ivi compresi quelli previsti dai PRA)</t>
  </si>
  <si>
    <t>Analisi, Studi o progettazioni (ivi compresi quelli relativi a metodi di valutazione)</t>
  </si>
  <si>
    <t>Applicativi e sistemi informativi realizzati</t>
  </si>
  <si>
    <t>Banche dati statistiche almeno regionali consultabili on line</t>
  </si>
  <si>
    <t>Rilasci annui di dati su progetti di investimento pubblico</t>
  </si>
  <si>
    <t>Output 4</t>
  </si>
  <si>
    <t>Output 5</t>
  </si>
  <si>
    <t>Output 6</t>
  </si>
  <si>
    <t>Al raggiungimento di quale dei Risultati attesi previsti dal Programma concorre il Progetto?</t>
  </si>
  <si>
    <t>Quota di interventi con tempi di attuazione superiori ai valori di riferimento indicati da VISTO</t>
  </si>
  <si>
    <t>Livello di implementazione dei PRA</t>
  </si>
  <si>
    <t>Progetti e interventi che rispettano i crono-programmi di attuazione e un tracciato unico completo</t>
  </si>
  <si>
    <t>Consultazione on line di banche dati statistiche territoriali</t>
  </si>
  <si>
    <t>INDICATORI DI RISULTATO DEL PROGRAMMA</t>
  </si>
  <si>
    <t>Inserire gli Indicatori di Risultato per ciascuno dei Risultati attesi selezionati e per la categoria di Regione</t>
  </si>
  <si>
    <t>Numero di protocolli o reti di cooperazione attuati tra amministrazioni e attori rilevanti</t>
  </si>
  <si>
    <t>Numero di progetti destinati alle pubbliche amministrazioni o ai servizi pubblici (ivi compresi quelli previsti dai PRA)</t>
  </si>
  <si>
    <t>Numero di analisi, Studi o progettazioni (ivi compresi quelli relativi a metodi di valutazione)</t>
  </si>
  <si>
    <t>Numero di applicativi e sistemi informativi realizzati</t>
  </si>
  <si>
    <t>Numero di banche dati statistiche almeno regionali consultabili on line</t>
  </si>
  <si>
    <t>Numero di rilasci annui di dati su progetti di investimento pubblico</t>
  </si>
  <si>
    <t>Codice indicatore</t>
  </si>
  <si>
    <t>16OUT</t>
  </si>
  <si>
    <t>17OUT</t>
  </si>
  <si>
    <t>18OUT</t>
  </si>
  <si>
    <t>19OUT</t>
  </si>
  <si>
    <t>20OUT</t>
  </si>
  <si>
    <t>21OUT</t>
  </si>
  <si>
    <t>Quota degli interventi "lenti" rispetto ai valori di riferimento indicati da VISTO sul totale dei progetti</t>
  </si>
  <si>
    <t>Quota dei PRA che raggiungono il loro target</t>
  </si>
  <si>
    <t>Quota di progetti e interventiche rispettano i crono-programmi di attuazione e un tracciato unico completo nel Sistema di monitoraggio unitario</t>
  </si>
  <si>
    <t>Numero di accessi annui a banche dati statistiche territoriali appartenenti ad un insieme selezionato</t>
  </si>
  <si>
    <t>17RIS</t>
  </si>
  <si>
    <t>18RIS</t>
  </si>
  <si>
    <t>19RIS</t>
  </si>
  <si>
    <t>20RIS</t>
  </si>
  <si>
    <t>CRONOPROGRAMMA DI SPESA</t>
  </si>
  <si>
    <t>Completare la tabella indicando gli importi di spesa previsti annualmente per ciascuna Linea di Intervento</t>
  </si>
  <si>
    <r>
      <t xml:space="preserve">Completare la tabella indicando gli importi di spesa previsti annualmente per ciascuna Linea di Intervento per le </t>
    </r>
    <r>
      <rPr>
        <b/>
        <sz val="10"/>
        <color theme="9" tint="-0.249977111117893"/>
        <rFont val="Arial"/>
        <family val="2"/>
      </rPr>
      <t>Regioni più sviluppate</t>
    </r>
  </si>
  <si>
    <r>
      <t xml:space="preserve">Completare la tabella indicando gli importi di spesa previsti annualmente per ciascuna Linea di Intervento per le </t>
    </r>
    <r>
      <rPr>
        <b/>
        <sz val="10"/>
        <color theme="9" tint="-0.249977111117893"/>
        <rFont val="Arial"/>
        <family val="2"/>
      </rPr>
      <t>Regioni meno sviluppate</t>
    </r>
  </si>
  <si>
    <r>
      <t xml:space="preserve">Completare la tabella indicando gli importi di spesa previsti annualmente per ciascuna Linea di Intervento per le </t>
    </r>
    <r>
      <rPr>
        <b/>
        <sz val="10"/>
        <color theme="9" tint="-0.249977111117893"/>
        <rFont val="Arial"/>
        <family val="2"/>
      </rPr>
      <t>Regioni in transizione</t>
    </r>
  </si>
  <si>
    <t>Individuazione del Beneficiario. Indicare la Struttura che assumerà la funzione di Beneficiario</t>
  </si>
  <si>
    <t>In questo caso va soltanto individuata la Struttura che assumerà la funzione di Beneficiario.</t>
  </si>
  <si>
    <t>Indicare se il Beneficiario ha previsto azioni di riorganizzazione e/o di rafforzamento per il potenziamento dell’assetto organizzativo esistente, delle competenze del personale e delle dotazioni strumentali ed informatiche</t>
  </si>
  <si>
    <r>
      <t xml:space="preserve">Opzioni di rendicontazione dei costi per i </t>
    </r>
    <r>
      <rPr>
        <b/>
        <sz val="10"/>
        <color theme="9" tint="-0.249977111117893"/>
        <rFont val="Arial"/>
        <family val="2"/>
      </rPr>
      <t>beneficiari</t>
    </r>
    <r>
      <rPr>
        <b/>
        <sz val="10"/>
        <color theme="0"/>
        <rFont val="Arial"/>
        <family val="2"/>
      </rPr>
      <t>. Specificare le opzioni di rendicontazione dei costi di Progetto o la combinazione delle stesse nel rispetto di quanto previsto dall’art. 67 e ss. del Regolamento UE 1303/2013 e dai Regolamenti specifici per Fondo di pertinenza</t>
    </r>
  </si>
  <si>
    <t>Costi reali (rimborso dei costi ammissibili effettivamente sostenuti)</t>
  </si>
  <si>
    <t>Tabelle standard di costi unitari</t>
  </si>
  <si>
    <t>Somme forfettarie</t>
  </si>
  <si>
    <t>Finanziamenti a tasso forfettario</t>
  </si>
  <si>
    <r>
      <t>Quale metodologia è stata usata per stabilire l'importo dell'opzione "</t>
    </r>
    <r>
      <rPr>
        <b/>
        <sz val="10"/>
        <color theme="9" tint="-0.249977111117893"/>
        <rFont val="Arial"/>
        <family val="2"/>
      </rPr>
      <t>tabelle standard di costi unitari</t>
    </r>
    <r>
      <rPr>
        <b/>
        <sz val="10"/>
        <color theme="0"/>
        <rFont val="Arial"/>
        <family val="2"/>
      </rPr>
      <t>"?</t>
    </r>
  </si>
  <si>
    <t>Metodologia ad hoc (tasso forfettario fino al 25% calcolato con metodo di calcolo giusto, equo e verificabile)</t>
  </si>
  <si>
    <t>Metodologia UE</t>
  </si>
  <si>
    <t>Metodologia nazionale</t>
  </si>
  <si>
    <r>
      <t>Quale metodologia è stata usata per stabilire l'importo dell'opzione "</t>
    </r>
    <r>
      <rPr>
        <b/>
        <sz val="10"/>
        <color theme="9" tint="-0.249977111117893"/>
        <rFont val="Arial"/>
        <family val="2"/>
      </rPr>
      <t>somme forfettarie</t>
    </r>
    <r>
      <rPr>
        <b/>
        <sz val="10"/>
        <color theme="0"/>
        <rFont val="Arial"/>
        <family val="2"/>
      </rPr>
      <t>"?</t>
    </r>
  </si>
  <si>
    <r>
      <t>Quale metodologia è stata usata per stabilire l'importo dell'opzione "</t>
    </r>
    <r>
      <rPr>
        <b/>
        <sz val="10"/>
        <color theme="9" tint="-0.249977111117893"/>
        <rFont val="Arial"/>
        <family val="2"/>
      </rPr>
      <t>finanziamenti a tasso forfettario</t>
    </r>
    <r>
      <rPr>
        <b/>
        <sz val="10"/>
        <color theme="0"/>
        <rFont val="Arial"/>
        <family val="2"/>
      </rPr>
      <t>"?</t>
    </r>
  </si>
  <si>
    <t>Tassi previsti dal Regolamento</t>
  </si>
  <si>
    <t>Metodi specifici dei Regolamenti</t>
  </si>
  <si>
    <t>Specificare il riferimento alla metodologia approvata o alla specifica disposizione di riferimento dell'Autorità di Gestione del Programma</t>
  </si>
  <si>
    <t>Come sono stati determinati i costi per il personale connessi all'attuazione dell'operazione?</t>
  </si>
  <si>
    <t>Tariffa oraria calcolata dividendo per 1720 ore i più recenti costi annui lordi per l'impiego documentati</t>
  </si>
  <si>
    <t>Associazione a Progetto Complesso / Piano Strategico</t>
  </si>
  <si>
    <t>Come sono stati calcolati i tassi?</t>
  </si>
  <si>
    <t>Tasso forfettario fino al 15% dei costi diretti ammissibili per il personale</t>
  </si>
  <si>
    <t>Riepilogo delle giornate/uomo e delle risorse umane interne ed esterne previste in questo Progetto</t>
  </si>
  <si>
    <r>
      <t xml:space="preserve">Opzioni di rendicontazione dei costi per gli </t>
    </r>
    <r>
      <rPr>
        <b/>
        <sz val="10"/>
        <color theme="9" tint="-0.249977111117893"/>
        <rFont val="Arial"/>
        <family val="2"/>
      </rPr>
      <t>enti in house</t>
    </r>
    <r>
      <rPr>
        <b/>
        <sz val="10"/>
        <color theme="0"/>
        <rFont val="Arial"/>
        <family val="2"/>
      </rPr>
      <t>. Specificare le opzioni di rendicontazione dei costi di Progetto o la combinazione delle stesse nel rispetto di quanto previsto dall’art. 67 e ss. del Regolamento UE 1303/2013 e dai Regolamenti specifici per Fondo di pertinenza</t>
    </r>
  </si>
  <si>
    <t>Elencare gli eventuali Allegati tecnici, Schemi e/o grafici riassuntivi presentati ad integrazione della presente Scheda Progetto</t>
  </si>
  <si>
    <t>Allegato 1</t>
  </si>
  <si>
    <t>Allegato 2</t>
  </si>
  <si>
    <t>Allegato 3</t>
  </si>
  <si>
    <t>Allegato 4</t>
  </si>
  <si>
    <t>Allegato 5</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</si>
  <si>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</si>
  <si>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</si>
  <si>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</si>
  <si>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</si>
  <si>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</si>
  <si>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</si>
  <si>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</si>
  <si>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</si>
  <si>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</si>
  <si>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</si>
  <si>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</si>
  <si>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</si>
  <si>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</si>
  <si>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</si>
  <si>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</si>
  <si>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</si>
  <si>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</si>
  <si>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</si>
  <si>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</si>
  <si>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</si>
  <si>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</si>
  <si>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</si>
  <si>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</si>
  <si>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</si>
  <si>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</si>
  <si>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</si>
  <si>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</si>
  <si>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</si>
  <si>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</si>
  <si>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</si>
  <si>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</si>
  <si>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</si>
  <si>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</si>
  <si>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</si>
  <si>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</si>
  <si>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</si>
  <si>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</si>
  <si>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</si>
  <si>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</si>
  <si>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</si>
  <si>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Enti in house</t>
  </si>
  <si>
    <r>
      <t xml:space="preserve">Fornire il numero delle </t>
    </r>
    <r>
      <rPr>
        <b/>
        <sz val="10"/>
        <color theme="9" tint="-0.249977111117893"/>
        <rFont val="Arial"/>
        <family val="2"/>
      </rPr>
      <t>risorse umane interne</t>
    </r>
    <r>
      <rPr>
        <b/>
        <sz val="10"/>
        <color theme="0"/>
        <rFont val="Arial"/>
        <family val="2"/>
      </rPr>
      <t xml:space="preserve"> e delle relative funzioni, impegnate nell’attuazione di questa Attività per carica amministrativa</t>
    </r>
  </si>
  <si>
    <r>
      <t xml:space="preserve">Fornire il numero dei </t>
    </r>
    <r>
      <rPr>
        <b/>
        <sz val="10"/>
        <color theme="9" tint="-0.249977111117893"/>
        <rFont val="Arial"/>
        <family val="2"/>
      </rPr>
      <t>consulenti esterni</t>
    </r>
    <r>
      <rPr>
        <b/>
        <sz val="10"/>
        <color theme="0"/>
        <rFont val="Arial"/>
        <family val="2"/>
      </rPr>
      <t xml:space="preserve"> e delle relative funzioni, impegnate nell’attuazione di questa Attività, per ruolo ed esperienza maturata nella gestione di interventi del PO o simili</t>
    </r>
  </si>
  <si>
    <r>
      <t>Fornire il numero delle risorse umane dell'</t>
    </r>
    <r>
      <rPr>
        <b/>
        <sz val="10"/>
        <color theme="9" tint="-0.249977111117893"/>
        <rFont val="Arial"/>
        <family val="2"/>
      </rPr>
      <t>ente in house</t>
    </r>
    <r>
      <rPr>
        <b/>
        <sz val="10"/>
        <color theme="0"/>
        <rFont val="Arial"/>
        <family val="2"/>
      </rPr>
      <t xml:space="preserve"> e delle relative funzioni, impegnate nell’attuazione di questa Attività per carica amministrativa</t>
    </r>
  </si>
  <si>
    <r>
      <t xml:space="preserve">Fornire il numero delle </t>
    </r>
    <r>
      <rPr>
        <b/>
        <sz val="10"/>
        <color theme="9" tint="-0.249977111117893"/>
        <rFont val="Arial"/>
        <family val="2"/>
      </rPr>
      <t>risorse umane interne</t>
    </r>
    <r>
      <rPr>
        <b/>
        <sz val="10"/>
        <color theme="0"/>
        <rFont val="Arial"/>
        <family val="2"/>
      </rPr>
      <t xml:space="preserve"> e delle relative funzioni, impegnate nell’attuazione del Progetto per carica amministrativa</t>
    </r>
  </si>
  <si>
    <r>
      <t xml:space="preserve">Fornire il numero dei </t>
    </r>
    <r>
      <rPr>
        <b/>
        <sz val="10"/>
        <color theme="9" tint="-0.249977111117893"/>
        <rFont val="Arial"/>
        <family val="2"/>
      </rPr>
      <t>consulenti esterni</t>
    </r>
    <r>
      <rPr>
        <b/>
        <sz val="10"/>
        <color theme="0"/>
        <rFont val="Arial"/>
        <family val="2"/>
      </rPr>
      <t xml:space="preserve"> e delle relative funzioni, impegnate nell’attuazione del Progetto, per ruolo ed esperienza maturata nella gestione di interventi del PO o simili</t>
    </r>
  </si>
  <si>
    <r>
      <t>Fornire il numero delle risorse umane dell'</t>
    </r>
    <r>
      <rPr>
        <b/>
        <sz val="10"/>
        <color theme="9" tint="-0.249977111117893"/>
        <rFont val="Arial"/>
        <family val="2"/>
      </rPr>
      <t>ente in house</t>
    </r>
    <r>
      <rPr>
        <b/>
        <sz val="10"/>
        <color theme="0"/>
        <rFont val="Arial"/>
        <family val="2"/>
      </rPr>
      <t xml:space="preserve"> e delle relative funzioni, impegnate nell’attuazione del Progetto per carica amministrativa</t>
    </r>
  </si>
  <si>
    <t>TOT</t>
  </si>
  <si>
    <t>enti in house</t>
  </si>
  <si>
    <t>Inserire gli Indicatori di Risultato per ciascuno dei Risultati Attesi inseriti nella Sezione "Obiettivi"</t>
  </si>
  <si>
    <t>Risultato atteso di riferimento</t>
  </si>
  <si>
    <t>Inserire prima i Risultati Attesi nella Sezione "Obiettivi"</t>
  </si>
  <si>
    <t>Risultato 11</t>
  </si>
  <si>
    <t>Risultato 12</t>
  </si>
  <si>
    <t>Risultato 13</t>
  </si>
  <si>
    <t>Risultato 14</t>
  </si>
  <si>
    <t>Risultato 15</t>
  </si>
  <si>
    <t>Risultato 16</t>
  </si>
  <si>
    <t>Risultato 17</t>
  </si>
  <si>
    <t>Risultato 18</t>
  </si>
  <si>
    <t>Risultato 19</t>
  </si>
  <si>
    <t>Risultato 20</t>
  </si>
  <si>
    <t>Risultato 21</t>
  </si>
  <si>
    <t>Risultato 22</t>
  </si>
  <si>
    <t>Risultato 23</t>
  </si>
  <si>
    <t>Risultato 24</t>
  </si>
  <si>
    <t>GESTIONE DEL PROGETTO (CAPACITÀ AMMINISTRATIVA E OPZIONI DI RENDICONTAZIONE DEI COSTI)</t>
  </si>
  <si>
    <t>L'Indice delle Pubbliche Amministrazioni (iPA) è l'archivio ufficiale degli Enti pubblici e dei Gestori di pubblici servizi</t>
  </si>
  <si>
    <t>ANAGRAFICA PROPONENTE/I E BENEFICIARIO</t>
  </si>
  <si>
    <t>HELP SPACE - Richiesta di supporto alla compilazione di questa Sezione</t>
  </si>
  <si>
    <t>HELP SPACE - Risposta a cura dell'Autorità di Gestione / Organismo Intermedio del PON Governance</t>
  </si>
  <si>
    <t>Nome dell'Istituzione o Organizzazione Partner</t>
  </si>
  <si>
    <t>Istituzione/organizzazione Partner 1</t>
  </si>
  <si>
    <t>Istituzione/organizzazione Partner 2</t>
  </si>
  <si>
    <t>Istituzione/organizzazione Partner 3</t>
  </si>
  <si>
    <t>Istituzione/organizzazione Partner 4</t>
  </si>
  <si>
    <t>Istituzione/organizzazione Partner 5</t>
  </si>
  <si>
    <t>Istituzione/organizzazione Partner 6</t>
  </si>
  <si>
    <t>Istituzione/organizzazione Partner 7</t>
  </si>
  <si>
    <t>Istituzione/organizzazione Partner 8</t>
  </si>
  <si>
    <t>Istituzione/organizzazione Partner 9</t>
  </si>
  <si>
    <t>Istituzione/organizzazione Partner 10</t>
  </si>
  <si>
    <t>Istituzione/organizzazione Partner 11</t>
  </si>
  <si>
    <t>Istituzione/organizzazione Partner 12</t>
  </si>
  <si>
    <t>Istituzione/organizzazione Partner 13</t>
  </si>
  <si>
    <t>Istituzione/organizzazione Partner 14</t>
  </si>
  <si>
    <t>Istituzione/organizzazione Partner 15</t>
  </si>
  <si>
    <t>Modalità di coinvolgimento del Partner</t>
  </si>
  <si>
    <t>Selezionare la casella in corrispondenza della modalità di coinvolgimento (Accordo, Convenzione, etc.) per ciascuno dei Partner presenti, dopo averli inseriti nella tabella precedente.</t>
  </si>
  <si>
    <t>Attività svolte dal Partner</t>
  </si>
  <si>
    <t>Individuare i principali fattori di rischio legati all’Attuazione e al raggiungimento effettivo dei Risultati e le azioni che si intende mettere in atto per mitigarli</t>
  </si>
  <si>
    <t>Questa Sezione vuole promuovere le capacità diagnostiche e di autocorrezione delle Amministrazioni proponenti. Non di rado il Quadro Logico dei progetti, come in linea teorica anche quello proposto nel presente formulario, tende a ritenere sufficiente la descrizione del concatenamento tra Obiettivi, Attività e Risultati considerandolo, in ogni caso, come "buono in sé", concedendo poco spazio alla autoriflessività sui ritardi possibili, sulle resistenze al cambiamento, sulla assenza di assetti minimi da predisporrre per attivare efficacemente il cambiamento auspicato. Questi fattori di rischio attuativo, al contrario sono molto spesso in grado di determinare il mancato raggiungimento dei risultati attesi se non, addirittura, in alcuni casi, responsabili del completo fallimento del Progetto. Si chiede al Proponente, pertanto, di interrogarsi sui rischi attuativi, cioè su quegli aspetti del Progetto che, in presenza di determinate (possibili) condizioni avverse, possono compromettere il corretto avanzamento dello stesso e, conseguentemente, di offrire soluzioni per la loro opportuna prevenzione e/o rapido superamento.</t>
  </si>
  <si>
    <t>Descrivere i Risultati conseguiti nelle esperienze realizzate e concluse</t>
  </si>
  <si>
    <t>Specificare se e quali dei Partner del Progetto sono coinvolti in questa Linea di Intervento</t>
  </si>
  <si>
    <t>Descrizione dell'Attività e delle modalità di realizzazione</t>
  </si>
  <si>
    <t>In questa Sezione si invita il Proponente, qualora ci siano già stati interventi sullo stesso contesto e/o precedenti edizioni dello stesso Progetto, di estrarre ed evidenziare brevemente gli elementi di successo e/o di criticità della passata esperienza per meglio contestualizzare e orientare più efficacemente le Attività qui proposte</t>
  </si>
  <si>
    <t>Descrivere le modalità di comunicazione pubblica delle Attività progettuali e di disseminazione dei risultati del Progetto che verranno utilizzate. Si fa presente che tali Attività, seppur proprie del Progetto, andranno messe in coerenza con quelle previste dal Piano di Comunicazione del PON</t>
  </si>
  <si>
    <t>In particolare, quali sono le Attività delegate all'ente in house?</t>
  </si>
  <si>
    <t>Per Obiettivi Generali si intendono le finalità più complessive del Progetto che agiscono come fattori guida del cambiamento atteso descritto nella Sezione dell'idea Progetto. Essi sono in stretta relazione con l’Azione del Programma selezionata. La relazione che guida la loro scelta e la loro descrizione è quella che collega questa tipologia di Obiettivi agli Impatti.</t>
  </si>
  <si>
    <t>Personale non dipendente da destinare allo specifico Progetto</t>
  </si>
  <si>
    <t>Personale dipendente da destinare allo specifico Progetto</t>
  </si>
  <si>
    <t>Output di riferimento: viene pre-compilato in base alle selezioni della tabella precedente
Indicatore: inserire il nome dell'indicatore con cui si vuole monitorare il raggiungimento dell'output prefissato, specificando meglio l'output
Unità di misura: selezionare dal menu a tendina l'unità di misura dell'indicatore
Fonte: indicare la fonte dei dati per il calcolo dell'indicatore
Categoria di regione: pre-compilato in base alla scelta effettuata nella Sezione dell'anagrafica del Progetto; se del caso, differenziare l'indicatore per ciascuna categoria di Regione
Baseline: inserire il valore dell'indicatore calcolato all'inizio del Progetto
Target: inserire il valore dell'indicatore che ci si aspetta di raggiungere con la realizzazione del Progetto
Inoltre, per ciascun anno, indicare il valore dell'indicatore che ci si aspetta a quella data</t>
  </si>
  <si>
    <t>Le Linee di Intervento rappresentano insiemi di Attività tra loro coerenti che rispondono ai differenti ambiti attuativi del Progetto.  Esse sono in relazione con il livello superiore, quello degli Obiettivi Operativi; più Linee di Intervento possono fare capo a un solo Obiettivo Operativo (e non viceversa) così come più Obiettivi Operativi possono fare capo ad un solo Obiettivo Generale. Sono previste 3 Linee di Intervento Trasversali a tutto il Progetto e sono precompilate nella lista che segue. Tali Linee di Intervento possono o meno produrre dei costi. Oltre a descriverle, qualora esse generino costi andranno considerate, successivamente alla stregua delle altre Linee di Intervento specifiche del Progetto. I costi eventualmente previsti andranno, come si vedrà in seguito, indicati nella Sezione dedicata alle singole Attività (vedi Sintesi Quadro Logico).</t>
  </si>
  <si>
    <t>Risultato di riferimento</t>
  </si>
  <si>
    <r>
      <rPr>
        <b/>
        <i/>
        <sz val="10"/>
        <color theme="1"/>
        <rFont val="Arial"/>
        <family val="2"/>
      </rPr>
      <t>Output di riferimento:</t>
    </r>
    <r>
      <rPr>
        <i/>
        <sz val="10"/>
        <color theme="1"/>
        <rFont val="Arial"/>
        <family val="2"/>
      </rPr>
      <t xml:space="preserve"> viene pre-compilato in base alle selezioni della tabella precedente
</t>
    </r>
    <r>
      <rPr>
        <b/>
        <i/>
        <sz val="10"/>
        <color theme="1"/>
        <rFont val="Arial"/>
        <family val="2"/>
      </rPr>
      <t>Indicatore:</t>
    </r>
    <r>
      <rPr>
        <i/>
        <sz val="10"/>
        <color theme="1"/>
        <rFont val="Arial"/>
        <family val="2"/>
      </rPr>
      <t xml:space="preserve"> viene pre-compilato il nome dell'indicatore con cui si vuole monitorare il raggiungimento dell'output prefissato, specificando meglio l'output
</t>
    </r>
    <r>
      <rPr>
        <b/>
        <i/>
        <sz val="10"/>
        <color theme="1"/>
        <rFont val="Arial"/>
        <family val="2"/>
      </rPr>
      <t>Unità di misura:</t>
    </r>
    <r>
      <rPr>
        <i/>
        <sz val="10"/>
        <color theme="1"/>
        <rFont val="Arial"/>
        <family val="2"/>
      </rPr>
      <t xml:space="preserve"> viene pre-compilata l'unità di misura dell'indicatore
</t>
    </r>
    <r>
      <rPr>
        <b/>
        <i/>
        <sz val="10"/>
        <color theme="1"/>
        <rFont val="Arial"/>
        <family val="2"/>
      </rPr>
      <t>Fonte:</t>
    </r>
    <r>
      <rPr>
        <i/>
        <sz val="10"/>
        <color theme="1"/>
        <rFont val="Arial"/>
        <family val="2"/>
      </rPr>
      <t xml:space="preserve"> indicare la fonte dei dati per il calcolo dell'indicatore
</t>
    </r>
    <r>
      <rPr>
        <b/>
        <i/>
        <sz val="10"/>
        <color theme="1"/>
        <rFont val="Arial"/>
        <family val="2"/>
      </rPr>
      <t>Categoria di regione:</t>
    </r>
    <r>
      <rPr>
        <i/>
        <sz val="10"/>
        <color theme="1"/>
        <rFont val="Arial"/>
        <family val="2"/>
      </rPr>
      <t xml:space="preserve"> pre-compilato in base alla scelta effettuata nella Sezione dell'anagrafica del progetto; se del caso, differenziare l'indicatore per ciascuna categoria di Regione
</t>
    </r>
    <r>
      <rPr>
        <b/>
        <i/>
        <sz val="10"/>
        <color theme="1"/>
        <rFont val="Arial"/>
        <family val="2"/>
      </rPr>
      <t>Baseline:</t>
    </r>
    <r>
      <rPr>
        <i/>
        <sz val="10"/>
        <color theme="1"/>
        <rFont val="Arial"/>
        <family val="2"/>
      </rPr>
      <t xml:space="preserve"> inserire il valore dell'indicatore calcolato all'inizio del progetto
</t>
    </r>
    <r>
      <rPr>
        <b/>
        <i/>
        <sz val="10"/>
        <color theme="1"/>
        <rFont val="Arial"/>
        <family val="2"/>
      </rPr>
      <t xml:space="preserve">Target: </t>
    </r>
    <r>
      <rPr>
        <i/>
        <sz val="10"/>
        <color theme="1"/>
        <rFont val="Arial"/>
        <family val="2"/>
      </rPr>
      <t>inserire il valore dell'indicatore che ci si aspetta di raggiungere con la realizzazione del progetto
Inoltre, per ciascun anno, indicare il valore dell'indicatore che ci si aspetta a quella data</t>
    </r>
  </si>
  <si>
    <r>
      <rPr>
        <b/>
        <i/>
        <sz val="10"/>
        <color theme="1"/>
        <rFont val="Arial"/>
        <family val="2"/>
      </rPr>
      <t>Risultato di riferimento</t>
    </r>
    <r>
      <rPr>
        <i/>
        <sz val="10"/>
        <color theme="1"/>
        <rFont val="Arial"/>
        <family val="2"/>
      </rPr>
      <t xml:space="preserve">: viene pre-compilato in base alle selezioni della tabella precedente
</t>
    </r>
    <r>
      <rPr>
        <b/>
        <i/>
        <sz val="10"/>
        <color theme="1"/>
        <rFont val="Arial"/>
        <family val="2"/>
      </rPr>
      <t>Indicatore:</t>
    </r>
    <r>
      <rPr>
        <i/>
        <sz val="10"/>
        <color theme="1"/>
        <rFont val="Arial"/>
        <family val="2"/>
      </rPr>
      <t xml:space="preserve"> viene pre-compilato il nome dell'indicatore con cui si vuole monitorare il raggiungimento dell'output prefissato
</t>
    </r>
    <r>
      <rPr>
        <b/>
        <i/>
        <sz val="10"/>
        <color theme="1"/>
        <rFont val="Arial"/>
        <family val="2"/>
      </rPr>
      <t>Unità di misura</t>
    </r>
    <r>
      <rPr>
        <i/>
        <sz val="10"/>
        <color theme="1"/>
        <rFont val="Arial"/>
        <family val="2"/>
      </rPr>
      <t xml:space="preserve">: viene pre-compilata l'unità di misura dell'indicatore
</t>
    </r>
    <r>
      <rPr>
        <b/>
        <i/>
        <sz val="10"/>
        <color theme="1"/>
        <rFont val="Arial"/>
        <family val="2"/>
      </rPr>
      <t>Fonte:</t>
    </r>
    <r>
      <rPr>
        <i/>
        <sz val="10"/>
        <color theme="1"/>
        <rFont val="Arial"/>
        <family val="2"/>
      </rPr>
      <t xml:space="preserve"> indicare la fonte dei dati per il calcolo dell'indicatore
</t>
    </r>
    <r>
      <rPr>
        <b/>
        <i/>
        <sz val="10"/>
        <color theme="1"/>
        <rFont val="Arial"/>
        <family val="2"/>
      </rPr>
      <t>Categoria di regione</t>
    </r>
    <r>
      <rPr>
        <i/>
        <sz val="10"/>
        <color theme="1"/>
        <rFont val="Arial"/>
        <family val="2"/>
      </rPr>
      <t xml:space="preserve">: pre-compilato in base alla scelta effettuata nella Sezione dell'anagrafica del Progetto; se del caso, differenziare l'indicatore per ciascuna categoria di Regione
</t>
    </r>
    <r>
      <rPr>
        <b/>
        <i/>
        <sz val="10"/>
        <color theme="1"/>
        <rFont val="Arial"/>
        <family val="2"/>
      </rPr>
      <t>Baseline:</t>
    </r>
    <r>
      <rPr>
        <i/>
        <sz val="10"/>
        <color theme="1"/>
        <rFont val="Arial"/>
        <family val="2"/>
      </rPr>
      <t xml:space="preserve"> inserire il valore dell'indicatore calcolato all'inizio del Progetto
</t>
    </r>
    <r>
      <rPr>
        <b/>
        <i/>
        <sz val="10"/>
        <color theme="1"/>
        <rFont val="Arial"/>
        <family val="2"/>
      </rPr>
      <t>Target:</t>
    </r>
    <r>
      <rPr>
        <i/>
        <sz val="10"/>
        <color theme="1"/>
        <rFont val="Arial"/>
        <family val="2"/>
      </rPr>
      <t xml:space="preserve"> inserire il valore dell'indicatore che ci si aspetta di raggiungere con la realizzazione del Progetto
Inoltre, per ciascun anno, indicare il valore dell'indicatore che ci si aspetta a quella data</t>
    </r>
  </si>
  <si>
    <r>
      <rPr>
        <b/>
        <i/>
        <sz val="10"/>
        <color theme="1"/>
        <rFont val="Arial"/>
        <family val="2"/>
      </rPr>
      <t>Output di riferimento:</t>
    </r>
    <r>
      <rPr>
        <i/>
        <sz val="10"/>
        <color theme="1"/>
        <rFont val="Arial"/>
        <family val="2"/>
      </rPr>
      <t xml:space="preserve"> viene pre-compilato in base alle selezioni della tabella precedente
</t>
    </r>
    <r>
      <rPr>
        <b/>
        <i/>
        <sz val="10"/>
        <color theme="1"/>
        <rFont val="Arial"/>
        <family val="2"/>
      </rPr>
      <t>Indicatore:</t>
    </r>
    <r>
      <rPr>
        <i/>
        <sz val="10"/>
        <color theme="1"/>
        <rFont val="Arial"/>
        <family val="2"/>
      </rPr>
      <t xml:space="preserve"> inserire il nome dell'indicatore con cui si vuole monitorare il raggiungimento dell'output prefissato, specificando meglio l'output
</t>
    </r>
    <r>
      <rPr>
        <b/>
        <i/>
        <sz val="10"/>
        <color theme="1"/>
        <rFont val="Arial"/>
        <family val="2"/>
      </rPr>
      <t xml:space="preserve">Unità di misura: </t>
    </r>
    <r>
      <rPr>
        <i/>
        <sz val="10"/>
        <color theme="1"/>
        <rFont val="Arial"/>
        <family val="2"/>
      </rPr>
      <t xml:space="preserve">selezionare dal menu a tendina l'unità di misura dell'indicatore
</t>
    </r>
    <r>
      <rPr>
        <b/>
        <i/>
        <sz val="10"/>
        <color theme="1"/>
        <rFont val="Arial"/>
        <family val="2"/>
      </rPr>
      <t>Fonte:</t>
    </r>
    <r>
      <rPr>
        <i/>
        <sz val="10"/>
        <color theme="1"/>
        <rFont val="Arial"/>
        <family val="2"/>
      </rPr>
      <t xml:space="preserve"> indicare la fonte dei dati per il calcolo dell'indicatore
</t>
    </r>
    <r>
      <rPr>
        <b/>
        <i/>
        <sz val="10"/>
        <color theme="1"/>
        <rFont val="Arial"/>
        <family val="2"/>
      </rPr>
      <t>Categoria di regione:</t>
    </r>
    <r>
      <rPr>
        <i/>
        <sz val="10"/>
        <color theme="1"/>
        <rFont val="Arial"/>
        <family val="2"/>
      </rPr>
      <t xml:space="preserve"> pre-compilato in base alla scelta effettuata nella Sezione dell'anagrafica del Progetto; se del caso, differenziare l'indicatore per ciascuna categoria di Regione
</t>
    </r>
    <r>
      <rPr>
        <b/>
        <i/>
        <sz val="10"/>
        <color theme="1"/>
        <rFont val="Arial"/>
        <family val="2"/>
      </rPr>
      <t>Baseline:</t>
    </r>
    <r>
      <rPr>
        <i/>
        <sz val="10"/>
        <color theme="1"/>
        <rFont val="Arial"/>
        <family val="2"/>
      </rPr>
      <t xml:space="preserve"> inserire il valore dell'indicatore calcolato all'inizio del Progetto
</t>
    </r>
    <r>
      <rPr>
        <b/>
        <i/>
        <sz val="10"/>
        <color theme="1"/>
        <rFont val="Arial"/>
        <family val="2"/>
      </rPr>
      <t>Target:</t>
    </r>
    <r>
      <rPr>
        <i/>
        <sz val="10"/>
        <color theme="1"/>
        <rFont val="Arial"/>
        <family val="2"/>
      </rPr>
      <t xml:space="preserve"> inserire il valore dell'indicatore che ci si aspetta di raggiungere con la realizzazione del Progetto
Inoltre, per ciascun anno, indicare il valore dell'indicatore che ci si aspetta a quella data</t>
    </r>
  </si>
  <si>
    <t>Descrizione della Struttura del Beneficiario. Evidenziare la pertinenza, la coerenza e l’utilità della scelta della Struttura in ragione delle competenze organizzative e progettuali in possesso del Proponente e/o maturate nelle precedenti Programmazioni</t>
  </si>
  <si>
    <t>INDICATORI DI RISULTATO DEL PROGETTO</t>
  </si>
  <si>
    <t>Secondo Proponente</t>
  </si>
  <si>
    <t>Terzo Proponente</t>
  </si>
  <si>
    <t xml:space="preserve">Per contesto di riferimento attuativo si intende l’insieme degli elementi che consentono, ad oggi, di collocare il Progetto nel suo alveo naturale. Ci si attende, pertanto, una descrizione piuttosto circoscritta, concreta e fortemente agganciata all’idea progettuale e ai cambiamenti che si intende effettivamente promuovere. Gli elementi di coerenza con l'Azione del Programma che finanzia il Progetto andranno indicati successivamente. </t>
  </si>
  <si>
    <t>RISORSE UMANE</t>
  </si>
  <si>
    <t>In questa Sezione si chiede di riepilogare il numero complessivo delle risorse umane impiegate nell'attuazione del Progetto</t>
  </si>
  <si>
    <t>Linea intervento</t>
  </si>
  <si>
    <t>Risultato</t>
  </si>
  <si>
    <t>Inizio</t>
  </si>
  <si>
    <t>fine</t>
  </si>
  <si>
    <t>RIEPILOGO OUTPUT DI PROGETTO</t>
  </si>
  <si>
    <t>Target</t>
  </si>
  <si>
    <t>Codice</t>
  </si>
  <si>
    <t>Output</t>
  </si>
  <si>
    <t>Regione</t>
  </si>
  <si>
    <t>%</t>
  </si>
  <si>
    <t>gg</t>
  </si>
  <si>
    <t>num</t>
  </si>
  <si>
    <t>si/no</t>
  </si>
  <si>
    <t>AS</t>
  </si>
  <si>
    <t>MS</t>
  </si>
  <si>
    <t>PS</t>
  </si>
  <si>
    <t>T</t>
  </si>
  <si>
    <t>1.AS.1</t>
  </si>
  <si>
    <t>1.AS.2</t>
  </si>
  <si>
    <t>1.AS.3</t>
  </si>
  <si>
    <t>1.PS.1</t>
  </si>
  <si>
    <t>1.PS.2</t>
  </si>
  <si>
    <t>1.PS.3</t>
  </si>
  <si>
    <t>1.T.1</t>
  </si>
  <si>
    <t>1.T.2</t>
  </si>
  <si>
    <t>1.T.3</t>
  </si>
  <si>
    <t>1.MS.1</t>
  </si>
  <si>
    <t>1.MS.2</t>
  </si>
  <si>
    <t>1.MS.3</t>
  </si>
  <si>
    <t>2.AS.1</t>
  </si>
  <si>
    <t>2.AS.2</t>
  </si>
  <si>
    <t>2.AS.3</t>
  </si>
  <si>
    <t>2.PS.1</t>
  </si>
  <si>
    <t>2.PS.2</t>
  </si>
  <si>
    <t>2.PS.3</t>
  </si>
  <si>
    <t>2.T.1</t>
  </si>
  <si>
    <t>2.T.2</t>
  </si>
  <si>
    <t>2.T.3</t>
  </si>
  <si>
    <t>2.MS.1</t>
  </si>
  <si>
    <t>2.MS.2</t>
  </si>
  <si>
    <t>2.MS.3</t>
  </si>
  <si>
    <t>3.AS.1</t>
  </si>
  <si>
    <t>3.AS.2</t>
  </si>
  <si>
    <t>3.AS.3</t>
  </si>
  <si>
    <t>3.PS.1</t>
  </si>
  <si>
    <t>3.PS.2</t>
  </si>
  <si>
    <t>3.PS.3</t>
  </si>
  <si>
    <t>3.T.1</t>
  </si>
  <si>
    <t>3.T.2</t>
  </si>
  <si>
    <t>3.T.3</t>
  </si>
  <si>
    <t>3.MS.1</t>
  </si>
  <si>
    <t>3.MS.2</t>
  </si>
  <si>
    <t>3.MS.3</t>
  </si>
  <si>
    <t>4.AS.1</t>
  </si>
  <si>
    <t>4.AS.2</t>
  </si>
  <si>
    <t>4.AS.3</t>
  </si>
  <si>
    <t>4.PS.1</t>
  </si>
  <si>
    <t>4.PS.2</t>
  </si>
  <si>
    <t>4.PS.3</t>
  </si>
  <si>
    <t>4.T.1</t>
  </si>
  <si>
    <t>4.T.2</t>
  </si>
  <si>
    <t>4.T.3</t>
  </si>
  <si>
    <t>4.MS.1</t>
  </si>
  <si>
    <t>4.MS.2</t>
  </si>
  <si>
    <t>4.MS.3</t>
  </si>
  <si>
    <t>5.AS.1</t>
  </si>
  <si>
    <t>5.AS.2</t>
  </si>
  <si>
    <t>5.AS.3</t>
  </si>
  <si>
    <t>5.PS.1</t>
  </si>
  <si>
    <t>5.PS.2</t>
  </si>
  <si>
    <t>5.PS.3</t>
  </si>
  <si>
    <t>5.T.1</t>
  </si>
  <si>
    <t>5.T.2</t>
  </si>
  <si>
    <t>5.T.3</t>
  </si>
  <si>
    <t>5.MS.1</t>
  </si>
  <si>
    <t>5.MS.2</t>
  </si>
  <si>
    <t>5.MS.3</t>
  </si>
  <si>
    <t>6.AS.1</t>
  </si>
  <si>
    <t>6.AS.2</t>
  </si>
  <si>
    <t>6.AS.3</t>
  </si>
  <si>
    <t>6.PS.1</t>
  </si>
  <si>
    <t>6.PS.2</t>
  </si>
  <si>
    <t>6.PS.3</t>
  </si>
  <si>
    <t>6.T.1</t>
  </si>
  <si>
    <t>6.T.2</t>
  </si>
  <si>
    <t>6.T.3</t>
  </si>
  <si>
    <t>6.MS.1</t>
  </si>
  <si>
    <t>6.MS.2</t>
  </si>
  <si>
    <t>6.MS.3</t>
  </si>
  <si>
    <t>7.AS.1</t>
  </si>
  <si>
    <t>7.AS.2</t>
  </si>
  <si>
    <t>7.AS.3</t>
  </si>
  <si>
    <t>7.PS.1</t>
  </si>
  <si>
    <t>7.PS.2</t>
  </si>
  <si>
    <t>7.PS.3</t>
  </si>
  <si>
    <t>7.T.1</t>
  </si>
  <si>
    <t>7.T.2</t>
  </si>
  <si>
    <t>7.T.3</t>
  </si>
  <si>
    <t>7.MS.1</t>
  </si>
  <si>
    <t>7.MS.2</t>
  </si>
  <si>
    <t>7.MS.3</t>
  </si>
  <si>
    <t>8.AS.1</t>
  </si>
  <si>
    <t>8.AS.2</t>
  </si>
  <si>
    <t>8.AS.3</t>
  </si>
  <si>
    <t>8.PS.1</t>
  </si>
  <si>
    <t>8.PS.2</t>
  </si>
  <si>
    <t>8.PS.3</t>
  </si>
  <si>
    <t>8.T.1</t>
  </si>
  <si>
    <t>8.T.2</t>
  </si>
  <si>
    <t>8.T.3</t>
  </si>
  <si>
    <t>8.MS.1</t>
  </si>
  <si>
    <t>8.MS.2</t>
  </si>
  <si>
    <t>8.MS.3</t>
  </si>
  <si>
    <t>9.AS.1</t>
  </si>
  <si>
    <t>9.AS.2</t>
  </si>
  <si>
    <t>9.AS.3</t>
  </si>
  <si>
    <t>9.PS.1</t>
  </si>
  <si>
    <t>9.PS.2</t>
  </si>
  <si>
    <t>9.PS.3</t>
  </si>
  <si>
    <t>9.T.1</t>
  </si>
  <si>
    <t>9.T.2</t>
  </si>
  <si>
    <t>9.T.3</t>
  </si>
  <si>
    <t>9.MS.1</t>
  </si>
  <si>
    <t>9.MS.2</t>
  </si>
  <si>
    <t>9.MS.3</t>
  </si>
  <si>
    <t>10.AS.1</t>
  </si>
  <si>
    <t>10.AS.2</t>
  </si>
  <si>
    <t>10.AS.3</t>
  </si>
  <si>
    <t>10.PS.1</t>
  </si>
  <si>
    <t>10.PS.2</t>
  </si>
  <si>
    <t>10.PS.3</t>
  </si>
  <si>
    <t>10.T.1</t>
  </si>
  <si>
    <t>10.T.2</t>
  </si>
  <si>
    <t>10.T.3</t>
  </si>
  <si>
    <t>10.MS.1</t>
  </si>
  <si>
    <t>10.MS.2</t>
  </si>
  <si>
    <t>10.MS.3</t>
  </si>
  <si>
    <t>11.AS.1</t>
  </si>
  <si>
    <t>11.AS.2</t>
  </si>
  <si>
    <t>11.AS.3</t>
  </si>
  <si>
    <t>11.PS.1</t>
  </si>
  <si>
    <t>11.PS.2</t>
  </si>
  <si>
    <t>11.PS.3</t>
  </si>
  <si>
    <t>11.T.1</t>
  </si>
  <si>
    <t>11.T.2</t>
  </si>
  <si>
    <t>11.T.3</t>
  </si>
  <si>
    <t>11.MS.1</t>
  </si>
  <si>
    <t>11.MS.2</t>
  </si>
  <si>
    <t>11.MS.3</t>
  </si>
  <si>
    <t>12.AS.1</t>
  </si>
  <si>
    <t>12.AS.2</t>
  </si>
  <si>
    <t>12.AS.3</t>
  </si>
  <si>
    <t>12.PS.1</t>
  </si>
  <si>
    <t>12.PS.2</t>
  </si>
  <si>
    <t>12.PS.3</t>
  </si>
  <si>
    <t>12.T.1</t>
  </si>
  <si>
    <t>12.T.2</t>
  </si>
  <si>
    <t>12.T.3</t>
  </si>
  <si>
    <t>12.MS.1</t>
  </si>
  <si>
    <t>12.MS.2</t>
  </si>
  <si>
    <t>12.MS.3</t>
  </si>
  <si>
    <t>13.AS.1</t>
  </si>
  <si>
    <t>13.AS.2</t>
  </si>
  <si>
    <t>13.AS.3</t>
  </si>
  <si>
    <t>13.PS.1</t>
  </si>
  <si>
    <t>13.PS.2</t>
  </si>
  <si>
    <t>13.PS.3</t>
  </si>
  <si>
    <t>13.T.1</t>
  </si>
  <si>
    <t>13.T.2</t>
  </si>
  <si>
    <t>13.T.3</t>
  </si>
  <si>
    <t>13.MS.1</t>
  </si>
  <si>
    <t>13.MS.2</t>
  </si>
  <si>
    <t>13.MS.3</t>
  </si>
  <si>
    <t>14.AS.1</t>
  </si>
  <si>
    <t>14.AS.2</t>
  </si>
  <si>
    <t>14.AS.3</t>
  </si>
  <si>
    <t>14.PS.1</t>
  </si>
  <si>
    <t>14.PS.2</t>
  </si>
  <si>
    <t>14.PS.3</t>
  </si>
  <si>
    <t>14.T.1</t>
  </si>
  <si>
    <t>14.T.2</t>
  </si>
  <si>
    <t>14.T.3</t>
  </si>
  <si>
    <t>14.MS.1</t>
  </si>
  <si>
    <t>14.MS.2</t>
  </si>
  <si>
    <t>14.MS.3</t>
  </si>
  <si>
    <t>15.AS.1</t>
  </si>
  <si>
    <t>15.AS.2</t>
  </si>
  <si>
    <t>15.AS.3</t>
  </si>
  <si>
    <t>15.PS.1</t>
  </si>
  <si>
    <t>15.PS.2</t>
  </si>
  <si>
    <t>15.PS.3</t>
  </si>
  <si>
    <t>15.T.1</t>
  </si>
  <si>
    <t>15.T.2</t>
  </si>
  <si>
    <t>15.T.3</t>
  </si>
  <si>
    <t>15.MS.1</t>
  </si>
  <si>
    <t>15.MS.2</t>
  </si>
  <si>
    <t>15.MS.3</t>
  </si>
  <si>
    <t>16.AS.1</t>
  </si>
  <si>
    <t>16.AS.2</t>
  </si>
  <si>
    <t>16.AS.3</t>
  </si>
  <si>
    <t>16.PS.1</t>
  </si>
  <si>
    <t>16.PS.2</t>
  </si>
  <si>
    <t>16.PS.3</t>
  </si>
  <si>
    <t>16.T.1</t>
  </si>
  <si>
    <t>16.T.2</t>
  </si>
  <si>
    <t>16.T.3</t>
  </si>
  <si>
    <t>16.MS.1</t>
  </si>
  <si>
    <t>16.MS.2</t>
  </si>
  <si>
    <t>16.MS.3</t>
  </si>
  <si>
    <t>17.AS.1</t>
  </si>
  <si>
    <t>17.AS.2</t>
  </si>
  <si>
    <t>17.AS.3</t>
  </si>
  <si>
    <t>17.PS.1</t>
  </si>
  <si>
    <t>17.PS.2</t>
  </si>
  <si>
    <t>17.PS.3</t>
  </si>
  <si>
    <t>17.T.1</t>
  </si>
  <si>
    <t>17.T.2</t>
  </si>
  <si>
    <t>17.T.3</t>
  </si>
  <si>
    <t>17.MS.1</t>
  </si>
  <si>
    <t>17.MS.2</t>
  </si>
  <si>
    <t>17.MS.3</t>
  </si>
  <si>
    <t>18.AS.1</t>
  </si>
  <si>
    <t>18.AS.2</t>
  </si>
  <si>
    <t>18.AS.3</t>
  </si>
  <si>
    <t>18.PS.1</t>
  </si>
  <si>
    <t>18.PS.2</t>
  </si>
  <si>
    <t>18.PS.3</t>
  </si>
  <si>
    <t>18.T.1</t>
  </si>
  <si>
    <t>18.T.2</t>
  </si>
  <si>
    <t>18.T.3</t>
  </si>
  <si>
    <t>18.MS.1</t>
  </si>
  <si>
    <t>18.MS.2</t>
  </si>
  <si>
    <t>18.MS.3</t>
  </si>
  <si>
    <t>19.AS.1</t>
  </si>
  <si>
    <t>19.AS.2</t>
  </si>
  <si>
    <t>19.AS.3</t>
  </si>
  <si>
    <t>19.PS.1</t>
  </si>
  <si>
    <t>19.PS.2</t>
  </si>
  <si>
    <t>19.PS.3</t>
  </si>
  <si>
    <t>19.T.1</t>
  </si>
  <si>
    <t>19.T.2</t>
  </si>
  <si>
    <t>19.T.3</t>
  </si>
  <si>
    <t>19.MS.1</t>
  </si>
  <si>
    <t>19.MS.2</t>
  </si>
  <si>
    <t>19.MS.3</t>
  </si>
  <si>
    <t>20.AS.1</t>
  </si>
  <si>
    <t>20.AS.2</t>
  </si>
  <si>
    <t>20.AS.3</t>
  </si>
  <si>
    <t>20.PS.1</t>
  </si>
  <si>
    <t>20.PS.2</t>
  </si>
  <si>
    <t>20.PS.3</t>
  </si>
  <si>
    <t>20.T.1</t>
  </si>
  <si>
    <t>20.T.2</t>
  </si>
  <si>
    <t>20.T.3</t>
  </si>
  <si>
    <t>20.MS.1</t>
  </si>
  <si>
    <t>20.MS.2</t>
  </si>
  <si>
    <t>20.MS.3</t>
  </si>
  <si>
    <t>21.AS.1</t>
  </si>
  <si>
    <t>21.AS.2</t>
  </si>
  <si>
    <t>21.AS.3</t>
  </si>
  <si>
    <t>21.PS.1</t>
  </si>
  <si>
    <t>21.PS.2</t>
  </si>
  <si>
    <t>21.PS.3</t>
  </si>
  <si>
    <t>21.T.1</t>
  </si>
  <si>
    <t>21.T.2</t>
  </si>
  <si>
    <t>21.T.3</t>
  </si>
  <si>
    <t>21.MS.1</t>
  </si>
  <si>
    <t>21.MS.2</t>
  </si>
  <si>
    <t>21.MS.3</t>
  </si>
  <si>
    <t>22.AS.1</t>
  </si>
  <si>
    <t>22.AS.2</t>
  </si>
  <si>
    <t>22.AS.3</t>
  </si>
  <si>
    <t>22.PS.1</t>
  </si>
  <si>
    <t>22.PS.2</t>
  </si>
  <si>
    <t>22.PS.3</t>
  </si>
  <si>
    <t>22.T.1</t>
  </si>
  <si>
    <t>22.T.2</t>
  </si>
  <si>
    <t>22.T.3</t>
  </si>
  <si>
    <t>22.MS.1</t>
  </si>
  <si>
    <t>22.MS.2</t>
  </si>
  <si>
    <t>22.MS.3</t>
  </si>
  <si>
    <t>23.AS.1</t>
  </si>
  <si>
    <t>23.AS.2</t>
  </si>
  <si>
    <t>23.AS.3</t>
  </si>
  <si>
    <t>23.PS.1</t>
  </si>
  <si>
    <t>23.PS.2</t>
  </si>
  <si>
    <t>23.PS.3</t>
  </si>
  <si>
    <t>23.T.1</t>
  </si>
  <si>
    <t>23.T.2</t>
  </si>
  <si>
    <t>23.T.3</t>
  </si>
  <si>
    <t>23.MS.1</t>
  </si>
  <si>
    <t>23.MS.2</t>
  </si>
  <si>
    <t>23.MS.3</t>
  </si>
  <si>
    <t>24.AS.1</t>
  </si>
  <si>
    <t>24.AS.2</t>
  </si>
  <si>
    <t>24.AS.3</t>
  </si>
  <si>
    <t>24.PS.1</t>
  </si>
  <si>
    <t>24.PS.2</t>
  </si>
  <si>
    <t>24.PS.3</t>
  </si>
  <si>
    <t>24.T.1</t>
  </si>
  <si>
    <t>24.T.2</t>
  </si>
  <si>
    <t>24.T.3</t>
  </si>
  <si>
    <t>24.MS.1</t>
  </si>
  <si>
    <t>24.MS.2</t>
  </si>
  <si>
    <t>24.MS.3</t>
  </si>
  <si>
    <t>25.AS.1</t>
  </si>
  <si>
    <t>25.AS.2</t>
  </si>
  <si>
    <t>25.AS.3</t>
  </si>
  <si>
    <t>25.PS.1</t>
  </si>
  <si>
    <t>25.PS.2</t>
  </si>
  <si>
    <t>25.PS.3</t>
  </si>
  <si>
    <t>25.T.1</t>
  </si>
  <si>
    <t>25.T.2</t>
  </si>
  <si>
    <t>25.T.3</t>
  </si>
  <si>
    <t>25.MS.1</t>
  </si>
  <si>
    <t>25.MS.2</t>
  </si>
  <si>
    <t>25.MS.3</t>
  </si>
  <si>
    <t>26.AS.1</t>
  </si>
  <si>
    <t>26.AS.2</t>
  </si>
  <si>
    <t>26.AS.3</t>
  </si>
  <si>
    <t>26.PS.1</t>
  </si>
  <si>
    <t>26.PS.2</t>
  </si>
  <si>
    <t>26.PS.3</t>
  </si>
  <si>
    <t>26.T.1</t>
  </si>
  <si>
    <t>26.T.2</t>
  </si>
  <si>
    <t>26.T.3</t>
  </si>
  <si>
    <t>26.MS.1</t>
  </si>
  <si>
    <t>26.MS.2</t>
  </si>
  <si>
    <t>26.MS.3</t>
  </si>
  <si>
    <t>27.AS.1</t>
  </si>
  <si>
    <t>27.AS.2</t>
  </si>
  <si>
    <t>27.AS.3</t>
  </si>
  <si>
    <t>27.PS.1</t>
  </si>
  <si>
    <t>27.PS.2</t>
  </si>
  <si>
    <t>27.PS.3</t>
  </si>
  <si>
    <t>27.T.1</t>
  </si>
  <si>
    <t>27.T.2</t>
  </si>
  <si>
    <t>27.T.3</t>
  </si>
  <si>
    <t>27.MS.1</t>
  </si>
  <si>
    <t>27.MS.2</t>
  </si>
  <si>
    <t>27.MS.3</t>
  </si>
  <si>
    <t>28.AS.1</t>
  </si>
  <si>
    <t>28.AS.2</t>
  </si>
  <si>
    <t>28.AS.3</t>
  </si>
  <si>
    <t>28.PS.1</t>
  </si>
  <si>
    <t>28.PS.2</t>
  </si>
  <si>
    <t>28.PS.3</t>
  </si>
  <si>
    <t>28.T.1</t>
  </si>
  <si>
    <t>28.T.2</t>
  </si>
  <si>
    <t>28.T.3</t>
  </si>
  <si>
    <t>28.MS.1</t>
  </si>
  <si>
    <t>28.MS.2</t>
  </si>
  <si>
    <t>28.MS.3</t>
  </si>
  <si>
    <t>29.AS.1</t>
  </si>
  <si>
    <t>29.AS.2</t>
  </si>
  <si>
    <t>29.AS.3</t>
  </si>
  <si>
    <t>29.PS.1</t>
  </si>
  <si>
    <t>29.PS.2</t>
  </si>
  <si>
    <t>29.PS.3</t>
  </si>
  <si>
    <t>29.T.1</t>
  </si>
  <si>
    <t>29.T.2</t>
  </si>
  <si>
    <t>29.T.3</t>
  </si>
  <si>
    <t>29.MS.1</t>
  </si>
  <si>
    <t>29.MS.2</t>
  </si>
  <si>
    <t>29.MS.3</t>
  </si>
  <si>
    <t>30.AS.1</t>
  </si>
  <si>
    <t>30.AS.2</t>
  </si>
  <si>
    <t>30.AS.3</t>
  </si>
  <si>
    <t>30.PS.1</t>
  </si>
  <si>
    <t>30.PS.2</t>
  </si>
  <si>
    <t>30.PS.3</t>
  </si>
  <si>
    <t>30.T.1</t>
  </si>
  <si>
    <t>30.T.2</t>
  </si>
  <si>
    <t>30.T.3</t>
  </si>
  <si>
    <t>30.MS.1</t>
  </si>
  <si>
    <t>30.MS.2</t>
  </si>
  <si>
    <t>30.MS.3</t>
  </si>
  <si>
    <t>31.AS.1</t>
  </si>
  <si>
    <t>31.AS.2</t>
  </si>
  <si>
    <t>31.AS.3</t>
  </si>
  <si>
    <t>31.PS.1</t>
  </si>
  <si>
    <t>31.PS.2</t>
  </si>
  <si>
    <t>31.PS.3</t>
  </si>
  <si>
    <t>31.T.1</t>
  </si>
  <si>
    <t>31.T.2</t>
  </si>
  <si>
    <t>31.T.3</t>
  </si>
  <si>
    <t>31.MS.1</t>
  </si>
  <si>
    <t>31.MS.2</t>
  </si>
  <si>
    <t>31.MS.3</t>
  </si>
  <si>
    <t>32.AS.1</t>
  </si>
  <si>
    <t>32.AS.2</t>
  </si>
  <si>
    <t>32.AS.3</t>
  </si>
  <si>
    <t>32.PS.1</t>
  </si>
  <si>
    <t>32.PS.2</t>
  </si>
  <si>
    <t>32.PS.3</t>
  </si>
  <si>
    <t>32.T.1</t>
  </si>
  <si>
    <t>32.T.2</t>
  </si>
  <si>
    <t>32.T.3</t>
  </si>
  <si>
    <t>32.MS.1</t>
  </si>
  <si>
    <t>32.MS.2</t>
  </si>
  <si>
    <t>32.MS.3</t>
  </si>
  <si>
    <t>33.AS.1</t>
  </si>
  <si>
    <t>33.AS.2</t>
  </si>
  <si>
    <t>33.AS.3</t>
  </si>
  <si>
    <t>33.PS.1</t>
  </si>
  <si>
    <t>33.PS.2</t>
  </si>
  <si>
    <t>33.PS.3</t>
  </si>
  <si>
    <t>33.T.1</t>
  </si>
  <si>
    <t>33.T.2</t>
  </si>
  <si>
    <t>33.T.3</t>
  </si>
  <si>
    <t>33.MS.1</t>
  </si>
  <si>
    <t>33.MS.2</t>
  </si>
  <si>
    <t>33.MS.3</t>
  </si>
  <si>
    <t>34.AS.1</t>
  </si>
  <si>
    <t>34.AS.2</t>
  </si>
  <si>
    <t>34.AS.3</t>
  </si>
  <si>
    <t>34.PS.1</t>
  </si>
  <si>
    <t>34.PS.2</t>
  </si>
  <si>
    <t>34.PS.3</t>
  </si>
  <si>
    <t>34.T.1</t>
  </si>
  <si>
    <t>34.T.2</t>
  </si>
  <si>
    <t>34.T.3</t>
  </si>
  <si>
    <t>34.MS.1</t>
  </si>
  <si>
    <t>34.MS.2</t>
  </si>
  <si>
    <t>34.MS.3</t>
  </si>
  <si>
    <t>35.AS.1</t>
  </si>
  <si>
    <t>35.AS.2</t>
  </si>
  <si>
    <t>35.AS.3</t>
  </si>
  <si>
    <t>35.PS.1</t>
  </si>
  <si>
    <t>35.PS.2</t>
  </si>
  <si>
    <t>35.PS.3</t>
  </si>
  <si>
    <t>35.T.1</t>
  </si>
  <si>
    <t>35.T.2</t>
  </si>
  <si>
    <t>35.T.3</t>
  </si>
  <si>
    <t>35.MS.1</t>
  </si>
  <si>
    <t>35.MS.2</t>
  </si>
  <si>
    <t>35.MS.3</t>
  </si>
  <si>
    <t>36.AS.1</t>
  </si>
  <si>
    <t>36.AS.2</t>
  </si>
  <si>
    <t>36.AS.3</t>
  </si>
  <si>
    <t>36.PS.1</t>
  </si>
  <si>
    <t>36.PS.2</t>
  </si>
  <si>
    <t>36.PS.3</t>
  </si>
  <si>
    <t>36.T.1</t>
  </si>
  <si>
    <t>36.T.2</t>
  </si>
  <si>
    <t>36.T.3</t>
  </si>
  <si>
    <t>36.MS.1</t>
  </si>
  <si>
    <t>36.MS.2</t>
  </si>
  <si>
    <t>36.MS.3</t>
  </si>
  <si>
    <t>37.AS.1</t>
  </si>
  <si>
    <t>37.AS.2</t>
  </si>
  <si>
    <t>37.AS.3</t>
  </si>
  <si>
    <t>37.PS.1</t>
  </si>
  <si>
    <t>37.PS.2</t>
  </si>
  <si>
    <t>37.PS.3</t>
  </si>
  <si>
    <t>37.T.1</t>
  </si>
  <si>
    <t>37.T.2</t>
  </si>
  <si>
    <t>37.T.3</t>
  </si>
  <si>
    <t>37.MS.1</t>
  </si>
  <si>
    <t>37.MS.2</t>
  </si>
  <si>
    <t>37.MS.3</t>
  </si>
  <si>
    <t>38.AS.1</t>
  </si>
  <si>
    <t>38.AS.2</t>
  </si>
  <si>
    <t>38.AS.3</t>
  </si>
  <si>
    <t>38.PS.1</t>
  </si>
  <si>
    <t>38.PS.2</t>
  </si>
  <si>
    <t>38.PS.3</t>
  </si>
  <si>
    <t>38.T.1</t>
  </si>
  <si>
    <t>38.T.2</t>
  </si>
  <si>
    <t>38.T.3</t>
  </si>
  <si>
    <t>38.MS.1</t>
  </si>
  <si>
    <t>38.MS.2</t>
  </si>
  <si>
    <t>38.MS.3</t>
  </si>
  <si>
    <t>39.AS.1</t>
  </si>
  <si>
    <t>39.AS.2</t>
  </si>
  <si>
    <t>39.AS.3</t>
  </si>
  <si>
    <t>39.PS.1</t>
  </si>
  <si>
    <t>39.PS.2</t>
  </si>
  <si>
    <t>39.PS.3</t>
  </si>
  <si>
    <t>39.T.1</t>
  </si>
  <si>
    <t>39.T.2</t>
  </si>
  <si>
    <t>39.T.3</t>
  </si>
  <si>
    <t>39.MS.1</t>
  </si>
  <si>
    <t>39.MS.2</t>
  </si>
  <si>
    <t>39.MS.3</t>
  </si>
  <si>
    <t>40.AS.1</t>
  </si>
  <si>
    <t>40.AS.2</t>
  </si>
  <si>
    <t>40.AS.3</t>
  </si>
  <si>
    <t>40.PS.1</t>
  </si>
  <si>
    <t>40.PS.2</t>
  </si>
  <si>
    <t>40.PS.3</t>
  </si>
  <si>
    <t>40.T.1</t>
  </si>
  <si>
    <t>40.T.2</t>
  </si>
  <si>
    <t>40.T.3</t>
  </si>
  <si>
    <t>40.MS.1</t>
  </si>
  <si>
    <t>40.MS.2</t>
  </si>
  <si>
    <t>40.MS.3</t>
  </si>
  <si>
    <t>mm</t>
  </si>
  <si>
    <t>Tutte</t>
  </si>
  <si>
    <t>Competenze</t>
  </si>
  <si>
    <t>Funzioni/Ruoli</t>
  </si>
  <si>
    <t>Unità organizzativa</t>
  </si>
  <si>
    <t>Vanno indicate qui le Unità operative e le relative risorse umane dedicate alle attività gestionali del Progetto (attività procedurali, promozione di Avvisi e bandi per l'acquisizione di beni e servizi, rendicontazione della spesa. etc.). Tali risorse umane sono già state indicate, tra le altre, nel totale delle risorse umane interne coinvolte dal Progetto. Si chiede qui di indicare solo quelle direttamente coinvolte nelle attività descritte tra parentesi e riferibili alla capacità amministrativa del Beneficiario.</t>
  </si>
  <si>
    <t>Descrivere il numero di risorse umane interne e le relative funzioni/ruoli ad esse assegnate nelle diverse unità organizzative coinvolte nella gestione del Progetto, specificando anche le competenze possedute</t>
  </si>
  <si>
    <t>Anagrafica soggetti</t>
  </si>
  <si>
    <t>Anagrafica progetto</t>
  </si>
  <si>
    <t>Idea progetto</t>
  </si>
  <si>
    <t>Partenariato</t>
  </si>
  <si>
    <t>Risk assessment</t>
  </si>
  <si>
    <t>Esperienze pregresse</t>
  </si>
  <si>
    <t>Quadro logico</t>
  </si>
  <si>
    <t>Obiettivi</t>
  </si>
  <si>
    <t>Linee Intervento</t>
  </si>
  <si>
    <t>Linee Trasversali</t>
  </si>
  <si>
    <t>L1</t>
  </si>
  <si>
    <t>L2</t>
  </si>
  <si>
    <t>L3</t>
  </si>
  <si>
    <t>L4</t>
  </si>
  <si>
    <t>L5</t>
  </si>
  <si>
    <t>L6</t>
  </si>
  <si>
    <t>L7</t>
  </si>
  <si>
    <t>L8</t>
  </si>
  <si>
    <t>L9</t>
  </si>
  <si>
    <t>L10</t>
  </si>
  <si>
    <t>L11</t>
  </si>
  <si>
    <t>L12</t>
  </si>
  <si>
    <t>L13</t>
  </si>
  <si>
    <t>L14</t>
  </si>
  <si>
    <t>L15</t>
  </si>
  <si>
    <t>L16</t>
  </si>
  <si>
    <t>L17</t>
  </si>
  <si>
    <t>L18</t>
  </si>
  <si>
    <t>L19</t>
  </si>
  <si>
    <t>L20</t>
  </si>
  <si>
    <t>L21</t>
  </si>
  <si>
    <t>L22</t>
  </si>
  <si>
    <t>Output Progetto</t>
  </si>
  <si>
    <t>Risultati Progetto</t>
  </si>
  <si>
    <t>Output PON</t>
  </si>
  <si>
    <t>Risultati PON</t>
  </si>
  <si>
    <t>Risorse umane</t>
  </si>
  <si>
    <t>Cronoprogramma spesa</t>
  </si>
  <si>
    <t>Gestione progetto</t>
  </si>
  <si>
    <t>Attività 1</t>
  </si>
  <si>
    <t>Attività 2</t>
  </si>
  <si>
    <t>Attività 3</t>
  </si>
  <si>
    <t>Attività 4</t>
  </si>
  <si>
    <t>Attività 5</t>
  </si>
  <si>
    <t>Attività 6</t>
  </si>
  <si>
    <t>Attività 7</t>
  </si>
  <si>
    <t>Attività 8</t>
  </si>
  <si>
    <t>Attività 9</t>
  </si>
  <si>
    <t>Attività 10</t>
  </si>
  <si>
    <t>Attività 11</t>
  </si>
  <si>
    <t>Attività 12</t>
  </si>
  <si>
    <t>Attività 13</t>
  </si>
  <si>
    <t>Attività 14</t>
  </si>
  <si>
    <t>Attività 15</t>
  </si>
  <si>
    <t>Attività 16</t>
  </si>
  <si>
    <t>Attività 17</t>
  </si>
  <si>
    <t>Attività 18</t>
  </si>
  <si>
    <t>Attività 19</t>
  </si>
  <si>
    <t>Attività 20</t>
  </si>
  <si>
    <t>Attività 21</t>
  </si>
  <si>
    <t>Attività 22</t>
  </si>
  <si>
    <t>Attività 23</t>
  </si>
  <si>
    <t>Attività 24</t>
  </si>
  <si>
    <t>Attività 25</t>
  </si>
  <si>
    <t>Attività 26</t>
  </si>
  <si>
    <t>Attività 27</t>
  </si>
  <si>
    <t>Attività 28</t>
  </si>
  <si>
    <t>Attività 29</t>
  </si>
  <si>
    <t>Attività 30</t>
  </si>
  <si>
    <t>Attività 31</t>
  </si>
  <si>
    <t>Attività 32</t>
  </si>
  <si>
    <t>Attività 33</t>
  </si>
  <si>
    <t>Attività 34</t>
  </si>
  <si>
    <t>Attività 35</t>
  </si>
  <si>
    <t>Attività 36</t>
  </si>
  <si>
    <t>Attività 37</t>
  </si>
  <si>
    <t>Attività 38</t>
  </si>
  <si>
    <t>Attività 39</t>
  </si>
  <si>
    <t>Attività 40</t>
  </si>
  <si>
    <t>Anagrafica Proponente/i e Beneficiario</t>
  </si>
  <si>
    <t>Anagrafica del Progetto</t>
  </si>
  <si>
    <t>Idea Progetto</t>
  </si>
  <si>
    <t>Output del Progetto</t>
  </si>
  <si>
    <t>Risultati del Progetto</t>
  </si>
  <si>
    <t>Output previsti dal PON</t>
  </si>
  <si>
    <t>Risultati previsti dal PON</t>
  </si>
  <si>
    <t>Cronoprogramma di spesa</t>
  </si>
  <si>
    <t>Gestione del progetto</t>
  </si>
  <si>
    <t>INDICE SEZIONI</t>
  </si>
  <si>
    <t>Attività</t>
  </si>
  <si>
    <t>CRONOPROGRAMMA</t>
  </si>
  <si>
    <t>Titolo</t>
  </si>
  <si>
    <t>Anno inizio</t>
  </si>
  <si>
    <t>Annno fine</t>
  </si>
  <si>
    <t>Budget allocato per tipologia di spesa per l'intero Progetto</t>
  </si>
  <si>
    <t>QUADRO FINANZIARIO</t>
  </si>
  <si>
    <t>In questa Sezione viene riepilogato automaticamente il budget allocato per l'intero Progetto sulla base degli importi inseriti nei singoli fogli delle Attività</t>
  </si>
  <si>
    <t>ISTRUZIONI OPERATIVE</t>
  </si>
  <si>
    <t>LI</t>
  </si>
  <si>
    <t>RIS</t>
  </si>
  <si>
    <t>Programma Operativo Nazionale 
Governance e Capacità Istituzionale 2014-2020</t>
  </si>
  <si>
    <t>TITOLO DEL PROGETTO</t>
  </si>
  <si>
    <t>Cronoprogramma</t>
  </si>
  <si>
    <t>Quadro finanziario</t>
  </si>
  <si>
    <t>LI1</t>
  </si>
  <si>
    <t>LI2</t>
  </si>
  <si>
    <t>LI3</t>
  </si>
  <si>
    <t>LI4</t>
  </si>
  <si>
    <t>LI5</t>
  </si>
  <si>
    <t>LI6</t>
  </si>
  <si>
    <t>LI7</t>
  </si>
  <si>
    <t>LI8</t>
  </si>
  <si>
    <t>LI9</t>
  </si>
  <si>
    <t>LI10</t>
  </si>
  <si>
    <t>LI11</t>
  </si>
  <si>
    <t>LI12</t>
  </si>
  <si>
    <t>LI13</t>
  </si>
  <si>
    <t>LI14</t>
  </si>
  <si>
    <t>LI15</t>
  </si>
  <si>
    <t>LI16</t>
  </si>
  <si>
    <t>LI17</t>
  </si>
  <si>
    <t>LI18</t>
  </si>
  <si>
    <t>LI19</t>
  </si>
  <si>
    <t>LI20</t>
  </si>
  <si>
    <t>LI21</t>
  </si>
  <si>
    <t>LI22</t>
  </si>
  <si>
    <t>OO</t>
  </si>
  <si>
    <t>Ob Operativo</t>
  </si>
  <si>
    <t>Ob generale</t>
  </si>
  <si>
    <t>OG</t>
  </si>
  <si>
    <t>LI corretta</t>
  </si>
  <si>
    <t>ATT</t>
  </si>
  <si>
    <t>OUT</t>
  </si>
  <si>
    <t>Obiettivi generali</t>
  </si>
  <si>
    <t>Obiettivi operativi</t>
  </si>
  <si>
    <t>Risultato Atteso</t>
  </si>
  <si>
    <t>&lt;&lt; SEZIONE PRECEDENTE</t>
  </si>
  <si>
    <t>In generale il Proponente può intervenire su 4 tipologie di campi:</t>
  </si>
  <si>
    <t>- campi testuali con sfondo bianco, in cui è possibile inserire del testo a piacere a meno che non si tratti di date o numeri;</t>
  </si>
  <si>
    <t>- campi testuali con sfondo bianco sotto forma di elenco, in cui l'inserimento di un campo ne fa scaturire uno successivo a disposizione per la compilazione;</t>
  </si>
  <si>
    <t>diventa</t>
  </si>
  <si>
    <t>Descrizione prima criticità …</t>
  </si>
  <si>
    <t>- campi con sfondo verde, in cui al click con il mouse viene inserita o eliminata una "X" che indica la scelta effettuata;</t>
  </si>
  <si>
    <t>- checkbox da selezionare.</t>
  </si>
  <si>
    <t>ANAGRAFICA PROGETTO</t>
  </si>
  <si>
    <t>Tutti i fogli sono protetti, cioè è abilitata la modifica delle sole celle per le quali è richiesta una compilazione da parte del Proponente. La protezione è necessaria per garantire che non ci siano errori di struttura e che ci sia omogeneità per le elaborazioni a cura dell'AdG. Si raccomanda, quindi, di non tentare di modificare la strutturazione proposta e di utilizzare esclusivamente gli spazi messi a disposizione. A causa delle elaborazioni sottostanti il caricamento di fogli come quelli relativi alle Attività (A1, A2, etc.) o quelli di riepilogo (degli Output, dei Risultati Attesi, etc.) potrebbe richiedere alcuni secondi di attesa.</t>
  </si>
  <si>
    <t xml:space="preserve">I riquadri con sfondo rosa, poi, rappresentano le istruzioni a corredo della Sezione e/o delle specifiche Domande. E istruzioni si riferiscono al riquadro immediatamente precedente </t>
  </si>
  <si>
    <t>Al termine di ciascuna Sezione sono presenti due box. Nel primo il Proponente può formulare richieste di supporto alla compilazione, mentre nel secondo sarà cura dell'Autorità di Gestione e/o dell'Organismo Intermedio fornire le spiegazioni necessarie. In questo secondo box l'AdG e/o l'OI può inserire richieste di integrazioni e/o modifiche ai dati inseriti dal Proponente.</t>
  </si>
  <si>
    <t>Per Obiettivi Operativi si intendono gli Obiettivi posti ad un livello di definizione/concretezza maggiore rispetto a quelli generali e che è possibile operazionalizzare, cioè, scomporre in specifiche Linee di Intervento e Attività. La relazione che guida la loro scelta e la loro descrizione è quella che collega questa tipologia di Obiettivi ai Risultati Attesi.</t>
  </si>
  <si>
    <t>Risulta fondamentale procedere con l'inserimento dei dati Sezione per Sezione nell'ordine in cui sono state proposte. Infatti, i dati inseriti in una Sezione sono spesso propedeutici a quelli da inserire nelle Sezioni successive.
In ogni caso si consiglia di compilare preliminarmente campi come:
- data di inizio e di fine Progetto (anche se non si conoscono ancora con esattezza) e l'appartenenza ad una Azione di Sistema o ad una categoria di Regione presenti nella "Anagrafica Progetto" (in questa Sezione molti campi sono pre-compilati e non è necessario operare alcuna modifica);
- i nomi dei Partner di Progetto nella Sezione del "Partenariato";
- gli Obiettivi Generali, quelli Operativi e i Risultati Attesi di Progetto nella Sezione "Obiettivi";
- le Linee di Intervento nella relativa Sezione;
- le date di inizio e di fine Attività (anche se non si conoscono con esattezza) nelle relative Sezioni.</t>
  </si>
  <si>
    <t>Inoltre è possibile sfruttare la funzionalità di Excel che permette, attraverso il click con il tasto destro sulle frecce di navigazione in basso a sinistra, di navigare velocemente le varie Sezioni.</t>
  </si>
  <si>
    <t>Procedere ad una breve descrizione delle esperienze pregresse del Beneficiario in tema di gestione di progetti cofinanziati (descrizione dei ruoli, delle funzioni e delle competenze della struttura interna all’Amministrazione nell’ambito della Programmazione 2014/2020).</t>
  </si>
  <si>
    <t>Riportare una descrizione delle possibili azioni di riorganizzazione che si intende intraprendere per migliorare l'adeguatezza della struttura del Beneficiario in relazione alle Attività previste dal Progetto (interventi sull’organico, secondo i rispettivi regolamenti e norme contrattuali; interventi sul potenziamento delle competenze del personale interno incaricato; potenziamento e/o razionalizzazione delle dotazioni strumentali ed informatiche; organizzazione procedurale e di sistema delle Attività assegnate in qualità di beneficiario, acquisizione di professionalità esterne; acquisizione di supporto tecnico esterno). Si fa presente che nessuna delle azioni descritte è obbligatoria e che la Struttura del Beneficiario potrebbe non necessitare alcun intervento di adeguamento aggiuntivo.</t>
  </si>
  <si>
    <t>La funzione stampa in pdf consentirà, infine, al file di assumere la forma necessaria ad essere firmato digitalmente e spedito alla Autorità di Gestione diventando un allegato alla Convenzione stipulata tra AdG e Beneficiario.</t>
  </si>
  <si>
    <r>
      <t xml:space="preserve">Appare utile, inoltre, specificare quali elementi contraddistinguono la nuova proposta dalla precedente concentrandosi su differenti fattispecie di cambiamento
</t>
    </r>
    <r>
      <rPr>
        <b/>
        <i/>
        <sz val="10"/>
        <color theme="1"/>
        <rFont val="Arial"/>
        <family val="2"/>
      </rPr>
      <t xml:space="preserve">Potenziamento delle Attività </t>
    </r>
    <r>
      <rPr>
        <i/>
        <sz val="10"/>
        <color theme="1"/>
        <rFont val="Arial"/>
        <family val="2"/>
      </rPr>
      <t xml:space="preserve">- Indicare come e in che modo l’insieme delle Attività precedentemente svolto verrà, eventualmente, potenziato
</t>
    </r>
    <r>
      <rPr>
        <b/>
        <i/>
        <sz val="10"/>
        <color theme="1"/>
        <rFont val="Arial"/>
        <family val="2"/>
      </rPr>
      <t>Discontinuità</t>
    </r>
    <r>
      <rPr>
        <i/>
        <sz val="10"/>
        <color theme="1"/>
        <rFont val="Arial"/>
        <family val="2"/>
      </rPr>
      <t xml:space="preserve"> - Descrivere come, eventualmente, il Progetto qui proposto presenti elementi di discontinuità con il Passato (esperienza progettuale precedente)  
</t>
    </r>
    <r>
      <rPr>
        <b/>
        <i/>
        <sz val="10"/>
        <color theme="1"/>
        <rFont val="Arial"/>
        <family val="2"/>
      </rPr>
      <t>Innovazione</t>
    </r>
    <r>
      <rPr>
        <i/>
        <sz val="10"/>
        <color theme="1"/>
        <rFont val="Arial"/>
        <family val="2"/>
      </rPr>
      <t xml:space="preserve"> - Indicare, se esistono, elementi di innovazione presenti nella proposta attuale. 
La considerazione da fare è che non tutti gli elementi di novità che rappresentano una discontinuità con il passato) possano/debbano considerarsi effettivamente innovativi.
</t>
    </r>
    <r>
      <rPr>
        <b/>
        <i/>
        <sz val="10"/>
        <color theme="1"/>
        <rFont val="Arial"/>
        <family val="2"/>
      </rPr>
      <t>Altro</t>
    </r>
    <r>
      <rPr>
        <i/>
        <sz val="10"/>
        <color theme="1"/>
        <rFont val="Arial"/>
        <family val="2"/>
      </rPr>
      <t xml:space="preserve"> - Indicare, eventualmente, elementi e fattori non presi in considerazione nelle precedenti progettualità e ritenuti oggi significativi dal Proponente</t>
    </r>
  </si>
  <si>
    <t>Titolo sintetico del Progetto - max 60 caratteri</t>
  </si>
  <si>
    <t>2 - Sviluppo dell’e-government, dell’interoperabilità e supporto all’attuazione dell’ “Agenda digitale”</t>
  </si>
  <si>
    <t>Istruzioni</t>
  </si>
  <si>
    <t>Indice Sezioni</t>
  </si>
  <si>
    <t>Anagrafica Soggetti</t>
  </si>
  <si>
    <t>Anagrafica Progetto</t>
  </si>
  <si>
    <t>Quadro Logico</t>
  </si>
  <si>
    <t>Copertina</t>
  </si>
  <si>
    <t>-</t>
  </si>
  <si>
    <t>Descrivere le Attività svolte per ciascuno dei Partner individuati</t>
  </si>
  <si>
    <t>Indicare e descrivere le modalità di coinvolgimento di eventuali Partner del Progetto. Si fa presente che i Partner di Progetto sono soggetti che non ricevono alcun tipo di Finanziamento dal Progetto. Non vanno inclusi tra essi  i Proponenti e/o l’Autorità di Gestione, ma organismi, organizzazioni e/o istituzioni che, eventualmente, si aggiungono nella Governance del Progetto. Seppur i Partner del Progetto non sono intestatari di forme di finanziamento essi possono essere, eventualmente, titolari di forme di co-finanziamento. Il co-finanziamento, se esistente, va indicato nell'anagrafica del Progetto.</t>
  </si>
  <si>
    <t>Ciascun Obiettivo Operativo dovrà essere collegato al proprio Risultato Atteso. Potrebbe anche essere possibile che più Obiettivi Operativi convergano verso lo stesso Risultato Atteso. L'associazione tra Obiettivo Operativo e Risultato Atteso sarà comunque effettuata nelle prossime Sezioni.</t>
  </si>
  <si>
    <t>Le Attività sono il terreno concreto su cui il Progetto viene messo all’opera e nel presente formulario rappresentano l’ambito di descrizione di dettaglio fondamentale per la comprensione del tipo di Progetto che si intende realizzare. In questa Sezione viene richiesto di:
- descrivere dettagliatamente quello che si fa in concreto e che produce effettivamente i costi del Progetto;
- individuare le modalità che si intende utilizzare per la realizzazione delle Attività stesse;
- mettere ogni Attività in relazione con le Linee di Intervento individuate (anche esse poste automaticamente in relazione con Obiettivi Generali e Operativi ai fini di una definizione finale del Quadro Logico del Progetto);
- indicare il budget allocato in ogni singola Attività secondo le voci di spesa contenute nel sistema di rendicontazione del Programma e, obbligatoriamente, richieste da IGRUE;
- indicare le risorse umane interne utilizzate e il loro inquadramento contrattuale di massima che ne giustifichino il costo eventuale;
- indicare le risorse umane esterne indicandone tipologia di specializzazione e durata dell’esperienza professionale richiesta che ne giustifichino il costo eventuale;
- indicare le risorse umane dell’Ente in house che eventualmente viene ingaggiato nella realizzazione del Progetto, indicare il loro costo eventuale;
selezionare gli output del Progetto tra quelli esistenti o eventualmente indicarne di nuovi individuando per ognuno di essi i descrittori suggeriti (quantità, baseline, target, etc.);
- individuare i Risultati e i loro descrittori come per gli Output.
Si fa presente che ne caso di progetti territorialmente mirati gli output sono differenziati per categoria di regione. Si fa presente, inoltre, che è fondamentale che ogni Attività produca i suoi output ma che non contribuisce da sola (generalmente) al raggiungimento di un determinato Risultato. Si sottolinea qui la necessità di collegare allo stesso risultato più Attività. Tale risultato va ripetuto per tutte le Attività a cui si riferisce.</t>
  </si>
  <si>
    <t>*Personale di società fornitrici di beni e servizi: inserire al momento quella che potrebbe essere una previsione relativa alle risorse umane e che potrebbe essere confermata o meno nel corso dell'attuazione del Progetto.</t>
  </si>
  <si>
    <t xml:space="preserve">Nella compilazione si tenga in considerazione l'esempio di Quadro Logico qui sotto riportato a mero titolo esemplificativo.
Il Progetto deve prefissarsi degli Obiettivi Generali, da cui scaturiscono gli impatti evidenziati nella Sezione dell'idea Progetto. Ogni Obiettivo Generale può avere uno o più Obiettivi Operativi. A cascata un Obiettivo Operativo consta di una o più Linee di Intervento, le quali sono da considerarsi dei contenitori di una o più Attività coerenti tra di loro.
Ogni Attività produce i suoi Output, ma, in generale, non contribuisce da sola al raggiungimento di un determinato Risultato. Il Risultato, infatti, è collegato all'Obiettivo Operativo prefissato e può essere collegato a più Attività.
In sintesi, lo sforzo suggerito è quello di individuare alcuni Risultati che siano sicuramente misurabili, pertinenti a Linee di Intervento e Attività, riferibili ad Obiettivi Operativi. Le relazioni possibili tra i vari elementi del Quadro Logico sono, quindi, esemplificate nella tabella seguente, che si autoalimenterà, mano a mano che si inseriscono i dati, nella apposita Sezione, producendo, al termine della compilazione, lo specifico Quadro Logico del Progetto presentato. </t>
  </si>
  <si>
    <t>Inserire fino ad un massimo di 10 criticità e di 10 opportunità. Gli slot a disposizione verranno visualizzati dopo ogni inserimento premendo il tasto Invio.</t>
  </si>
  <si>
    <t>In questa Sottosezione va descritto lo scenario futuro atteso attraverso l’individuazione di pochi e rilevanti cambiamenti che si ritiene possano essere registrabili al termine delle Attività. Tali cambiamenti coincidono sostanzialmente con gli impatti attesi direttamente attribuibili al Progetto. Questo esercizio può aiutare a ragionare sugli effetti del Progetto, che andrebbero intesi, appunto, come cambiamenti del contesto, attribuibili con certezza (evidence based) a quanto realizzato attraverso il Progetto. 
In questa luce, pur non essendo un obbligo ai fini della validazione della scheda sarebbe auspicabile che fossero suggeriti alcuni indicatori di impatto misurabili utili alla futura Valutazione indipendente del Programma.</t>
  </si>
  <si>
    <t>Suggerire eventuali indicatori di impatto misurabili utili alla futura Valutazione indipendente del Programma</t>
  </si>
  <si>
    <t>La richiesta di concentrarsi sulla sola Azione selezionata è motivata dalla esistenza di una preliminare verifica di coerenza con l’Asse e l’Obiettivo Specifico di riferimento del PON, anch’essi indicati nella Sezione dell'anagrafica del Progetto, effettuata dalla stessa AdG in sede di istruttoria.</t>
  </si>
  <si>
    <t>LINEE DI INTERVENTO</t>
  </si>
  <si>
    <t>Confermare che il Beneficiario sia in possesso di un sistema di contabilità separata o una codificazione contabile adeguata per tutte le transazioni relative al Progetto, in caso contrario illustrare come intenderà procedere riguardo questo obbligo</t>
  </si>
  <si>
    <t>Confermare l’esistenza di un sistema informatizzato di registrazione dei dati contabili relativi a ciascuna operazione</t>
  </si>
  <si>
    <t>Confermare l’esistenza di un procedimento di riconciliazione contabile periodica per evidenziare l’utilizzo dei Fondi Comunitari</t>
  </si>
  <si>
    <t>Se non esistenti, indicare la previsione di utilizzo futuro del sistema informatico e/o del procedimento di riconciliazione e descrivere come si intende farlo</t>
  </si>
  <si>
    <t>Scheda per la presentazione dei Progetti a valere su:</t>
  </si>
  <si>
    <t>Per potersi fare un'idea di come sono strutturate le varie Sezioni, si può scaricare una scheda di presentazione dei Progetti esemplificativo vuoto dal seguente link:</t>
  </si>
  <si>
    <t>http://www.pongovernance1420.gov.it/wp-content/uploads/2017/11/Scheda-presentazione-Progetti.pdf</t>
  </si>
  <si>
    <t>Al termine della compilazione, e/o in qualsiasi momento della compilazione, se ritenuto necessario, si può procedere alla stampa in formato pdf della presente scheda.</t>
  </si>
  <si>
    <t xml:space="preserve">Si tenga in considerazione che, all'apertura di questa scheda, le Sezioni relative alle singole Linee di Intervento e alle singole Attività non sono visibili. Lo saranno quando: si inserisce un titolo della Linea di Intervento nella Sezione "Linee Intervento" (per ogni titolo si aprirà in automatico un foglio: L1, L2, etc.); si inserisce il titolo di una singola Attività nel relativo foglio (ogni volta che si inserisce un titolo di una Attività, si apre un nuovo foglio: ad esempio inserendo il titolo sintetico dell'Attività A1, si apre il foglio A2, etc.). </t>
  </si>
  <si>
    <t>Questo file Excel è da considerarsi l'interfaccia operativa di quella che sarà la scheda di presentazione dei Progetti a valere sul Programma Operativo Nazionale Governance e Capacità Istituzionale 2014-2020. Il file si compone di più fogli, ciascuno dei quali corrisponde ad una Sezione della scheda. Le Sezioni sono riepilogate nel foglio "Indice Sezioni" ed è possibile navigare al loro interno sia dai link dell'indice che dai link presenti in alto a destra all'interno di ciascun foglio:</t>
  </si>
  <si>
    <t>ATTIVITÀ 1</t>
  </si>
  <si>
    <t>Personale esterno (es.: selezione ex art. 7 del D.Lgs. 165/2001)</t>
  </si>
  <si>
    <t>ATTIVITÀ 2</t>
  </si>
  <si>
    <t>ATTIVITÀ 3</t>
  </si>
  <si>
    <t>ATTIVITÀ 4</t>
  </si>
  <si>
    <t>ATTIVITÀ 5</t>
  </si>
  <si>
    <t>ATTIVITÀ 6</t>
  </si>
  <si>
    <t>ATTIVITÀ 7</t>
  </si>
  <si>
    <t>ATTIVITÀ 8</t>
  </si>
  <si>
    <t>ATTIVITÀ 9</t>
  </si>
  <si>
    <t>ATTIVITÀ 10</t>
  </si>
  <si>
    <t>ATTIVITÀ 11</t>
  </si>
  <si>
    <t>ATTIVITÀ 12</t>
  </si>
  <si>
    <t>ATTIVITÀ 13</t>
  </si>
  <si>
    <t>ATTIVITÀ 14</t>
  </si>
  <si>
    <t>ATTIVITÀ 15</t>
  </si>
  <si>
    <t>ATTIVITÀ 16</t>
  </si>
  <si>
    <t>ATTIVITÀ 17</t>
  </si>
  <si>
    <t>ATTIVITÀ 18</t>
  </si>
  <si>
    <t>ATTIVITÀ 19</t>
  </si>
  <si>
    <t>ATTIVITÀ 20</t>
  </si>
  <si>
    <t>ATTIVITÀ 21</t>
  </si>
  <si>
    <t>ATTIVITÀ 22</t>
  </si>
  <si>
    <t>ATTIVITÀ 23</t>
  </si>
  <si>
    <t>ATTIVITÀ 24</t>
  </si>
  <si>
    <t>ATTIVITÀ 25</t>
  </si>
  <si>
    <t>ATTIVITÀ 26</t>
  </si>
  <si>
    <t>ATTIVITÀ 27</t>
  </si>
  <si>
    <t>ATTIVITÀ 28</t>
  </si>
  <si>
    <t>ATTIVITÀ 29</t>
  </si>
  <si>
    <t>ATTIVITÀ 30</t>
  </si>
  <si>
    <t>ATTIVITÀ 31</t>
  </si>
  <si>
    <t>ATTIVITÀ 32</t>
  </si>
  <si>
    <t>ATTIVITÀ 33</t>
  </si>
  <si>
    <t>ATTIVITÀ 34</t>
  </si>
  <si>
    <t>ATTIVITÀ 35</t>
  </si>
  <si>
    <t>ATTIVITÀ 36</t>
  </si>
  <si>
    <t>ATTIVITÀ 37</t>
  </si>
  <si>
    <t>ATTIVITÀ 38</t>
  </si>
  <si>
    <t>ATTIVITÀ 39</t>
  </si>
  <si>
    <t>ATTIVITÀ 40</t>
  </si>
  <si>
    <t>1.1.1 Sviluppo delle competenze per la qualità e la gestione dei dati pubblici e progetti di Open Government per favorire trasparenza, collaborazione e partecipazione civica</t>
  </si>
  <si>
    <t>1.2.1 Interventi coordinati a livello statale, regionale e locale volti al conseguimento della riduzione dei tempi dei procedimenti e dei costi della regolazione, compresi quelli amministrativi, con particolare riferimento a quelli riconducibili alle iniziative imprenditoriali. In questo quadro sono previste anche azioni di mirate di affiancamento, a livello territoriale, agli sportelli unici per le attività produttive e alle altre amministrazioni coinvolte nella gestione di procedure complesse per le attività di impresa</t>
  </si>
  <si>
    <t>1.3.1 Interventi per lo sviluppo delle competenze digitali (e-skills), di modelli per la gestione associata di servizi avanzati</t>
  </si>
  <si>
    <t>1.3.2 Interventi di innovazione nella gestione dei servizi sanitari che prevedano il supporto allo sviluppo delle competenze funzionali all'implementazione dei processi di innovazione (Patto per la salute)</t>
  </si>
  <si>
    <t>1.3.3 Interventi per il miglioramento della capacità amministrativa, centrale e regionale, per l’integrazione della sostenibilità ambientale</t>
  </si>
  <si>
    <t>1.3.4 Azioni di sistema per l’ottimizzazione degli interventi di rafforzamento della capacità amministrativa realizzati nell’ambito di PON tematici e/o POR.</t>
  </si>
  <si>
    <t>1.3.5 Interventi per la razionalizzazione delle amministrazioni pubbliche, per il miglioramento dell’efficienza organizzativa e della gestione del personale</t>
  </si>
  <si>
    <t>1.4.1 Azioni di miglioramento dell’efficienza e delle prestazioni degli uffici giudiziari attraverso l’innovazione tecnologica (informatizzazione del processo civile), il supporto organizzativo alla informatizzazione e telematizzazione degli uffici giudiziari, disseminazione di specifiche innovazioni e supporto all’attivazione di interventi di change management.</t>
  </si>
  <si>
    <t>1.5.1 Interventi per l’integrazione dei sistemi di risk management con i sistemi di pianificazione, programmazione, valutazione e controllo interno delle amministrazioni, nonché per lo sviluppo di competenze per la gestione degli strumenti di prevenzione e contrasto della corruzione, dei codici di comportamento e delle tecniche di whistleblowing (con particolare riferimento al settore degli appalti pubblici)</t>
  </si>
  <si>
    <t>2.1.1 - Interventi per la definizione di soluzioni tecnologiche per assicurare qualità, accessibilità, fruibilità, rilascio, riutilizzabilità, interoperabilità dei dati pubblici, favorendo la partecipazione civica e il controllo sociale (riferimento all’azione 2.3.1 dell’AP)</t>
  </si>
  <si>
    <t>2.2.1 Interventi per lo sviluppo di modelli per la gestione associata di servizi avanzati e di soluzioni tecnologiche per la realizzazione di servizi di e-Government, anche in forma integrata (joined-up services) e co-progettata (riferimento all’azione 2.2.2 dell’AP)</t>
  </si>
  <si>
    <t>2.2.2 Interventi per la razionalizzazione delle amministrazioni pubbliche, per il miglioramento dell’efficienza organizzativa e della gestione del personale (riferimento all’azione 2.2.1 dell’AP)</t>
  </si>
  <si>
    <t>2.2.3 Azioni di miglioramento dell’efficienza e delle prestazioni degli uffici giudiziari attraverso l’innovazione tecnologica (informatizzazione del processo civile), il supporto organizzativo all’informatizzazione e telematizzazione degli uffici giudiziari, disseminazione di specifiche innovazioni e supporto all’attivazione di interventi di change management (riferimento all’azione 2.2.1 dell’AP)</t>
  </si>
  <si>
    <t>4.1.1 Assistenza tecnica indirizzata alla gestione, sorveglianza, valutazione, informazione e comunicazione, controllo del PON.</t>
  </si>
  <si>
    <t>4.2.1 Supporto all’attuazione dell’Accordo di Partenariato.</t>
  </si>
  <si>
    <t>4.2.2 Misure di informazione e comunicazione sulla programmazione nazionale stabilita dall’Accordo di Partenariato.</t>
  </si>
  <si>
    <t>X</t>
  </si>
  <si>
    <t>1OUT</t>
  </si>
  <si>
    <t>2OUT</t>
  </si>
  <si>
    <t>3OUT</t>
  </si>
  <si>
    <t>4OUT</t>
  </si>
  <si>
    <t>5OUT</t>
  </si>
  <si>
    <t>6OUT</t>
  </si>
  <si>
    <t>7OUT</t>
  </si>
  <si>
    <t>8OUT</t>
  </si>
  <si>
    <t>9OUT</t>
  </si>
  <si>
    <t>10OUT</t>
  </si>
  <si>
    <t>11OUT</t>
  </si>
  <si>
    <t>12OUT</t>
  </si>
  <si>
    <t>13OUT</t>
  </si>
  <si>
    <t>14OUT</t>
  </si>
  <si>
    <t>15OUT</t>
  </si>
  <si>
    <t>1PF</t>
  </si>
  <si>
    <t>Numero di partecipanti coinvolti nei progetti di rafforzamento delle competenze di produzione e gestione dei dati pubblici</t>
  </si>
  <si>
    <t>Numero di amministrazioni/Uffici coinvolti nei progetti di open data</t>
  </si>
  <si>
    <t>Numero di procedure oggetto di misurazione e riduzione degli oneri o dei tempi</t>
  </si>
  <si>
    <t>Numero di operatori coinvolti in percorsi di rafforzamento delle competenze</t>
  </si>
  <si>
    <t>Numero di amministrazioni/Uffici/Strutture coinvolte in nuovi processi di riorganizzazione e di razionalizzazione della propria struttura organizzativa, di ridefinizione delle modalità di erogazione dei servizi, di adozione di sistemi di gestione orienta</t>
  </si>
  <si>
    <t>Numero di Uffici (civile-penale) coinvolti nella diffusione dell'ufficio per il processo</t>
  </si>
  <si>
    <t>Numero di Uffici (civile-penale) di prossimità attivati</t>
  </si>
  <si>
    <t>Numero di Uffici (civili) che sono stati coinvolti nel programma di introduzione del nuovo modello operativo di gestione per la riduzione dell'arretrato</t>
  </si>
  <si>
    <t>Numero di amministrazioni coinvolte nei processi di integrazione dei sistemi di risk management</t>
  </si>
  <si>
    <t>Numero di responsbili della prevenzione della corruzione coinvolti nei percorsi di rafforzamento delle competenze con particolare riferimento agli appalti pubblici</t>
  </si>
  <si>
    <t>Numero di servizi co-progettati e/o erogati in forma associata e interoperabile da diverse amministrazioni e resi disponibili a cittadini ed imprese in una logica di single-sign-on</t>
  </si>
  <si>
    <t>Numero di applicativi e sistemi informativi realizzati negli uffici del giudice di pace</t>
  </si>
  <si>
    <t>Uffici del settore penale interessati dai progetti di integrazione degli applicativi</t>
  </si>
  <si>
    <t>Numero di sale di multivideo-conferenza allestite negli uffici giudiziari di primo grado</t>
  </si>
  <si>
    <t>Spesa certificata su dotazione asse</t>
  </si>
  <si>
    <t>Partecipanti coinvolti nei progetti di rafforzamento delle competenze di produzione e gestione dei dati pubblici</t>
  </si>
  <si>
    <t>Amministrazioni/Uffici coinvolti nei progetti di open data</t>
  </si>
  <si>
    <t>Procedure oggetto di misurazione e riduzione degli oneri o dei tempi</t>
  </si>
  <si>
    <t>Operatori coinvolti in percorsi di rafforzamento delle competenze</t>
  </si>
  <si>
    <t>Uffici (civile-penale) coinvolti nella diffusione dell'ufficio per il processo</t>
  </si>
  <si>
    <t>Uffici (civile-penale) di prossimità attivati</t>
  </si>
  <si>
    <t>Uffici (civili) che sono stati coinvolti nel programma di introduzione del nuovo modello operativo di gestione per la riduzione dell'arretrato</t>
  </si>
  <si>
    <t>Amministrazioni coinvolte nei processi di integrazione dei sistemi di risk management</t>
  </si>
  <si>
    <t>Responsbili della prevenzione della corruzione coinvolti nei percorsi di rafforzamento delle competenze con particolare riferimento agli appalti pubblici</t>
  </si>
  <si>
    <t>Servizi co-progettati e/o erogati in forma associata e interoperabile da diverse amministrazioni e resi disponibili a cittadini ed imprese in una logica di single-sign-on</t>
  </si>
  <si>
    <t>Applicativi e sistemi informativi realizzati negli uffici del giudice di pace</t>
  </si>
  <si>
    <t>Numero di uffici del settore penale interessati dai progetti di integrazione degli applicativi</t>
  </si>
  <si>
    <t>Sale di multivideo-conferenza allestite negli uffici giudiziari di primo grado</t>
  </si>
  <si>
    <t>Incontri di partenariato</t>
  </si>
  <si>
    <t>Servizi di assistenza tecnica</t>
  </si>
  <si>
    <t>Prodotti per l'informazione e la comunicazione</t>
  </si>
  <si>
    <t>Realizzazione di applicativi e sistemi informativi</t>
  </si>
  <si>
    <t>Personale equivalente a tempo pieno contrattualizzato</t>
  </si>
  <si>
    <t>Prodotti della valutazione</t>
  </si>
  <si>
    <t>Numero di prodotti della valutazione</t>
  </si>
  <si>
    <t>Numero di incontri di partenariato</t>
  </si>
  <si>
    <t>Numero di servizi di assistenza tecnica</t>
  </si>
  <si>
    <t>Numero di prodotti per l'informazione e la comunicazione</t>
  </si>
  <si>
    <t>Numero di applicativi e sistemi informativi</t>
  </si>
  <si>
    <t>Numero di personale equivalente a tempo pieno contrattualizzato</t>
  </si>
  <si>
    <t>OUT21</t>
  </si>
  <si>
    <t>OUT22</t>
  </si>
  <si>
    <t>OUT23</t>
  </si>
  <si>
    <t>OUT24</t>
  </si>
  <si>
    <t>OUT25</t>
  </si>
  <si>
    <t>OUT26</t>
  </si>
  <si>
    <t>Amministrazioni/Uffici/Strutture coinvolte in nuovi processi di riorganizzazione e di razionalizzazione della propria struttura organizzativa, di ridefinizione delle modalità di erogazione dei servizi, di adozione di sistemi di gestione orientati alla qualità</t>
  </si>
  <si>
    <t>Quota di partecipanti che hanno completato con successo percorsi di rafforzamento delle competenze di produzione e gestione di dati pubblici</t>
  </si>
  <si>
    <t>Disponibilità di banche dati pubbliche in formato aperto</t>
  </si>
  <si>
    <t>Oneri regolatori relativi alle procedure oggetto di misurazione e riduzione</t>
  </si>
  <si>
    <t>Dipendenti di Amministrazioni locali che hanno seguito corsi di formazione ICT</t>
  </si>
  <si>
    <t xml:space="preserve">Tempi relativi alle procedure oggetto di misurazione  </t>
  </si>
  <si>
    <t>Quota di operatori che hanno completato con successo i percorsi di rafforzamento delle competenze digitali</t>
  </si>
  <si>
    <t xml:space="preserve">Amministrazioni che si sono riorganizzate </t>
  </si>
  <si>
    <t>Gestione degli arretrati degli Uffici giudiziari negli Uffici interessati</t>
  </si>
  <si>
    <t>Utilizzo degli uffici di prossimità creati</t>
  </si>
  <si>
    <t xml:space="preserve">Amministrazioni con sistemi di risk management </t>
  </si>
  <si>
    <t>Personale con competenze migliorate su appalti pubblici</t>
  </si>
  <si>
    <t>Amministrazioni locali con collegamenti e scambi dati con altre pubbliche amministrazioni</t>
  </si>
  <si>
    <t>Notifiche e comunicazioni terasmesse in formato digitale negli uffici del giudice di pace coinvolti</t>
  </si>
  <si>
    <t>Notifiche e comunicazioni terasmesse in formato digitale negli uffici del tribunale penale coinvolti</t>
  </si>
  <si>
    <t>Utilizzo di e-Government nei procedimenti giudiziari negli uffici coinvolti</t>
  </si>
  <si>
    <t>Numero di banche dati pubbliche disponibili in formato aperto in percentuale sulle banche dati pubbliche di un paniere selezionato</t>
  </si>
  <si>
    <t>Numero di procedure semplificate</t>
  </si>
  <si>
    <t>Numero di Amministrazioni/Uffici/Strutture che hanno implementato nuovi processi di riorganizzazione e razionalizzazione della propria struttura</t>
  </si>
  <si>
    <t>Numero di dipendenti di Amministrazioni locali che hanno seguito corsi di formazione ICT in percentuale sul totale dei dipendenti</t>
  </si>
  <si>
    <t>Giacenza media dei procedimenti civili negli Uffici interessati</t>
  </si>
  <si>
    <t>Durata media dei procedimenti civili riferiti alla "cognizione ordinaria", di primo grado misurata in numero di giorni</t>
  </si>
  <si>
    <t>Percentuale di riduzione arretrato rispetto al numero di cause pendenti negli Uffici interessati</t>
  </si>
  <si>
    <t>Numero di utenti giornalieri assistiti presso gli uffici di prossimità creati</t>
  </si>
  <si>
    <t>Numero di amministrazioni che adottano efficacemente sistemi di risk management integrati con i sistemi di pianificazione e controllo</t>
  </si>
  <si>
    <t>Numero di partecipanti ai percorsi di capacity building che hanno migliorato le loro competenze con particolare riferimento agli appalti pubblici</t>
  </si>
  <si>
    <t>Numero di amministrazioni locali che sono collegate/scambiano dati con sistemi informativi delle PA sul totale</t>
  </si>
  <si>
    <t>Numero di notifiche e comunicazioni terasmesse in formato digitale in percentuale sul numero di notifiche totali negli uffici del giudice di pace coinvolti</t>
  </si>
  <si>
    <t>Numero di notifiche e comunicazioni terasmesse in formato digitale in percentuale sul numero di notifiche totali negli uffici del tribunale penale coinvolti</t>
  </si>
  <si>
    <t>Numero di procedimenti che utilizzano il sistema di videoconferenza in percentuale sul totale dei processi trattati negli uffici coinvolti</t>
  </si>
  <si>
    <t>1RIS</t>
  </si>
  <si>
    <t>2RIS</t>
  </si>
  <si>
    <t>3RIS</t>
  </si>
  <si>
    <t>5RIS</t>
  </si>
  <si>
    <t>4RIS</t>
  </si>
  <si>
    <t>6RIS</t>
  </si>
  <si>
    <t>7RIS</t>
  </si>
  <si>
    <t>8RIS</t>
  </si>
  <si>
    <t>9RIS</t>
  </si>
  <si>
    <t>10RIS</t>
  </si>
  <si>
    <t>11RIS</t>
  </si>
  <si>
    <t>12RIS</t>
  </si>
  <si>
    <t>13RIS</t>
  </si>
  <si>
    <t>14RIS</t>
  </si>
  <si>
    <t>15RIS</t>
  </si>
  <si>
    <t>16RIS</t>
  </si>
  <si>
    <t>AT1</t>
  </si>
  <si>
    <t>AT2</t>
  </si>
  <si>
    <t>AT3</t>
  </si>
  <si>
    <t>Tasso di errore atteso</t>
  </si>
  <si>
    <t>Recepimento delle raccomandazioni (linee guida, atti di indirizzo) sul totale delle raccomandazioni prodotte</t>
  </si>
  <si>
    <t>Grado di conoscenza degli interventi e della Politica di Coesione comunitaria da parte dei beneficiari e del grande pubblico</t>
  </si>
  <si>
    <t>Percentuale di errore nell'attuazione del Programma, calcolato a partire dalla misurazione del livello di errore riscontrato dall'Autorità di Audit</t>
  </si>
  <si>
    <t xml:space="preserve">Applicativi e sistemi informativi realizzati </t>
  </si>
  <si>
    <t xml:space="preserve">LINEA DI INTERVENTO 2: </t>
  </si>
  <si>
    <t xml:space="preserve">LINEA DI INTERVENTO 3: </t>
  </si>
  <si>
    <t xml:space="preserve">LINEA DI INTERVENTO 4: </t>
  </si>
  <si>
    <t xml:space="preserve">LINEA DI INTERVENTO 5: </t>
  </si>
  <si>
    <t xml:space="preserve">LINEA DI INTERVENTO 6: </t>
  </si>
  <si>
    <t xml:space="preserve">LINEA DI INTERVENTO 7: </t>
  </si>
  <si>
    <t xml:space="preserve">LINEA DI INTERVENTO 8: </t>
  </si>
  <si>
    <t xml:space="preserve">LINEA DI INTERVENTO 9: </t>
  </si>
  <si>
    <t xml:space="preserve">LINEA DI INTERVENTO 10: </t>
  </si>
  <si>
    <t xml:space="preserve">LINEA DI INTERVENTO 11: </t>
  </si>
  <si>
    <t xml:space="preserve">LINEA DI INTERVENTO 12: </t>
  </si>
  <si>
    <t xml:space="preserve">LINEA DI INTERVENTO 13: </t>
  </si>
  <si>
    <t xml:space="preserve">LINEA DI INTERVENTO 14: </t>
  </si>
  <si>
    <t xml:space="preserve">LINEA DI INTERVENTO 15: </t>
  </si>
  <si>
    <t xml:space="preserve">LINEA DI INTERVENTO 16: </t>
  </si>
  <si>
    <t xml:space="preserve">LINEA DI INTERVENTO 17: </t>
  </si>
  <si>
    <t xml:space="preserve">LINEA DI INTERVENTO 18: </t>
  </si>
  <si>
    <t xml:space="preserve">LINEA DI INTERVENTO 19: </t>
  </si>
  <si>
    <t xml:space="preserve">LINEA DI INTERVENTO 20: </t>
  </si>
  <si>
    <t xml:space="preserve">LINEA DI INTERVENTO 21: </t>
  </si>
  <si>
    <t xml:space="preserve">LINEA DI INTERVENTO 22: </t>
  </si>
  <si>
    <t>Direzione e coordinamento</t>
  </si>
  <si>
    <t>Monitoraggio e valutazione</t>
  </si>
  <si>
    <t>Per le 3 Linee Trasversali, dopo aver descritto le modalità in questo foglio, compilare i 3 fogli successivi nel caso in cui queste Linee producano dei costi. Compilare rispettivamente il foglio A1 per la Direzione e Coordinamente, il foglio A2 per la Comunicazione e il foglio A3 per il Monitoraggio e la Valutazione. Nel caso in cui non ci siano costi è possibile lasciare vuoto il foglio, mentre se sono previste più Attività per la Linea di Intervento Trasversale si inseriscano nuove Attività a partire dal foglio A4.</t>
  </si>
  <si>
    <t>VERSIONE 3.1_SM</t>
  </si>
  <si>
    <t>In questa Sezione vengono riepilogati gli indicatori di Output di Progetto inseriti nei singoli fogli delle Attività. Per visualizzarli, selezionare il filtro presente nella colonna U e selezionare solo le celle che contengono il valore FALSO o sono vuote. Prima della stampa in PDF, nascoondere la colonna U.</t>
  </si>
  <si>
    <t>QUADRO LOGICO - Aggiornare la tabella pivot per visualizzare il contenuto</t>
  </si>
  <si>
    <t>Direzione dei Sistemi Informativi e dell’Innovazione</t>
  </si>
  <si>
    <t>Ministero dell’Economia e delle Finanze – Dipartimento dell’Amministrazione Generale, del Personale e dei Servizi</t>
  </si>
  <si>
    <t>Roma</t>
  </si>
  <si>
    <t>Francesco Paolo Schiavo</t>
  </si>
  <si>
    <t>Piazza Dalmazia n.1, 00198 Roma</t>
  </si>
  <si>
    <t xml:space="preserve">francescopaolo.schiavo@tesoro.it </t>
  </si>
  <si>
    <t>06.4761.5744</t>
  </si>
  <si>
    <t xml:space="preserve">dcsii.dag@pec.mef.gov.it </t>
  </si>
  <si>
    <t>CLOUDIFY NOIPA – SVILUPPO DEL SISTEMA INFORMATIVO</t>
  </si>
  <si>
    <t>Le diverse componenti del software afferente NoiPA sono state sviluppate in modo incrementale negli anni generando nel tempo inefficienze strutturali che impattano sui servizi e rendono difficilmente manutenibile il sistema.</t>
  </si>
  <si>
    <t>Il sistema NoiPA è ad oggi caratterizzato da ridotte/parziali modalità di integrazione con altri sistemi esterni.</t>
  </si>
  <si>
    <t>Grazie al ricorso alla tecnologia cloud, caratteristica del nuovo servizio NoiPA sarà la sua scomposizione in componenti/sottocomponenti che le Amministrazioni potranno combinare sulla base delle proprie esigenze. Parallelamente saranno potenziati i servizi con approcci di tipo self service, che prevedono un ruolo attivo da parte degli utenti decentrando così le operatività ed efficientando i processi amministrativi.</t>
  </si>
  <si>
    <t xml:space="preserve">Il progetto Cloudify NoiPA si configura come un’azione di sistema che incide sul territorio nazionale. </t>
  </si>
  <si>
    <t>Ente Locale</t>
  </si>
  <si>
    <t>AgID</t>
  </si>
  <si>
    <t>Panel di Amministrazioni servite – campione rappresentativo</t>
  </si>
  <si>
    <t>ARAN (Agenzia per la Rappresentanza Negoziale delle Pubbliche Amministrazioni)</t>
  </si>
  <si>
    <t>Ragioneria Generale dello Stato</t>
  </si>
  <si>
    <t>Supporto alla definizione delle esigenze degli enti regionali a livello di componenti applicative.</t>
  </si>
  <si>
    <t>Supporto alla definizione delle esigenze degli enti locali a livello di componenti applicative.</t>
  </si>
  <si>
    <t>Indirizzo e coerenza strategica del programma con i piani nazionali in investimenti IT.</t>
  </si>
  <si>
    <t>Definizione esigenze specifiche relativamente alle informazioni gestite.</t>
  </si>
  <si>
    <t>Supporto alla analisi ed approfondimento delle specificità contrattuali del comparto pubblico.</t>
  </si>
  <si>
    <t>Supporto alla analisi ed approfondimento delle specificità delle qualifiche e inquadramenti del comparto pubblico.</t>
  </si>
  <si>
    <t>Definizione e implementazione della nuova architettura Cloudify NoiPA</t>
  </si>
  <si>
    <t>Amministrazioni servite, da servire, Amministrati.</t>
  </si>
  <si>
    <t>Predisposizione della banca dati Cloudify NoiPA</t>
  </si>
  <si>
    <t>Realizzazione di un software dedicato ai Servizi stipendiali</t>
  </si>
  <si>
    <t>Realizzazione di un software dedicato ai Servizi giuridici</t>
  </si>
  <si>
    <t xml:space="preserve">Realizzazione di un software dedicato ai Servizi HR evoluti </t>
  </si>
  <si>
    <t>Realizzazione di un software dedicato ai Servizi anagrafici</t>
  </si>
  <si>
    <t>Realizzazione di un software dedicato ai Servizi rilevazione presenze</t>
  </si>
  <si>
    <t>Progettazione e sviluppo del portale</t>
  </si>
  <si>
    <t>Sviluppo applicazioni mobile</t>
  </si>
  <si>
    <t>Progettazione e sviluppo della knowledge base del sistema di KM</t>
  </si>
  <si>
    <t>Attestazione di piena conformità del sistema alle aspettative, siglato da una commissione composta da una selezione di utenti.</t>
  </si>
  <si>
    <t>Piena conformità del sistema alle aspettative</t>
  </si>
  <si>
    <t>Architettura realizzata</t>
  </si>
  <si>
    <t>Banca dati realizzata</t>
  </si>
  <si>
    <t>Nuovo sistema software per servizi giuridici rilasciato in esercizio</t>
  </si>
  <si>
    <t>Nuovo sistema software per servizi rilevazione presenze rilasciato in esercizio</t>
  </si>
  <si>
    <t>Nuovo portale dei servizi rilasciato in esercizio</t>
  </si>
  <si>
    <t>n° di applicazioni mobile rilasciate in esercizio</t>
  </si>
  <si>
    <t>Nuovo sistema knowledge management rilasciato in esercizio</t>
  </si>
  <si>
    <t>Sistema di Monitoraggio PON</t>
  </si>
  <si>
    <t>Nuovo sistema software per servizi stipendiali rilasciato in esercizio</t>
  </si>
  <si>
    <t>A4 - Definizione e implementazione della nuova architettura Cloudify NoiPA</t>
  </si>
  <si>
    <t>4.AS.1 - Architettura realizzata</t>
  </si>
  <si>
    <t>A5 - Predisposizione della banca dati Cloudify NoiPA</t>
  </si>
  <si>
    <t>5.AS.1 - Banca dati realizzata</t>
  </si>
  <si>
    <t>A6 - Realizzazione di un software dedicato ai Servizi stipendiali</t>
  </si>
  <si>
    <t>6.AS.1 - Nuovo sistema software per servizi stipendiali rilasciato in esercizio</t>
  </si>
  <si>
    <t>A7 - Realizzazione di un software dedicato ai Servizi giuridici</t>
  </si>
  <si>
    <t>7.AS.1 - Nuovo sistema software per servizi giuridici rilasciato in esercizio</t>
  </si>
  <si>
    <t xml:space="preserve">A8 - Realizzazione di un software dedicato ai Servizi HR evoluti </t>
  </si>
  <si>
    <t>A9 - Realizzazione di un software dedicato ai Servizi anagrafici</t>
  </si>
  <si>
    <t>A10 - Realizzazione di un software dedicato ai Servizi rilevazione presenze</t>
  </si>
  <si>
    <t>10.AS.1 - Nuovo sistema software per servizi rilevazione presenze rilasciato in esercizio</t>
  </si>
  <si>
    <t>A11 - Progettazione e sviluppo del portale</t>
  </si>
  <si>
    <t>11.AS.1 - Nuovo portale dei servizi rilasciato in esercizio</t>
  </si>
  <si>
    <t>A12 - Sviluppo applicazioni mobile</t>
  </si>
  <si>
    <t>12.AS.1 - n° di applicazioni mobile rilasciate in esercizio</t>
  </si>
  <si>
    <t>A13 - Progettazione e sviluppo della knowledge base del sistema di KM</t>
  </si>
  <si>
    <t>13.AS.1 - Nuovo sistema knowledge management rilasciato in esercizio</t>
  </si>
  <si>
    <t>Convenzione redatta e sottoscritta dal 100% delle amministrazioni servite alla data</t>
  </si>
  <si>
    <t>Sistema di monitoraggio del PON</t>
  </si>
  <si>
    <t>Elaborazioni su dati ISTAT</t>
  </si>
  <si>
    <t>Nel progetto NoiPA è stato sperimentato un modello di “decentramento” gestionale per avvicinare gli erogatori del servizio ai fruitori.</t>
  </si>
  <si>
    <t>Attraverso il progetto NoiPA è stata sperimentata l’erogazione dei servizi HR (stipendiali, giuridici e rilevazione presenze) oltre che alle Amministrazioni centrali dello Stato anche ad alcuni Enti locali e sanitari. La valutazione di punti di forza e di debolezza derivanti da queste esperienze ha condotto alla definizione delle caratteristiche tecniche e operative che saranno poste alla base di Cloudify NoiPA.</t>
  </si>
  <si>
    <t>La gestione dei rapporti con gli enti gestiti ha fatto emergere alcune criticità connesse ai loro ruoli e responsabilità. Il nuovo modello prevedrà, infatti, un coinvolgimento diretto dei soggetti gestiti al fine di garantire il pieno raggiungimento degli obiettivi fissati.</t>
  </si>
  <si>
    <t>Dalla sperimentazione afferente il modello di decentramento gestionale è emersa una asimmetria informativa tra il Centro (MEF-DSII) e gli operatori della PA, primi erogatori dei servizi HR. Con il progetto Cloudify NoiPA tale criticità verrà superata attraverso lo sviluppo sia di sistemi di condivisione delle attività che di condivisione della conoscenza.</t>
  </si>
  <si>
    <t xml:space="preserve">La proposta progettuale concernente Cloudify NoiPA prevede un modello organizzativo di partnership che avvicini direttamente l’erogazione dei servizi al “territorio”. Il partner pertanto (società in house regionali, soggetti pubblici, privati, …) avrà specifiche e autonome responsabilità direttamente nell’erogazione dei servizi. </t>
  </si>
  <si>
    <t>Da un modello fortemente accentrato (sia in termini di servizio erogato che di componenti software) si prevede di passare ad un modello fortemente decentrato e flessibile supportato però da strumenti di gestione delle richieste e di knowledge management condivisi.</t>
  </si>
  <si>
    <t>Alla base del progetto Cloudify NoiPA c’è un modello organizzativo e tecnologico innovativo che consentirà modalità di erogazione del servizio in grado di assicurare piena flessibilità e modularità alle specifiche componenti consentendo così di adattarsi ai molteplici contesti.</t>
  </si>
  <si>
    <t>Beneficiario dell’intervento è la Direzione dei sistemi informativi e dell'innovazione (DSII), del Dipartimento dell’Amministrazione Generale, del Personale e dei Servizi (DAG) del Ministero dell’Economia e delle Finanze (MEF).</t>
  </si>
  <si>
    <t>Tra le funzioni proprie della Direzione dei sistemi informativi e dell'innovazione vi sono: a) l’ideazione, sviluppo ed attuazione di progetti di diffusione delle tecnologie informatiche; b) il pagamento delle retribuzioni per il personale delle amministrazioni dello Stato e la gestione del trattamento economico per le atre Amministrazioni pubbliche e comunicazione al Dipartimento della funzione pubblica della Presidenza del Consiglio dei Ministri dei dati aggregati relativi alla spesa per gli stipendi. 
Negli ultimi anni la Direzione ha gestito l’implementazione del progetto NoiPA e, nell’ambito delle attività di costante presidio della frontiera scientifica del settore ICT, è coordinatore del progetto “SUNFISH - Condivisione sicura dei dati tra cloud privati federati", finanziato a valere sul programma europeo per l'innovazione Horizon 2020. 
SUNFISH si occupa dell'implementazione di servizi e infrastrutture avanzate in ambito di cloud computing. Al progetto partecipano 11 partner di 6 nazionalità tra cui istituzioni pubbliche, università e aziende.
Il progetto mira a ridurre i costi e le procedure legati alla gestione di flussi informativi tra diverse amministrazione pubbliche, a livello nazionale ed europeo. La soluzione proposta prevede lo sviluppo di un servizio di federazione tra cloud eterogenei su una piattaforma comune (SUNFISH Platform). All'interno di questi ambienti federati, definiti "secure by design", gli enti potranno condividere dati e informazioni in linea con le proprie esigenze.
Il ruolo del MEF è quello di Project Leader, in particolare si occupa di:
- Project Management
- Integrazione e Convalida framework
- Requisiti etici.</t>
  </si>
  <si>
    <t>m_ef</t>
  </si>
  <si>
    <t>Abilitare i servizi attraverso lo sviluppo del sistema informativo Cloudify NoiPA</t>
  </si>
  <si>
    <t>LINEA DI INTERVENTO 1: Abilitare i servizi attraverso lo sviluppo del sistema informativo Cloudify NoiPA</t>
  </si>
  <si>
    <t>LI1 - Abilitare i servizi attraverso lo sviluppo del sistema informativo Cloudify NoiPA</t>
  </si>
  <si>
    <t>RA1 - Attestazione di piena conformità del sistema alle aspettative, siglato da una commissione composta da una selezione di utenti.</t>
  </si>
  <si>
    <t>Cloudify NoiPA – Sviluppo del Sistema Informativo garantirà un’interoperabilità evoluta con altri sistemi e banche dati con riferimento a infrastrutture immateriali definite dall’AgID (ad esempio SPID) e infrastrutture specifiche delle singole Amministrazioni servite (ad esempio sistemi di contabilità)</t>
  </si>
  <si>
    <t>In una prospettiva di rendere più efficace l'azione amministrativa e assicurare il contenimento della spesa e in ottica di dematerializzazione e conseguente digitalizzazione dei processi della PA,  il Dipartimento dell'Amministrazione Generale del personale e dei servizi (DAG), del Ministero dell'Economia e delle Finanze (MEF) ha messo a disposizione delle altre Amministrazioni dello Stato, nell’ultimo decennio, il Service Personale Tesoro (SPT), il sistema informativo per la gestione economica del personale e per i connessi adempimenti previdenziali e fiscali, erogati anche con il coinvolgimento della Banca d'Italia, di Enti creditori (Inps/ex Inpdap, Fondi di previdenza), Istituti finanziari, Patronati e di altri Enti. 
Grazie alle tecnologie del sistema SPT, il MEF ha assicurato, negli anni, soluzioni e servizi di eccellenza, riconosciuti anche a livello europeo. 
Per mantenere elevato il livello di qualità raggiunto, ridurre drasticamente la sovrapposizione di adempimenti e servizi e contenere la spesa, il MEF si è posto l'obiettivo di estendere i servizi, fino ad oggi erogati, ampliando l'offerta e le modalità di erogazione, in particolare:
• offrendo soluzioni modulari e scalabili per tutta la Pubblica Amministrazione
• estendendo i servizi offerti in materia stipendiale
• realizzando nuovi servizi sul trattamento delle presenze/assenze
• assicurando la massima integrazione con i sistemi di gestione del personale già in uso presso le Amministrazioni.
Per tale motivo, il Dipartimento dell'amministrazione generale, del personale e dei servizi del MEF ha avviato il progetto NoiPA, naturale evoluzione di SPT, che risponde pienamente alle norme in materia di spending review di recente emanazione (Decreto Legge n. 98/2011, convertito con modificazioni dalla L. n. 111/2011,  Decreto Legge n. 95/2012). 
Nell'ambito del progetto, sono state intraprese varie iniziative allo scopo di migliorare l'offerta e soddisfare le esigenze sopra illustrate, quali la realizzazione di un nuovo Portale, un unico punto di accesso per le amministrazioni e gli amministrati, che permette di fornire nuovi e migliori servizi e ampliare il numero delle Amministrazioni servite, grazie alle tecnologie sempre più avanzate e alla migliore qualità e facilità di accesso ai servizi.
Il progetto ha, altresì, permesso l'ottimizzazione dell'offerta resa, nell'ambito della fruizione dei servizi stipendiali già erogati per le Amministrazioni dello Stato, e l'ampliamento della stessa alle Amministrazioni clienti (in linea con il Decreto Legislativo 30 marzo 2001, n.165) oltre che dei servizi erogati, che NoiPA ha esteso anche al trattamento delle presenze/assenze del personale, se richiesti.
NoiPA è il sistema realizzato dal DAG del Ministero dell'Economia e delle Finanze, per gestire il trattamento economico del personale centrale e periferico della Pubblica Amministrazione.
Il sistema eroga, ad oggi, un servizio unificato per la gestione del personale e in particolare:
• assicura l'aggiornamento del sistema in base all'evoluzione normativa per tutti gli aspetti previdenziali, fiscali e contrattuali.
• assicura efficienza di servizio attraverso la gestione centralizzata di processi quali ad esempio, configurazione, elaborazioni, adempimenti e flussi, adempimenti nei confronti finanziarie ed enti previdenziali.
• garantisce la conformità alla normativa nazionale con impatto sul trattamento giuridico ed economico del personale.
 Inoltre, NoiPA collabora con diversi soggetti di cui è Partner "istituzionale" quali le amministrazioni aderenti, nelle attività finalizzate alla gestione del personale e gli "Enti terzi", attraverso e verso i quali assicura la conduzione e il governo di rapporti centralizzati, e in particolare:
• garantisce i massimi livelli di sicurezza, tecnica e informatica, per tutti i servizi offerti da NoiPA, in termini di modalità di accesso e fruizione di dati e servizi, securizzazione cedolino, tutela del dipendente verso finanziarie, tutela delle informazioni.
• eroga un servizio di assistenza, in orari e modalità standard, a tutte le Amministrazioni servite e ai loro Amministrati.
Il sistema mette a disposizione specifiche funzionalità con le quali gli operatori possono modificare direttamente online, per singolo amministrato, i dati variabili individuali necessari al calcolo corretto delle retribuzioni quali ad esempio - assegni a nucleo familiare, ritenute mensili, riduzione stipendio, detrazioni fiscali. 
Il sistema provvede all'elaborazione contabile del cedolino che unifica in un'unica busta paga le competenze fisse e continuative e quelle accessorie, garantendo la puntuale imposizione fiscale mensile al dipendente, la corretta certificazione della posizione contributiva e la predisposizione per il versamento delle ritenute mensili.</t>
  </si>
  <si>
    <t xml:space="preserve">Cloudify NoiPA - Sviluppo del sistema informativo </t>
  </si>
  <si>
    <t>Elaborazioni su
dati ISTAT</t>
  </si>
  <si>
    <t>La riprogettazione complessiva di NoiPA consente di definire l’intero perimetro tecnologico e applicativo in un unico passo progettuale assicurando così quella coerenza d’insieme delle scelte effettuate nonché una sostenibile diffusione dei servizi di e-government, in un'ottica di miglioramento dei livelli di fruibilità dei servizi inerenti la gestione delle risorse umane.</t>
  </si>
  <si>
    <t>Nuovo sistema software per servizi anagrafici rilasciato in esercizio</t>
  </si>
  <si>
    <t>Nuovo sistema software per servizi HR rilasciato in esercizio</t>
  </si>
  <si>
    <t>Nello specifico, il personale interno sarà coinvolto nell’esecuzione operativa delle attività di realizzazione di un software dedicato ai servizi stipendiali interagendo con il personale che eroga i servizi professionali a vario titolo coinvolto. In particolare, le attività di realizzazione di un software dedicato ai servizi stipendiali in cui il personale interno sarà impiegato sono relative alle attività di attività di definizione delle esigenze, di analisi dei requisiti, di test e di collaudo del software.</t>
  </si>
  <si>
    <t>Nell0 specifico, il personale interno sarà coinvolto nell’esecuzione operativa delle attività di realizzazione di un software dedicato ai servizi HR evoluti interagendo con il personale che eroga i servizi professionali a vario titolo coinvolto. In particolare, le attività di realizzazione di un software dedicato ai servizi HR evoluti in cui il personale interno sarà impiegato sono relative alle attività di attività di definizione delle esigenze, di analisi dei requisiti, di test e di collaudo del software.</t>
  </si>
  <si>
    <t>Nell0 specifico, il personale interno sarà coinvolto nell’esecuzione operativa delle attività di realizzazione di un software dedicato ai servizi anagrafici interagendo con il personale che eroga i servizi professionali a vario titolo coinvolto. In particolare, le attività di realizzazione di un software dedicato ai servizi anagrafici in cui il personale interno sarà impiegato sono relative alle attività di attività di definizione delle esigenze, di analisi dei requisiti, di test e di collaudo del software.</t>
  </si>
  <si>
    <t>Nell0 specifico, il personale interno sarà coinvolto nell’esecuzione operativa delle attività di realizzazione di un software dedicato ai servizi rilevazione presenze interagendo con il personale che eroga i servizi professionali a vario titolo coinvolto. In particolare, le attività di realizzazione di un software dedicato ai servizi rilevazione presenze in cui il personale interno sarà impiegato sono relative alle attività di definizione delle esigenze, di analisi dei requisiti, di test e di collaudo del software.</t>
  </si>
  <si>
    <t xml:space="preserve">L’implementazione del progetto "Cloudify NoiPA - Sviluppo del sistema informativo” sarà accompagnata da un Piano di Comunicazione, ovvero lo strumento che consentirà di programmare e gestire le azioni di comunicazione per il raggiungimento di specifici obiettivi strategici e di comunicazione di Cloudify NoiPA. Il piano individuerà per tutte le categorie di soggetti coinvolti (target) specifici strumenti di comunicazione. 
Dal punto di vista strettamente metodologico, la fase di pianificazione e redazione del piano di comunicazione prevedrà le fasi descritte di seguito.
TARGET - Identificare i destinatari dei messaggi: a chi si rivolge?
OBIETTIVI - E' una fase di progettazione strategica, in cui occorre identificare gli obiettivi strategici e operativi di comunicazione. Sono la conseguenza degli obiettivi di "policy" prefissati dall'organizzazione. 
CONTENUTI INFORMATIVI - E' il momento in cui si traducono gli obiettivi strategici in contenuti da trasmettere, in base al target di riferimento. 
TOOL - Identificare le modalità di contatto, ovvero come si vuole raggiungere il target di riferimento. 
KPI VALUTAZIONE - Valutazione e monitoraggio delle attività consentono di comprendere come le attività comunicative si stanno sviluppando e, se necessario, intraprendere eventuali iniziative/correttivi. I risultati della valutazione saranno anche la base per azioni promozionali verso amministrazioni non ancora gestite.  </t>
  </si>
  <si>
    <t>La Direzione dei Sistemi Informativi e dell’Innovazione avrà accesso diretto tramite credenziali al sistema informatico DELFI (Dataset Elettronico Finanziario Integrato) dedicato al monitoraggio del PON Governance e Capacità Istituzionale 2014 – 2020.
Il pieno governo e controllo su ciascuna fase del progetto "Cloudify NoiPA - Sviluppo del sistema informativo” è assicurato attraverso processi trasversali di project management (coerenti con standard internazionali di gestione progetti) e di risk management. Per assicurare una costante governance del progetto sono state progettate e implementate le seguenti soluzioni di natura:
Organizzativa: Verrà definito, oltre ad un Program Manager – PM, un ufficio di PMO dedicato responsabile di tutti gli aspetti operativi relativi al progetto Cloudify NoiPA, e del supporto alle attività di pianificazione e di coordinamento a livello complessivo. Il PMO predispone e supervisiona il Master Plan del progetto, ne coordina e verifica l’articolazione in piani di dettaglio per le diverse fasi progettuali. Supporta inoltre il PM che è responsabile della gestione, direttamente o indirettamente, del processo di risk management per rischi relativi al progetto. A supporto delle attività di PM è stata individuato un team dedicato all’archiviazione e gestione la documentazione progettuale elaborata. A sostegno dei processi di PM è stato definito un sistema di deleghe e di gestione delle eccezioni per il pieno presidio gestionale del progetto e la capacità di intervenire in maniera efficace nella soluzione e nel superamento di eventuali criticità.
Un forte elemento di proattività nella prevenzione delle situazioni critiche è garantito dalla sinergia con le funzioni di Audit e Controllo della Qualità.
Per garantire un efficace presidio delle attività di project management ed assicurare la crescita delle skill del personale coinvolto saranno attivati percorsi di specializzazione e certificazione.
Strumentale: La costituzione del documento di “SAL - Stato Avanzamento Lavori” del progetto "Cloudify NoiPA - Sviluppo del sistema informativo” permette una verifica dell’andamento dei lavori e riassume le attività consuntivate nel corso del mese, i deliverable completati e le eventuali variazioni al piano proposte per i mesi successivi in termini di attività, scadenze e risorse. 
Inoltre al fine di gestire le molteplici iniziative legate al progetto, la DSII ha scelto di utilizzare uno strumento di Portfolio&amp;Project Management che consente di migliorare l'allineamento, l'operatività strategica e il controllo finanziario delle stesse.
In ultimo la DSII ha implementato e aggiornerà in corso di esecuzione progettuale un Piano di mitigazione del rischio che permette di individuare i rischi per i quali si desidera attuare una specifica azione di contenimento e definire una strategia di azione, gestendo ed accettando l’eventuale rischio residuo.
Al fine di verificare il raggiungimento dei risultati del progetto, si prevede la possibilità di attivare una valutazione, effettuata da un soggetto terzo.</t>
  </si>
  <si>
    <t xml:space="preserve">Il progetto Cloudify NoiPA - Sviluppo del Sistema Informativo. è coerente con la strategia del PON “Governance e Capacità Istituzionale” e si inquadra nel generale processo di cambiamento strutturale a cui sono orientate le politiche del Paese per lo sviluppo e l’occupazione.
In particolare, l’iniziativa rientra appieno in quelli che sono gli obiettivi di Europa 2020 legati al rafforzamento delle applicazioni delle Tecnologie dell’informazione e della comunicazione per l'e-government.  
Realizzare il nuovo sistema di gestione del personale pubblico a copertura di tutti i processi amministrativi di gestione del personale (servizi anagrafici, servizi integrati stipendiali, servizi di rilevazione presenze, servizi giuridici, servizi HR evoluti) consentirà di contribuire all’attuazione di alcune componenti essenziali dell’articolato disegno di modernizzazione e digitalizzazione della Pubblica Amministrazione, come previsto dall’Agenda Digitale italiana.  
Adottare paradigmi di innovazione tecnologica e modelli organizzativi (community, erogazione multi-level, digital by-default, co-creation e self provisioning) utilizzando le tecnologie più evolute consentirà di contribuire allo sviluppo dell’e-government e della piena interoperabilità dei sistemi e dei servizi erogati a cittadini e imprese.
</t>
  </si>
  <si>
    <t>Sviluppare l’e-government digitalizzando processi amministrativi e diffondendo servizi della Pubblica Amministrazione pienamente interoperabili</t>
  </si>
  <si>
    <t xml:space="preserve">Realizzare un'infrastruttura tecnologica e interoperabile in grado di migliorare e potenziare la gestione del personale della PA </t>
  </si>
  <si>
    <t>Nello specifico, il personale interno sarà coinvolto nell’esecuzione operativa delle attività di direzione e coordinamento interagendo con il personale che eroga i servizi professionali a vario titolo coinvolto. In particolare, le attività di direzione e coordinamento in cui il personale interno sarà impiegato sono relative alle verifiche di stato avanzamento dei lavori e ai rendiconti, ai piani di progetto e alle relazioni con gli stakeholder e con le altre amministrazioni destinatarie del servizio erogato.</t>
  </si>
  <si>
    <t>Reportistica inerente la direzione e coordinamento del progetto disponibile</t>
  </si>
  <si>
    <t>Sistema di monitoraggio PON</t>
  </si>
  <si>
    <t>Nello specifico, il personale interno sarà coinvolto nell’esecuzione operativa delle attività di comunicazione/disseminazione interagendo con il personale che eroga i servizi professionali a vario titolo coinvolto. In particolare, le attività di comunicazione/disseminazione in cui il personale interno sarà impiegato sono relative alle relazioni con utenti del servizio, stakeholder, altre amministrazioni e alla realizzazione di video, interviste e webinar per promuovere e pubblicizzare i servizi erogabili tramite il sistema Cloudify NoiPA.</t>
  </si>
  <si>
    <t>Reportistica inerente l'attuazione della strategia di comunicazione del progetto realizzata.</t>
  </si>
  <si>
    <t>Nello specifico, il personale interno sarà coinvolto nell’esecuzione operativa delle attività di definizione e implementazione della nuova architettura Cloudify NoiPA interagendo con il personale che eroga i servizi professionali a vario titolo coinvolto. In particolare, le attività di definizione e implementazione della nuova architettura Cloudify NoiPA in cui il personale interno sarà impiegato sono relative alle attività di analisi delle buone prassi nazionali e internazionali esistenti e ad azioni di benchmarking con altre Pubbliche Amministrazioni italiane o estere.</t>
  </si>
  <si>
    <t>Nello specifico, il personale interno sarà coinvolto nell’esecuzione operativa delle attività di predisposizione della banca dati Cloudify NoiPA interagendo con il personale che eroga i servizi professionali a vario titolo coinvolto. In particolare, le attività di predisposizione della banca dati Cloudify NoiPA in cui il personale interno sarà impiegato sono relative alle attività di supporto al disegno e alla realizzazione del database di riferimento delle informazioni relative al personale della PA e delle elaborazioni generate dai servizi erogati.</t>
  </si>
  <si>
    <t>Nello specifico, il personale interno sarà coinvolto nell’esecuzione operativa delle attività di realizzazione di un software dedicato ai servizi giuridici interagendo con il personale che eroga i servizi professionali a vario titolo coinvolto. In particolare, le attività di realizzazione di un software dedicato ai servizi giuridici in cui il personale interno sarà impiegato sono relative alle attività di attività di definizione delle esigenze, di analisi dei requisiti, di test e di collaudo del software.</t>
  </si>
  <si>
    <t>Nello specifico, il personale interno sarà coinvolto nell’esecuzione operativa delle attività di sviluppo applicazioni mobile interagendo con il personale che eroga i servizi professionali a vario titolo coinvolto. In particolare, le attività di sviluppo applicazioni mobile in cui il personale interno sarà impiegato sono relative alle attività di definizione delle esigenze, di analisi dei requisiti, di test e di collaudo del software.</t>
  </si>
  <si>
    <t>Nello specifico, il personale interno sarà coinvolto nell’esecuzione operativa delle attività di progettazione e sviluppo del portale interagendo con il personale che eroga i servizi professionali a vario titolo coinvolto. In particolare, le attività di progettazione e sviluppo del portale in cui il personale interno sarà impiegato sono relative alle attività di definizione delle esigenze, di analisi dei requisiti, di test e di collaudo del software.</t>
  </si>
  <si>
    <t>Nello specifico, il personale interno sarà coinvolto nell’esecuzione operativa delle attività di progettazione e sviluppo della knowledge base del sistema di KM interagendo con il personale che eroga i servizi professionali a vario titolo coinvolto. In particolare, le attività di progettazione e sviluppo della knowledge base del sistema di KM in cui il personale interno sarà impiegato sono relative alle attività di definizione delle esigenze, di analisi dei requisiti, di test e di collaudo del software.</t>
  </si>
  <si>
    <t>Ufficio I - DSII</t>
  </si>
  <si>
    <t>Dirigente</t>
  </si>
  <si>
    <t>Funzionario</t>
  </si>
  <si>
    <t>Impiegati</t>
  </si>
  <si>
    <t>Supervisione e coordinamento delle attività e e delle risorse coinvolte nelle attività di Segreteria tecnica di progetto, Rendicontazione, procedure di Acquisto di beni e servizi, ecc,</t>
  </si>
  <si>
    <t>Definizione di checklist di controllo, attività raccolta e verifica dati e documentazione per il sistema di monitoraggio DELFI, attività di redazione delle convenzioni e delle procedure contrattuali per l'approvvigionamento di servizi esterni</t>
  </si>
  <si>
    <t xml:space="preserve">Il percorso evolutivo e di estensione dei servizi NoiPA alle Amministrazioni pubbliche italiane si inquadra nel seguente quadro normativo: 
• Decreto Legislativo 7 marzo 2005, n. 82 e successive modifiche e integrazioni – Codice dell’Amministrazione Digitale (CAD).
• Legge 296/06 – Finanziaria 2007
Allo scopo di razionalizzare, omogeneizzare ed eliminare duplicazioni e sovrapposizioni degli adempimenti e dei servizi della PA per il personale e per favorire il monitoraggio della spesa del personale, tutte le Amministrazioni dello Stato, per il pagamento degli stipendi si avvalgono delle procedure informatiche e dei servizi del DAG.
• DL 98 del 6 luglio 2011 (Art. 11, comma 9)
Convertito con modificazioni dall’art.1, comma 1 della legge 15 luglio 2011, n. 111, così come modificato dalla L. 135 del 7 agosto 2012, prevede che le Amministrazioni, dal 1°ottobre 2012, stipulano convenzioni con il Ministero dell'economia e delle finanze - DAG per la fruizione dei servizi di pagamento delle retribuzioni.
• DL 6 luglio 2012 95/2012 
Decreto Legge sulle «Disposizioni urgenti per la revisione della spesa pubblica con invarianza dei servizi ai cittadini» (Spending Review) con legge di conversione 7 agosto 2012. L'art. 5 Riduzione di spese delle pubbliche amministrazioni comma 10, ribadisce la necessità di stipulare una convenzione con il Ministero Economia e Finanza al fine di razionalizzare i servizi di pagamento delle retribuzioni
• DM del 6 luglio 2012 
Attuazione all’art. 11, comma 9, del Decreto Legge 6 luglio 2011, n. 98, convertito con modificazioni dalla Legge 15 luglio 2011, n. 111. Il decreto definisce le modalità, le regole e gli oneri per l’utilizzo dei servizi per il pagamento delle retribuzioni al personale delle Pubbliche Amministrazioni erogati in maniera centralizzata dal Ministero dell’Economia e delle Finanze.
• Circolare AgID n. 2 del 24 giugno 2016
Modalità di acquisizione di beni e servizi ICT nelle more della definizione del “Piano triennale per l’informatica nella pubblica amministrazione” previsto dalle disposizioni di cui all’art.1, comma 513 e seguenti della legge 28 dicembre 2015, n.208 (Legge di stabilità 2016).
• Circolare AgID n. 61/2013 del 29 marzo 2013 in tema di accessibilità dei siti web e servizi informatici. Obblighi delle pubbliche amministrazioni e successive modifiche e integrazioni.
• Legge n. 124/2015 - cd. Legge Madia
Il provvedimento contiene 14 importanti deleghe legislative relative ai seguenti ambiti: dirigenza pubblica, riorganizzazione dell'amministrazione statale centrale e periferica, digitalizzazione della PA, semplificazione del procedimenti amministrativi, razionalizzazione e controllo delle società partecipate, anticorruzione e trasparenza. 
• Legge 191/2009 – Finanziaria 2010 
Norma che regolamenta l’introduzione dei servizi di pagamento delle competenza fisse e accessorie, denominato Cedolino Unico. 
• Decreto legislativo 30 giugno 2003, n. 196 - cd. Codice in materia di protezione dei dati personali
Norma che razionalizza, semplifica e coordina in un "Testo Unico" tutte le precedenti disposizioni relative alla protezione dei dati personali. 
Sin dal 2007 il legislatore ha individuato in NoiPA uno strumento attraverso il quale ottenere efficientamento della “macchina” amministrativa, indirizzando in alcuni casi, ed obbligando in altri (es Regioni in piano di rientro), le Amministrazioni Pubbliche Italiane ad aderire ai servizi erogati dal MEF.
</t>
  </si>
  <si>
    <t xml:space="preserve">Obiettivo della linea di intervento è quello di abilitare i servizi attraverso lo sviluppo del sistema informativo Cloudify NoiPA.  
Parte integrante della linea di intervento è la realizzazione e l’implementazione di tutte le componenti hardware e software del nuovo sistema informativo Cloudify NoiPA.  
</t>
  </si>
  <si>
    <t>Il progetto "Cloudify NoiPA - Sviluppo del sistema informativo" è coordinato dal Direttore della DSII del DAG, con il supporto dell’Ufficio II che svolge le attività di PMO assicurando unitarietà di indirizzo, monitoraggio e allineamento di tutte le specifiche linee di intervento e attività, in coerenza con i principi e le finalità del PON Governance 2014-2020.
Trasversali ad esse e a supporto del Project Management vi sono anche le attività di comunicazione (assegnate all’Ufficio VII), rendicontazione di progetto (assegnate all'Ufficio I). E’ stata prevista una attività di advisory sull’Audit e Controllo Qualità (assegnata all’Ufficio III) al fine di assicurare la gestione della qualità dell’intera macchina progettuale (dagli output di progetto all’esecuzione stessa delle attività). E' stato previsto un Chief Technology Officer (CTO) a garanzia dell'integrità architetturale e della coerenza tecnica della piattaforma Cloudify NoiPa.
Di seguito è riportato il macro-organigramma progettuale con indicazione dell’Ufficio responsabile dell’attività.
Ufficio II: PMO;
Ufficio I: Rendicontazione;
Ufficio VII: Comunicazione;
Ufficio III: Audit e controllo qualità; 
Ufficio VIII: Realizzazione Enterprice Information Management; Realizzazione Moduli Software;
Ufficio VI: Definizione Architettura 
Ufficio IX: Data Governance, Business Intelligence &amp; Analytics e migrazione dati. 
Nell’esecuzione delle attività però è vista la partecipazione secondo il criterio della competenza di altri uffici dell'amministrazione.</t>
  </si>
  <si>
    <t>Difficoltà nella comprensione dei requisiti degli utenti ai fini della realizzazione di soluzioni applicative</t>
  </si>
  <si>
    <t xml:space="preserve">Coinvolgimento attivo delle diverse tipologie di utenti in tutte le fasi di realizzazione delle soluzioni IT, dalla definizione dei requisiti fino alla verifica e valutazione delle soluzioni realizzate. </t>
  </si>
  <si>
    <t>Scarsa integrazione tra i risultati prodotti dai diversi gruppi di lavoro e non rispetto delle tempisitiche pianificate</t>
  </si>
  <si>
    <t xml:space="preserve">Definizione di un organo di governnace centralizzato che pianifichi e monitori l'andamento delle attività mettendo in atto azioni correttive in progress. </t>
  </si>
  <si>
    <t>OG1 - Sviluppare l’e-government digitalizzando processi amministrativi e diffondendo servizi della Pubblica Amministrazione pienamente interoperabili</t>
  </si>
  <si>
    <t xml:space="preserve">OO1 - Realizzare un'infrastruttura tecnologica e interoperabile in grado di migliorare e potenziare la gestione del personale della PA </t>
  </si>
  <si>
    <t>8.AS.1 - Nuovo sistema software per servizi HR rilasciato in esercizio</t>
  </si>
  <si>
    <t>9.AS.1 - Nuovo sistema software per servizi anagrafici rilasciato in esercizio</t>
  </si>
  <si>
    <t>Attvità di definizione e diffusione delle procedure relative allle attività di segreteria tecnica di progetto, Rendicontazione, Acquisto di beni e servizi, ecc.</t>
  </si>
  <si>
    <r>
      <t>La metodologia di riferimento è quella adottata e allegata al decreto N.3 del 15/10/2015 "</t>
    </r>
    <r>
      <rPr>
        <i/>
        <sz val="10"/>
        <color theme="1"/>
        <rFont val="Arial"/>
        <family val="2"/>
      </rPr>
      <t>Metodologia di individuazione dei costi semplificati applicabili al personale del comparto Ministero per le linee di attività progettuali dell'Autorità di Gestione del PON Governance e Capacità Istituzionale 2014-2020</t>
    </r>
    <r>
      <rPr>
        <sz val="10"/>
        <color theme="1"/>
        <rFont val="Arial"/>
        <family val="2"/>
      </rPr>
      <t xml:space="preserve">".    </t>
    </r>
  </si>
  <si>
    <t xml:space="preserve">048. TIC: altri tipi di infrastrutture TIC/risorse informatiche/impianti di grandi dimensioni (comprese infrastrutture elettroniche, centri di dati e sensori; anche quando integrate in altre infrastrutture, quali strutture di ricerca, infrastrutture ambientali e sociali) </t>
  </si>
  <si>
    <t xml:space="preserve">Il progetto Cloudify NoiPA rappresenta un progetto complesso costituito da 2 schede progetto, i cui obiettivi sono di seguito brevemente descritti:
- Scheda progetto "Cloudify NoiPA - Sviluppo del Sistema Informativo" che mira a sfruttare le opportunità di digitalizzazione dei processi delle Pubbliche Amministrazioni, attraverso la reingegnerizzazione del sistema NoiPA e dei relativi servizi erogati;
-Scheda progetto "Cloudify NoiPA - Il sistema di gestione del personale pubblico" che mira ad abilitare e diffondere i servizi realizzati nell'ambito della precedente scheda progetto, attraverso opportune azioni di capacity buiding, di valorizzazione e rafforzamento del network di relazioni tra le Pubbliche Amministrazioni e di miglioramento della gestione del personale della PA.
Nell’ottica di digitalizzazione e modernizzazione della Pubblica Amministrazione – obiettivo primario del PON “Governance e Capacità Istituzionale” - il progetto denominato Cloudify NoiPA - Sviluppo del Sistema Informativo mira a sfruttare le opportunità del digitale da parte delle Pubbliche Amministrazioni per attuare il processo di trasformazione digitale finalizzato alla reingegnerizzazione dei servizi erogati ad oggi tramite NoiPA.  
NoiPA è l’attuale sistema di gestione del Personale del Ministero dell’Economia e delle Finanze che eroga servizi stipendiali alle PA Italiane: oltre cento Pubbliche Amministrazioni servite con quasi due milioni di dipendenti pubblici.
In coerenza con il ruolo attribuitogli dall’AgID di infrastruttura immateriale nazionale, Cloudify NoiPA - Sviluppo del Sistema Informativo sarà in grado di realizzare e abilitare servizi digitali pienamente interoperabili, soddisfacendo anche le esigenze di generare significativi risparmi per la spesa pubblica. 
Il progetto Cloudify NoiPA – Sviluppo del Sistema Informativo mira a far diventare NoiPA il sistema unico per la gestione del personale della Pubblica Amministrazione implementando la quantità e la tipologia dei servizi messi a diposizione, ottimizzando l’usabilità del servizio anche sfruttando i paradigmi di omni/multi-canalità e favorendo un percorso di trasformazione digitale che utilizzi il nuovo paradigma del cloud. 
Il processo di cambiamento strutturale derivante dall’implementazione del nuovo sistema informativo permetterà di migliorare ed efficientare le funzioni istituzionali e di valorizzare le risorse umane a vario titolo coinvolte
I risultati attesi al termine delle attività progettuali sono:
- rendere operativo attraverso la più grande piattaforma pubblica italiana di servizi in cloud, quello che già attualmente è il più grande shared service di servizi di gestione del personale, superando l’attuale frammentazione degli analoghi servizi attualmente utilizzati e centralizzando le infrastrutture oggi utilizzate per erogarli.
- accompagnare il processo di trasformazione digitale della Pubblica Amministrazione Italiana agendo su uno dei processi centrali di governo della macchina amministrativa.
Per ottenere questo risultato occorre puntare sul seguente fattore:
- il superamento delle attuali criticità del sistema NoiPA che ne limitano la piena espandibilità ad ulteriori Amministrazioni: rigidità, stratificazione delle componenti, obsolescenza delle tecnologie nonché molteplicità ed eterogeneità delle tecnologie utilizzate.
In tal senso per raggiungere l’obiettivo prefissato si è ipotizzata una strategia di intervento volta all'abilitazione dei servizi attraverso lo sviluppo del sistema informativo Cloudify NoiPA, che copre tutti i processi amministrativi di gestione del personale (servizi anagrafici, servizi integrati stipendiali, servizi di rilevazione presenze, servizi giuridici, servizi HR evoluti).  
</t>
  </si>
  <si>
    <t>L’attività prevede la direzione e coordinamento del progetto affinchè sia assicurata unitarietà di indirizzo, monitoraggio e allineamento di tutte le specifiche linee di intervento e attività con quanto disposto dal PON Governance Capacità Istituzionale 2014-2020. 
Oltre alle attività di Project Management sono previste attività di advisory sull’Audit e Controllo Qualità al fine di assicurare la gestione della qualità dell’intera macchina progettuale (dagli output di progetto all’esecuzione stessa delle attività). Al fine di completare il quadro, verranno messe in atto tutte quelle attività connesse al governo dei fornitori legati al progetto da convenzioni quadro sottoscritte con altri soggetti a vario titolo coinvolti (Consip, etc..) e all’erogazione di servizi utili al buon funzionamento del progetto. 
Output specifici dell’attività di direzione e coordinamento saranno: 
- Piani e Sal di progetto;
- Stati avanzamenti lavoro e rendiconti; 
- Audit effettuati sulla qualità del progetto.
Per svolgere tali attività ci si avvarrà di personale interno e servizi professionali a corpo approvvigionati tramite procedure aperte, convenzioni e contratti quadro Consip. Nell’ambito dell’attività di direzione e coordinamento si farà ricorso a personale esterno per consulenza tematica su PMO, rendicontazione, audit e controllo qualità. In particolare l’oggetto dei servizi esterni è:
- supporto al program management office (PMO);
- supporto alle attività di rendicontazione e conservazione documentale previste dal PON Governance 2014-2020;
- organizzazione del lavoro e dei processi; 
- analisi dei risultati ottenuti sulla base dei fatti e delle informazioni raccolte; 
- definizione e controllo delle azioni correttive necessarie con rimessa del progetto in assetto con gli obiettivi del PON; 
- assicurazione della qualità, al fine di ridurre al minimo le non conformità.
Per i materiali inventariabili si farà ricorso a convenzioni e contratti quadro Consip così come ad appalti di valore inferiore alla soglia UE</t>
  </si>
  <si>
    <t>Le attività previste relative alla comunicazione/disseminazione verranno realizzate in coerenza con quanto previsto dal Piano di Comunicazione del PON, sia in termini di comunicazione online, diretta o con i media. In particolare, tutte le attività di comunicazione saranno finalizzate a garantire la trasparenza verso cittadini e stakeholder e a promuovere i risultati raggiunti dal progetto in un’ottica di supporto alla strategia nazionale di rafforzamento e di innovazione della Pubblica Amministrazione. 
Output specifici dell’attività di comunicazione e disseminazione saranno: 
- il piano di comunicazione, ovvero lo strumento che consentirà di programmare e gestire le azioni di comunicazione per il raggiungimento di specifici obiettivi strategici e di comunicazione del progetto.
- Campagne di sensibilizzazione e di promozione delle attività progettuali;
- Pubblicazioni di newsletter, annuari, infografiche, articoli, video digitali, interviste online; 
- Brochure e materiale informativo sul progetto;
- Logo del progetto;
- Attivazione di canali social;
- Workshop informativi;
- Webinar interattivi.
Per svolgere tali attività ci si avvarrà di personale interno e servizi professionali a corpo approvvigionati tramite procedure aperte, convenzioni e contratti quadro Consip. In particolare l’oggetto dei servizi esterni è:
- la predisposizione di contenuti informativi per pubblicazioni istituzionali, attraverso i diversi canali disponibili presso l’Amministrazione (siti web, canali social); 
- la creazione e/o aggiornamento di documentazione, principalmente - ma non esclusivamente -collegata a specifici interventi realizzativi;
- il monitoraggio dei servizi offerti in termini di customer satisfaction, fruibilità, utilizzo, coerenza delle informazioni pubblicate; 
- il supporto redazionale e organizzativo alle attività di informazione e comunicazione in modo da garantire un’adeguata visibilità agli interventi finanziati e la trasparenza nell’utilizzo dei fondi.</t>
  </si>
  <si>
    <t>L’attività si concentra sulla progettazione e implementazione dell’architettura tecnologica abilitante lo sviluppo, l’implementazione e l’erogazione dei servizi previsti. Partendo da una progettazione di tutti le componenti hardware e software (software di base sistemi operativi- middleware) verrà realizzata e attivata quella infrastruttura tecnologica necessaria ai servizi applicativi. Al fine di ottimizzare il processo di definizione della nuova architettura saranno analizzate le buone prassi nazionali e internazionali esistenti e si attiveranno azioni di benchmarking con altre PA italiane o estere.
Operativamente l’architettura dovrà essere realizzata per essere abilitata all’erogazione dei servizi. Essa sarà pertanto validata da una commissione composta da una selezione di utenti.
La sottoscrizione della convenzione da parte delle Amministrazioni rappresenta poi l’atto di formale attivazione dei servizi nelle sue diverse componenti (architettura tecnologica, base dati, sistemi software, etc.),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Per i materiali inventariabili si farà ricorso a convenzioni e contratti quadro Consip così come ad appalti di valore inferiore alla soglia UE.</t>
  </si>
  <si>
    <t xml:space="preserve">L’attività è finalizzata al disegno e alla realizzazione del database di riferimento per gestire, in modo integrato ed efficiente, tutte le informazioni relative al personale della PA, ed alle elaborazioni generate dai servizi erogati (es. risultanze delle elaborazioni stipendiali). 
Il database (banca dati realizzata) sarà strutturato in modo da supportare tutti i moduli applicativi in modo integrato ed abilitare gli strumenti/servizi di intelligenza del dato a supporto dei decisori pubblici.
Una volta realizzata la banca dati sarà validata da una commissione composta da una selezione di utenti come conforme alle aspettative in termini di dati gestiti per i servizi da erogare.
La sottoscrizione della convenzione da parte delle Amministrazioni rappresenta poi l’atto di formale di attivazione dei servizi nelle sue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t>
  </si>
  <si>
    <t xml:space="preserve">L’attività prevede la realizzazione di servizi applicativi dedicati alla gestione degli aspetti stipendiali dei dipendenti della Pubblica Amministrazione. 
Le fasi che caratterizzeranno l’attuazione dell’attività saranno:
- definizione delle esigenze
- analisi dei requisiti
- progettazione del software
- sviluppo del software
- test del software
- collaudo del software
- messa in esercizio.  
Le attività di definizione, analisi e progettazione saranno condotte con il coinvolgimento delle amministrazioni utenti. 
L’attività realizzerà un nuovo sistema software (output di attività) dedicato all’erogazione dei servizi stipendiali alle Amministrazioni servite (gestione competenze, gestione maggiorazioni e detrazioni, elaborazione stipendiale, gestione adempimenti…)
L’aderenza di tale sistema alle aspettative degli utenti sarà attestata da un panel di utenti.
La sottoscrizione della convenzione da parte delle Amministrazioni rappresenta poi l’atto di formale di attivazione dei servizi nelle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t>
  </si>
  <si>
    <t>L’attività prevede la realizzazione di servizi applicativi dedicati alla gestione degli aspetti giuridici dei dipendenti della Pubblica Amministrazione. 
Le fasi che caratterizzeranno l’attuazione dell’attività saranno:
- definizione delle esigenze
- analisi dei requisiti
- progettazione del software
- sviluppo del software
- test del software
- collaudo del software
- messa in esercizio.  
Le attività di definizione, analisi e progettazione saranno condotte con il coinvolgimento delle amministrazioni utenti. 
L’attività realizzerà un nuovo sistema software (output di attività) dedicato ad erogare i servizi giuridici alle  Amministrazioni servite (stato matricolare, provvedimenti disciplinari fascicolo dipendente, anagrafica incarichi,…)
L’aderenza di tale sistema alle aspettative degli utenti sarà attestata da un panel di utenti.
La sottoscrizione della convenzione da parte delle Amministrazioni rappresenta poi l’atto di formale di attivazione dei servizi nelle sue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t>
  </si>
  <si>
    <t xml:space="preserve">L’attività prevede la realizzazione di servizi applicativi dedicati alla gestione degli altri aspetti legati alla gestione dei dipendenti della PA quali ad esempio: formazione, gestione concorsi, missioni, ecc. 
Le fasi che caratterizzeranno l’attuazione dell’attività saranno:
- definizione delle esigenze
- analisi dei requisiti
- progettazione del software
- sviluppo del software
- test del software
- collaudo del software
- messa in esercizio.  
Le attività di definizione, analisi e progettazione saranno condotte con il coinvolgimento delle amministrazioni utenti.
L’attività realizzerà un nuovo sistema software (output di attività) dedicato ad erogare i servizi HR evoluti alle Amministrazioni servite (gestione missioni, gestione concorsi, formazione, gestione competenze,…)
L’aderenza di tale sistema alle aspettative degli utenti sarà attestata da un panel di utenti 
La sottoscrizione della convenzione da parte delle Amministrazioni rappresenta poi l’atto di formale di attivazione dei servizi nelle sue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t>
  </si>
  <si>
    <t xml:space="preserve">L’attività prevede la realizzazione di servizi anagrafici (anagrafica dipendenti, anagrafica contratti, anagrafica enti, anagrafica comuni,…) sottostanti gli altri servizi applicativi. 
Le fasi che caratterizzeranno l’attuazione dell’attività saranno:
- definizione delle esigenze
- analisi dei requisiti
- progettazione del software
- sviluppo del software
- test del software
- collaudo del software
- messa in esercizio.  
Le attività di definizione, analisi e progettazione saranno condotte con il coinvolgimento delle amministrazioni utenti. 
L’attività realizzerà un nuovo sistema software (output di attività) dedicato a erogare i servizi anagrafici alle Amministrazioni servite (anagrafica dipendenti, anagrafica contratti, anagrafica enti, anagrafica comuni,…).
L’aderenza di tale sistema alle aspettative degli utenti sarà attestata da un panel di utenti. 
La sottoscrizione della convenzione da parte delle Amministrazioni rappresenta poi l’atto di formale di attivazione dei servizi nelle sue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t>
  </si>
  <si>
    <t>L’attività prevede la realizzazione del Portale NoiPA come punto di accesso agli altri servizi applicativi offerti 
Le fasi che caratterizzeranno l’attuazione dell’attività saranno:
- definizione delle esigenze
- analisi dei requisiti
- progettazione del software
- sviluppo del software
- test del software
- collaudo del software
- messa in esercizio.  
Le attività di definizione, analisi e progettazione saranno condotte con il coinvolgimento delle amministrazioni utenti. 
L’attività realizzerà un nuovo sistema (output di attività) di front-end ai servizi erogati.
L’aderenza di tale sistema alle aspettative degli utenti sarà attestata da un panel di utenti. 
La sottoscrizione della convenzione da parte delle Amministrazioni rappresenta poi l’atto di formale di attivazione dei servizi nelle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t>
  </si>
  <si>
    <t xml:space="preserve">L’attività prevede la realizzazione di applicazioni mobile per la fruizione di servizi (anche in modalità self service) specifici sempre nell’ambito del catalogo di servizi definiti.
Le fasi che caratterizzeranno l’attuazione dell’attività saranno:
- definizione delle esigenze
- analisi dei requisiti
- progettazione del software
- sviluppo del software
- test del software
- collaudo del software
- messa in esercizio.  
Le attività di definizione, analisi e progettazione saranno condotte con il coinvolgimento delle amministrazioni utenti.
L’attività realizzerà applicazioni (output di attività) dedicate a erogare i servizi in modalità mobile.
L’aderenza di tale sistema alle aspettative degli utenti sarà attestata da un panel di utenti. 
La sottoscrizione della convenzione da parte delle Amministrazioni rappresenta poi l’atto di formale di attivazione dei servizi nelle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t>
  </si>
  <si>
    <t xml:space="preserve">L’attività prevede l’identificazione, progettazione e realizzazione di strumenti di gestione della conoscenza a supporto della erogazione/fruizione dei servizi. Tali strumenti supporteranno la capitalizzazione del saper fare dei differenti attori del sistema (operatori, amministrati,…) e la loro messa a fattor comune per tutte le comunità di soggetti interessati.
Le fasi che caratterizzeranno l’attuazione dell’attività saranno:
- definizione delle esigenze
- analisi dei requisiti
- progettazione della soluzione
- sviluppo/selezione 
- test
- collaudo 
- messa in esercizio
- primo popolamento banca dati.
L’attività realizzerà un nuovo sistema (output di attività) dedicato a gestire tutta la conoscenza maturata nello sviluppo progettuale a supporto della erogazione dei servizi.
L’aderenza di tale sistema alle aspettative degli utenti sarà attestata da un panel di utenti.
La sottoscrizione della convenzione da parte delle Amministrazioni rappresenta poi l’atto di formale di attivazione dei servizi nelle sue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 </t>
  </si>
  <si>
    <t xml:space="preserve">Il crescente interesse per l'integrazione informativa di tutti gli eventi delle prestazioni lavorative dei dipendenti comporta la necessità di reingegnerizzare anche la componente di gestione presenze/assenze per assicurare così l'effettiva efficienza dei processi amministrativi di gestione del personale anche grazie allo sviluppo di funzionalità self service e all’abilitazione di sistemi di rilevazione presenze più avanzati quali quelli basati sulla identificazione biometrica (mappa dell'iride, impronte digitali, riconoscimento vocale).   
Tali sistemi avanzati saranno prioritariamente disponibili per le amministrazioni già servite da NoiPA e progressivamente saranno abilitati anche per le nuove Amministrazioni aderenti.  
Le fasi che caratterizzeranno l’attuazione dell’attività saranno:
- analisi dei requisiti
- progettazione del software
- sviluppo del software
- test del software
- collaudo del software
- messa in esercizio.  
Le attività di definizione, analisi e progettazione saranno condotte con il coinvolgimento delle amministrazioni utenti. Un gruppo selezionato di almeno 2 amministrazioni, quantificate in funzione della dimensione e delle specifiche caratteristiche funzionali alle finalità della  sperimentazione, sarà inoltre coinvolto nella fase sperimentazione del sistema di identificazione biometrica attraverso l’utilizzo di dispositivi mobili impiegati per testare e collaudare le funzionalità di tale sistema. La prima sarà un’amministrazione con un massimo di 5000 Amministrati, la seconda sarà un’amministrazione già presente in NoiPA, che utilizza il servizio di rilevazione presenze. 
L’attività realizzerà un nuovo sistema software (output di attività) dedicato a erogare i servizi di rilevazione presenze alle Amministrazioni servite (rilevazione presenze/assenze, turnistica, banca ore, indennità, …).
L’aderenza di tale sistema alle aspettative degli utenti sarà attestata da un panel di utenti.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</si>
</sst>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00"/>
    <numFmt numFmtId="165" formatCode="&quot;€&quot;#,##0"/>
  </numFmts>
  <fonts count="29" x14ac:knownFonts="1">
    <font>
      <sz val="10"/>
      <color theme="1"/>
      <name val="Arial"/>
      <family val="2"/>
    </font>
    <font>
      <sz val="10"/>
      <color theme="1"/>
      <name val="Arial"/>
      <family val="2"/>
    </font>
    <font>
      <b/>
      <sz val="10"/>
      <color theme="0"/>
      <name val="Arial"/>
      <family val="2"/>
    </font>
    <font>
      <sz val="10"/>
      <color theme="0"/>
      <name val="Arial"/>
      <family val="2"/>
    </font>
    <font>
      <sz val="11"/>
      <color theme="1"/>
      <name val="Calibri"/>
      <family val="2"/>
      <scheme val="minor"/>
    </font>
    <font>
      <u/>
      <sz val="11"/>
      <color theme="10"/>
      <name val="Calibri"/>
      <family val="2"/>
      <scheme val="minor"/>
    </font>
    <font>
      <u/>
      <sz val="10"/>
      <color theme="0"/>
      <name val="Arial"/>
      <family val="2"/>
    </font>
    <font>
      <i/>
      <sz val="10"/>
      <color theme="1"/>
      <name val="Arial"/>
      <family val="2"/>
    </font>
    <font>
      <b/>
      <sz val="8"/>
      <color theme="3" tint="-0.249977111117893"/>
      <name val="Arial"/>
      <family val="2"/>
    </font>
    <font>
      <b/>
      <i/>
      <sz val="10"/>
      <color theme="1"/>
      <name val="Arial"/>
      <family val="2"/>
    </font>
    <font>
      <sz val="8"/>
      <color rgb="FF000000"/>
      <name val="Tahoma"/>
      <family val="2"/>
    </font>
    <font>
      <sz val="9"/>
      <color theme="0"/>
      <name val="Arial"/>
      <family val="2"/>
    </font>
    <font>
      <b/>
      <sz val="9"/>
      <color theme="0"/>
      <name val="Arial"/>
      <family val="2"/>
    </font>
    <font>
      <sz val="8"/>
      <color theme="0"/>
      <name val="Arial"/>
      <family val="2"/>
    </font>
    <font>
      <sz val="8"/>
      <color theme="1"/>
      <name val="Arial"/>
      <family val="2"/>
    </font>
    <font>
      <b/>
      <sz val="12"/>
      <color theme="0"/>
      <name val="Berlin Sans FB Demi"/>
      <family val="2"/>
    </font>
    <font>
      <i/>
      <sz val="8"/>
      <color theme="1"/>
      <name val="Arial"/>
      <family val="2"/>
    </font>
    <font>
      <b/>
      <sz val="10"/>
      <name val="Arial"/>
      <family val="2"/>
    </font>
    <font>
      <b/>
      <sz val="10"/>
      <color theme="9" tint="-0.249977111117893"/>
      <name val="Arial"/>
      <family val="2"/>
    </font>
    <font>
      <b/>
      <sz val="8"/>
      <color theme="1"/>
      <name val="Arial"/>
      <family val="2"/>
    </font>
    <font>
      <b/>
      <sz val="10"/>
      <color theme="1"/>
      <name val="Arial"/>
      <family val="2"/>
    </font>
    <font>
      <sz val="10"/>
      <name val="Arial"/>
      <family val="2"/>
    </font>
    <font>
      <b/>
      <sz val="11"/>
      <color theme="3" tint="-0.249977111117893"/>
      <name val="Calibri"/>
      <family val="2"/>
      <scheme val="minor"/>
    </font>
    <font>
      <b/>
      <sz val="12"/>
      <color theme="3" tint="-0.249977111117893"/>
      <name val="Arial"/>
      <family val="2"/>
    </font>
    <font>
      <b/>
      <sz val="14"/>
      <color theme="3" tint="-0.249977111117893"/>
      <name val="Arial"/>
      <family val="2"/>
    </font>
    <font>
      <b/>
      <sz val="11"/>
      <color theme="0"/>
      <name val="Arial"/>
      <family val="2"/>
    </font>
    <font>
      <b/>
      <sz val="12"/>
      <color theme="0"/>
      <name val="Arial"/>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theme="3" tint="-0.24997711111789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3" tint="-0.499984740745262"/>
        <bgColor indexed="64"/>
      </patternFill>
    </fill>
    <fill>
      <patternFill patternType="solid">
        <fgColor theme="3"/>
        <bgColor indexed="64"/>
      </patternFill>
    </fill>
    <fill>
      <patternFill patternType="solid">
        <fgColor theme="6" tint="-0.24994659260841701"/>
        <bgColor indexed="64"/>
      </patternFill>
    </fill>
    <fill>
      <patternFill patternType="solid">
        <fgColor theme="6" tint="-0.249977111117893"/>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4" fillId="0" borderId="0"/>
    <xf numFmtId="0" fontId="5" fillId="0" borderId="0" applyNumberFormat="0" applyFill="0" applyBorder="0" applyAlignment="0" applyProtection="0"/>
  </cellStyleXfs>
  <cellXfs count="294">
    <xf numFmtId="0" fontId="0" fillId="0" borderId="0" xfId="0"/>
    <xf numFmtId="0" fontId="15" fillId="13" borderId="1" xfId="0" applyFont="1" applyFill="1" applyBorder="1" applyAlignment="1" applyProtection="1">
      <alignment horizontal="center" vertical="center"/>
      <protection locked="0" hidden="1"/>
    </xf>
    <xf numFmtId="0" fontId="0" fillId="0" borderId="0" xfId="0" applyAlignment="1" applyProtection="1">
      <alignment vertical="center"/>
      <protection hidden="1"/>
    </xf>
    <xf numFmtId="0" fontId="8" fillId="0" borderId="0" xfId="2" applyFont="1" applyAlignment="1" applyProtection="1">
      <alignment vertical="center"/>
      <protection hidden="1"/>
    </xf>
    <xf numFmtId="0" fontId="0" fillId="2" borderId="1" xfId="0" applyFill="1" applyBorder="1" applyAlignment="1" applyProtection="1">
      <alignment horizontal="left" vertical="center"/>
      <protection hidden="1"/>
    </xf>
    <xf numFmtId="0" fontId="0" fillId="2" borderId="1" xfId="0" applyFill="1" applyBorder="1" applyAlignment="1" applyProtection="1">
      <alignment vertical="center"/>
      <protection hidden="1"/>
    </xf>
    <xf numFmtId="14" fontId="0" fillId="0" borderId="0" xfId="0" applyNumberFormat="1" applyAlignment="1" applyProtection="1">
      <alignment vertical="center"/>
      <protection hidden="1"/>
    </xf>
    <xf numFmtId="0" fontId="0" fillId="2" borderId="13" xfId="0" applyFill="1" applyBorder="1" applyAlignment="1" applyProtection="1">
      <alignment vertical="center"/>
      <protection hidden="1"/>
    </xf>
    <xf numFmtId="0" fontId="0" fillId="2" borderId="14" xfId="0" applyFill="1" applyBorder="1" applyAlignment="1" applyProtection="1">
      <alignment vertical="center"/>
      <protection hidden="1"/>
    </xf>
    <xf numFmtId="0" fontId="7" fillId="3" borderId="2" xfId="1" applyFont="1" applyFill="1" applyBorder="1" applyAlignment="1" applyProtection="1">
      <alignment vertical="center"/>
      <protection hidden="1"/>
    </xf>
    <xf numFmtId="0" fontId="1" fillId="3" borderId="3" xfId="1" applyFont="1" applyFill="1" applyBorder="1" applyAlignment="1" applyProtection="1">
      <alignment vertical="center"/>
      <protection hidden="1"/>
    </xf>
    <xf numFmtId="0" fontId="1" fillId="3" borderId="4" xfId="1" applyFont="1" applyFill="1" applyBorder="1" applyAlignment="1" applyProtection="1">
      <alignment vertical="center"/>
      <protection hidden="1"/>
    </xf>
    <xf numFmtId="0" fontId="0" fillId="0" borderId="0" xfId="0" applyAlignment="1" applyProtection="1">
      <alignment vertical="center"/>
      <protection locked="0" hidden="1"/>
    </xf>
    <xf numFmtId="0" fontId="22" fillId="0" borderId="0" xfId="2" applyFont="1"/>
    <xf numFmtId="0" fontId="8" fillId="0" borderId="0" xfId="2" applyFont="1" applyFill="1" applyAlignment="1" applyProtection="1">
      <alignment horizontal="left" vertical="center"/>
      <protection hidden="1"/>
    </xf>
    <xf numFmtId="0" fontId="8" fillId="0" borderId="0" xfId="2" applyFont="1" applyAlignment="1" applyProtection="1">
      <alignment horizontal="right" vertical="center"/>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0" xfId="0" applyProtection="1">
      <protection locked="0" hidden="1"/>
    </xf>
    <xf numFmtId="0" fontId="21" fillId="0" borderId="0" xfId="0" applyFont="1" applyAlignment="1" applyProtection="1">
      <alignment vertical="center"/>
      <protection hidden="1"/>
    </xf>
    <xf numFmtId="0" fontId="4" fillId="0" borderId="0" xfId="1" applyAlignment="1" applyProtection="1">
      <alignment vertical="center"/>
      <protection hidden="1"/>
    </xf>
    <xf numFmtId="0" fontId="0" fillId="0" borderId="0" xfId="0" applyAlignment="1" applyProtection="1">
      <alignment horizontal="justify" vertical="center"/>
      <protection hidden="1"/>
    </xf>
    <xf numFmtId="0" fontId="8" fillId="0" borderId="0" xfId="2" applyFont="1" applyAlignment="1" applyProtection="1">
      <alignment horizontal="left" vertical="center"/>
      <protection hidden="1"/>
    </xf>
    <xf numFmtId="0" fontId="0" fillId="0" borderId="0" xfId="0" applyBorder="1" applyAlignment="1" applyProtection="1">
      <alignment horizontal="justify" vertical="center" wrapText="1"/>
      <protection hidden="1"/>
    </xf>
    <xf numFmtId="0" fontId="2" fillId="2" borderId="0" xfId="0" applyFont="1" applyFill="1" applyBorder="1" applyAlignment="1" applyProtection="1">
      <alignment horizontal="center" vertical="center" textRotation="45" wrapText="1"/>
      <protection hidden="1"/>
    </xf>
    <xf numFmtId="0" fontId="2" fillId="0" borderId="3" xfId="1" applyFont="1" applyFill="1" applyBorder="1" applyAlignment="1" applyProtection="1">
      <alignment horizontal="left" vertical="center" wrapText="1"/>
      <protection hidden="1"/>
    </xf>
    <xf numFmtId="0" fontId="2" fillId="0" borderId="0" xfId="0" applyFont="1" applyFill="1" applyBorder="1" applyAlignment="1" applyProtection="1">
      <alignment horizontal="center" vertical="center" textRotation="45" wrapText="1"/>
      <protection hidden="1"/>
    </xf>
    <xf numFmtId="0" fontId="2" fillId="0" borderId="0" xfId="0" applyFont="1" applyFill="1" applyBorder="1" applyAlignment="1" applyProtection="1">
      <alignment horizontal="left" vertical="center" textRotation="45" wrapText="1"/>
      <protection hidden="1"/>
    </xf>
    <xf numFmtId="0" fontId="0" fillId="0" borderId="0" xfId="0" applyFill="1" applyAlignment="1" applyProtection="1">
      <alignment vertical="center"/>
      <protection hidden="1"/>
    </xf>
    <xf numFmtId="0" fontId="3" fillId="2" borderId="1" xfId="0" applyFont="1" applyFill="1" applyBorder="1" applyAlignment="1" applyProtection="1">
      <alignment vertical="center"/>
      <protection hidden="1"/>
    </xf>
    <xf numFmtId="0" fontId="2" fillId="2" borderId="2" xfId="1" applyFont="1" applyFill="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left" vertical="center" wrapText="1"/>
      <protection hidden="1"/>
    </xf>
    <xf numFmtId="0" fontId="14" fillId="0" borderId="1" xfId="0" applyFont="1" applyBorder="1" applyAlignment="1" applyProtection="1">
      <alignment horizontal="center" vertical="center" wrapText="1"/>
      <protection hidden="1"/>
    </xf>
    <xf numFmtId="0" fontId="8" fillId="0" borderId="0" xfId="2" applyFont="1" applyAlignment="1" applyProtection="1">
      <alignment horizontal="center" vertical="center"/>
      <protection hidden="1"/>
    </xf>
    <xf numFmtId="0" fontId="14" fillId="0" borderId="0" xfId="0" applyFont="1" applyAlignment="1" applyProtection="1">
      <alignment vertical="center"/>
      <protection hidden="1"/>
    </xf>
    <xf numFmtId="0" fontId="2" fillId="2" borderId="10" xfId="1" applyFont="1" applyFill="1" applyBorder="1" applyAlignment="1" applyProtection="1">
      <alignment horizontal="center" vertical="center" wrapText="1"/>
      <protection hidden="1"/>
    </xf>
    <xf numFmtId="0" fontId="14" fillId="0" borderId="1" xfId="0" applyNumberFormat="1" applyFont="1" applyBorder="1" applyAlignment="1" applyProtection="1">
      <alignment horizontal="center" vertical="center"/>
      <protection hidden="1"/>
    </xf>
    <xf numFmtId="165" fontId="19" fillId="0" borderId="1" xfId="0" applyNumberFormat="1" applyFont="1" applyBorder="1" applyAlignment="1" applyProtection="1">
      <alignment horizontal="center" vertical="center"/>
      <protection hidden="1"/>
    </xf>
    <xf numFmtId="0" fontId="2" fillId="2" borderId="13" xfId="1" applyFont="1" applyFill="1" applyBorder="1" applyAlignment="1" applyProtection="1">
      <alignment vertical="center" wrapText="1"/>
      <protection hidden="1"/>
    </xf>
    <xf numFmtId="0" fontId="0" fillId="0" borderId="0" xfId="0" applyBorder="1" applyAlignment="1" applyProtection="1">
      <alignment horizontal="left" vertical="center"/>
      <protection hidden="1"/>
    </xf>
    <xf numFmtId="0" fontId="0" fillId="0" borderId="0" xfId="0" applyAlignment="1" applyProtection="1">
      <alignment horizontal="left" vertical="center"/>
      <protection hidden="1"/>
    </xf>
    <xf numFmtId="0" fontId="0" fillId="0" borderId="0" xfId="0" applyProtection="1"/>
    <xf numFmtId="0" fontId="20" fillId="0" borderId="0" xfId="0" applyFont="1" applyProtection="1"/>
    <xf numFmtId="14" fontId="20" fillId="0" borderId="0" xfId="0" applyNumberFormat="1" applyFont="1" applyProtection="1"/>
    <xf numFmtId="0" fontId="0" fillId="0" borderId="0" xfId="0" applyNumberFormat="1" applyProtection="1"/>
    <xf numFmtId="14" fontId="0" fillId="0" borderId="0" xfId="0" applyNumberFormat="1" applyProtection="1"/>
    <xf numFmtId="0" fontId="14" fillId="0" borderId="2" xfId="0" applyFont="1" applyBorder="1" applyAlignment="1" applyProtection="1">
      <alignment horizontal="center" vertical="center" wrapText="1"/>
      <protection hidden="1"/>
    </xf>
    <xf numFmtId="0" fontId="15" fillId="13" borderId="1" xfId="0" applyFont="1" applyFill="1" applyBorder="1" applyAlignment="1" applyProtection="1">
      <alignment horizontal="center" vertical="center"/>
      <protection hidden="1"/>
    </xf>
    <xf numFmtId="165" fontId="14" fillId="0" borderId="1" xfId="0" applyNumberFormat="1" applyFont="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 fillId="2" borderId="2" xfId="1" applyFont="1" applyFill="1" applyBorder="1" applyAlignment="1" applyProtection="1">
      <alignment horizontal="left" vertical="center"/>
      <protection hidden="1"/>
    </xf>
    <xf numFmtId="0" fontId="2" fillId="2" borderId="3" xfId="1" applyFont="1" applyFill="1" applyBorder="1" applyAlignment="1" applyProtection="1">
      <alignment horizontal="left" vertical="center"/>
      <protection hidden="1"/>
    </xf>
    <xf numFmtId="0" fontId="2" fillId="2" borderId="4" xfId="1" applyFont="1" applyFill="1" applyBorder="1" applyAlignment="1" applyProtection="1">
      <alignment horizontal="left" vertical="center"/>
      <protection hidden="1"/>
    </xf>
    <xf numFmtId="0" fontId="2" fillId="2" borderId="2" xfId="1" applyFont="1" applyFill="1" applyBorder="1" applyAlignment="1" applyProtection="1">
      <alignment horizontal="justify" vertical="center" wrapText="1"/>
      <protection hidden="1"/>
    </xf>
    <xf numFmtId="0" fontId="2" fillId="2" borderId="3" xfId="1" applyFont="1" applyFill="1" applyBorder="1" applyAlignment="1" applyProtection="1">
      <alignment horizontal="justify" vertical="center" wrapText="1"/>
      <protection hidden="1"/>
    </xf>
    <xf numFmtId="0" fontId="2" fillId="2" borderId="1" xfId="1" applyFont="1" applyFill="1" applyBorder="1" applyAlignment="1" applyProtection="1">
      <alignment horizontal="center" vertical="center" wrapText="1"/>
      <protection hidden="1"/>
    </xf>
    <xf numFmtId="0" fontId="2" fillId="2" borderId="2" xfId="1"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vertical="center" wrapText="1"/>
      <protection hidden="1"/>
    </xf>
    <xf numFmtId="0" fontId="22" fillId="0" borderId="0" xfId="2" applyFont="1" applyProtection="1">
      <protection hidden="1"/>
    </xf>
    <xf numFmtId="0" fontId="1" fillId="0" borderId="1" xfId="1" applyFont="1" applyBorder="1" applyAlignment="1" applyProtection="1">
      <alignment horizontal="center" vertical="center"/>
    </xf>
    <xf numFmtId="0" fontId="8" fillId="0" borderId="0" xfId="2" applyFont="1" applyFill="1" applyAlignment="1" applyProtection="1">
      <alignment horizontal="left" vertical="center"/>
    </xf>
    <xf numFmtId="0" fontId="8" fillId="0" borderId="0" xfId="2" applyFont="1" applyAlignment="1" applyProtection="1">
      <alignment horizontal="right" vertical="center"/>
    </xf>
    <xf numFmtId="0" fontId="15" fillId="14" borderId="1" xfId="0" applyFont="1" applyFill="1" applyBorder="1" applyAlignment="1" applyProtection="1">
      <alignment horizontal="center" vertical="center"/>
    </xf>
    <xf numFmtId="0" fontId="0" fillId="0" borderId="0" xfId="0" applyAlignment="1" applyProtection="1">
      <alignment horizontal="left"/>
    </xf>
    <xf numFmtId="165" fontId="14" fillId="0" borderId="1" xfId="0" applyNumberFormat="1" applyFont="1" applyBorder="1" applyAlignment="1" applyProtection="1">
      <alignment horizontal="center" vertical="center"/>
    </xf>
    <xf numFmtId="0" fontId="21" fillId="0" borderId="0" xfId="0" quotePrefix="1" applyFont="1" applyAlignment="1" applyProtection="1">
      <alignment horizontal="justify" vertical="center" wrapText="1"/>
      <protection hidden="1"/>
    </xf>
    <xf numFmtId="0" fontId="21" fillId="0" borderId="0" xfId="0" applyFont="1" applyAlignment="1" applyProtection="1">
      <alignment horizontal="justify" vertical="center" wrapText="1"/>
      <protection hidden="1"/>
    </xf>
    <xf numFmtId="0" fontId="0" fillId="0" borderId="0" xfId="0" quotePrefix="1" applyAlignment="1" applyProtection="1">
      <alignment vertical="center"/>
      <protection hidden="1"/>
    </xf>
    <xf numFmtId="0" fontId="5" fillId="0" borderId="0" xfId="2" applyAlignment="1" applyProtection="1">
      <alignment vertical="center"/>
      <protection hidden="1"/>
    </xf>
    <xf numFmtId="0" fontId="8" fillId="0" borderId="0" xfId="2" applyFont="1" applyFill="1" applyAlignment="1" applyProtection="1">
      <alignment horizontal="right" vertical="center"/>
      <protection hidden="1"/>
    </xf>
    <xf numFmtId="0" fontId="0" fillId="0" borderId="1" xfId="0" applyBorder="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4" fillId="0" borderId="0" xfId="0" applyFont="1" applyAlignment="1" applyProtection="1">
      <alignment horizontal="center" vertical="center" wrapText="1"/>
      <protection hidden="1"/>
    </xf>
    <xf numFmtId="0" fontId="26" fillId="4" borderId="2" xfId="0" applyFont="1" applyFill="1" applyBorder="1" applyAlignment="1" applyProtection="1">
      <alignment horizontal="center" vertical="center"/>
      <protection hidden="1"/>
    </xf>
    <xf numFmtId="0" fontId="26" fillId="4" borderId="3" xfId="0" applyFont="1" applyFill="1" applyBorder="1" applyAlignment="1" applyProtection="1">
      <alignment horizontal="center" vertical="center"/>
      <protection hidden="1"/>
    </xf>
    <xf numFmtId="0" fontId="26" fillId="4" borderId="4" xfId="0" applyFont="1" applyFill="1" applyBorder="1" applyAlignment="1" applyProtection="1">
      <alignment horizontal="center" vertical="center"/>
      <protection hidden="1"/>
    </xf>
    <xf numFmtId="0" fontId="25" fillId="2" borderId="2" xfId="0" applyFont="1" applyFill="1" applyBorder="1" applyAlignment="1" applyProtection="1">
      <alignment horizontal="center" vertical="center" wrapText="1"/>
      <protection hidden="1"/>
    </xf>
    <xf numFmtId="0" fontId="25" fillId="2" borderId="3" xfId="0" applyFont="1" applyFill="1" applyBorder="1" applyAlignment="1" applyProtection="1">
      <alignment horizontal="center" vertical="center" wrapText="1"/>
      <protection hidden="1"/>
    </xf>
    <xf numFmtId="0" fontId="25" fillId="2" borderId="4" xfId="0" applyFont="1" applyFill="1" applyBorder="1" applyAlignment="1" applyProtection="1">
      <alignment horizontal="center" vertical="center" wrapText="1"/>
      <protection hidden="1"/>
    </xf>
    <xf numFmtId="0" fontId="0" fillId="0" borderId="1" xfId="0" applyBorder="1" applyAlignment="1" applyProtection="1">
      <alignment horizontal="justify" vertical="center"/>
      <protection hidden="1"/>
    </xf>
    <xf numFmtId="0" fontId="2" fillId="2" borderId="1" xfId="0" applyFont="1" applyFill="1" applyBorder="1" applyAlignment="1" applyProtection="1">
      <alignment horizontal="justify" vertical="center"/>
      <protection hidden="1"/>
    </xf>
    <xf numFmtId="0" fontId="14" fillId="9" borderId="1" xfId="0" applyFont="1" applyFill="1" applyBorder="1" applyAlignment="1" applyProtection="1">
      <alignment horizontal="center" vertical="center"/>
      <protection hidden="1"/>
    </xf>
    <xf numFmtId="0" fontId="14" fillId="6" borderId="1" xfId="0" applyFont="1" applyFill="1" applyBorder="1" applyAlignment="1" applyProtection="1">
      <alignment horizontal="center" vertical="center"/>
      <protection hidden="1"/>
    </xf>
    <xf numFmtId="0" fontId="21" fillId="0" borderId="0" xfId="0" applyFont="1" applyAlignment="1" applyProtection="1">
      <alignment horizontal="justify" vertical="center" wrapText="1"/>
      <protection hidden="1"/>
    </xf>
    <xf numFmtId="0" fontId="21" fillId="0" borderId="0" xfId="0" quotePrefix="1" applyFont="1" applyAlignment="1" applyProtection="1">
      <alignment horizontal="justify" vertical="center" wrapText="1"/>
      <protection hidden="1"/>
    </xf>
    <xf numFmtId="0" fontId="0" fillId="0" borderId="0" xfId="0" applyAlignment="1" applyProtection="1">
      <alignment horizontal="left" vertical="center" wrapText="1"/>
      <protection hidden="1"/>
    </xf>
    <xf numFmtId="0" fontId="14" fillId="7" borderId="1" xfId="0" applyFont="1" applyFill="1" applyBorder="1" applyAlignment="1" applyProtection="1">
      <alignment horizontal="center" vertical="center" wrapText="1"/>
      <protection hidden="1"/>
    </xf>
    <xf numFmtId="0" fontId="14" fillId="5" borderId="1" xfId="0" applyFont="1" applyFill="1" applyBorder="1" applyAlignment="1" applyProtection="1">
      <alignment horizontal="center" vertical="center" wrapText="1"/>
      <protection hidden="1"/>
    </xf>
    <xf numFmtId="0" fontId="2" fillId="4" borderId="2" xfId="0" applyFont="1" applyFill="1" applyBorder="1" applyAlignment="1" applyProtection="1">
      <alignment horizontal="left" vertical="center"/>
      <protection hidden="1"/>
    </xf>
    <xf numFmtId="0" fontId="2" fillId="4" borderId="3" xfId="0" applyFont="1" applyFill="1" applyBorder="1" applyAlignment="1" applyProtection="1">
      <alignment horizontal="left" vertical="center"/>
      <protection hidden="1"/>
    </xf>
    <xf numFmtId="0" fontId="2" fillId="4" borderId="4" xfId="0" applyFont="1" applyFill="1" applyBorder="1" applyAlignment="1" applyProtection="1">
      <alignment horizontal="left" vertical="center"/>
      <protection hidden="1"/>
    </xf>
    <xf numFmtId="0" fontId="13" fillId="11" borderId="1" xfId="0" applyFont="1" applyFill="1" applyBorder="1" applyAlignment="1" applyProtection="1">
      <alignment horizontal="center" vertical="center" wrapText="1"/>
      <protection hidden="1"/>
    </xf>
    <xf numFmtId="0" fontId="13" fillId="12" borderId="1" xfId="0" applyFon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13" fillId="12" borderId="1" xfId="0" applyFont="1" applyFill="1" applyBorder="1" applyAlignment="1" applyProtection="1">
      <alignment horizontal="center" vertical="center" wrapText="1"/>
      <protection hidden="1"/>
    </xf>
    <xf numFmtId="0" fontId="7" fillId="3" borderId="2" xfId="0" applyFont="1" applyFill="1" applyBorder="1" applyAlignment="1" applyProtection="1">
      <alignment horizontal="justify" vertical="center" wrapText="1"/>
      <protection hidden="1"/>
    </xf>
    <xf numFmtId="0" fontId="7" fillId="3" borderId="3" xfId="0" applyFont="1" applyFill="1" applyBorder="1" applyAlignment="1" applyProtection="1">
      <alignment horizontal="justify" vertical="center" wrapText="1"/>
      <protection hidden="1"/>
    </xf>
    <xf numFmtId="0" fontId="7" fillId="3" borderId="4" xfId="0" applyFont="1" applyFill="1" applyBorder="1" applyAlignment="1" applyProtection="1">
      <alignment horizontal="justify" vertical="center" wrapText="1"/>
      <protection hidden="1"/>
    </xf>
    <xf numFmtId="0" fontId="0" fillId="0" borderId="2" xfId="1" applyFont="1" applyBorder="1" applyAlignment="1" applyProtection="1">
      <alignment horizontal="justify" vertical="center" wrapText="1"/>
      <protection hidden="1"/>
    </xf>
    <xf numFmtId="0" fontId="1" fillId="0" borderId="3" xfId="1" applyFont="1" applyBorder="1" applyAlignment="1" applyProtection="1">
      <alignment horizontal="justify" vertical="center" wrapText="1"/>
      <protection hidden="1"/>
    </xf>
    <xf numFmtId="0" fontId="1" fillId="0" borderId="4" xfId="1" applyFont="1" applyBorder="1" applyAlignment="1" applyProtection="1">
      <alignment horizontal="justify" vertical="center" wrapText="1"/>
      <protection hidden="1"/>
    </xf>
    <xf numFmtId="0" fontId="13" fillId="8" borderId="1" xfId="0" applyFont="1" applyFill="1" applyBorder="1" applyAlignment="1" applyProtection="1">
      <alignment horizontal="center" vertical="center"/>
      <protection hidden="1"/>
    </xf>
    <xf numFmtId="0" fontId="2" fillId="2" borderId="2" xfId="1" applyFont="1" applyFill="1" applyBorder="1" applyAlignment="1" applyProtection="1">
      <alignment horizontal="left" vertical="center"/>
      <protection hidden="1"/>
    </xf>
    <xf numFmtId="0" fontId="2" fillId="2" borderId="3" xfId="1" applyFont="1" applyFill="1" applyBorder="1" applyAlignment="1" applyProtection="1">
      <alignment horizontal="left" vertical="center"/>
      <protection hidden="1"/>
    </xf>
    <xf numFmtId="0" fontId="2" fillId="2" borderId="4" xfId="1" applyFont="1" applyFill="1" applyBorder="1" applyAlignment="1" applyProtection="1">
      <alignment horizontal="left" vertical="center"/>
      <protection hidden="1"/>
    </xf>
    <xf numFmtId="0" fontId="13" fillId="10" borderId="1" xfId="0" applyFont="1" applyFill="1" applyBorder="1" applyAlignment="1" applyProtection="1">
      <alignment horizontal="center" vertical="center" wrapText="1"/>
      <protection hidden="1"/>
    </xf>
    <xf numFmtId="0" fontId="13" fillId="8" borderId="1" xfId="0" applyFont="1" applyFill="1" applyBorder="1" applyAlignment="1" applyProtection="1">
      <alignment horizontal="center" vertical="center" wrapText="1"/>
      <protection hidden="1"/>
    </xf>
    <xf numFmtId="0" fontId="3" fillId="2" borderId="2" xfId="1" applyFont="1" applyFill="1" applyBorder="1" applyAlignment="1" applyProtection="1">
      <alignment horizontal="left" vertical="center"/>
      <protection hidden="1"/>
    </xf>
    <xf numFmtId="0" fontId="3" fillId="2" borderId="3" xfId="1" applyFont="1" applyFill="1" applyBorder="1" applyAlignment="1" applyProtection="1">
      <alignment horizontal="left" vertical="center"/>
      <protection hidden="1"/>
    </xf>
    <xf numFmtId="0" fontId="3" fillId="2" borderId="4" xfId="1" applyFont="1" applyFill="1" applyBorder="1" applyAlignment="1" applyProtection="1">
      <alignment horizontal="left" vertical="center"/>
      <protection hidden="1"/>
    </xf>
    <xf numFmtId="0" fontId="6" fillId="2" borderId="2" xfId="2" applyFont="1" applyFill="1" applyBorder="1" applyAlignment="1" applyProtection="1">
      <alignment horizontal="left" vertical="center"/>
      <protection hidden="1"/>
    </xf>
    <xf numFmtId="0" fontId="6" fillId="2" borderId="3" xfId="2" applyFont="1" applyFill="1" applyBorder="1" applyAlignment="1" applyProtection="1">
      <alignment horizontal="left" vertical="center"/>
      <protection hidden="1"/>
    </xf>
    <xf numFmtId="0" fontId="6" fillId="2" borderId="4" xfId="2" applyFont="1" applyFill="1" applyBorder="1" applyAlignment="1" applyProtection="1">
      <alignment horizontal="left" vertical="center"/>
      <protection hidden="1"/>
    </xf>
    <xf numFmtId="0" fontId="7" fillId="3" borderId="2" xfId="1" applyFont="1" applyFill="1" applyBorder="1" applyAlignment="1" applyProtection="1">
      <alignment horizontal="left" vertical="center"/>
      <protection hidden="1"/>
    </xf>
    <xf numFmtId="0" fontId="7" fillId="3" borderId="3" xfId="1" applyFont="1" applyFill="1" applyBorder="1" applyAlignment="1" applyProtection="1">
      <alignment horizontal="left" vertical="center"/>
      <protection hidden="1"/>
    </xf>
    <xf numFmtId="0" fontId="7" fillId="3" borderId="4" xfId="1" applyFont="1" applyFill="1" applyBorder="1" applyAlignment="1" applyProtection="1">
      <alignment horizontal="left" vertical="center"/>
      <protection hidden="1"/>
    </xf>
    <xf numFmtId="0" fontId="0" fillId="0" borderId="2" xfId="1" applyFont="1" applyBorder="1" applyAlignment="1" applyProtection="1">
      <alignment horizontal="left" vertical="center" wrapText="1"/>
    </xf>
    <xf numFmtId="0" fontId="1" fillId="0" borderId="3" xfId="1" applyFont="1" applyBorder="1" applyAlignment="1" applyProtection="1">
      <alignment horizontal="left" vertical="center" wrapText="1"/>
    </xf>
    <xf numFmtId="0" fontId="1" fillId="0" borderId="4" xfId="1" applyFont="1" applyBorder="1" applyAlignment="1" applyProtection="1">
      <alignment horizontal="left" vertical="center" wrapText="1"/>
    </xf>
    <xf numFmtId="0" fontId="1" fillId="0" borderId="10" xfId="1" applyFont="1" applyBorder="1" applyAlignment="1" applyProtection="1">
      <alignment horizontal="left" vertical="center" wrapText="1"/>
      <protection hidden="1"/>
    </xf>
    <xf numFmtId="0" fontId="1" fillId="0" borderId="11" xfId="1" applyFont="1" applyBorder="1" applyAlignment="1" applyProtection="1">
      <alignment horizontal="left" vertical="center" wrapText="1"/>
      <protection hidden="1"/>
    </xf>
    <xf numFmtId="0" fontId="1" fillId="0" borderId="12" xfId="1" applyFont="1" applyBorder="1" applyAlignment="1" applyProtection="1">
      <alignment horizontal="left" vertical="center" wrapText="1"/>
      <protection hidden="1"/>
    </xf>
    <xf numFmtId="0" fontId="5" fillId="0" borderId="2" xfId="2" applyBorder="1" applyAlignment="1" applyProtection="1">
      <alignment horizontal="left" vertical="center" wrapText="1"/>
    </xf>
    <xf numFmtId="0" fontId="0" fillId="0" borderId="2" xfId="1" applyFont="1" applyBorder="1" applyAlignment="1" applyProtection="1">
      <alignment horizontal="justify" vertical="center" wrapText="1"/>
    </xf>
    <xf numFmtId="0" fontId="1" fillId="0" borderId="3" xfId="1" applyFont="1" applyBorder="1" applyAlignment="1" applyProtection="1">
      <alignment horizontal="justify" vertical="center" wrapText="1"/>
    </xf>
    <xf numFmtId="0" fontId="1" fillId="0" borderId="4" xfId="1" applyFont="1" applyBorder="1" applyAlignment="1" applyProtection="1">
      <alignment horizontal="justify" vertical="center" wrapText="1"/>
    </xf>
    <xf numFmtId="0" fontId="0" fillId="0" borderId="10" xfId="1" applyFont="1" applyBorder="1" applyAlignment="1" applyProtection="1">
      <alignment horizontal="left" vertical="center" wrapText="1"/>
    </xf>
    <xf numFmtId="0" fontId="1" fillId="0" borderId="11" xfId="1" applyFont="1" applyBorder="1" applyAlignment="1" applyProtection="1">
      <alignment horizontal="left" vertical="center" wrapText="1"/>
    </xf>
    <xf numFmtId="0" fontId="1" fillId="0" borderId="12" xfId="1" applyFont="1" applyBorder="1" applyAlignment="1" applyProtection="1">
      <alignment horizontal="left" vertical="center" wrapText="1"/>
    </xf>
    <xf numFmtId="0" fontId="0" fillId="0" borderId="2" xfId="1" applyNumberFormat="1" applyFont="1" applyBorder="1" applyAlignment="1" applyProtection="1">
      <alignment horizontal="left" vertical="center" wrapText="1"/>
    </xf>
    <xf numFmtId="49" fontId="1" fillId="0" borderId="3" xfId="1" applyNumberFormat="1" applyFont="1" applyBorder="1" applyAlignment="1" applyProtection="1">
      <alignment horizontal="left" vertical="center" wrapText="1"/>
    </xf>
    <xf numFmtId="49" fontId="1" fillId="0" borderId="4" xfId="1" applyNumberFormat="1" applyFont="1" applyBorder="1" applyAlignment="1" applyProtection="1">
      <alignment horizontal="left" vertical="center" wrapText="1"/>
    </xf>
    <xf numFmtId="0" fontId="1" fillId="0" borderId="2" xfId="1" applyFont="1" applyBorder="1" applyAlignment="1" applyProtection="1">
      <alignment horizontal="left" vertical="center" wrapText="1"/>
      <protection hidden="1"/>
    </xf>
    <xf numFmtId="0" fontId="1" fillId="0" borderId="3" xfId="1" applyFont="1" applyBorder="1" applyAlignment="1" applyProtection="1">
      <alignment horizontal="left" vertical="center" wrapText="1"/>
      <protection hidden="1"/>
    </xf>
    <xf numFmtId="0" fontId="1" fillId="0" borderId="4" xfId="1" applyFont="1" applyBorder="1" applyAlignment="1" applyProtection="1">
      <alignment horizontal="left" vertical="center" wrapText="1"/>
      <protection hidden="1"/>
    </xf>
    <xf numFmtId="49" fontId="1" fillId="0" borderId="2" xfId="1" applyNumberFormat="1" applyFont="1" applyBorder="1" applyAlignment="1" applyProtection="1">
      <alignment horizontal="left" vertical="center" wrapText="1"/>
      <protection hidden="1"/>
    </xf>
    <xf numFmtId="49" fontId="1" fillId="0" borderId="3" xfId="1" applyNumberFormat="1" applyFont="1" applyBorder="1" applyAlignment="1" applyProtection="1">
      <alignment horizontal="left" vertical="center" wrapText="1"/>
      <protection hidden="1"/>
    </xf>
    <xf numFmtId="49" fontId="1" fillId="0" borderId="4" xfId="1" applyNumberFormat="1" applyFont="1" applyBorder="1" applyAlignment="1" applyProtection="1">
      <alignment horizontal="left" vertical="center" wrapText="1"/>
      <protection hidden="1"/>
    </xf>
    <xf numFmtId="49" fontId="0" fillId="0" borderId="2" xfId="1" applyNumberFormat="1" applyFont="1" applyBorder="1" applyAlignment="1" applyProtection="1">
      <alignment horizontal="left" vertical="center" wrapText="1"/>
    </xf>
    <xf numFmtId="0" fontId="0" fillId="0" borderId="2"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15" borderId="5" xfId="0" applyFill="1" applyBorder="1" applyAlignment="1" applyProtection="1">
      <alignment horizontal="left" vertical="center" wrapText="1"/>
      <protection hidden="1"/>
    </xf>
    <xf numFmtId="0" fontId="0" fillId="15" borderId="6" xfId="0" applyFill="1" applyBorder="1" applyAlignment="1" applyProtection="1">
      <alignment horizontal="left" vertical="center" wrapText="1"/>
      <protection hidden="1"/>
    </xf>
    <xf numFmtId="0" fontId="0" fillId="15" borderId="7" xfId="0" applyFill="1" applyBorder="1" applyAlignment="1" applyProtection="1">
      <alignment horizontal="left" vertical="center" wrapText="1"/>
      <protection hidden="1"/>
    </xf>
    <xf numFmtId="0" fontId="0" fillId="15" borderId="10" xfId="0" applyFill="1" applyBorder="1" applyAlignment="1" applyProtection="1">
      <alignment horizontal="left" vertical="center" wrapText="1"/>
      <protection hidden="1"/>
    </xf>
    <xf numFmtId="0" fontId="0" fillId="15" borderId="11" xfId="0" applyFill="1" applyBorder="1" applyAlignment="1" applyProtection="1">
      <alignment horizontal="left" vertical="center" wrapText="1"/>
      <protection hidden="1"/>
    </xf>
    <xf numFmtId="0" fontId="0" fillId="15" borderId="12" xfId="0" applyFill="1" applyBorder="1" applyAlignment="1" applyProtection="1">
      <alignment horizontal="left" vertical="center" wrapText="1"/>
      <protection hidden="1"/>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4" xfId="0" applyBorder="1" applyAlignment="1" applyProtection="1">
      <alignment horizontal="left" vertical="center" wrapText="1"/>
    </xf>
    <xf numFmtId="0" fontId="2" fillId="2" borderId="1" xfId="1" applyFont="1" applyFill="1" applyBorder="1" applyAlignment="1" applyProtection="1">
      <alignment horizontal="left" vertical="center"/>
      <protection hidden="1"/>
    </xf>
    <xf numFmtId="14" fontId="0" fillId="0" borderId="1" xfId="0" applyNumberFormat="1" applyBorder="1" applyAlignment="1" applyProtection="1">
      <alignment horizontal="center" vertical="center"/>
    </xf>
    <xf numFmtId="0" fontId="7" fillId="3" borderId="1" xfId="1" applyFont="1" applyFill="1" applyBorder="1" applyAlignment="1" applyProtection="1">
      <alignment horizontal="left" vertical="center" wrapText="1"/>
      <protection hidden="1"/>
    </xf>
    <xf numFmtId="164" fontId="0" fillId="0" borderId="1" xfId="0" applyNumberFormat="1" applyBorder="1" applyAlignment="1" applyProtection="1">
      <alignment horizontal="center" vertical="center"/>
      <protection hidden="1"/>
    </xf>
    <xf numFmtId="164" fontId="0" fillId="0" borderId="1" xfId="0" applyNumberFormat="1" applyBorder="1" applyAlignment="1" applyProtection="1">
      <alignment horizontal="center" vertical="center"/>
    </xf>
    <xf numFmtId="0" fontId="2" fillId="2" borderId="8" xfId="1" applyFont="1" applyFill="1" applyBorder="1" applyAlignment="1" applyProtection="1">
      <alignment horizontal="left" vertical="center"/>
      <protection hidden="1"/>
    </xf>
    <xf numFmtId="0" fontId="2" fillId="2" borderId="0" xfId="1" applyFont="1" applyFill="1" applyBorder="1" applyAlignment="1" applyProtection="1">
      <alignment horizontal="left" vertical="center"/>
      <protection hidden="1"/>
    </xf>
    <xf numFmtId="0" fontId="7" fillId="3" borderId="5" xfId="1" applyFont="1" applyFill="1" applyBorder="1" applyAlignment="1" applyProtection="1">
      <alignment horizontal="left" vertical="center" wrapText="1"/>
      <protection hidden="1"/>
    </xf>
    <xf numFmtId="0" fontId="7" fillId="3" borderId="6" xfId="1" applyFont="1" applyFill="1" applyBorder="1" applyAlignment="1" applyProtection="1">
      <alignment horizontal="left" vertical="center" wrapText="1"/>
      <protection hidden="1"/>
    </xf>
    <xf numFmtId="0" fontId="7" fillId="3" borderId="7" xfId="1" applyFont="1" applyFill="1" applyBorder="1" applyAlignment="1" applyProtection="1">
      <alignment horizontal="left" vertical="center" wrapText="1"/>
      <protection hidden="1"/>
    </xf>
    <xf numFmtId="0" fontId="7" fillId="3" borderId="8" xfId="1" applyFont="1" applyFill="1" applyBorder="1" applyAlignment="1" applyProtection="1">
      <alignment horizontal="left" vertical="center" wrapText="1"/>
      <protection hidden="1"/>
    </xf>
    <xf numFmtId="0" fontId="7" fillId="3" borderId="0" xfId="1" applyFont="1" applyFill="1" applyBorder="1" applyAlignment="1" applyProtection="1">
      <alignment horizontal="left" vertical="center" wrapText="1"/>
      <protection hidden="1"/>
    </xf>
    <xf numFmtId="0" fontId="7" fillId="3" borderId="9" xfId="1" applyFont="1" applyFill="1" applyBorder="1" applyAlignment="1" applyProtection="1">
      <alignment horizontal="left" vertical="center" wrapText="1"/>
      <protection hidden="1"/>
    </xf>
    <xf numFmtId="0" fontId="7" fillId="3" borderId="10" xfId="1" applyFont="1" applyFill="1" applyBorder="1" applyAlignment="1" applyProtection="1">
      <alignment horizontal="left" vertical="center" wrapText="1"/>
      <protection hidden="1"/>
    </xf>
    <xf numFmtId="0" fontId="7" fillId="3" borderId="11" xfId="1" applyFont="1" applyFill="1" applyBorder="1" applyAlignment="1" applyProtection="1">
      <alignment horizontal="left" vertical="center" wrapText="1"/>
      <protection hidden="1"/>
    </xf>
    <xf numFmtId="0" fontId="7" fillId="3" borderId="12" xfId="1" applyFont="1" applyFill="1"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3" xfId="0"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0" fillId="0" borderId="1" xfId="0" applyBorder="1" applyAlignment="1" applyProtection="1">
      <alignment horizontal="left" vertical="center" wrapText="1"/>
    </xf>
    <xf numFmtId="0" fontId="0" fillId="0" borderId="3" xfId="0" applyBorder="1" applyAlignment="1" applyProtection="1">
      <alignment horizontal="justify" vertical="center"/>
    </xf>
    <xf numFmtId="0" fontId="0" fillId="0" borderId="4" xfId="0" applyBorder="1" applyAlignment="1" applyProtection="1">
      <alignment horizontal="justify" vertical="center"/>
    </xf>
    <xf numFmtId="0" fontId="2" fillId="2" borderId="6" xfId="1" applyFont="1" applyFill="1" applyBorder="1" applyAlignment="1" applyProtection="1">
      <alignment horizontal="justify" vertical="center" wrapText="1"/>
      <protection hidden="1"/>
    </xf>
    <xf numFmtId="0" fontId="7" fillId="3" borderId="1" xfId="1" applyFont="1" applyFill="1" applyBorder="1" applyAlignment="1" applyProtection="1">
      <alignment horizontal="justify" vertical="center" wrapText="1"/>
      <protection hidden="1"/>
    </xf>
    <xf numFmtId="0" fontId="0" fillId="0" borderId="1" xfId="0" applyBorder="1" applyAlignment="1" applyProtection="1">
      <alignment horizontal="justify" vertical="center" wrapText="1"/>
    </xf>
    <xf numFmtId="0" fontId="2" fillId="2" borderId="1" xfId="0" applyFont="1" applyFill="1" applyBorder="1" applyAlignment="1" applyProtection="1">
      <alignment horizontal="left" vertical="center"/>
      <protection hidden="1"/>
    </xf>
    <xf numFmtId="0" fontId="0" fillId="0" borderId="1" xfId="0" applyBorder="1" applyAlignment="1" applyProtection="1">
      <alignment horizontal="justify" vertical="center"/>
    </xf>
    <xf numFmtId="0" fontId="0" fillId="0" borderId="0" xfId="0" applyBorder="1" applyAlignment="1" applyProtection="1">
      <alignment horizontal="center" vertical="center"/>
      <protection hidden="1"/>
    </xf>
    <xf numFmtId="0" fontId="2" fillId="2" borderId="2" xfId="1" applyFont="1" applyFill="1" applyBorder="1" applyAlignment="1" applyProtection="1">
      <alignment horizontal="justify" vertical="center"/>
      <protection hidden="1"/>
    </xf>
    <xf numFmtId="0" fontId="2" fillId="2" borderId="3" xfId="1" applyFont="1" applyFill="1" applyBorder="1" applyAlignment="1" applyProtection="1">
      <alignment horizontal="justify" vertical="center"/>
      <protection hidden="1"/>
    </xf>
    <xf numFmtId="0" fontId="2" fillId="2" borderId="4" xfId="1" applyFont="1" applyFill="1" applyBorder="1" applyAlignment="1" applyProtection="1">
      <alignment horizontal="justify" vertical="center"/>
      <protection hidden="1"/>
    </xf>
    <xf numFmtId="0" fontId="2" fillId="4" borderId="2" xfId="0" applyFont="1" applyFill="1" applyBorder="1" applyAlignment="1" applyProtection="1">
      <alignment horizontal="justify" vertical="center"/>
      <protection hidden="1"/>
    </xf>
    <xf numFmtId="0" fontId="2" fillId="4" borderId="3" xfId="0" applyFont="1" applyFill="1" applyBorder="1" applyAlignment="1" applyProtection="1">
      <alignment horizontal="justify" vertical="center"/>
      <protection hidden="1"/>
    </xf>
    <xf numFmtId="0" fontId="2" fillId="4" borderId="4" xfId="0" applyFont="1" applyFill="1" applyBorder="1" applyAlignment="1" applyProtection="1">
      <alignment horizontal="justify" vertical="center"/>
      <protection hidden="1"/>
    </xf>
    <xf numFmtId="0" fontId="7" fillId="3" borderId="1" xfId="0" applyFont="1" applyFill="1" applyBorder="1" applyAlignment="1" applyProtection="1">
      <alignment horizontal="justify" vertical="center" wrapText="1"/>
      <protection hidden="1"/>
    </xf>
    <xf numFmtId="0" fontId="3" fillId="2" borderId="1" xfId="0" applyFont="1" applyFill="1" applyBorder="1" applyAlignment="1" applyProtection="1">
      <alignment horizontal="left" vertical="center" wrapText="1"/>
      <protection hidden="1"/>
    </xf>
    <xf numFmtId="0" fontId="12" fillId="2" borderId="1" xfId="0" applyFont="1" applyFill="1" applyBorder="1" applyAlignment="1" applyProtection="1">
      <alignment horizontal="left" vertical="center"/>
      <protection hidden="1"/>
    </xf>
    <xf numFmtId="0" fontId="3" fillId="2" borderId="2" xfId="0" applyFont="1" applyFill="1" applyBorder="1" applyAlignment="1" applyProtection="1">
      <alignment horizontal="left" vertical="center" wrapText="1"/>
      <protection hidden="1"/>
    </xf>
    <xf numFmtId="0" fontId="3" fillId="2" borderId="3" xfId="0" applyFont="1" applyFill="1" applyBorder="1" applyAlignment="1" applyProtection="1">
      <alignment horizontal="left" vertical="center" wrapText="1"/>
      <protection hidden="1"/>
    </xf>
    <xf numFmtId="0" fontId="3" fillId="2" borderId="4" xfId="0" applyFont="1" applyFill="1" applyBorder="1" applyAlignment="1" applyProtection="1">
      <alignment horizontal="left" vertical="center" wrapText="1"/>
      <protection hidden="1"/>
    </xf>
    <xf numFmtId="0" fontId="2" fillId="2" borderId="2" xfId="1" applyFont="1" applyFill="1" applyBorder="1" applyAlignment="1" applyProtection="1">
      <alignment horizontal="left" vertical="center" wrapText="1"/>
      <protection hidden="1"/>
    </xf>
    <xf numFmtId="0" fontId="2" fillId="2" borderId="3" xfId="1"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textRotation="45" wrapText="1"/>
      <protection hidden="1"/>
    </xf>
    <xf numFmtId="0" fontId="11" fillId="2" borderId="1" xfId="0" applyFont="1" applyFill="1" applyBorder="1" applyAlignment="1" applyProtection="1">
      <alignment horizontal="left" vertical="center"/>
      <protection hidden="1"/>
    </xf>
    <xf numFmtId="0" fontId="3" fillId="2" borderId="1" xfId="0" applyFont="1" applyFill="1" applyBorder="1" applyAlignment="1" applyProtection="1">
      <alignment horizontal="left" vertical="center"/>
      <protection hidden="1"/>
    </xf>
    <xf numFmtId="0" fontId="2" fillId="2" borderId="2" xfId="1" applyFont="1" applyFill="1" applyBorder="1" applyAlignment="1" applyProtection="1">
      <alignment horizontal="justify" vertical="center" wrapText="1"/>
      <protection hidden="1"/>
    </xf>
    <xf numFmtId="0" fontId="2" fillId="2" borderId="3" xfId="1" applyFont="1" applyFill="1" applyBorder="1" applyAlignment="1" applyProtection="1">
      <alignment horizontal="justify" vertical="center" wrapText="1"/>
      <protection hidden="1"/>
    </xf>
    <xf numFmtId="0" fontId="2" fillId="2" borderId="4" xfId="1" applyFont="1" applyFill="1" applyBorder="1" applyAlignment="1" applyProtection="1">
      <alignment horizontal="justify" vertical="center" wrapText="1"/>
      <protection hidden="1"/>
    </xf>
    <xf numFmtId="0" fontId="2" fillId="2" borderId="1" xfId="1" applyFont="1" applyFill="1" applyBorder="1" applyAlignment="1" applyProtection="1">
      <alignment horizontal="left" vertical="center" wrapText="1"/>
      <protection hidden="1"/>
    </xf>
    <xf numFmtId="0" fontId="1" fillId="0" borderId="2" xfId="1" applyFont="1" applyBorder="1" applyAlignment="1" applyProtection="1">
      <alignment horizontal="left" vertical="center" wrapText="1"/>
    </xf>
    <xf numFmtId="0" fontId="2" fillId="2" borderId="2"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1" applyFont="1" applyBorder="1" applyAlignment="1" applyProtection="1">
      <alignment horizontal="justify" vertical="center" wrapText="1"/>
    </xf>
    <xf numFmtId="0" fontId="0" fillId="0" borderId="4" xfId="1" applyFont="1" applyBorder="1" applyAlignment="1" applyProtection="1">
      <alignment horizontal="justify" vertical="center" wrapText="1"/>
    </xf>
    <xf numFmtId="0" fontId="12" fillId="2" borderId="1" xfId="0" applyFont="1" applyFill="1" applyBorder="1" applyAlignment="1" applyProtection="1">
      <alignment horizontal="left" vertical="center" wrapText="1"/>
      <protection hidden="1"/>
    </xf>
    <xf numFmtId="0" fontId="2" fillId="2" borderId="4" xfId="1" applyFont="1" applyFill="1" applyBorder="1" applyAlignment="1" applyProtection="1">
      <alignment horizontal="left" vertical="center" wrapText="1"/>
      <protection hidden="1"/>
    </xf>
    <xf numFmtId="0" fontId="7" fillId="3" borderId="2" xfId="1" applyFont="1" applyFill="1" applyBorder="1" applyAlignment="1" applyProtection="1">
      <alignment horizontal="left" vertical="center" wrapText="1"/>
      <protection hidden="1"/>
    </xf>
    <xf numFmtId="0" fontId="7" fillId="3" borderId="3" xfId="1" applyFont="1" applyFill="1" applyBorder="1" applyAlignment="1" applyProtection="1">
      <alignment horizontal="left" vertical="center" wrapText="1"/>
      <protection hidden="1"/>
    </xf>
    <xf numFmtId="0" fontId="7" fillId="3" borderId="4" xfId="1" applyFont="1" applyFill="1" applyBorder="1" applyAlignment="1" applyProtection="1">
      <alignment horizontal="left" vertical="center" wrapText="1"/>
      <protection hidden="1"/>
    </xf>
    <xf numFmtId="0" fontId="2" fillId="4" borderId="2" xfId="0" applyFont="1" applyFill="1" applyBorder="1" applyAlignment="1" applyProtection="1">
      <alignment horizontal="left" vertical="center" wrapText="1"/>
      <protection hidden="1"/>
    </xf>
    <xf numFmtId="0" fontId="2" fillId="4" borderId="3" xfId="0" applyFont="1" applyFill="1" applyBorder="1" applyAlignment="1" applyProtection="1">
      <alignment horizontal="left" vertical="center" wrapText="1"/>
      <protection hidden="1"/>
    </xf>
    <xf numFmtId="0" fontId="2" fillId="4" borderId="4" xfId="0" applyFont="1" applyFill="1" applyBorder="1" applyAlignment="1" applyProtection="1">
      <alignment horizontal="left" vertical="center" wrapText="1"/>
      <protection hidden="1"/>
    </xf>
    <xf numFmtId="0" fontId="0" fillId="0" borderId="2" xfId="1" applyFont="1" applyBorder="1" applyAlignment="1" applyProtection="1">
      <alignment horizontal="justify" vertical="center" wrapText="1"/>
      <protection locked="0"/>
    </xf>
    <xf numFmtId="0" fontId="1" fillId="0" borderId="3" xfId="1" applyFont="1" applyBorder="1" applyAlignment="1" applyProtection="1">
      <alignment horizontal="justify" vertical="center" wrapText="1"/>
      <protection locked="0"/>
    </xf>
    <xf numFmtId="0" fontId="1" fillId="0" borderId="4" xfId="1" applyFont="1" applyBorder="1" applyAlignment="1" applyProtection="1">
      <alignment horizontal="justify" vertical="center" wrapText="1"/>
      <protection locked="0"/>
    </xf>
    <xf numFmtId="0" fontId="0" fillId="0" borderId="3" xfId="1" applyFont="1" applyBorder="1" applyAlignment="1" applyProtection="1">
      <alignment horizontal="justify" vertical="center" wrapText="1"/>
      <protection locked="0"/>
    </xf>
    <xf numFmtId="0" fontId="0" fillId="0" borderId="4" xfId="1" applyFont="1" applyBorder="1" applyAlignment="1" applyProtection="1">
      <alignment horizontal="justify" vertical="center" wrapText="1"/>
      <protection locked="0"/>
    </xf>
    <xf numFmtId="0" fontId="12" fillId="2" borderId="2" xfId="0" applyFont="1" applyFill="1" applyBorder="1" applyAlignment="1" applyProtection="1">
      <alignment horizontal="left" vertical="center"/>
      <protection hidden="1"/>
    </xf>
    <xf numFmtId="0" fontId="12" fillId="2" borderId="3" xfId="0" applyFont="1" applyFill="1" applyBorder="1" applyAlignment="1" applyProtection="1">
      <alignment horizontal="left" vertical="center"/>
      <protection hidden="1"/>
    </xf>
    <xf numFmtId="0" fontId="12" fillId="2" borderId="4" xfId="0" applyFont="1" applyFill="1" applyBorder="1" applyAlignment="1" applyProtection="1">
      <alignment horizontal="left" vertical="center"/>
      <protection hidden="1"/>
    </xf>
    <xf numFmtId="0" fontId="21" fillId="0" borderId="1" xfId="1" applyNumberFormat="1" applyFont="1" applyFill="1" applyBorder="1" applyAlignment="1" applyProtection="1">
      <alignment horizontal="center" vertical="center" wrapText="1"/>
    </xf>
    <xf numFmtId="0" fontId="21" fillId="0" borderId="1" xfId="1" applyFont="1" applyFill="1" applyBorder="1" applyAlignment="1" applyProtection="1">
      <alignment horizontal="center" vertical="center" wrapText="1"/>
      <protection hidden="1"/>
    </xf>
    <xf numFmtId="0" fontId="21" fillId="0" borderId="1" xfId="1" applyFont="1" applyFill="1" applyBorder="1" applyAlignment="1" applyProtection="1">
      <alignment horizontal="center" vertical="center" wrapText="1"/>
    </xf>
    <xf numFmtId="0" fontId="2" fillId="2" borderId="1" xfId="1" applyFont="1" applyFill="1" applyBorder="1" applyAlignment="1" applyProtection="1">
      <alignment horizontal="center" vertical="center" wrapText="1"/>
      <protection hidden="1"/>
    </xf>
    <xf numFmtId="3" fontId="0" fillId="0" borderId="2" xfId="0" applyNumberFormat="1" applyBorder="1" applyAlignment="1" applyProtection="1">
      <alignment horizontal="center" vertical="center"/>
      <protection hidden="1"/>
    </xf>
    <xf numFmtId="3" fontId="0" fillId="0" borderId="4" xfId="0" applyNumberFormat="1" applyBorder="1" applyAlignment="1" applyProtection="1">
      <alignment horizontal="center" vertical="center"/>
      <protection hidden="1"/>
    </xf>
    <xf numFmtId="3" fontId="0" fillId="0" borderId="2" xfId="0" applyNumberFormat="1" applyBorder="1" applyAlignment="1" applyProtection="1">
      <alignment horizontal="center" vertical="center"/>
    </xf>
    <xf numFmtId="3" fontId="0" fillId="0" borderId="4" xfId="0" applyNumberFormat="1" applyBorder="1" applyAlignment="1" applyProtection="1">
      <alignment horizontal="center" vertical="center"/>
    </xf>
    <xf numFmtId="3" fontId="0" fillId="0" borderId="3" xfId="0" applyNumberFormat="1" applyBorder="1" applyAlignment="1" applyProtection="1">
      <alignment horizontal="center" vertical="center"/>
    </xf>
    <xf numFmtId="0" fontId="2" fillId="2" borderId="2" xfId="1" applyFont="1" applyFill="1" applyBorder="1" applyAlignment="1" applyProtection="1">
      <alignment horizontal="center" vertical="center" wrapText="1"/>
      <protection hidden="1"/>
    </xf>
    <xf numFmtId="0" fontId="2" fillId="2" borderId="4" xfId="1" applyFont="1" applyFill="1" applyBorder="1" applyAlignment="1" applyProtection="1">
      <alignment horizontal="center" vertical="center" wrapText="1"/>
      <protection hidden="1"/>
    </xf>
    <xf numFmtId="164" fontId="0" fillId="0" borderId="2" xfId="0" applyNumberFormat="1" applyBorder="1" applyAlignment="1" applyProtection="1">
      <alignment horizontal="center" vertical="center"/>
    </xf>
    <xf numFmtId="164" fontId="0" fillId="0" borderId="3" xfId="0" applyNumberFormat="1" applyBorder="1" applyAlignment="1" applyProtection="1">
      <alignment horizontal="center" vertical="center"/>
    </xf>
    <xf numFmtId="164" fontId="0" fillId="0" borderId="4" xfId="0" applyNumberFormat="1" applyBorder="1" applyAlignment="1" applyProtection="1">
      <alignment horizontal="center" vertical="center"/>
    </xf>
    <xf numFmtId="164" fontId="0" fillId="0" borderId="2"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164" fontId="0" fillId="0" borderId="4" xfId="0" applyNumberFormat="1" applyBorder="1" applyAlignment="1" applyProtection="1">
      <alignment horizontal="center" vertical="center"/>
      <protection hidden="1"/>
    </xf>
    <xf numFmtId="0" fontId="16" fillId="3" borderId="2" xfId="0" applyFont="1" applyFill="1" applyBorder="1" applyAlignment="1" applyProtection="1">
      <alignment horizontal="justify" vertical="center" wrapText="1"/>
      <protection hidden="1"/>
    </xf>
    <xf numFmtId="0" fontId="16" fillId="3" borderId="3" xfId="0" applyFont="1" applyFill="1" applyBorder="1" applyAlignment="1" applyProtection="1">
      <alignment horizontal="justify" vertical="center" wrapText="1"/>
      <protection hidden="1"/>
    </xf>
    <xf numFmtId="0" fontId="16" fillId="3" borderId="4" xfId="0" applyFont="1" applyFill="1" applyBorder="1" applyAlignment="1" applyProtection="1">
      <alignment horizontal="justify" vertical="center" wrapText="1"/>
      <protection hidden="1"/>
    </xf>
    <xf numFmtId="0" fontId="21" fillId="0" borderId="2" xfId="1" applyNumberFormat="1" applyFont="1" applyFill="1" applyBorder="1" applyAlignment="1" applyProtection="1">
      <alignment horizontal="center" vertical="center" wrapText="1"/>
    </xf>
    <xf numFmtId="0" fontId="21" fillId="0" borderId="3" xfId="1" applyNumberFormat="1" applyFont="1" applyFill="1" applyBorder="1" applyAlignment="1" applyProtection="1">
      <alignment horizontal="center" vertical="center" wrapText="1"/>
    </xf>
    <xf numFmtId="0" fontId="21" fillId="0" borderId="4" xfId="1" applyNumberFormat="1" applyFont="1" applyFill="1" applyBorder="1" applyAlignment="1" applyProtection="1">
      <alignment horizontal="center" vertical="center" wrapText="1"/>
    </xf>
    <xf numFmtId="0" fontId="21" fillId="0" borderId="1" xfId="1" applyNumberFormat="1" applyFont="1" applyFill="1" applyBorder="1" applyAlignment="1" applyProtection="1">
      <alignment horizontal="center" vertical="center" wrapText="1"/>
      <protection locked="0"/>
    </xf>
    <xf numFmtId="0" fontId="21" fillId="0" borderId="1" xfId="1" applyFont="1" applyFill="1" applyBorder="1" applyAlignment="1" applyProtection="1">
      <alignment horizontal="center" vertical="center" wrapText="1"/>
      <protection locked="0"/>
    </xf>
    <xf numFmtId="0" fontId="12" fillId="2" borderId="1" xfId="0" applyFont="1" applyFill="1" applyBorder="1" applyAlignment="1" applyProtection="1">
      <alignment horizontal="left" vertical="center"/>
      <protection locked="0" hidden="1"/>
    </xf>
    <xf numFmtId="3" fontId="0" fillId="0" borderId="2" xfId="0" applyNumberFormat="1" applyBorder="1" applyAlignment="1" applyProtection="1">
      <alignment horizontal="center" vertical="center"/>
      <protection locked="0"/>
    </xf>
    <xf numFmtId="3" fontId="0" fillId="0" borderId="4" xfId="0" applyNumberFormat="1" applyBorder="1" applyAlignment="1" applyProtection="1">
      <alignment horizontal="center" vertical="center"/>
      <protection locked="0"/>
    </xf>
    <xf numFmtId="3" fontId="0" fillId="0" borderId="3" xfId="0" applyNumberFormat="1" applyBorder="1" applyAlignment="1" applyProtection="1">
      <alignment horizontal="center" vertical="center"/>
      <protection locked="0"/>
    </xf>
    <xf numFmtId="0" fontId="0" fillId="0" borderId="1" xfId="0" applyBorder="1" applyAlignment="1" applyProtection="1">
      <alignment horizontal="left" vertical="center" wrapText="1"/>
      <protection locked="0"/>
    </xf>
    <xf numFmtId="164" fontId="0" fillId="0" borderId="2" xfId="0" applyNumberFormat="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0" borderId="4" xfId="0" applyNumberForma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0" fontId="7" fillId="3" borderId="2" xfId="0" applyFont="1" applyFill="1" applyBorder="1" applyAlignment="1" applyProtection="1">
      <alignment horizontal="left" vertical="center" wrapText="1"/>
      <protection hidden="1"/>
    </xf>
    <xf numFmtId="0" fontId="7" fillId="3" borderId="3" xfId="0" applyFont="1" applyFill="1" applyBorder="1" applyAlignment="1" applyProtection="1">
      <alignment horizontal="left" vertical="center" wrapText="1"/>
      <protection hidden="1"/>
    </xf>
    <xf numFmtId="0" fontId="7" fillId="3" borderId="4" xfId="0" applyFont="1" applyFill="1" applyBorder="1" applyAlignment="1" applyProtection="1">
      <alignment horizontal="left" vertical="center" wrapText="1"/>
      <protection hidden="1"/>
    </xf>
    <xf numFmtId="0" fontId="17" fillId="0" borderId="1" xfId="1" applyNumberFormat="1" applyFont="1" applyFill="1" applyBorder="1" applyAlignment="1" applyProtection="1">
      <alignment horizontal="center" vertical="center" wrapText="1"/>
    </xf>
    <xf numFmtId="0" fontId="17" fillId="0" borderId="1" xfId="1" applyFont="1" applyFill="1" applyBorder="1" applyAlignment="1" applyProtection="1">
      <alignment horizontal="center" vertical="center" wrapText="1"/>
    </xf>
    <xf numFmtId="0" fontId="17" fillId="0" borderId="1" xfId="1" applyFont="1" applyFill="1" applyBorder="1" applyAlignment="1" applyProtection="1">
      <alignment horizontal="center" vertical="center" wrapText="1"/>
      <protection hidden="1"/>
    </xf>
    <xf numFmtId="0" fontId="17" fillId="0" borderId="2" xfId="1" applyFont="1" applyFill="1" applyBorder="1" applyAlignment="1" applyProtection="1">
      <alignment horizontal="center" vertical="center" wrapText="1"/>
    </xf>
    <xf numFmtId="0" fontId="17" fillId="0" borderId="3" xfId="1" applyFont="1" applyFill="1" applyBorder="1" applyAlignment="1" applyProtection="1">
      <alignment horizontal="center" vertical="center" wrapText="1"/>
    </xf>
    <xf numFmtId="0" fontId="17" fillId="0" borderId="4" xfId="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protection hidden="1"/>
    </xf>
    <xf numFmtId="0" fontId="17" fillId="15" borderId="1" xfId="1" applyFont="1" applyFill="1" applyBorder="1" applyAlignment="1" applyProtection="1">
      <alignment horizontal="center" vertical="center" wrapText="1"/>
      <protection hidden="1"/>
    </xf>
    <xf numFmtId="0" fontId="17" fillId="0" borderId="2" xfId="1" applyFont="1" applyFill="1" applyBorder="1" applyAlignment="1" applyProtection="1">
      <alignment horizontal="center" vertical="center" wrapText="1"/>
      <protection hidden="1"/>
    </xf>
    <xf numFmtId="0" fontId="17" fillId="0" borderId="3" xfId="1" applyFont="1" applyFill="1" applyBorder="1" applyAlignment="1" applyProtection="1">
      <alignment horizontal="center" vertical="center" wrapText="1"/>
      <protection hidden="1"/>
    </xf>
    <xf numFmtId="0" fontId="17" fillId="0" borderId="4" xfId="1" applyFont="1" applyFill="1" applyBorder="1" applyAlignment="1" applyProtection="1">
      <alignment horizontal="center" vertical="center" wrapText="1"/>
      <protection hidden="1"/>
    </xf>
    <xf numFmtId="9" fontId="17" fillId="0" borderId="1" xfId="1" applyNumberFormat="1" applyFont="1" applyFill="1" applyBorder="1" applyAlignment="1" applyProtection="1">
      <alignment horizontal="center" vertical="center" wrapText="1"/>
    </xf>
    <xf numFmtId="0" fontId="0" fillId="0" borderId="3" xfId="1" applyFont="1" applyBorder="1" applyAlignment="1" applyProtection="1">
      <alignment horizontal="justify" vertical="center" wrapText="1"/>
      <protection hidden="1"/>
    </xf>
    <xf numFmtId="0" fontId="0" fillId="0" borderId="4" xfId="1" applyFont="1" applyBorder="1" applyAlignment="1" applyProtection="1">
      <alignment horizontal="justify" vertical="center" wrapText="1"/>
      <protection hidden="1"/>
    </xf>
    <xf numFmtId="0" fontId="2" fillId="4" borderId="8" xfId="0" applyFont="1" applyFill="1" applyBorder="1" applyAlignment="1" applyProtection="1">
      <alignment horizontal="left" vertical="center"/>
      <protection hidden="1"/>
    </xf>
    <xf numFmtId="0" fontId="2" fillId="4" borderId="0" xfId="0" applyFont="1" applyFill="1" applyBorder="1" applyAlignment="1" applyProtection="1">
      <alignment horizontal="left" vertical="center"/>
      <protection hidden="1"/>
    </xf>
    <xf numFmtId="0" fontId="0" fillId="0" borderId="3" xfId="1" applyFont="1" applyBorder="1" applyAlignment="1" applyProtection="1">
      <alignment horizontal="left" vertical="center" wrapText="1"/>
    </xf>
    <xf numFmtId="0" fontId="0" fillId="0" borderId="4" xfId="1" applyFont="1" applyBorder="1" applyAlignment="1" applyProtection="1">
      <alignment horizontal="left" vertical="center" wrapText="1"/>
    </xf>
    <xf numFmtId="0" fontId="2" fillId="2" borderId="3" xfId="1" applyFont="1" applyFill="1" applyBorder="1" applyAlignment="1" applyProtection="1">
      <alignment horizontal="center" vertical="center" wrapText="1"/>
      <protection hidden="1"/>
    </xf>
    <xf numFmtId="0" fontId="12" fillId="2" borderId="2" xfId="0" applyFont="1" applyFill="1" applyBorder="1" applyAlignment="1" applyProtection="1">
      <alignment horizontal="left" vertical="center" wrapText="1"/>
      <protection hidden="1"/>
    </xf>
    <xf numFmtId="0" fontId="12" fillId="2" borderId="3" xfId="0" applyFont="1" applyFill="1" applyBorder="1" applyAlignment="1" applyProtection="1">
      <alignment horizontal="left" vertical="center" wrapText="1"/>
      <protection hidden="1"/>
    </xf>
    <xf numFmtId="0" fontId="2" fillId="2" borderId="1" xfId="1" applyFont="1" applyFill="1" applyBorder="1" applyAlignment="1" applyProtection="1">
      <alignment horizontal="justify"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left" vertical="center" wrapText="1"/>
      <protection hidden="1"/>
    </xf>
    <xf numFmtId="0" fontId="2" fillId="2" borderId="5" xfId="1" applyFont="1" applyFill="1" applyBorder="1" applyAlignment="1" applyProtection="1">
      <alignment horizontal="left" vertical="center" wrapText="1"/>
      <protection hidden="1"/>
    </xf>
    <xf numFmtId="0" fontId="2" fillId="2" borderId="6" xfId="1" applyFont="1" applyFill="1" applyBorder="1" applyAlignment="1" applyProtection="1">
      <alignment horizontal="left" vertical="center" wrapText="1"/>
      <protection hidden="1"/>
    </xf>
    <xf numFmtId="0" fontId="2" fillId="2" borderId="7" xfId="1" applyFont="1" applyFill="1" applyBorder="1" applyAlignment="1" applyProtection="1">
      <alignment horizontal="left" vertical="center" wrapText="1"/>
      <protection hidden="1"/>
    </xf>
    <xf numFmtId="0" fontId="0" fillId="0" borderId="1" xfId="0" applyFill="1" applyBorder="1" applyAlignment="1" applyProtection="1">
      <alignment horizontal="justify" vertical="center" wrapText="1"/>
    </xf>
  </cellXfs>
  <cellStyles count="3">
    <cellStyle name="Hyperlink" xfId="2" builtinId="8"/>
    <cellStyle name="Normal" xfId="0" builtinId="0"/>
    <cellStyle name="Normale 2" xfId="1"/>
  </cellStyles>
  <dxfs count="19450">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val="0"/>
      </font>
    </dxf>
    <dxf>
      <font>
        <color auto="1"/>
      </font>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ill>
        <patternFill patternType="solid">
          <bgColor theme="3" tint="0.79998168889431442"/>
        </patternFill>
      </fill>
    </dxf>
    <dxf>
      <fill>
        <patternFill patternType="solid">
          <bgColor theme="3" tint="0.79998168889431442"/>
        </patternFill>
      </fill>
    </dxf>
    <dxf>
      <fill>
        <patternFill patternType="solid">
          <bgColor theme="3"/>
        </patternFill>
      </fill>
    </dxf>
    <dxf>
      <fill>
        <patternFill patternType="solid">
          <bgColor theme="3" tint="0.39997558519241921"/>
        </patternFill>
      </fill>
    </dxf>
    <dxf>
      <fill>
        <patternFill patternType="solid">
          <bgColor theme="3"/>
        </patternFill>
      </fill>
    </dxf>
    <dxf>
      <font>
        <color auto="1"/>
      </font>
    </dxf>
    <dxf>
      <font>
        <color theme="0"/>
      </font>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tint="-0.499984740745262"/>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protection hidden="1"/>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0"/>
      </font>
    </dxf>
    <dxf>
      <font>
        <color theme="0"/>
      </font>
    </dxf>
    <dxf>
      <font>
        <color theme="0"/>
      </font>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tint="0.79998168889431442"/>
        </patternFill>
      </fill>
    </dxf>
    <dxf>
      <fill>
        <patternFill patternType="solid">
          <bgColor theme="3" tint="0.79998168889431442"/>
        </patternFill>
      </fill>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font>
        <color theme="0"/>
      </font>
    </dxf>
    <dxf>
      <font>
        <color theme="0"/>
      </font>
    </dxf>
    <dxf>
      <font>
        <color theme="0"/>
      </font>
    </dxf>
    <dxf>
      <font>
        <color theme="0"/>
      </font>
    </dxf>
    <dxf>
      <font>
        <color theme="0"/>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ont>
        <color theme="0"/>
      </font>
    </dxf>
    <dxf>
      <font>
        <color theme="0"/>
      </font>
    </dxf>
    <dxf>
      <font>
        <color theme="0"/>
      </font>
    </dxf>
    <dxf>
      <fill>
        <patternFill patternType="solid">
          <bgColor theme="3"/>
        </patternFill>
      </fill>
    </dxf>
    <dxf>
      <fill>
        <patternFill patternType="solid">
          <bgColor theme="3"/>
        </patternFill>
      </fill>
    </dxf>
    <dxf>
      <fill>
        <patternFill patternType="solid">
          <bgColor theme="3"/>
        </patternFill>
      </fill>
    </dxf>
    <dxf>
      <font>
        <color theme="0"/>
      </font>
    </dxf>
    <dxf>
      <font>
        <color theme="0"/>
      </font>
    </dxf>
    <dxf>
      <font>
        <b/>
      </font>
    </dxf>
    <dxf>
      <font>
        <color auto="1"/>
      </font>
    </dxf>
    <dxf>
      <font>
        <color auto="1"/>
      </font>
    </dxf>
    <dxf>
      <font>
        <color auto="1"/>
      </font>
    </dxf>
    <dxf>
      <font>
        <color auto="1"/>
      </font>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39997558519241921"/>
        </patternFill>
      </fill>
    </dxf>
    <dxf>
      <fill>
        <patternFill patternType="solid">
          <bgColor theme="3" tint="0.39997558519241921"/>
        </patternFill>
      </fill>
    </dxf>
    <dxf>
      <fill>
        <patternFill>
          <bgColor theme="3" tint="-0.499984740745262"/>
        </patternFill>
      </fill>
    </dxf>
    <dxf>
      <font>
        <color theme="0"/>
      </font>
    </dxf>
    <dxf>
      <font>
        <color theme="0"/>
      </font>
    </dxf>
    <dxf>
      <fill>
        <patternFill>
          <bgColor theme="3"/>
        </patternFill>
      </fill>
    </dxf>
    <dxf>
      <fill>
        <patternFill>
          <bgColor theme="3"/>
        </patternFill>
      </fill>
    </dxf>
    <dxf>
      <fill>
        <patternFill patternType="solid">
          <bgColor theme="3" tint="0.59999389629810485"/>
        </patternFill>
      </fill>
    </dxf>
    <dxf>
      <fill>
        <patternFill patternType="solid">
          <bgColor theme="3" tint="0.59999389629810485"/>
        </patternFill>
      </fill>
    </dxf>
    <dxf>
      <font>
        <b/>
      </font>
    </dxf>
    <dxf>
      <font>
        <color theme="0"/>
      </font>
    </dxf>
    <dxf>
      <fill>
        <patternFill patternType="solid">
          <bgColor theme="3"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mediumGray"/>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checked="Checked" firstButton="1" fmlaLink="$Q$55"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Q$65"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Q$84"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Q$15" lockText="1" noThreeD="1"/>
</file>

<file path=xl/ctrlProps/ctrlProp20.xml><?xml version="1.0" encoding="utf-8"?>
<formControlPr xmlns="http://schemas.microsoft.com/office/spreadsheetml/2009/9/main" objectType="Radio" checked="Checked" firstButton="1" lockText="1" noThreeD="1"/>
</file>

<file path=xl/ctrlProps/ctrlProp21.xml><?xml version="1.0" encoding="utf-8"?>
<formControlPr xmlns="http://schemas.microsoft.com/office/spreadsheetml/2009/9/main" objectType="Radio" checked="Checked" firstButton="1"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firstButton="1" lockText="1" noThreeD="1"/>
</file>

<file path=xl/ctrlProps/ctrlProp24.xml><?xml version="1.0" encoding="utf-8"?>
<formControlPr xmlns="http://schemas.microsoft.com/office/spreadsheetml/2009/9/main" objectType="Radio" checked="Checked" firstButton="1"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Q$9"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Q$46"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600075</xdr:colOff>
      <xdr:row>12</xdr:row>
      <xdr:rowOff>29687</xdr:rowOff>
    </xdr:from>
    <xdr:to>
      <xdr:col>7</xdr:col>
      <xdr:colOff>0</xdr:colOff>
      <xdr:row>16</xdr:row>
      <xdr:rowOff>102593</xdr:rowOff>
    </xdr:to>
    <xdr:pic>
      <xdr:nvPicPr>
        <xdr:cNvPr id="2" name="Immagine 1" descr="http://www.pongovernance1420.gov.it/wp-content/uploads/2017/11/logo-pon-gov.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972787"/>
          <a:ext cx="3057525" cy="720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3</xdr:row>
      <xdr:rowOff>19048</xdr:rowOff>
    </xdr:from>
    <xdr:to>
      <xdr:col>3</xdr:col>
      <xdr:colOff>359776</xdr:colOff>
      <xdr:row>6</xdr:row>
      <xdr:rowOff>73273</xdr:rowOff>
    </xdr:to>
    <xdr:pic>
      <xdr:nvPicPr>
        <xdr:cNvPr id="3" name="Immagine 2" descr="http://www.pongovernance1420.gov.it/wp-content/uploads/2017/11/logo-europa-trasparente.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6" y="504823"/>
          <a:ext cx="216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561975</xdr:colOff>
      <xdr:row>3</xdr:row>
      <xdr:rowOff>19048</xdr:rowOff>
    </xdr:from>
    <xdr:to>
      <xdr:col>8</xdr:col>
      <xdr:colOff>576375</xdr:colOff>
      <xdr:row>6</xdr:row>
      <xdr:rowOff>73273</xdr:rowOff>
    </xdr:to>
    <xdr:pic>
      <xdr:nvPicPr>
        <xdr:cNvPr id="4" name="Immagine 3" descr="http://www.lexitalia.it/a/wp-content/uploads/agenziacoesine.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504823"/>
          <a:ext cx="18432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7681" name="TextBox1" hidden="1">
              <a:extLst>
                <a:ext uri="{63B3BB69-23CF-44E3-9099-C40C66FF867C}">
                  <a14:compatExt spid="_x0000_s32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8705" name="TextBox1" hidden="1">
              <a:extLst>
                <a:ext uri="{63B3BB69-23CF-44E3-9099-C40C66FF867C}">
                  <a14:compatExt spid="_x0000_s32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9729" name="TextBox1" hidden="1">
              <a:extLst>
                <a:ext uri="{63B3BB69-23CF-44E3-9099-C40C66FF867C}">
                  <a14:compatExt spid="_x0000_s32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0753" name="TextBox1" hidden="1">
              <a:extLst>
                <a:ext uri="{63B3BB69-23CF-44E3-9099-C40C66FF867C}">
                  <a14:compatExt spid="_x0000_s330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1777" name="TextBox1" hidden="1">
              <a:extLst>
                <a:ext uri="{63B3BB69-23CF-44E3-9099-C40C66FF867C}">
                  <a14:compatExt spid="_x0000_s331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2801" name="TextBox1" hidden="1">
              <a:extLst>
                <a:ext uri="{63B3BB69-23CF-44E3-9099-C40C66FF867C}">
                  <a14:compatExt spid="_x0000_s33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3825" name="TextBox1" hidden="1">
              <a:extLst>
                <a:ext uri="{63B3BB69-23CF-44E3-9099-C40C66FF867C}">
                  <a14:compatExt spid="_x0000_s33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4849" name="TextBox1" hidden="1">
              <a:extLst>
                <a:ext uri="{63B3BB69-23CF-44E3-9099-C40C66FF867C}">
                  <a14:compatExt spid="_x0000_s334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5873" name="TextBox1" hidden="1">
              <a:extLst>
                <a:ext uri="{63B3BB69-23CF-44E3-9099-C40C66FF867C}">
                  <a14:compatExt spid="_x0000_s335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6897" name="TextBox1" hidden="1">
              <a:extLst>
                <a:ext uri="{63B3BB69-23CF-44E3-9099-C40C66FF867C}">
                  <a14:compatExt spid="_x0000_s336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8</xdr:row>
      <xdr:rowOff>104775</xdr:rowOff>
    </xdr:from>
    <xdr:to>
      <xdr:col>5</xdr:col>
      <xdr:colOff>47625</xdr:colOff>
      <xdr:row>16</xdr:row>
      <xdr:rowOff>76200</xdr:rowOff>
    </xdr:to>
    <xdr:pic>
      <xdr:nvPicPr>
        <xdr:cNvPr id="4" name="Immagin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105025"/>
          <a:ext cx="216217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28575</xdr:colOff>
          <xdr:row>36</xdr:row>
          <xdr:rowOff>9525</xdr:rowOff>
        </xdr:from>
        <xdr:to>
          <xdr:col>1</xdr:col>
          <xdr:colOff>257175</xdr:colOff>
          <xdr:row>37</xdr:row>
          <xdr:rowOff>28575</xdr:rowOff>
        </xdr:to>
        <xdr:sp macro="" textlink="">
          <xdr:nvSpPr>
            <xdr:cNvPr id="176130" name="Option Button 2" hidden="1">
              <a:extLst>
                <a:ext uri="{63B3BB69-23CF-44E3-9099-C40C66FF867C}">
                  <a14:compatExt spid="_x0000_s17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7921" name="TextBox1" hidden="1">
              <a:extLst>
                <a:ext uri="{63B3BB69-23CF-44E3-9099-C40C66FF867C}">
                  <a14:compatExt spid="_x0000_s337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8945" name="TextBox1" hidden="1">
              <a:extLst>
                <a:ext uri="{63B3BB69-23CF-44E3-9099-C40C66FF867C}">
                  <a14:compatExt spid="_x0000_s338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9969" name="TextBox1" hidden="1">
              <a:extLst>
                <a:ext uri="{63B3BB69-23CF-44E3-9099-C40C66FF867C}">
                  <a14:compatExt spid="_x0000_s339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0993" name="TextBox1" hidden="1">
              <a:extLst>
                <a:ext uri="{63B3BB69-23CF-44E3-9099-C40C66FF867C}">
                  <a14:compatExt spid="_x0000_s340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2017" name="TextBox1" hidden="1">
              <a:extLst>
                <a:ext uri="{63B3BB69-23CF-44E3-9099-C40C66FF867C}">
                  <a14:compatExt spid="_x0000_s34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3041" name="TextBox1" hidden="1">
              <a:extLst>
                <a:ext uri="{63B3BB69-23CF-44E3-9099-C40C66FF867C}">
                  <a14:compatExt spid="_x0000_s34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4065" name="TextBox1" hidden="1">
              <a:extLst>
                <a:ext uri="{63B3BB69-23CF-44E3-9099-C40C66FF867C}">
                  <a14:compatExt spid="_x0000_s34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5089" name="TextBox1" hidden="1">
              <a:extLst>
                <a:ext uri="{63B3BB69-23CF-44E3-9099-C40C66FF867C}">
                  <a14:compatExt spid="_x0000_s345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6113" name="TextBox1" hidden="1">
              <a:extLst>
                <a:ext uri="{63B3BB69-23CF-44E3-9099-C40C66FF867C}">
                  <a14:compatExt spid="_x0000_s346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7137" name="TextBox1" hidden="1">
              <a:extLst>
                <a:ext uri="{63B3BB69-23CF-44E3-9099-C40C66FF867C}">
                  <a14:compatExt spid="_x0000_s347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14</xdr:row>
          <xdr:rowOff>28575</xdr:rowOff>
        </xdr:from>
        <xdr:to>
          <xdr:col>1</xdr:col>
          <xdr:colOff>419100</xdr:colOff>
          <xdr:row>14</xdr:row>
          <xdr:rowOff>161925</xdr:rowOff>
        </xdr:to>
        <xdr:sp macro="" textlink="">
          <xdr:nvSpPr>
            <xdr:cNvPr id="3108" name="Option Button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15</xdr:row>
          <xdr:rowOff>28575</xdr:rowOff>
        </xdr:from>
        <xdr:to>
          <xdr:col>1</xdr:col>
          <xdr:colOff>419100</xdr:colOff>
          <xdr:row>15</xdr:row>
          <xdr:rowOff>161925</xdr:rowOff>
        </xdr:to>
        <xdr:sp macro="" textlink="">
          <xdr:nvSpPr>
            <xdr:cNvPr id="3109" name="Option Button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16</xdr:row>
          <xdr:rowOff>28575</xdr:rowOff>
        </xdr:from>
        <xdr:to>
          <xdr:col>1</xdr:col>
          <xdr:colOff>419100</xdr:colOff>
          <xdr:row>16</xdr:row>
          <xdr:rowOff>161925</xdr:rowOff>
        </xdr:to>
        <xdr:sp macro="" textlink="">
          <xdr:nvSpPr>
            <xdr:cNvPr id="3110" name="Option Button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17</xdr:row>
          <xdr:rowOff>28575</xdr:rowOff>
        </xdr:from>
        <xdr:to>
          <xdr:col>1</xdr:col>
          <xdr:colOff>419100</xdr:colOff>
          <xdr:row>17</xdr:row>
          <xdr:rowOff>161925</xdr:rowOff>
        </xdr:to>
        <xdr:sp macro="" textlink="">
          <xdr:nvSpPr>
            <xdr:cNvPr id="3111" name="Option Button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12</xdr:row>
          <xdr:rowOff>142875</xdr:rowOff>
        </xdr:from>
        <xdr:to>
          <xdr:col>2</xdr:col>
          <xdr:colOff>180975</xdr:colOff>
          <xdr:row>18</xdr:row>
          <xdr:rowOff>123825</xdr:rowOff>
        </xdr:to>
        <xdr:sp macro="" textlink="">
          <xdr:nvSpPr>
            <xdr:cNvPr id="3112" name="Group Box 40" hidden="1">
              <a:extLst>
                <a:ext uri="{63B3BB69-23CF-44E3-9099-C40C66FF867C}">
                  <a14:compatExt spid="_x0000_s3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45</xdr:row>
          <xdr:rowOff>28575</xdr:rowOff>
        </xdr:from>
        <xdr:to>
          <xdr:col>1</xdr:col>
          <xdr:colOff>419100</xdr:colOff>
          <xdr:row>45</xdr:row>
          <xdr:rowOff>161925</xdr:rowOff>
        </xdr:to>
        <xdr:sp macro="" textlink="">
          <xdr:nvSpPr>
            <xdr:cNvPr id="3119" name="Option Button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46</xdr:row>
          <xdr:rowOff>28575</xdr:rowOff>
        </xdr:from>
        <xdr:to>
          <xdr:col>1</xdr:col>
          <xdr:colOff>419100</xdr:colOff>
          <xdr:row>46</xdr:row>
          <xdr:rowOff>161925</xdr:rowOff>
        </xdr:to>
        <xdr:sp macro="" textlink="">
          <xdr:nvSpPr>
            <xdr:cNvPr id="3120" name="Option Button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2</xdr:col>
          <xdr:colOff>85725</xdr:colOff>
          <xdr:row>47</xdr:row>
          <xdr:rowOff>104775</xdr:rowOff>
        </xdr:to>
        <xdr:sp macro="" textlink="">
          <xdr:nvSpPr>
            <xdr:cNvPr id="3121" name="Group Box 49" hidden="1">
              <a:extLst>
                <a:ext uri="{63B3BB69-23CF-44E3-9099-C40C66FF867C}">
                  <a14:compatExt spid="_x0000_s31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54</xdr:row>
          <xdr:rowOff>28575</xdr:rowOff>
        </xdr:from>
        <xdr:to>
          <xdr:col>1</xdr:col>
          <xdr:colOff>409575</xdr:colOff>
          <xdr:row>54</xdr:row>
          <xdr:rowOff>180975</xdr:rowOff>
        </xdr:to>
        <xdr:sp macro="" textlink="">
          <xdr:nvSpPr>
            <xdr:cNvPr id="3123" name="Option Button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55</xdr:row>
          <xdr:rowOff>28575</xdr:rowOff>
        </xdr:from>
        <xdr:to>
          <xdr:col>1</xdr:col>
          <xdr:colOff>409575</xdr:colOff>
          <xdr:row>55</xdr:row>
          <xdr:rowOff>180975</xdr:rowOff>
        </xdr:to>
        <xdr:sp macro="" textlink="">
          <xdr:nvSpPr>
            <xdr:cNvPr id="3124" name="Option Button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104775</xdr:rowOff>
        </xdr:from>
        <xdr:to>
          <xdr:col>2</xdr:col>
          <xdr:colOff>66675</xdr:colOff>
          <xdr:row>56</xdr:row>
          <xdr:rowOff>114300</xdr:rowOff>
        </xdr:to>
        <xdr:sp macro="" textlink="">
          <xdr:nvSpPr>
            <xdr:cNvPr id="3125" name="Group Box 53" hidden="1">
              <a:extLst>
                <a:ext uri="{63B3BB69-23CF-44E3-9099-C40C66FF867C}">
                  <a14:compatExt spid="_x0000_s3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64</xdr:row>
          <xdr:rowOff>28575</xdr:rowOff>
        </xdr:from>
        <xdr:to>
          <xdr:col>1</xdr:col>
          <xdr:colOff>381000</xdr:colOff>
          <xdr:row>64</xdr:row>
          <xdr:rowOff>180975</xdr:rowOff>
        </xdr:to>
        <xdr:sp macro="" textlink="">
          <xdr:nvSpPr>
            <xdr:cNvPr id="3126" name="Option Button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65</xdr:row>
          <xdr:rowOff>28575</xdr:rowOff>
        </xdr:from>
        <xdr:to>
          <xdr:col>1</xdr:col>
          <xdr:colOff>381000</xdr:colOff>
          <xdr:row>65</xdr:row>
          <xdr:rowOff>180975</xdr:rowOff>
        </xdr:to>
        <xdr:sp macro="" textlink="">
          <xdr:nvSpPr>
            <xdr:cNvPr id="3127" name="Option Button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123825</xdr:rowOff>
        </xdr:from>
        <xdr:to>
          <xdr:col>2</xdr:col>
          <xdr:colOff>85725</xdr:colOff>
          <xdr:row>66</xdr:row>
          <xdr:rowOff>142875</xdr:rowOff>
        </xdr:to>
        <xdr:sp macro="" textlink="">
          <xdr:nvSpPr>
            <xdr:cNvPr id="3128" name="Group Box 56" hidden="1">
              <a:extLst>
                <a:ext uri="{63B3BB69-23CF-44E3-9099-C40C66FF867C}">
                  <a14:compatExt spid="_x0000_s3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83</xdr:row>
          <xdr:rowOff>28575</xdr:rowOff>
        </xdr:from>
        <xdr:to>
          <xdr:col>1</xdr:col>
          <xdr:colOff>390525</xdr:colOff>
          <xdr:row>83</xdr:row>
          <xdr:rowOff>161925</xdr:rowOff>
        </xdr:to>
        <xdr:sp macro="" textlink="">
          <xdr:nvSpPr>
            <xdr:cNvPr id="3129" name="Option Button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84</xdr:row>
          <xdr:rowOff>28575</xdr:rowOff>
        </xdr:from>
        <xdr:to>
          <xdr:col>1</xdr:col>
          <xdr:colOff>390525</xdr:colOff>
          <xdr:row>84</xdr:row>
          <xdr:rowOff>161925</xdr:rowOff>
        </xdr:to>
        <xdr:sp macro="" textlink="">
          <xdr:nvSpPr>
            <xdr:cNvPr id="3130" name="Option Button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81</xdr:row>
          <xdr:rowOff>142875</xdr:rowOff>
        </xdr:from>
        <xdr:to>
          <xdr:col>2</xdr:col>
          <xdr:colOff>66675</xdr:colOff>
          <xdr:row>85</xdr:row>
          <xdr:rowOff>104775</xdr:rowOff>
        </xdr:to>
        <xdr:sp macro="" textlink="">
          <xdr:nvSpPr>
            <xdr:cNvPr id="3131" name="Group Box 59" hidden="1">
              <a:extLst>
                <a:ext uri="{63B3BB69-23CF-44E3-9099-C40C66FF867C}">
                  <a14:compatExt spid="_x0000_s3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85</xdr:row>
          <xdr:rowOff>0</xdr:rowOff>
        </xdr:from>
        <xdr:to>
          <xdr:col>2</xdr:col>
          <xdr:colOff>28575</xdr:colOff>
          <xdr:row>89</xdr:row>
          <xdr:rowOff>114300</xdr:rowOff>
        </xdr:to>
        <xdr:sp macro="" textlink="">
          <xdr:nvSpPr>
            <xdr:cNvPr id="3135" name="Group Box 63" hidden="1">
              <a:extLst>
                <a:ext uri="{63B3BB69-23CF-44E3-9099-C40C66FF867C}">
                  <a14:compatExt spid="_x0000_s3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117</xdr:row>
          <xdr:rowOff>114300</xdr:rowOff>
        </xdr:from>
        <xdr:to>
          <xdr:col>1</xdr:col>
          <xdr:colOff>390525</xdr:colOff>
          <xdr:row>118</xdr:row>
          <xdr:rowOff>28575</xdr:rowOff>
        </xdr:to>
        <xdr:sp macro="" textlink="">
          <xdr:nvSpPr>
            <xdr:cNvPr id="3216" name="Option Button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122</xdr:row>
          <xdr:rowOff>28575</xdr:rowOff>
        </xdr:from>
        <xdr:to>
          <xdr:col>1</xdr:col>
          <xdr:colOff>409575</xdr:colOff>
          <xdr:row>122</xdr:row>
          <xdr:rowOff>161925</xdr:rowOff>
        </xdr:to>
        <xdr:sp macro="" textlink="">
          <xdr:nvSpPr>
            <xdr:cNvPr id="3217" name="Option Button 145"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47625</xdr:rowOff>
        </xdr:from>
        <xdr:to>
          <xdr:col>2</xdr:col>
          <xdr:colOff>85725</xdr:colOff>
          <xdr:row>118</xdr:row>
          <xdr:rowOff>257175</xdr:rowOff>
        </xdr:to>
        <xdr:sp macro="" textlink="">
          <xdr:nvSpPr>
            <xdr:cNvPr id="3218" name="Group Box 146" hidden="1">
              <a:extLst>
                <a:ext uri="{63B3BB69-23CF-44E3-9099-C40C66FF867C}">
                  <a14:compatExt spid="_x0000_s32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126</xdr:row>
          <xdr:rowOff>28575</xdr:rowOff>
        </xdr:from>
        <xdr:to>
          <xdr:col>1</xdr:col>
          <xdr:colOff>409575</xdr:colOff>
          <xdr:row>126</xdr:row>
          <xdr:rowOff>161925</xdr:rowOff>
        </xdr:to>
        <xdr:sp macro="" textlink="">
          <xdr:nvSpPr>
            <xdr:cNvPr id="3219" name="Option Button 147"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130</xdr:row>
          <xdr:rowOff>28575</xdr:rowOff>
        </xdr:from>
        <xdr:to>
          <xdr:col>1</xdr:col>
          <xdr:colOff>409575</xdr:colOff>
          <xdr:row>130</xdr:row>
          <xdr:rowOff>161925</xdr:rowOff>
        </xdr:to>
        <xdr:sp macro="" textlink="">
          <xdr:nvSpPr>
            <xdr:cNvPr id="3220" name="Option Button 148"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120</xdr:row>
          <xdr:rowOff>142875</xdr:rowOff>
        </xdr:from>
        <xdr:to>
          <xdr:col>2</xdr:col>
          <xdr:colOff>66675</xdr:colOff>
          <xdr:row>123</xdr:row>
          <xdr:rowOff>114300</xdr:rowOff>
        </xdr:to>
        <xdr:sp macro="" textlink="">
          <xdr:nvSpPr>
            <xdr:cNvPr id="3222" name="Group Box 150" hidden="1">
              <a:extLst>
                <a:ext uri="{63B3BB69-23CF-44E3-9099-C40C66FF867C}">
                  <a14:compatExt spid="_x0000_s3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124</xdr:row>
          <xdr:rowOff>114300</xdr:rowOff>
        </xdr:from>
        <xdr:to>
          <xdr:col>2</xdr:col>
          <xdr:colOff>85725</xdr:colOff>
          <xdr:row>127</xdr:row>
          <xdr:rowOff>180975</xdr:rowOff>
        </xdr:to>
        <xdr:sp macro="" textlink="">
          <xdr:nvSpPr>
            <xdr:cNvPr id="3223" name="Group Box 151" hidden="1">
              <a:extLst>
                <a:ext uri="{63B3BB69-23CF-44E3-9099-C40C66FF867C}">
                  <a14:compatExt spid="_x0000_s3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128</xdr:row>
          <xdr:rowOff>85725</xdr:rowOff>
        </xdr:from>
        <xdr:to>
          <xdr:col>2</xdr:col>
          <xdr:colOff>47625</xdr:colOff>
          <xdr:row>131</xdr:row>
          <xdr:rowOff>142875</xdr:rowOff>
        </xdr:to>
        <xdr:sp macro="" textlink="">
          <xdr:nvSpPr>
            <xdr:cNvPr id="3224" name="Group Box 152" hidden="1">
              <a:extLst>
                <a:ext uri="{63B3BB69-23CF-44E3-9099-C40C66FF867C}">
                  <a14:compatExt spid="_x0000_s3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152</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8161" name="TextBox1" hidden="1">
              <a:extLst>
                <a:ext uri="{63B3BB69-23CF-44E3-9099-C40C66FF867C}">
                  <a14:compatExt spid="_x0000_s348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9185" name="TextBox1" hidden="1">
              <a:extLst>
                <a:ext uri="{63B3BB69-23CF-44E3-9099-C40C66FF867C}">
                  <a14:compatExt spid="_x0000_s349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0209" name="TextBox1" hidden="1">
              <a:extLst>
                <a:ext uri="{63B3BB69-23CF-44E3-9099-C40C66FF867C}">
                  <a14:compatExt spid="_x0000_s350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1233" name="TextBox1" hidden="1">
              <a:extLst>
                <a:ext uri="{63B3BB69-23CF-44E3-9099-C40C66FF867C}">
                  <a14:compatExt spid="_x0000_s35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2257" name="TextBox1" hidden="1">
              <a:extLst>
                <a:ext uri="{63B3BB69-23CF-44E3-9099-C40C66FF867C}">
                  <a14:compatExt spid="_x0000_s352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3281" name="TextBox1" hidden="1">
              <a:extLst>
                <a:ext uri="{63B3BB69-23CF-44E3-9099-C40C66FF867C}">
                  <a14:compatExt spid="_x0000_s35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4305" name="TextBox1" hidden="1">
              <a:extLst>
                <a:ext uri="{63B3BB69-23CF-44E3-9099-C40C66FF867C}">
                  <a14:compatExt spid="_x0000_s354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5329" name="TextBox1" hidden="1">
              <a:extLst>
                <a:ext uri="{63B3BB69-23CF-44E3-9099-C40C66FF867C}">
                  <a14:compatExt spid="_x0000_s355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6353" name="TextBox1" hidden="1">
              <a:extLst>
                <a:ext uri="{63B3BB69-23CF-44E3-9099-C40C66FF867C}">
                  <a14:compatExt spid="_x0000_s356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7377" name="TextBox1" hidden="1">
              <a:extLst>
                <a:ext uri="{63B3BB69-23CF-44E3-9099-C40C66FF867C}">
                  <a14:compatExt spid="_x0000_s35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8</xdr:row>
          <xdr:rowOff>9525</xdr:rowOff>
        </xdr:from>
        <xdr:to>
          <xdr:col>1</xdr:col>
          <xdr:colOff>371475</xdr:colOff>
          <xdr:row>8</xdr:row>
          <xdr:rowOff>152400</xdr:rowOff>
        </xdr:to>
        <xdr:sp macro="" textlink="">
          <xdr:nvSpPr>
            <xdr:cNvPr id="10241" name="Option Button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9525</xdr:rowOff>
        </xdr:from>
        <xdr:to>
          <xdr:col>1</xdr:col>
          <xdr:colOff>371475</xdr:colOff>
          <xdr:row>9</xdr:row>
          <xdr:rowOff>152400</xdr:rowOff>
        </xdr:to>
        <xdr:sp macro="" textlink="">
          <xdr:nvSpPr>
            <xdr:cNvPr id="10242" name="Option Button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9525</xdr:rowOff>
        </xdr:from>
        <xdr:to>
          <xdr:col>1</xdr:col>
          <xdr:colOff>495300</xdr:colOff>
          <xdr:row>10</xdr:row>
          <xdr:rowOff>104775</xdr:rowOff>
        </xdr:to>
        <xdr:sp macro="" textlink="">
          <xdr:nvSpPr>
            <xdr:cNvPr id="10243" name="Group Box 3" hidden="1">
              <a:extLst>
                <a:ext uri="{63B3BB69-23CF-44E3-9099-C40C66FF867C}">
                  <a14:compatExt spid="_x0000_s10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3</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8401" name="TextBox1" hidden="1">
              <a:extLst>
                <a:ext uri="{63B3BB69-23CF-44E3-9099-C40C66FF867C}">
                  <a14:compatExt spid="_x0000_s358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9425" name="TextBox1" hidden="1">
              <a:extLst>
                <a:ext uri="{63B3BB69-23CF-44E3-9099-C40C66FF867C}">
                  <a14:compatExt spid="_x0000_s359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60449" name="TextBox1" hidden="1">
              <a:extLst>
                <a:ext uri="{63B3BB69-23CF-44E3-9099-C40C66FF867C}">
                  <a14:compatExt spid="_x0000_s360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61473" name="TextBox1" hidden="1">
              <a:extLst>
                <a:ext uri="{63B3BB69-23CF-44E3-9099-C40C66FF867C}">
                  <a14:compatExt spid="_x0000_s36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62497" name="TextBox1" hidden="1">
              <a:extLst>
                <a:ext uri="{63B3BB69-23CF-44E3-9099-C40C66FF867C}">
                  <a14:compatExt spid="_x0000_s36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43011" name="TextBox1" hidden="1">
              <a:extLst>
                <a:ext uri="{63B3BB69-23CF-44E3-9099-C40C66FF867C}">
                  <a14:compatExt spid="_x0000_s4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3585" name="TextBox1" hidden="1">
              <a:extLst>
                <a:ext uri="{63B3BB69-23CF-44E3-9099-C40C66FF867C}">
                  <a14:compatExt spid="_x0000_s323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4609" name="TextBox1" hidden="1">
              <a:extLst>
                <a:ext uri="{63B3BB69-23CF-44E3-9099-C40C66FF867C}">
                  <a14:compatExt spid="_x0000_s32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5633" name="TextBox1" hidden="1">
              <a:extLst>
                <a:ext uri="{63B3BB69-23CF-44E3-9099-C40C66FF867C}">
                  <a14:compatExt spid="_x0000_s325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6657" name="TextBox1" hidden="1">
              <a:extLst>
                <a:ext uri="{63B3BB69-23CF-44E3-9099-C40C66FF867C}">
                  <a14:compatExt spid="_x0000_s326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WC_collaborazione_2018/2018/Dati_progettuali/Scheda_progetto_Cloudify_NoiPA/PON_GOV_2018/scheda_progetto/ASSE%201_scheda%20progetto/rivista_funzione_pubblica_05092018/Scheda%20presentazione%20Progetto_ASSE1.V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struzioni"/>
      <sheetName val="Indice Sezioni"/>
      <sheetName val="Anagrafica Soggetti"/>
      <sheetName val="Anagrafica Progetto"/>
      <sheetName val="Idea Progetto"/>
      <sheetName val="Partenariato"/>
      <sheetName val="Risk assessment"/>
      <sheetName val="Esperienze pregresse"/>
      <sheetName val="Obiettivi"/>
      <sheetName val="Linee Intervento"/>
      <sheetName val="Linee Trasversali"/>
      <sheetName val="L1"/>
      <sheetName val="L2"/>
      <sheetName val="L3"/>
      <sheetName val="L4"/>
      <sheetName val="L5"/>
      <sheetName val="L6"/>
      <sheetName val="L7"/>
      <sheetName val="L8"/>
      <sheetName val="L9"/>
      <sheetName val="L10"/>
      <sheetName val="L11"/>
      <sheetName val="L12"/>
      <sheetName val="L13"/>
      <sheetName val="L14"/>
      <sheetName val="L15"/>
      <sheetName val="L16"/>
      <sheetName val="L17"/>
      <sheetName val="L18"/>
      <sheetName val="L19"/>
      <sheetName val="L20"/>
      <sheetName val="L21"/>
      <sheetName val="L22"/>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Output Progetto"/>
      <sheetName val="Risultati Progetto"/>
      <sheetName val="Quadro Logico"/>
      <sheetName val="Output PON"/>
      <sheetName val="Risultati PON"/>
      <sheetName val="Risorse umane"/>
      <sheetName val="Cronoprogramma"/>
      <sheetName val="Quadro finanziario"/>
      <sheetName val="Cronoprogramma spesa"/>
      <sheetName val="Gestione progetto"/>
      <sheetName val="Riferimen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354.70580520833" createdVersion="4" refreshedVersion="6" minRefreshableVersion="3" recordCount="480">
  <cacheSource type="worksheet">
    <worksheetSource ref="P7:U487" sheet="Quadro Logico"/>
  </cacheSource>
  <cacheFields count="6">
    <cacheField name="OG" numFmtId="0">
      <sharedItems count="491">
        <s v="Obiettivi generali"/>
        <s v="OG1 - Sviluppare l’e-government digitalizzando processi amministrativi e diffondendo servizi della Pubblica Amministrazione pienamente interoperabili"/>
        <s v="" u="1"/>
        <s v="OG8" u="1"/>
        <s v="OG52" u="1"/>
        <s v="OG123" u="1"/>
        <s v="OG195" u="1"/>
        <s v="OG239" u="1"/>
        <s v="OG270" u="1"/>
        <s v="OG314" u="1"/>
        <s v="OG386" u="1"/>
        <s v="OG461" u="1"/>
        <s v="OG21" u="1"/>
        <s v="OG93" u="1"/>
        <s v="OG151" u="1"/>
        <s v="OG267" u="1"/>
        <s v="OG342" u="1"/>
        <s v="OG458" u="1"/>
        <s v="OG9" u="1"/>
        <s v="OG62" u="1"/>
        <s v="OG148" u="1"/>
        <s v="OG223" u="1"/>
        <s v="OG295" u="1"/>
        <s v="OG339" u="1"/>
        <s v="OG370" u="1"/>
        <s v="OG414" u="1"/>
        <s v="OG31" u="1"/>
        <s v="OG104" u="1"/>
        <s v="OG176" u="1"/>
        <s v="OG251" u="1"/>
        <s v="OG367" u="1"/>
        <s v="OG442" u="1"/>
        <s v="OG72" u="1"/>
        <s v="OG132" u="1"/>
        <s v="OG248" u="1"/>
        <s v="OG323" u="1"/>
        <s v="OG395" u="1"/>
        <s v="OG439" u="1"/>
        <s v="OG470" u="1"/>
        <s v="OG41" u="1"/>
        <s v="OG129" u="1"/>
        <s v="OG160" u="1"/>
        <s v="OG204" u="1"/>
        <s v="OG276" u="1"/>
        <s v="OG351" u="1"/>
        <s v="OG467" u="1"/>
        <s v="OG10" u="1"/>
        <s v="OG82" u="1"/>
        <s v="OG157" u="1"/>
        <s v="OG232" u="1"/>
        <s v="OG348" u="1"/>
        <s v="OG423" u="1"/>
        <s v="OG51" u="1"/>
        <s v="OG113" u="1"/>
        <s v="OG185" u="1"/>
        <s v="OG229" u="1"/>
        <s v="OG260" u="1"/>
        <s v="OG304" u="1"/>
        <s v="OG376" u="1"/>
        <s v="OG451" u="1"/>
        <s v="OG20" u="1"/>
        <s v="OG92" u="1"/>
        <s v="OG141" u="1"/>
        <s v="OG257" u="1"/>
        <s v="OG332" u="1"/>
        <s v="OG448" u="1"/>
        <s v="1Obiettivi generali" u="1"/>
        <s v="OG61" u="1"/>
        <s v="OG138" u="1"/>
        <s v="OG213" u="1"/>
        <s v="OG285" u="1"/>
        <s v="OG329" u="1"/>
        <s v="OG360" u="1"/>
        <s v="OG404" u="1"/>
        <s v="OG476" u="1"/>
        <s v="OG30" u="1"/>
        <s v="OG166" u="1"/>
        <s v="OG241" u="1"/>
        <s v="OG357" u="1"/>
        <s v="OG432" u="1"/>
        <s v="OG71" u="1"/>
        <s v="OG122" u="1"/>
        <s v="OG194" u="1"/>
        <s v="OG238" u="1"/>
        <s v="OG313" u="1"/>
        <s v="OG385" u="1"/>
        <s v="OG429" u="1"/>
        <s v="OG460" u="1"/>
        <s v="OG40" u="1"/>
        <s v="OG119" u="1"/>
        <s v="OG150" u="1"/>
        <s v="OG266" u="1"/>
        <s v="OG341" u="1"/>
        <s v="OG457" u="1"/>
        <s v="OG81" u="1"/>
        <s v="OG147" u="1"/>
        <s v="OG222" u="1"/>
        <s v="OG294" u="1"/>
        <s v="OG338" u="1"/>
        <s v="OG413" u="1"/>
        <s v="OG19" u="1"/>
        <s v="OG50" u="1"/>
        <s v="OG103" u="1"/>
        <s v="OG175" u="1"/>
        <s v="OG219" u="1"/>
        <s v="OG250" u="1"/>
        <s v="OG366" u="1"/>
        <s v="OG441" u="1"/>
        <s v="OG91" u="1"/>
        <s v="OG131" u="1"/>
        <s v="OG247" u="1"/>
        <s v="OG322" u="1"/>
        <s v="OG394" u="1"/>
        <s v="OG438" u="1"/>
        <s v="OG29" u="1"/>
        <s v="OG60" u="1"/>
        <s v="OG128" u="1"/>
        <s v="OG203" u="1"/>
        <s v="OG275" u="1"/>
        <s v="OG319" u="1"/>
        <s v="OG350" u="1"/>
        <s v="OG466" u="1"/>
        <s v="OG156" u="1"/>
        <s v="OG231" u="1"/>
        <s v="OG347" u="1"/>
        <s v="OG422" u="1"/>
        <s v="OG39" u="1"/>
        <s v="OG70" u="1"/>
        <s v="OG112" u="1"/>
        <s v="OG184" u="1"/>
        <s v="OG228" u="1"/>
        <s v="OG303" u="1"/>
        <s v="OG375" u="1"/>
        <s v="OG419" u="1"/>
        <s v="OG450" u="1"/>
        <s v="OG109" u="1"/>
        <s v="OG140" u="1"/>
        <s v="OG256" u="1"/>
        <s v="OG331" u="1"/>
        <s v="OG447" u="1"/>
        <s v="OG49" u="1"/>
        <s v="OG80" u="1"/>
        <s v="OG137" u="1"/>
        <s v="OG212" u="1"/>
        <s v="OG284" u="1"/>
        <s v="OG328" u="1"/>
        <s v="OG403" u="1"/>
        <s v="OG475" u="1"/>
        <s v="OG18" u="1"/>
        <s v="OG165" u="1"/>
        <s v="OG209" u="1"/>
        <s v="OG240" u="1"/>
        <s v="OG356" u="1"/>
        <s v="OG431" u="1"/>
        <s v="OG59" u="1"/>
        <s v="OG90" u="1"/>
        <s v="OG121" u="1"/>
        <s v="OG193" u="1"/>
        <s v="OG237" u="1"/>
        <s v="OG312" u="1"/>
        <s v="OG384" u="1"/>
        <s v="OG428" u="1"/>
        <s v="OG28" u="1"/>
        <s v="OG118" u="1"/>
        <s v="OG265" u="1"/>
        <s v="OG309" u="1"/>
        <s v="OG340" u="1"/>
        <s v="OG456" u="1"/>
        <s v="OG69" u="1"/>
        <s v="OG146" u="1"/>
        <s v="OG221" u="1"/>
        <s v="OG293" u="1"/>
        <s v="OG337" u="1"/>
        <s v="OG412" u="1"/>
        <s v="OG38" u="1"/>
        <s v="OG102" u="1"/>
        <s v="OG174" u="1"/>
        <s v="OG218" u="1"/>
        <s v="OG365" u="1"/>
        <s v="OG409" u="1"/>
        <s v="OG440" u="1"/>
        <s v="OG79" u="1"/>
        <s v="OG130" u="1"/>
        <s v="OG246" u="1"/>
        <s v="OG321" u="1"/>
        <s v="OG393" u="1"/>
        <s v="OG437" u="1"/>
        <s v="OG1 - Ob generwas \" u="1"/>
        <s v="OG48" u="1"/>
        <s v="OG127" u="1"/>
        <s v="OG199" u="1"/>
        <s v="OG202" u="1"/>
        <s v="OG274" u="1"/>
        <s v="OG318" u="1"/>
        <s v="OG465" u="1"/>
        <s v="OG1 - og1" u="1"/>
        <s v="OG17" u="1"/>
        <s v="OG89" u="1"/>
        <s v="OG155" u="1"/>
        <s v="OG230" u="1"/>
        <s v="OG346" u="1"/>
        <s v="OG421" u="1"/>
        <s v="OG58" u="1"/>
        <s v="OG111" u="1"/>
        <s v="OG183" u="1"/>
        <s v="OG227" u="1"/>
        <s v="OG299" u="1"/>
        <s v="OG302" u="1"/>
        <s v="OG374" u="1"/>
        <s v="OG418" u="1"/>
        <s v="OG27" u="1"/>
        <s v="OG99" u="1"/>
        <s v="OG108" u="1"/>
        <s v="OG255" u="1"/>
        <s v="OG330" u="1"/>
        <s v="OG446" u="1"/>
        <s v="OG68" u="1"/>
        <s v="OG136" u="1"/>
        <s v="OG211" u="1"/>
        <s v="OG283" u="1"/>
        <s v="OG327" u="1"/>
        <s v="OG399" u="1"/>
        <s v="OG402" u="1"/>
        <s v="OG474" u="1"/>
        <s v="OG37" u="1"/>
        <s v="OG164" u="1"/>
        <s v="OG208" u="1"/>
        <s v="OG355" u="1"/>
        <s v="OG430" u="1"/>
        <s v="OG78" u="1"/>
        <s v="OG120" u="1"/>
        <s v="OG192" u="1"/>
        <s v="OG236" u="1"/>
        <s v="OG311" u="1"/>
        <s v="OG383" u="1"/>
        <s v="OG427" u="1"/>
        <s v="OG47" u="1"/>
        <s v="OG117" u="1"/>
        <s v="OG189" u="1"/>
        <s v="OG264" u="1"/>
        <s v="OG308" u="1"/>
        <s v="OG455" u="1"/>
        <s v="OG16" u="1"/>
        <s v="OG88" u="1"/>
        <s v="OG145" u="1"/>
        <s v="OG220" u="1"/>
        <s v="OG292" u="1"/>
        <s v="OG336" u="1"/>
        <s v="OG411" u="1"/>
        <s v="OG57" u="1"/>
        <s v="OG101" u="1"/>
        <s v="OG173" u="1"/>
        <s v="OG217" u="1"/>
        <s v="OG289" u="1"/>
        <s v="OG364" u="1"/>
        <s v="OG408" u="1"/>
        <s v="OG26" u="1"/>
        <s v="OG98" u="1"/>
        <s v="OG245" u="1"/>
        <s v="OG320" u="1"/>
        <s v="OG392" u="1"/>
        <s v="OG436" u="1"/>
        <s v="OG67" u="1"/>
        <s v="OG126" u="1"/>
        <s v="OG198" u="1"/>
        <s v="OG201" u="1"/>
        <s v="OG273" u="1"/>
        <s v="OG317" u="1"/>
        <s v="OG389" u="1"/>
        <s v="OG464" u="1"/>
        <s v="OG36" u="1"/>
        <s v="OG154" u="1"/>
        <s v="OG345" u="1"/>
        <s v="OG420" u="1"/>
        <s v="OG1 - Sviluppare l’egovernment digitalizzando processi amministrativi e diffondendo servizi della Pubblica Amministrazione pienamente interoperabili." u="1"/>
        <s v="OG77" u="1"/>
        <s v="OG110" u="1"/>
        <s v="OG182" u="1"/>
        <s v="OG226" u="1"/>
        <s v="OG298" u="1"/>
        <s v="OG301" u="1"/>
        <s v="OG373" u="1"/>
        <s v="OG417" u="1"/>
        <s v="OG46" u="1"/>
        <s v="OG107" u="1"/>
        <s v="OG179" u="1"/>
        <s v="OG254" u="1"/>
        <s v="OG445" u="1"/>
        <s v="OG15" u="1"/>
        <s v="OG87" u="1"/>
        <s v="OG135" u="1"/>
        <s v="OG210" u="1"/>
        <s v="OG282" u="1"/>
        <s v="OG326" u="1"/>
        <s v="OG398" u="1"/>
        <s v="OG401" u="1"/>
        <s v="OG473" u="1"/>
        <s v="OG56" u="1"/>
        <s v="OG163" u="1"/>
        <s v="OG207" u="1"/>
        <s v="OG279" u="1"/>
        <s v="OG354" u="1"/>
        <s v="OG25" u="1"/>
        <s v="OG97" u="1"/>
        <s v="OG191" u="1"/>
        <s v="OG235" u="1"/>
        <s v="OG310" u="1"/>
        <s v="OG382" u="1"/>
        <s v="OG426" u="1"/>
        <s v="OG66" u="1"/>
        <s v="OG116" u="1"/>
        <s v="OG188" u="1"/>
        <s v="OG263" u="1"/>
        <s v="OG307" u="1"/>
        <s v="OG379" u="1"/>
        <s v="OG454" u="1"/>
        <s v="OG35" u="1"/>
        <s v="OG144" u="1"/>
        <s v="OG291" u="1"/>
        <s v="OG335" u="1"/>
        <s v="OG410" u="1"/>
        <s v="OG76" u="1"/>
        <s v="OG100" u="1"/>
        <s v="OG172" u="1"/>
        <s v="OG216" u="1"/>
        <s v="OG288" u="1"/>
        <s v="OG363" u="1"/>
        <s v="OG407" u="1"/>
        <s v="OG479" u="1"/>
        <s v="OG1 - dvgr fgv frbgdr bdebtr ht bn t nbtrgn btgbn sd vdfsvdsfh dfjkvhj vlsdfjvndflvn dfl bvdfjl bvkldfbvkdfk bdfkbdf" u="1"/>
        <s v="OG45" u="1"/>
        <s v="OG169" u="1"/>
        <s v="OG244" u="1"/>
        <s v="OG391" u="1"/>
        <s v="OG435" u="1"/>
        <s v="OG14" u="1"/>
        <s v="OG86" u="1"/>
        <s v="OG125" u="1"/>
        <s v="OG197" u="1"/>
        <s v="OG200" u="1"/>
        <s v="OG272" u="1"/>
        <s v="OG316" u="1"/>
        <s v="OG388" u="1"/>
        <s v="OG463" u="1"/>
        <s v="OG55" u="1"/>
        <s v="OG153" u="1"/>
        <s v="OG269" u="1"/>
        <s v="OG344" u="1"/>
        <s v="OG24" u="1"/>
        <s v="OG96" u="1"/>
        <s v="OG181" u="1"/>
        <s v="OG225" u="1"/>
        <s v="OG297" u="1"/>
        <s v="OG300" u="1"/>
        <s v="OG372" u="1"/>
        <s v="OG416" u="1"/>
        <s v="OG1 - rg" u="1"/>
        <s v="OG65" u="1"/>
        <s v="OG106" u="1"/>
        <s v="OG178" u="1"/>
        <s v="OG253" u="1"/>
        <s v="OG369" u="1"/>
        <s v="OG444" u="1"/>
        <s v="OG34" u="1"/>
        <s v="OG134" u="1"/>
        <s v="OG281" u="1"/>
        <s v="OG325" u="1"/>
        <s v="OG397" u="1"/>
        <s v="OG400" u="1"/>
        <s v="OG472" u="1"/>
        <s v="OG75" u="1"/>
        <s v="OG162" u="1"/>
        <s v="OG206" u="1"/>
        <s v="OG278" u="1"/>
        <s v="OG353" u="1"/>
        <s v="OG469" u="1"/>
        <s v="OG0" u="1"/>
        <s v="OG44" u="1"/>
        <s v="OG159" u="1"/>
        <s v="OG190" u="1"/>
        <s v="OG234" u="1"/>
        <s v="OG381" u="1"/>
        <s v="OG425" u="1"/>
        <s v="OG13" u="1"/>
        <s v="OG85" u="1"/>
        <s v="OG115" u="1"/>
        <s v="OG187" u="1"/>
        <s v="OG262" u="1"/>
        <s v="OG306" u="1"/>
        <s v="OG378" u="1"/>
        <s v="OG453" u="1"/>
        <s v="OG1" u="1"/>
        <s v="OG54" u="1"/>
        <s v="OG143" u="1"/>
        <s v="OG259" u="1"/>
        <s v="OG290" u="1"/>
        <s v="OG334" u="1"/>
        <s v="OG23" u="1"/>
        <s v="OG95" u="1"/>
        <s v="OG171" u="1"/>
        <s v="OG215" u="1"/>
        <s v="OG287" u="1"/>
        <s v="OG362" u="1"/>
        <s v="OG406" u="1"/>
        <s v="OG478" u="1"/>
        <s v="OG2" u="1"/>
        <s v="OG64" u="1"/>
        <s v="OG168" u="1"/>
        <s v="OG243" u="1"/>
        <s v="OG359" u="1"/>
        <s v="OG390" u="1"/>
        <s v="OG434" u="1"/>
        <s v="OG33" u="1"/>
        <s v="OG124" u="1"/>
        <s v="OG196" u="1"/>
        <s v="OG271" u="1"/>
        <s v="OG315" u="1"/>
        <s v="OG387" u="1"/>
        <s v="OG462" u="1"/>
        <s v="OG3" u="1"/>
        <s v="OG74" u="1"/>
        <s v="OG152" u="1"/>
        <s v="OG268" u="1"/>
        <s v="OG343" u="1"/>
        <s v="OG459" u="1"/>
        <s v="OG43" u="1"/>
        <s v="OG149" u="1"/>
        <s v="OG180" u="1"/>
        <s v="OG224" u="1"/>
        <s v="OG296" u="1"/>
        <s v="OG371" u="1"/>
        <s v="OG415" u="1"/>
        <s v="OG4" u="1"/>
        <s v="OG12" u="1"/>
        <s v="OG84" u="1"/>
        <s v="OG105" u="1"/>
        <s v="OG177" u="1"/>
        <s v="OG252" u="1"/>
        <s v="OG368" u="1"/>
        <s v="OG443" u="1"/>
        <s v="OG53" u="1"/>
        <s v="OG133" u="1"/>
        <s v="OG249" u="1"/>
        <s v="OG280" u="1"/>
        <s v="OG324" u="1"/>
        <s v="OG396" u="1"/>
        <s v="OG471" u="1"/>
        <s v="OG5" u="1"/>
        <s v="OG22" u="1"/>
        <s v="OG94" u="1"/>
        <s v="OG161" u="1"/>
        <s v="OG205" u="1"/>
        <s v="OG277" u="1"/>
        <s v="OG352" u="1"/>
        <s v="OG468" u="1"/>
        <s v="OG63" u="1"/>
        <s v="OG158" u="1"/>
        <s v="OG233" u="1"/>
        <s v="OG349" u="1"/>
        <s v="OG380" u="1"/>
        <s v="OG424" u="1"/>
        <s v=" Obiettivi generali" u="1"/>
        <s v="OG6" u="1"/>
        <s v="OG32" u="1"/>
        <s v="OG114" u="1"/>
        <s v="OG186" u="1"/>
        <s v="OG261" u="1"/>
        <s v="OG305" u="1"/>
        <s v="OG377" u="1"/>
        <s v="OG452" u="1"/>
        <s v="OG73" u="1"/>
        <s v="OG142" u="1"/>
        <s v="OG258" u="1"/>
        <s v="OG333" u="1"/>
        <s v="OG449" u="1"/>
        <s v="OG480" u="1"/>
        <s v="OG7" u="1"/>
        <s v="OG42" u="1"/>
        <s v="OG139" u="1"/>
        <s v="OG170" u="1"/>
        <s v="OG214" u="1"/>
        <s v="OG286" u="1"/>
        <s v="OG361" u="1"/>
        <s v="OG405" u="1"/>
        <s v="OG477" u="1"/>
        <s v="OG11" u="1"/>
        <s v="OG83" u="1"/>
        <s v="OG167" u="1"/>
        <s v="OG242" u="1"/>
        <s v="OG358" u="1"/>
        <s v="OG433" u="1"/>
      </sharedItems>
    </cacheField>
    <cacheField name="OO" numFmtId="0">
      <sharedItems count="965">
        <s v="Obiettivi operativi"/>
        <s v="OO1 - Realizzare un'infrastruttura tecnologica e interoperabile in grado di migliorare e potenziare la gestione del personale della PA "/>
        <s v="" u="1"/>
        <s v="OO118" u="1"/>
        <s v="OG108" u="1"/>
        <s v="OO126" u="1"/>
        <s v="OO218" u="1"/>
        <s v="OG116" u="1"/>
        <s v="OG208" u="1"/>
        <s v="OO134" u="1"/>
        <s v="OO226" u="1"/>
        <s v="OO318" u="1"/>
        <s v="OG124" u="1"/>
        <s v="OG216" u="1"/>
        <s v="OG308" u="1"/>
        <s v="OO142" u="1"/>
        <s v="OO234" u="1"/>
        <s v="OO326" u="1"/>
        <s v="OO418" u="1"/>
        <s v="OG132" u="1"/>
        <s v="OG224" u="1"/>
        <s v="OG316" u="1"/>
        <s v="OG408" u="1"/>
        <s v="OO150" u="1"/>
        <s v="OO242" u="1"/>
        <s v="OO334" u="1"/>
        <s v="OO426" u="1"/>
        <s v="OG140" u="1"/>
        <s v="OG232" u="1"/>
        <s v="OG324" u="1"/>
        <s v="OG416" u="1"/>
        <s v="OO250" u="1"/>
        <s v="OO342" u="1"/>
        <s v="OO434" u="1"/>
        <s v="OG240" u="1"/>
        <s v="OG332" u="1"/>
        <s v="OG424" u="1"/>
        <s v="OO350" u="1"/>
        <s v="OO442" u="1"/>
        <s v="OG340" u="1"/>
        <s v="OG432" u="1"/>
        <s v="OO450" u="1"/>
        <s v="OG440" u="1"/>
        <s v="OO119" u="1"/>
        <s v="OG109" u="1"/>
        <s v="OO127" u="1"/>
        <s v="OO219" u="1"/>
        <s v="OG117" u="1"/>
        <s v="OG209" u="1"/>
        <s v="OO135" u="1"/>
        <s v="OO227" u="1"/>
        <s v="OO319" u="1"/>
        <s v="OG125" u="1"/>
        <s v="OG217" u="1"/>
        <s v="OG309" u="1"/>
        <s v="OO143" u="1"/>
        <s v="OO235" u="1"/>
        <s v="OO327" u="1"/>
        <s v="OO419" u="1"/>
        <s v="OG133" u="1"/>
        <s v="OG225" u="1"/>
        <s v="OG317" u="1"/>
        <s v="OG409" u="1"/>
        <s v="OO151" u="1"/>
        <s v="OO243" u="1"/>
        <s v="OO335" u="1"/>
        <s v="OO427" u="1"/>
        <s v="OG141" u="1"/>
        <s v="OG233" u="1"/>
        <s v="OG325" u="1"/>
        <s v="OG417" u="1"/>
        <s v="OO251" u="1"/>
        <s v="OO343" u="1"/>
        <s v="OO435" u="1"/>
        <s v="OG241" u="1"/>
        <s v="OG333" u="1"/>
        <s v="OG425" u="1"/>
        <s v="OO351" u="1"/>
        <s v="OO443" u="1"/>
        <s v="OG341" u="1"/>
        <s v="OG433" u="1"/>
        <s v="OO451" u="1"/>
        <s v="OG441" u="1"/>
        <s v="OO128" u="1"/>
        <s v="OG118" u="1"/>
        <s v="OO136" u="1"/>
        <s v="OO228" u="1"/>
        <s v="OG126" u="1"/>
        <s v="OG218" u="1"/>
        <s v="OO144" u="1"/>
        <s v="OO236" u="1"/>
        <s v="OO328" u="1"/>
        <s v="OG134" u="1"/>
        <s v="OG226" u="1"/>
        <s v="OG318" u="1"/>
        <s v="OO152" u="1"/>
        <s v="OO244" u="1"/>
        <s v="OO336" u="1"/>
        <s v="OO428" u="1"/>
        <s v="OG142" u="1"/>
        <s v="OG234" u="1"/>
        <s v="OG326" u="1"/>
        <s v="OG418" u="1"/>
        <s v="OO160" u="1"/>
        <s v="OO252" u="1"/>
        <s v="OO344" u="1"/>
        <s v="OO436" u="1"/>
        <s v="OG150" u="1"/>
        <s v="OG242" u="1"/>
        <s v="OG334" u="1"/>
        <s v="OG426" u="1"/>
        <s v="OO260" u="1"/>
        <s v="OO352" u="1"/>
        <s v="OO444" u="1"/>
        <s v="OG250" u="1"/>
        <s v="OG342" u="1"/>
        <s v="OG434" u="1"/>
        <s v="OO360" u="1"/>
        <s v="OO452" u="1"/>
        <s v="OG350" u="1"/>
        <s v="OG442" u="1"/>
        <s v="OO460" u="1"/>
        <s v="OG450" u="1"/>
        <s v="OO129" u="1"/>
        <s v="OG119" u="1"/>
        <s v="OO137" u="1"/>
        <s v="OO229" u="1"/>
        <s v="OG127" u="1"/>
        <s v="OG219" u="1"/>
        <s v="OO145" u="1"/>
        <s v="OO237" u="1"/>
        <s v="OO329" u="1"/>
        <s v="OG135" u="1"/>
        <s v="OG227" u="1"/>
        <s v="OG319" u="1"/>
        <s v="OO153" u="1"/>
        <s v="OO245" u="1"/>
        <s v="OO337" u="1"/>
        <s v="OO429" u="1"/>
        <s v="OG143" u="1"/>
        <s v="OG235" u="1"/>
        <s v="OG327" u="1"/>
        <s v="OG419" u="1"/>
        <s v="OO161" u="1"/>
        <s v="OO253" u="1"/>
        <s v="OO345" u="1"/>
        <s v="OO437" u="1"/>
        <s v="OG151" u="1"/>
        <s v="OG243" u="1"/>
        <s v="OG335" u="1"/>
        <s v="OG427" u="1"/>
        <s v="OO261" u="1"/>
        <s v="OO353" u="1"/>
        <s v="OO445" u="1"/>
        <s v="OG251" u="1"/>
        <s v="OG343" u="1"/>
        <s v="OG435" u="1"/>
        <s v="OO361" u="1"/>
        <s v="OO453" u="1"/>
        <s v="OG351" u="1"/>
        <s v="OG443" u="1"/>
        <s v="OO461" u="1"/>
        <s v="OG451" u="1"/>
        <s v="OO138" u="1"/>
        <s v="OG128" u="1"/>
        <s v="OO146" u="1"/>
        <s v="OO238" u="1"/>
        <s v="OG136" u="1"/>
        <s v="OG228" u="1"/>
        <s v="OO154" u="1"/>
        <s v="OO246" u="1"/>
        <s v="OO338" u="1"/>
        <s v="OG144" u="1"/>
        <s v="OG236" u="1"/>
        <s v="OG328" u="1"/>
        <s v="OO162" u="1"/>
        <s v="OO254" u="1"/>
        <s v="OO346" u="1"/>
        <s v="OO438" u="1"/>
        <s v="OG152" u="1"/>
        <s v="OG244" u="1"/>
        <s v="OG336" u="1"/>
        <s v="OG428" u="1"/>
        <s v="OO170" u="1"/>
        <s v="OO262" u="1"/>
        <s v="OO354" u="1"/>
        <s v="OO446" u="1"/>
        <s v="OG160" u="1"/>
        <s v="OG252" u="1"/>
        <s v="OG344" u="1"/>
        <s v="OG436" u="1"/>
        <s v="OO270" u="1"/>
        <s v="OO362" u="1"/>
        <s v="OO454" u="1"/>
        <s v="OG260" u="1"/>
        <s v="OG352" u="1"/>
        <s v="OG444" u="1"/>
        <s v="OO370" u="1"/>
        <s v="OO462" u="1"/>
        <s v="OG360" u="1"/>
        <s v="OG452" u="1"/>
        <s v="OO470" u="1"/>
        <s v="OG460" u="1"/>
        <s v="OO139" u="1"/>
        <s v="OG129" u="1"/>
        <s v="OO147" u="1"/>
        <s v="OO239" u="1"/>
        <s v="OG137" u="1"/>
        <s v="OG229" u="1"/>
        <s v="OO155" u="1"/>
        <s v="OO247" u="1"/>
        <s v="OO339" u="1"/>
        <s v="OG145" u="1"/>
        <s v="OG237" u="1"/>
        <s v="OG329" u="1"/>
        <s v="OO163" u="1"/>
        <s v="OO255" u="1"/>
        <s v="OO347" u="1"/>
        <s v="OO439" u="1"/>
        <s v="OG153" u="1"/>
        <s v="OG245" u="1"/>
        <s v="OG337" u="1"/>
        <s v="OG429" u="1"/>
        <s v="OO171" u="1"/>
        <s v="OO263" u="1"/>
        <s v="OO355" u="1"/>
        <s v="OO447" u="1"/>
        <s v="OG161" u="1"/>
        <s v="OG253" u="1"/>
        <s v="OG345" u="1"/>
        <s v="OG437" u="1"/>
        <s v="OO271" u="1"/>
        <s v="OO363" u="1"/>
        <s v="OO455" u="1"/>
        <s v="OG261" u="1"/>
        <s v="OG353" u="1"/>
        <s v="OG445" u="1"/>
        <s v="OO371" u="1"/>
        <s v="OO463" u="1"/>
        <s v="OG361" u="1"/>
        <s v="OG453" u="1"/>
        <s v="OO471" u="1"/>
        <s v="OG461" u="1"/>
        <s v="OO148" u="1"/>
        <s v="OG138" u="1"/>
        <s v="OO156" u="1"/>
        <s v="OO248" u="1"/>
        <s v="OG146" u="1"/>
        <s v="OG238" u="1"/>
        <s v="OO164" u="1"/>
        <s v="OO256" u="1"/>
        <s v="OO348" u="1"/>
        <s v="OG154" u="1"/>
        <s v="OG246" u="1"/>
        <s v="OG338" u="1"/>
        <s v="OO172" u="1"/>
        <s v="OO264" u="1"/>
        <s v="OO356" u="1"/>
        <s v="OO448" u="1"/>
        <s v="OG162" u="1"/>
        <s v="OG254" u="1"/>
        <s v="OG346" u="1"/>
        <s v="OG438" u="1"/>
        <s v="OO180" u="1"/>
        <s v="OO272" u="1"/>
        <s v="OO364" u="1"/>
        <s v="OO456" u="1"/>
        <s v="OG170" u="1"/>
        <s v="OG262" u="1"/>
        <s v="OG354" u="1"/>
        <s v="OG446" u="1"/>
        <s v="OO280" u="1"/>
        <s v="OO372" u="1"/>
        <s v="OO464" u="1"/>
        <s v="OG270" u="1"/>
        <s v="OG362" u="1"/>
        <s v="OG454" u="1"/>
        <s v="OO380" u="1"/>
        <s v="OO472" u="1"/>
        <s v="OG370" u="1"/>
        <s v="OG462" u="1"/>
        <s v="OO480" u="1"/>
        <s v="OG470" u="1"/>
        <s v="OO10" u="1"/>
        <s v="OO20" u="1"/>
        <s v="OO30" u="1"/>
        <s v="OO40" u="1"/>
        <s v="OO149" u="1"/>
        <s v="OO50" u="1"/>
        <s v="OG139" u="1"/>
        <s v="OO157" u="1"/>
        <s v="OO249" u="1"/>
        <s v="OO60" u="1"/>
        <s v="OG147" u="1"/>
        <s v="OG239" u="1"/>
        <s v="OO165" u="1"/>
        <s v="OO257" u="1"/>
        <s v="OO349" u="1"/>
        <s v="OO70" u="1"/>
        <s v="OG155" u="1"/>
        <s v="OG247" u="1"/>
        <s v="OG339" u="1"/>
        <s v="OO173" u="1"/>
        <s v="OO265" u="1"/>
        <s v="OO357" u="1"/>
        <s v="OO449" u="1"/>
        <s v="OO80" u="1"/>
        <s v="OG163" u="1"/>
        <s v="OG255" u="1"/>
        <s v="OG347" u="1"/>
        <s v="OG439" u="1"/>
        <s v="OO181" u="1"/>
        <s v="OO273" u="1"/>
        <s v="OO365" u="1"/>
        <s v="OO457" u="1"/>
        <s v="OO90" u="1"/>
        <s v="OG171" u="1"/>
        <s v="OG263" u="1"/>
        <s v="OG355" u="1"/>
        <s v="OG447" u="1"/>
        <s v="OO281" u="1"/>
        <s v="OO373" u="1"/>
        <s v="OO465" u="1"/>
        <s v="OG271" u="1"/>
        <s v="OG363" u="1"/>
        <s v="OG455" u="1"/>
        <s v="OO381" u="1"/>
        <s v="OO473" u="1"/>
        <s v="OG371" u="1"/>
        <s v="OG463" u="1"/>
        <s v="OG471" u="1"/>
        <s v="OO158" u="1"/>
        <s v="OG148" u="1"/>
        <s v="OO166" u="1"/>
        <s v="OO258" u="1"/>
        <s v="OG156" u="1"/>
        <s v="OG248" u="1"/>
        <s v="OO174" u="1"/>
        <s v="OO266" u="1"/>
        <s v="OO358" u="1"/>
        <s v="OG164" u="1"/>
        <s v="OG256" u="1"/>
        <s v="OG348" u="1"/>
        <s v="OO182" u="1"/>
        <s v="OO274" u="1"/>
        <s v="OO366" u="1"/>
        <s v="OO458" u="1"/>
        <s v="OG172" u="1"/>
        <s v="OG264" u="1"/>
        <s v="OG356" u="1"/>
        <s v="OG448" u="1"/>
        <s v="OO190" u="1"/>
        <s v="OO282" u="1"/>
        <s v="OO374" u="1"/>
        <s v="OO466" u="1"/>
        <s v="OG180" u="1"/>
        <s v="OG272" u="1"/>
        <s v="OG364" u="1"/>
        <s v="OG456" u="1"/>
        <s v="OO290" u="1"/>
        <s v="OO382" u="1"/>
        <s v="OO474" u="1"/>
        <s v="OG280" u="1"/>
        <s v="OG372" u="1"/>
        <s v="OG464" u="1"/>
        <s v="OO390" u="1"/>
        <s v="OG380" u="1"/>
        <s v="OG472" u="1"/>
        <s v="OO11" u="1"/>
        <s v="OG10" u="1"/>
        <s v="OO21" u="1"/>
        <s v="OG20" u="1"/>
        <s v="OO31" u="1"/>
        <s v="OG30" u="1"/>
        <s v="OO41" u="1"/>
        <s v="OO159" u="1"/>
        <s v="OG40" u="1"/>
        <s v="OO51" u="1"/>
        <s v="OG149" u="1"/>
        <s v="OO167" u="1"/>
        <s v="OO259" u="1"/>
        <s v="OG50" u="1"/>
        <s v="OO61" u="1"/>
        <s v="OG157" u="1"/>
        <s v="OG249" u="1"/>
        <s v="OO175" u="1"/>
        <s v="OO267" u="1"/>
        <s v="OO359" u="1"/>
        <s v="OG60" u="1"/>
        <s v="OO71" u="1"/>
        <s v="OG165" u="1"/>
        <s v="OG257" u="1"/>
        <s v="OG349" u="1"/>
        <s v="OO183" u="1"/>
        <s v="OO275" u="1"/>
        <s v="OO367" u="1"/>
        <s v="OO459" u="1"/>
        <s v="OG70" u="1"/>
        <s v="OO81" u="1"/>
        <s v="OG173" u="1"/>
        <s v="OG265" u="1"/>
        <s v="OG357" u="1"/>
        <s v="OG449" u="1"/>
        <s v="OO191" u="1"/>
        <s v="OO283" u="1"/>
        <s v="OO375" u="1"/>
        <s v="OO467" u="1"/>
        <s v="OG80" u="1"/>
        <s v="OO91" u="1"/>
        <s v="OG181" u="1"/>
        <s v="OG273" u="1"/>
        <s v="OG365" u="1"/>
        <s v="OG457" u="1"/>
        <s v="OO291" u="1"/>
        <s v="OO383" u="1"/>
        <s v="OO475" u="1"/>
        <s v="OG90" u="1"/>
        <s v="OG281" u="1"/>
        <s v="OG373" u="1"/>
        <s v="OG465" u="1"/>
        <s v="OO391" u="1"/>
        <s v="OG381" u="1"/>
        <s v="OG473" u="1"/>
        <s v="OO168" u="1"/>
        <s v="OG158" u="1"/>
        <s v="OO176" u="1"/>
        <s v="OO268" u="1"/>
        <s v="OG166" u="1"/>
        <s v="OG258" u="1"/>
        <s v="OO184" u="1"/>
        <s v="OO276" u="1"/>
        <s v="OO368" u="1"/>
        <s v="OG174" u="1"/>
        <s v="OG266" u="1"/>
        <s v="OG358" u="1"/>
        <s v="OO192" u="1"/>
        <s v="OO284" u="1"/>
        <s v="OO376" u="1"/>
        <s v="OO468" u="1"/>
        <s v="OG182" u="1"/>
        <s v="OG274" u="1"/>
        <s v="OG366" u="1"/>
        <s v="OG458" u="1"/>
        <s v="OO292" u="1"/>
        <s v="OO384" u="1"/>
        <s v="OO476" u="1"/>
        <s v="OG190" u="1"/>
        <s v="OG282" u="1"/>
        <s v="OG374" u="1"/>
        <s v="OG466" u="1"/>
        <s v="OO392" u="1"/>
        <s v="OG290" u="1"/>
        <s v="OG382" u="1"/>
        <s v="OG474" u="1"/>
        <s v="OG390" u="1"/>
        <s v="OO12" u="1"/>
        <s v="OG11" u="1"/>
        <s v="OO22" u="1"/>
        <s v="OG21" u="1"/>
        <s v="OO32" u="1"/>
        <s v="OG31" u="1"/>
        <s v="OO42" u="1"/>
        <s v="OO169" u="1"/>
        <s v="OG41" u="1"/>
        <s v="OO52" u="1"/>
        <s v="OG159" u="1"/>
        <s v="OO177" u="1"/>
        <s v="OO269" u="1"/>
        <s v="OG51" u="1"/>
        <s v="OO62" u="1"/>
        <s v="OG167" u="1"/>
        <s v="OG259" u="1"/>
        <s v="OO185" u="1"/>
        <s v="OO277" u="1"/>
        <s v="OO369" u="1"/>
        <s v="OG61" u="1"/>
        <s v="OO72" u="1"/>
        <s v="OG175" u="1"/>
        <s v="OG267" u="1"/>
        <s v="OG359" u="1"/>
        <s v="OO193" u="1"/>
        <s v="OO285" u="1"/>
        <s v="OO377" u="1"/>
        <s v="OO469" u="1"/>
        <s v="OG71" u="1"/>
        <s v="OO82" u="1"/>
        <s v="OG183" u="1"/>
        <s v="OG275" u="1"/>
        <s v="OG367" u="1"/>
        <s v="OG459" u="1"/>
        <s v="OO293" u="1"/>
        <s v="OO385" u="1"/>
        <s v="OO477" u="1"/>
        <s v="OG81" u="1"/>
        <s v="OO92" u="1"/>
        <s v="OG191" u="1"/>
        <s v="OG283" u="1"/>
        <s v="OG375" u="1"/>
        <s v="OG467" u="1"/>
        <s v="OO393" u="1"/>
        <s v="OG91" u="1"/>
        <s v="OG291" u="1"/>
        <s v="OG383" u="1"/>
        <s v="OG475" u="1"/>
        <s v="OG391" u="1"/>
        <s v="OO178" u="1"/>
        <s v="OG168" u="1"/>
        <s v="OO186" u="1"/>
        <s v="OO278" u="1"/>
        <s v="OG176" u="1"/>
        <s v="OG268" u="1"/>
        <s v="OO194" u="1"/>
        <s v="OO286" u="1"/>
        <s v="OO378" u="1"/>
        <s v="OG184" u="1"/>
        <s v="OG276" u="1"/>
        <s v="OG368" u="1"/>
        <s v="OO294" u="1"/>
        <s v="OO386" u="1"/>
        <s v="OO478" u="1"/>
        <s v="OG192" u="1"/>
        <s v="OG284" u="1"/>
        <s v="OG376" u="1"/>
        <s v="OG468" u="1"/>
        <s v="OO394" u="1"/>
        <s v="OG292" u="1"/>
        <s v="OG384" u="1"/>
        <s v="OG476" u="1"/>
        <s v="OG392" u="1"/>
        <s v="OO13" u="1"/>
        <s v="OG12" u="1"/>
        <s v="OO23" u="1"/>
        <s v="OG22" u="1"/>
        <s v="OO33" u="1"/>
        <s v="OG32" u="1"/>
        <s v="OO43" u="1"/>
        <s v="OO179" u="1"/>
        <s v="OG42" u="1"/>
        <s v="OO53" u="1"/>
        <s v="OG169" u="1"/>
        <s v="OO187" u="1"/>
        <s v="OO279" u="1"/>
        <s v="OG52" u="1"/>
        <s v="OO63" u="1"/>
        <s v="OG177" u="1"/>
        <s v="OG269" u="1"/>
        <s v="OO195" u="1"/>
        <s v="OO287" u="1"/>
        <s v="OO379" u="1"/>
        <s v="OG62" u="1"/>
        <s v="OO73" u="1"/>
        <s v="OG185" u="1"/>
        <s v="OG277" u="1"/>
        <s v="OG369" u="1"/>
        <s v="OO295" u="1"/>
        <s v="OO387" u="1"/>
        <s v="OO479" u="1"/>
        <s v="OG72" u="1"/>
        <s v="OO83" u="1"/>
        <s v="OG193" u="1"/>
        <s v="OG285" u="1"/>
        <s v="OG377" u="1"/>
        <s v="OG469" u="1"/>
        <s v="OO395" u="1"/>
        <s v="OG82" u="1"/>
        <s v="OO93" u="1"/>
        <s v="OG293" u="1"/>
        <s v="OG385" u="1"/>
        <s v="OG477" u="1"/>
        <s v="OG92" u="1"/>
        <s v="OG393" u="1"/>
        <s v="OO188" u="1"/>
        <s v="OG178" u="1"/>
        <s v="OO196" u="1"/>
        <s v="OO288" u="1"/>
        <s v="OG186" u="1"/>
        <s v="OG278" u="1"/>
        <s v="OO296" u="1"/>
        <s v="OO388" u="1"/>
        <s v="OG194" u="1"/>
        <s v="OG286" u="1"/>
        <s v="OG378" u="1"/>
        <s v="OO396" u="1"/>
        <s v="OG294" u="1"/>
        <s v="OG386" u="1"/>
        <s v="OG478" u="1"/>
        <s v="OG394" u="1"/>
        <s v="OO14" u="1"/>
        <s v="OG13" u="1"/>
        <s v="OO24" u="1"/>
        <s v="OG23" u="1"/>
        <s v="OO34" u="1"/>
        <s v="OG33" u="1"/>
        <s v="OO44" u="1"/>
        <s v="OO189" u="1"/>
        <s v="OG43" u="1"/>
        <s v="OO54" u="1"/>
        <s v="OG179" u="1"/>
        <s v="OO197" u="1"/>
        <s v="OO289" u="1"/>
        <s v="OG53" u="1"/>
        <s v="OO64" u="1"/>
        <s v="OG187" u="1"/>
        <s v="OG279" u="1"/>
        <s v="OO297" u="1"/>
        <s v="OO389" u="1"/>
        <s v="OG63" u="1"/>
        <s v="OO74" u="1"/>
        <s v="OG195" u="1"/>
        <s v="OG287" u="1"/>
        <s v="OG379" u="1"/>
        <s v="OO397" u="1"/>
        <s v="OG73" u="1"/>
        <s v="OO84" u="1"/>
        <s v="OG295" u="1"/>
        <s v="OG387" u="1"/>
        <s v="OG479" u="1"/>
        <s v="OG83" u="1"/>
        <s v="OO94" u="1"/>
        <s v="OG395" u="1"/>
        <s v="OG93" u="1"/>
        <s v="OO198" u="1"/>
        <s v="OG188" u="1"/>
        <s v="OO298" u="1"/>
        <s v="OG196" u="1"/>
        <s v="OG288" u="1"/>
        <s v="OO398" u="1"/>
        <s v="OG296" u="1"/>
        <s v="OG388" u="1"/>
        <s v="OG396" u="1"/>
        <s v="OO15" u="1"/>
        <s v="OG14" u="1"/>
        <s v="OO25" u="1"/>
        <s v="OG24" u="1"/>
        <s v="OO35" u="1"/>
        <s v="OG34" u="1"/>
        <s v="OO45" u="1"/>
        <s v="OO199" u="1"/>
        <s v="OG44" u="1"/>
        <s v="OO55" u="1"/>
        <s v="OG189" u="1"/>
        <s v="OO299" u="1"/>
        <s v="OG54" u="1"/>
        <s v="OO65" u="1"/>
        <s v="OG197" u="1"/>
        <s v="OG289" u="1"/>
        <s v="OO399" u="1"/>
        <s v="OG64" u="1"/>
        <s v="OO75" u="1"/>
        <s v="OG297" u="1"/>
        <s v="OG389" u="1"/>
        <s v="OG74" u="1"/>
        <s v="OO85" u="1"/>
        <s v="OG397" u="1"/>
        <s v="OG84" u="1"/>
        <s v="OO95" u="1"/>
        <s v="OG94" u="1"/>
        <s v="OG198" u="1"/>
        <s v="OG298" u="1"/>
        <s v="OG398" u="1"/>
        <s v="OO16" u="1"/>
        <s v="OG15" u="1"/>
        <s v="OO26" u="1"/>
        <s v="OG25" u="1"/>
        <s v="OO36" u="1"/>
        <s v="OG35" u="1"/>
        <s v="OO46" u="1"/>
        <s v="OG45" u="1"/>
        <s v="OO56" u="1"/>
        <s v="OG199" u="1"/>
        <s v="OG55" u="1"/>
        <s v="OO66" u="1"/>
        <s v="OG299" u="1"/>
        <s v="OG65" u="1"/>
        <s v="OO76" u="1"/>
        <s v="OG399" u="1"/>
        <s v="OG75" u="1"/>
        <s v="OO86" u="1"/>
        <s v="OG85" u="1"/>
        <s v="OO96" u="1"/>
        <s v="OG95" u="1"/>
        <s v="OO17" u="1"/>
        <s v="OG16" u="1"/>
        <s v="OO27" u="1"/>
        <s v="OG26" u="1"/>
        <s v="OO37" u="1"/>
        <s v="OG36" u="1"/>
        <s v="OO47" u="1"/>
        <s v="OG46" u="1"/>
        <s v="OO57" u="1"/>
        <s v="OG56" u="1"/>
        <s v="OO67" u="1"/>
        <s v="OG66" u="1"/>
        <s v="OO77" u="1"/>
        <s v="OG76" u="1"/>
        <s v="OO87" u="1"/>
        <s v="OG86" u="1"/>
        <s v="OO97" u="1"/>
        <s v="OG96" u="1"/>
        <s v="OO18" u="1"/>
        <s v="OG17" u="1"/>
        <s v="OO28" u="1"/>
        <s v="OG27" u="1"/>
        <s v="OO38" u="1"/>
        <s v="OG37" u="1"/>
        <s v="OO48" u="1"/>
        <s v="OG47" u="1"/>
        <s v="OO58" u="1"/>
        <s v="OG57" u="1"/>
        <s v="OO68" u="1"/>
        <s v="OG67" u="1"/>
        <s v="OO78" u="1"/>
        <s v="OG77" u="1"/>
        <s v="OO88" u="1"/>
        <s v="OG87" u="1"/>
        <s v="OO98" u="1"/>
        <s v="OG97" u="1"/>
        <s v="OO19" u="1"/>
        <s v="OG18" u="1"/>
        <s v="OO29" u="1"/>
        <s v="OG28" u="1"/>
        <s v="OO39" u="1"/>
        <s v="OG38" u="1"/>
        <s v="OO49" u="1"/>
        <s v="OG48" u="1"/>
        <s v="OO59" u="1"/>
        <s v="OG58" u="1"/>
        <s v="OO69" u="1"/>
        <s v="OG68" u="1"/>
        <s v="OO79" u="1"/>
        <s v="OG78" u="1"/>
        <s v="OO89" u="1"/>
        <s v="OG88" u="1"/>
        <s v="OO99" u="1"/>
        <s v="OG98" u="1"/>
        <s v="OG19" u="1"/>
        <s v="OG29" u="1"/>
        <s v="OG39" u="1"/>
        <s v="OG49" u="1"/>
        <s v="OG59" u="1"/>
        <s v="OG69" u="1"/>
        <s v="OG79" u="1"/>
        <s v="OG89" u="1"/>
        <s v="OG99" u="1"/>
        <s v="OO1 - frg" u="1"/>
        <s v="OO1" u="1"/>
        <s v="OO2" u="1"/>
        <s v="OO3" u="1"/>
        <s v="OO4" u="1"/>
        <s v="OO5" u="1"/>
        <s v="OO6" u="1"/>
        <s v="OO7" u="1"/>
        <s v="OO8" u="1"/>
        <s v="OO9" u="1"/>
        <s v="OO1 - gf" u="1"/>
        <s v="OG2" u="1"/>
        <s v="OG3" u="1"/>
        <s v="OG4" u="1"/>
        <s v="OG5" u="1"/>
        <s v="OG6" u="1"/>
        <s v="OG7" u="1"/>
        <s v="OG8" u="1"/>
        <s v="OG9" u="1"/>
        <s v="OO1 - Informatizzare i processi amministrativi di gestione del personale nella Pubblica Amministrazione italiana." u="1"/>
        <s v="OO1 - oo1" u="1"/>
        <s v="OO100" u="1"/>
        <s v="OO200" u="1"/>
        <s v="OO300" u="1"/>
        <s v="OO400" u="1"/>
        <s v="OO101" u="1"/>
        <s v="OO201" u="1"/>
        <s v="OO301" u="1"/>
        <s v="OO401" u="1"/>
        <s v="OO102" u="1"/>
        <s v="OO110" u="1"/>
        <s v="OO202" u="1"/>
        <s v="OG100" u="1"/>
        <s v="OO210" u="1"/>
        <s v="OO302" u="1"/>
        <s v="OG200" u="1"/>
        <s v="OO310" u="1"/>
        <s v="OO402" u="1"/>
        <s v="OG300" u="1"/>
        <s v="OO410" u="1"/>
        <s v="OG400" u="1"/>
        <s v="OO103" u="1"/>
        <s v="OO111" u="1"/>
        <s v="OO203" u="1"/>
        <s v="OG101" u="1"/>
        <s v="OO211" u="1"/>
        <s v="OO303" u="1"/>
        <s v="OG201" u="1"/>
        <s v="OO311" u="1"/>
        <s v="OO403" u="1"/>
        <s v="OG301" u="1"/>
        <s v="OO411" u="1"/>
        <s v="OG401" u="1"/>
        <s v="OO104" u="1"/>
        <s v="OO112" u="1"/>
        <s v="OO204" u="1"/>
        <s v="OG102" u="1"/>
        <s v="OO120" u="1"/>
        <s v="OO212" u="1"/>
        <s v="OO304" u="1"/>
        <s v="OG110" u="1"/>
        <s v="OG202" u="1"/>
        <s v="OO220" u="1"/>
        <s v="OO312" u="1"/>
        <s v="OO404" u="1"/>
        <s v="OG210" u="1"/>
        <s v="OG302" u="1"/>
        <s v="OO320" u="1"/>
        <s v="OO412" u="1"/>
        <s v="OG310" u="1"/>
        <s v="OG402" u="1"/>
        <s v="OO420" u="1"/>
        <s v="OG410" u="1"/>
        <s v="OO105" u="1"/>
        <s v="OO113" u="1"/>
        <s v="OO205" u="1"/>
        <s v="OG103" u="1"/>
        <s v="OO121" u="1"/>
        <s v="OO213" u="1"/>
        <s v="OO305" u="1"/>
        <s v="OG111" u="1"/>
        <s v="OG203" u="1"/>
        <s v="OO221" u="1"/>
        <s v="OO313" u="1"/>
        <s v="OO405" u="1"/>
        <s v="OG211" u="1"/>
        <s v="OG303" u="1"/>
        <s v="OO321" u="1"/>
        <s v="OO413" u="1"/>
        <s v="OG311" u="1"/>
        <s v="OG403" u="1"/>
        <s v="OO421" u="1"/>
        <s v="OG411" u="1"/>
        <s v="OO106" u="1"/>
        <s v="OO114" u="1"/>
        <s v="OO206" u="1"/>
        <s v="OG104" u="1"/>
        <s v="OO122" u="1"/>
        <s v="OO214" u="1"/>
        <s v="OO306" u="1"/>
        <s v="OG112" u="1"/>
        <s v="OG204" u="1"/>
        <s v="OO130" u="1"/>
        <s v="OO222" u="1"/>
        <s v="OO314" u="1"/>
        <s v="OO406" u="1"/>
        <s v="OG120" u="1"/>
        <s v="OG212" u="1"/>
        <s v="OG304" u="1"/>
        <s v="OO230" u="1"/>
        <s v="OO322" u="1"/>
        <s v="OO414" u="1"/>
        <s v="OG220" u="1"/>
        <s v="OG312" u="1"/>
        <s v="OG404" u="1"/>
        <s v="OO330" u="1"/>
        <s v="OO422" u="1"/>
        <s v="OG320" u="1"/>
        <s v="OG412" u="1"/>
        <s v="OO430" u="1"/>
        <s v="OG420" u="1"/>
        <s v="OO107" u="1"/>
        <s v="OO115" u="1"/>
        <s v="OO207" u="1"/>
        <s v="OG105" u="1"/>
        <s v="OO123" u="1"/>
        <s v="OO215" u="1"/>
        <s v="OO307" u="1"/>
        <s v="OG113" u="1"/>
        <s v="OG205" u="1"/>
        <s v="OO131" u="1"/>
        <s v="OO223" u="1"/>
        <s v="OO315" u="1"/>
        <s v="OO407" u="1"/>
        <s v="OG121" u="1"/>
        <s v="OG213" u="1"/>
        <s v="OG305" u="1"/>
        <s v="OO231" u="1"/>
        <s v="OO323" u="1"/>
        <s v="OO415" u="1"/>
        <s v="OG221" u="1"/>
        <s v="OG313" u="1"/>
        <s v="OG405" u="1"/>
        <s v="OO331" u="1"/>
        <s v="OO423" u="1"/>
        <s v="OG321" u="1"/>
        <s v="OG413" u="1"/>
        <s v="OO431" u="1"/>
        <s v="OG421" u="1"/>
        <s v="OO108" u="1"/>
        <s v="OO116" u="1"/>
        <s v="OO208" u="1"/>
        <s v="OG106" u="1"/>
        <s v="OO124" u="1"/>
        <s v="OO216" u="1"/>
        <s v="OO308" u="1"/>
        <s v="OG114" u="1"/>
        <s v="OG206" u="1"/>
        <s v="OO132" u="1"/>
        <s v="OO224" u="1"/>
        <s v="OO316" u="1"/>
        <s v="OO408" u="1"/>
        <s v="OG122" u="1"/>
        <s v="OG214" u="1"/>
        <s v="OG306" u="1"/>
        <s v="OO140" u="1"/>
        <s v="OO232" u="1"/>
        <s v="OO324" u="1"/>
        <s v="OO416" u="1"/>
        <s v="OG130" u="1"/>
        <s v="OG222" u="1"/>
        <s v="OG314" u="1"/>
        <s v="OG406" u="1"/>
        <s v="OO240" u="1"/>
        <s v="OO332" u="1"/>
        <s v="OO424" u="1"/>
        <s v="OG230" u="1"/>
        <s v="OG322" u="1"/>
        <s v="OG414" u="1"/>
        <s v="OO340" u="1"/>
        <s v="OO432" u="1"/>
        <s v="OG330" u="1"/>
        <s v="OG422" u="1"/>
        <s v="OO440" u="1"/>
        <s v="OG430" u="1"/>
        <s v="OO109" u="1"/>
        <s v="OO117" u="1"/>
        <s v="OO209" u="1"/>
        <s v="OG107" u="1"/>
        <s v="OO125" u="1"/>
        <s v="OO217" u="1"/>
        <s v="OO309" u="1"/>
        <s v="OG115" u="1"/>
        <s v="OG207" u="1"/>
        <s v="OO133" u="1"/>
        <s v="OO225" u="1"/>
        <s v="OO317" u="1"/>
        <s v="OO409" u="1"/>
        <s v="OG123" u="1"/>
        <s v="OG215" u="1"/>
        <s v="OG307" u="1"/>
        <s v="OO141" u="1"/>
        <s v="OO233" u="1"/>
        <s v="OO325" u="1"/>
        <s v="OO417" u="1"/>
        <s v="OG131" u="1"/>
        <s v="OG223" u="1"/>
        <s v="OG315" u="1"/>
        <s v="OG407" u="1"/>
        <s v="OO241" u="1"/>
        <s v="OO333" u="1"/>
        <s v="OO425" u="1"/>
        <s v="OG231" u="1"/>
        <s v="OG323" u="1"/>
        <s v="OG415" u="1"/>
        <s v="OO341" u="1"/>
        <s v="OO433" u="1"/>
        <s v="OG331" u="1"/>
        <s v="OG423" u="1"/>
        <s v="OO441" u="1"/>
        <s v="OG431" u="1"/>
      </sharedItems>
    </cacheField>
    <cacheField name="LI" numFmtId="0">
      <sharedItems count="967">
        <s v="Linee Intervento"/>
        <s v="LI1 - Abilitare i servizi attraverso lo sviluppo del sistema informativo Cloudify NoiPA"/>
        <s v="" u="1"/>
        <s v="OG108" u="1"/>
        <s v="LI118" u="1"/>
        <s v="OG116" u="1"/>
        <s v="OG208" u="1"/>
        <s v="LI126" u="1"/>
        <s v="LI218" u="1"/>
        <s v="OG124" u="1"/>
        <s v="OG216" u="1"/>
        <s v="OG308" u="1"/>
        <s v="LI134" u="1"/>
        <s v="LI226" u="1"/>
        <s v="LI318" u="1"/>
        <s v="OG132" u="1"/>
        <s v="OG224" u="1"/>
        <s v="OG316" u="1"/>
        <s v="OG408" u="1"/>
        <s v="LI142" u="1"/>
        <s v="LI234" u="1"/>
        <s v="LI326" u="1"/>
        <s v="LI418" u="1"/>
        <s v="OG140" u="1"/>
        <s v="OG232" u="1"/>
        <s v="OG324" u="1"/>
        <s v="OG416" u="1"/>
        <s v="LI150" u="1"/>
        <s v="LI242" u="1"/>
        <s v="LI334" u="1"/>
        <s v="LI426" u="1"/>
        <s v="OG240" u="1"/>
        <s v="OG332" u="1"/>
        <s v="OG424" u="1"/>
        <s v="LI250" u="1"/>
        <s v="LI342" u="1"/>
        <s v="LI434" u="1"/>
        <s v="OG340" u="1"/>
        <s v="OG432" u="1"/>
        <s v="LI350" u="1"/>
        <s v="LI442" u="1"/>
        <s v="OG440" u="1"/>
        <s v="LI450" u="1"/>
        <s v="OG109" u="1"/>
        <s v="LI119" u="1"/>
        <s v="OG117" u="1"/>
        <s v="OG209" u="1"/>
        <s v="LI127" u="1"/>
        <s v="LI219" u="1"/>
        <s v="OG125" u="1"/>
        <s v="OG217" u="1"/>
        <s v="OG309" u="1"/>
        <s v="LI135" u="1"/>
        <s v="LI227" u="1"/>
        <s v="LI319" u="1"/>
        <s v="OG133" u="1"/>
        <s v="OG225" u="1"/>
        <s v="OG317" u="1"/>
        <s v="OG409" u="1"/>
        <s v="LI143" u="1"/>
        <s v="LI235" u="1"/>
        <s v="LI327" u="1"/>
        <s v="LI419" u="1"/>
        <s v="OG141" u="1"/>
        <s v="OG233" u="1"/>
        <s v="OG325" u="1"/>
        <s v="OG417" u="1"/>
        <s v="LI151" u="1"/>
        <s v="LI243" u="1"/>
        <s v="LI335" u="1"/>
        <s v="LI427" u="1"/>
        <s v="OG241" u="1"/>
        <s v="OG333" u="1"/>
        <s v="OG425" u="1"/>
        <s v="LI251" u="1"/>
        <s v="LI343" u="1"/>
        <s v="LI435" u="1"/>
        <s v="OG341" u="1"/>
        <s v="OG433" u="1"/>
        <s v="LI351" u="1"/>
        <s v="LI443" u="1"/>
        <s v="OG441" u="1"/>
        <s v="LI451" u="1"/>
        <s v="OG118" u="1"/>
        <s v="LI128" u="1"/>
        <s v="OG126" u="1"/>
        <s v="OG218" u="1"/>
        <s v="LI136" u="1"/>
        <s v="LI228" u="1"/>
        <s v="OG134" u="1"/>
        <s v="OG226" u="1"/>
        <s v="OG318" u="1"/>
        <s v="LI144" u="1"/>
        <s v="LI236" u="1"/>
        <s v="LI328" u="1"/>
        <s v="OG142" u="1"/>
        <s v="OG234" u="1"/>
        <s v="OG326" u="1"/>
        <s v="OG418" u="1"/>
        <s v="LI152" u="1"/>
        <s v="LI244" u="1"/>
        <s v="LI336" u="1"/>
        <s v="LI428" u="1"/>
        <s v="OG150" u="1"/>
        <s v="OG242" u="1"/>
        <s v="OG334" u="1"/>
        <s v="OG426" u="1"/>
        <s v="LI160" u="1"/>
        <s v="LI252" u="1"/>
        <s v="LI344" u="1"/>
        <s v="LI436" u="1"/>
        <s v="OG250" u="1"/>
        <s v="OG342" u="1"/>
        <s v="OG434" u="1"/>
        <s v="LI260" u="1"/>
        <s v="LI352" u="1"/>
        <s v="LI444" u="1"/>
        <s v="OG350" u="1"/>
        <s v="OG442" u="1"/>
        <s v="LI360" u="1"/>
        <s v="LI452" u="1"/>
        <s v="OG450" u="1"/>
        <s v="LI460" u="1"/>
        <s v="OG119" u="1"/>
        <s v="LI129" u="1"/>
        <s v="OG127" u="1"/>
        <s v="OG219" u="1"/>
        <s v="LI137" u="1"/>
        <s v="LI229" u="1"/>
        <s v="OG135" u="1"/>
        <s v="OG227" u="1"/>
        <s v="OG319" u="1"/>
        <s v="LI145" u="1"/>
        <s v="LI237" u="1"/>
        <s v="LI329" u="1"/>
        <s v="OG143" u="1"/>
        <s v="OG235" u="1"/>
        <s v="OG327" u="1"/>
        <s v="OG419" u="1"/>
        <s v="LI153" u="1"/>
        <s v="LI245" u="1"/>
        <s v="LI337" u="1"/>
        <s v="LI429" u="1"/>
        <s v="OG151" u="1"/>
        <s v="OG243" u="1"/>
        <s v="OG335" u="1"/>
        <s v="OG427" u="1"/>
        <s v="LI161" u="1"/>
        <s v="LI253" u="1"/>
        <s v="LI345" u="1"/>
        <s v="LI437" u="1"/>
        <s v="OG251" u="1"/>
        <s v="OG343" u="1"/>
        <s v="OG435" u="1"/>
        <s v="LI261" u="1"/>
        <s v="LI353" u="1"/>
        <s v="LI445" u="1"/>
        <s v="OG351" u="1"/>
        <s v="OG443" u="1"/>
        <s v="LI361" u="1"/>
        <s v="LI453" u="1"/>
        <s v="OG451" u="1"/>
        <s v="LI461" u="1"/>
        <s v="OG128" u="1"/>
        <s v="LI138" u="1"/>
        <s v="OG136" u="1"/>
        <s v="OG228" u="1"/>
        <s v="LI146" u="1"/>
        <s v="LI238" u="1"/>
        <s v="OG144" u="1"/>
        <s v="OG236" u="1"/>
        <s v="OG328" u="1"/>
        <s v="LI154" u="1"/>
        <s v="LI246" u="1"/>
        <s v="LI338" u="1"/>
        <s v="OG152" u="1"/>
        <s v="OG244" u="1"/>
        <s v="OG336" u="1"/>
        <s v="OG428" u="1"/>
        <s v="LI162" u="1"/>
        <s v="LI254" u="1"/>
        <s v="LI346" u="1"/>
        <s v="LI438" u="1"/>
        <s v="OG160" u="1"/>
        <s v="OG252" u="1"/>
        <s v="OG344" u="1"/>
        <s v="OG436" u="1"/>
        <s v="LI170" u="1"/>
        <s v="LI262" u="1"/>
        <s v="LI354" u="1"/>
        <s v="LI446" u="1"/>
        <s v="OG260" u="1"/>
        <s v="OG352" u="1"/>
        <s v="OG444" u="1"/>
        <s v="LI270" u="1"/>
        <s v="LI362" u="1"/>
        <s v="LI454" u="1"/>
        <s v="OG360" u="1"/>
        <s v="OG452" u="1"/>
        <s v="LI370" u="1"/>
        <s v="LI462" u="1"/>
        <s v="OG460" u="1"/>
        <s v="LI470" u="1"/>
        <s v="OG129" u="1"/>
        <s v="LI139" u="1"/>
        <s v="OG137" u="1"/>
        <s v="OG229" u="1"/>
        <s v="LI147" u="1"/>
        <s v="LI239" u="1"/>
        <s v="OG145" u="1"/>
        <s v="OG237" u="1"/>
        <s v="OG329" u="1"/>
        <s v="LI155" u="1"/>
        <s v="LI247" u="1"/>
        <s v="LI339" u="1"/>
        <s v="OG153" u="1"/>
        <s v="OG245" u="1"/>
        <s v="OG337" u="1"/>
        <s v="OG429" u="1"/>
        <s v="LI163" u="1"/>
        <s v="LI255" u="1"/>
        <s v="LI347" u="1"/>
        <s v="LI439" u="1"/>
        <s v="OG161" u="1"/>
        <s v="OG253" u="1"/>
        <s v="OG345" u="1"/>
        <s v="OG437" u="1"/>
        <s v="LI171" u="1"/>
        <s v="LI263" u="1"/>
        <s v="LI355" u="1"/>
        <s v="LI447" u="1"/>
        <s v="OG261" u="1"/>
        <s v="OG353" u="1"/>
        <s v="OG445" u="1"/>
        <s v="LI271" u="1"/>
        <s v="LI363" u="1"/>
        <s v="LI455" u="1"/>
        <s v="OG361" u="1"/>
        <s v="OG453" u="1"/>
        <s v="LI371" u="1"/>
        <s v="LI463" u="1"/>
        <s v="OG461" u="1"/>
        <s v="LI471" u="1"/>
        <s v="OG138" u="1"/>
        <s v="LI148" u="1"/>
        <s v="OG146" u="1"/>
        <s v="OG238" u="1"/>
        <s v="LI156" u="1"/>
        <s v="LI248" u="1"/>
        <s v="OG154" u="1"/>
        <s v="OG246" u="1"/>
        <s v="OG338" u="1"/>
        <s v="LI164" u="1"/>
        <s v="LI256" u="1"/>
        <s v="LI348" u="1"/>
        <s v="OG162" u="1"/>
        <s v="OG254" u="1"/>
        <s v="OG346" u="1"/>
        <s v="OG438" u="1"/>
        <s v="LI172" u="1"/>
        <s v="LI264" u="1"/>
        <s v="LI356" u="1"/>
        <s v="LI448" u="1"/>
        <s v="OG170" u="1"/>
        <s v="OG262" u="1"/>
        <s v="OG354" u="1"/>
        <s v="OG446" u="1"/>
        <s v="LI180" u="1"/>
        <s v="LI272" u="1"/>
        <s v="LI364" u="1"/>
        <s v="LI456" u="1"/>
        <s v="OG270" u="1"/>
        <s v="OG362" u="1"/>
        <s v="OG454" u="1"/>
        <s v="LI280" u="1"/>
        <s v="LI372" u="1"/>
        <s v="LI464" u="1"/>
        <s v="OG370" u="1"/>
        <s v="OG462" u="1"/>
        <s v="LI380" u="1"/>
        <s v="LI472" u="1"/>
        <s v="OG470" u="1"/>
        <s v="LI480" u="1"/>
        <s v="LI10" u="1"/>
        <s v="LI20" u="1"/>
        <s v="LI30" u="1"/>
        <s v="LI40" u="1"/>
        <s v="OG139" u="1"/>
        <s v="LI149" u="1"/>
        <s v="LI50" u="1"/>
        <s v="OG147" u="1"/>
        <s v="OG239" u="1"/>
        <s v="LI157" u="1"/>
        <s v="LI249" u="1"/>
        <s v="LI60" u="1"/>
        <s v="OG155" u="1"/>
        <s v="OG247" u="1"/>
        <s v="OG339" u="1"/>
        <s v="LI165" u="1"/>
        <s v="LI257" u="1"/>
        <s v="LI349" u="1"/>
        <s v="LI70" u="1"/>
        <s v="OG163" u="1"/>
        <s v="OG255" u="1"/>
        <s v="OG347" u="1"/>
        <s v="OG439" u="1"/>
        <s v="LI173" u="1"/>
        <s v="LI265" u="1"/>
        <s v="LI357" u="1"/>
        <s v="LI449" u="1"/>
        <s v="LI80" u="1"/>
        <s v="OG171" u="1"/>
        <s v="OG263" u="1"/>
        <s v="OG355" u="1"/>
        <s v="OG447" u="1"/>
        <s v="LI181" u="1"/>
        <s v="LI273" u="1"/>
        <s v="LI365" u="1"/>
        <s v="LI457" u="1"/>
        <s v="LI90" u="1"/>
        <s v="OG271" u="1"/>
        <s v="OG363" u="1"/>
        <s v="OG455" u="1"/>
        <s v="LI281" u="1"/>
        <s v="LI373" u="1"/>
        <s v="LI465" u="1"/>
        <s v="OG371" u="1"/>
        <s v="OG463" u="1"/>
        <s v="LI381" u="1"/>
        <s v="LI473" u="1"/>
        <s v="OG471" u="1"/>
        <s v="OG148" u="1"/>
        <s v="LI158" u="1"/>
        <s v="OG156" u="1"/>
        <s v="OG248" u="1"/>
        <s v="LI166" u="1"/>
        <s v="LI258" u="1"/>
        <s v="OG164" u="1"/>
        <s v="OG256" u="1"/>
        <s v="OG348" u="1"/>
        <s v="LI174" u="1"/>
        <s v="LI266" u="1"/>
        <s v="LI358" u="1"/>
        <s v="OG172" u="1"/>
        <s v="OG264" u="1"/>
        <s v="OG356" u="1"/>
        <s v="OG448" u="1"/>
        <s v="LI182" u="1"/>
        <s v="LI274" u="1"/>
        <s v="LI366" u="1"/>
        <s v="LI458" u="1"/>
        <s v="OG180" u="1"/>
        <s v="OG272" u="1"/>
        <s v="OG364" u="1"/>
        <s v="OG456" u="1"/>
        <s v="LI190" u="1"/>
        <s v="LI282" u="1"/>
        <s v="LI374" u="1"/>
        <s v="LI466" u="1"/>
        <s v="OG280" u="1"/>
        <s v="OG372" u="1"/>
        <s v="OG464" u="1"/>
        <s v="LI290" u="1"/>
        <s v="LI382" u="1"/>
        <s v="LI474" u="1"/>
        <s v="OG380" u="1"/>
        <s v="OG472" u="1"/>
        <s v="LI390" u="1"/>
        <s v="OG10" u="1"/>
        <s v="LI11" u="1"/>
        <s v="OG20" u="1"/>
        <s v="LI21" u="1"/>
        <s v="OG30" u="1"/>
        <s v="LI31" u="1"/>
        <s v="OG40" u="1"/>
        <s v="LI41" u="1"/>
        <s v="OG149" u="1"/>
        <s v="OG50" u="1"/>
        <s v="LI159" u="1"/>
        <s v="LI51" u="1"/>
        <s v="OG157" u="1"/>
        <s v="OG249" u="1"/>
        <s v="OG60" u="1"/>
        <s v="LI167" u="1"/>
        <s v="LI259" u="1"/>
        <s v="LI61" u="1"/>
        <s v="OG165" u="1"/>
        <s v="OG257" u="1"/>
        <s v="OG349" u="1"/>
        <s v="OG70" u="1"/>
        <s v="LI175" u="1"/>
        <s v="LI267" u="1"/>
        <s v="LI359" u="1"/>
        <s v="LI71" u="1"/>
        <s v="OG173" u="1"/>
        <s v="OG265" u="1"/>
        <s v="OG357" u="1"/>
        <s v="OG449" u="1"/>
        <s v="OG80" u="1"/>
        <s v="LI183" u="1"/>
        <s v="LI275" u="1"/>
        <s v="LI367" u="1"/>
        <s v="LI459" u="1"/>
        <s v="LI81" u="1"/>
        <s v="OG181" u="1"/>
        <s v="OG273" u="1"/>
        <s v="OG365" u="1"/>
        <s v="OG457" u="1"/>
        <s v="OG90" u="1"/>
        <s v="LI191" u="1"/>
        <s v="LI283" u="1"/>
        <s v="LI375" u="1"/>
        <s v="LI467" u="1"/>
        <s v="LI91" u="1"/>
        <s v="OG281" u="1"/>
        <s v="OG373" u="1"/>
        <s v="OG465" u="1"/>
        <s v="LI291" u="1"/>
        <s v="LI383" u="1"/>
        <s v="LI475" u="1"/>
        <s v="OG381" u="1"/>
        <s v="OG473" u="1"/>
        <s v="LI391" u="1"/>
        <s v="OG158" u="1"/>
        <s v="LI168" u="1"/>
        <s v="OG166" u="1"/>
        <s v="OG258" u="1"/>
        <s v="LI176" u="1"/>
        <s v="LI268" u="1"/>
        <s v="OG174" u="1"/>
        <s v="OG266" u="1"/>
        <s v="OG358" u="1"/>
        <s v="LI184" u="1"/>
        <s v="LI276" u="1"/>
        <s v="LI368" u="1"/>
        <s v="OG182" u="1"/>
        <s v="OG274" u="1"/>
        <s v="OG366" u="1"/>
        <s v="OG458" u="1"/>
        <s v="LI192" u="1"/>
        <s v="LI284" u="1"/>
        <s v="LI376" u="1"/>
        <s v="LI468" u="1"/>
        <s v="OG190" u="1"/>
        <s v="OG282" u="1"/>
        <s v="OG374" u="1"/>
        <s v="OG466" u="1"/>
        <s v="LI292" u="1"/>
        <s v="LI384" u="1"/>
        <s v="LI476" u="1"/>
        <s v="OG290" u="1"/>
        <s v="OG382" u="1"/>
        <s v="OG474" u="1"/>
        <s v="LI392" u="1"/>
        <s v="OG390" u="1"/>
        <s v="LI1 - Abilitare i servizi attraverso lo sviluppo del sistema informativo Cloudify NoiPA." u="1"/>
        <s v="OG11" u="1"/>
        <s v="LI12" u="1"/>
        <s v="OG21" u="1"/>
        <s v="LI22" u="1"/>
        <s v="OG31" u="1"/>
        <s v="LI32" u="1"/>
        <s v="OG41" u="1"/>
        <s v="LI42" u="1"/>
        <s v="OG159" u="1"/>
        <s v="OG51" u="1"/>
        <s v="LI169" u="1"/>
        <s v="LI52" u="1"/>
        <s v="OG167" u="1"/>
        <s v="OG259" u="1"/>
        <s v="OG61" u="1"/>
        <s v="LI177" u="1"/>
        <s v="LI269" u="1"/>
        <s v="LI62" u="1"/>
        <s v="OG175" u="1"/>
        <s v="OG267" u="1"/>
        <s v="OG359" u="1"/>
        <s v="OG71" u="1"/>
        <s v="LI185" u="1"/>
        <s v="LI277" u="1"/>
        <s v="LI369" u="1"/>
        <s v="LI72" u="1"/>
        <s v="OG183" u="1"/>
        <s v="OG275" u="1"/>
        <s v="OG367" u="1"/>
        <s v="OG459" u="1"/>
        <s v="OG81" u="1"/>
        <s v="LI193" u="1"/>
        <s v="LI285" u="1"/>
        <s v="LI377" u="1"/>
        <s v="LI469" u="1"/>
        <s v="LI82" u="1"/>
        <s v="OG191" u="1"/>
        <s v="OG283" u="1"/>
        <s v="OG375" u="1"/>
        <s v="OG467" u="1"/>
        <s v="OG91" u="1"/>
        <s v="LI293" u="1"/>
        <s v="LI385" u="1"/>
        <s v="LI477" u="1"/>
        <s v="LI92" u="1"/>
        <s v="OG291" u="1"/>
        <s v="OG383" u="1"/>
        <s v="OG475" u="1"/>
        <s v="LI393" u="1"/>
        <s v="OG391" u="1"/>
        <s v="OG168" u="1"/>
        <s v="LI178" u="1"/>
        <s v="OG176" u="1"/>
        <s v="OG268" u="1"/>
        <s v="LI186" u="1"/>
        <s v="LI278" u="1"/>
        <s v="OG184" u="1"/>
        <s v="OG276" u="1"/>
        <s v="OG368" u="1"/>
        <s v="LI194" u="1"/>
        <s v="LI286" u="1"/>
        <s v="LI378" u="1"/>
        <s v="OG192" u="1"/>
        <s v="OG284" u="1"/>
        <s v="OG376" u="1"/>
        <s v="OG468" u="1"/>
        <s v="LI294" u="1"/>
        <s v="LI386" u="1"/>
        <s v="LI478" u="1"/>
        <s v="OG292" u="1"/>
        <s v="OG384" u="1"/>
        <s v="OG476" u="1"/>
        <s v="LI394" u="1"/>
        <s v="OG392" u="1"/>
        <s v="OG12" u="1"/>
        <s v="LI13" u="1"/>
        <s v="OG22" u="1"/>
        <s v="LI23" u="1"/>
        <s v="OG32" u="1"/>
        <s v="LI33" u="1"/>
        <s v="OG42" u="1"/>
        <s v="LI43" u="1"/>
        <s v="OG169" u="1"/>
        <s v="OG52" u="1"/>
        <s v="LI179" u="1"/>
        <s v="LI53" u="1"/>
        <s v="OG177" u="1"/>
        <s v="OG269" u="1"/>
        <s v="OG62" u="1"/>
        <s v="LI187" u="1"/>
        <s v="LI279" u="1"/>
        <s v="LI63" u="1"/>
        <s v="OG185" u="1"/>
        <s v="OG277" u="1"/>
        <s v="OG369" u="1"/>
        <s v="OG72" u="1"/>
        <s v="LI195" u="1"/>
        <s v="LI287" u="1"/>
        <s v="LI379" u="1"/>
        <s v="LI73" u="1"/>
        <s v="OG193" u="1"/>
        <s v="OG285" u="1"/>
        <s v="OG377" u="1"/>
        <s v="OG469" u="1"/>
        <s v="OG82" u="1"/>
        <s v="LI295" u="1"/>
        <s v="LI387" u="1"/>
        <s v="LI479" u="1"/>
        <s v="LI83" u="1"/>
        <s v="OG293" u="1"/>
        <s v="OG385" u="1"/>
        <s v="OG477" u="1"/>
        <s v="OG92" u="1"/>
        <s v="LI395" u="1"/>
        <s v="LI93" u="1"/>
        <s v="OG393" u="1"/>
        <s v="OG178" u="1"/>
        <s v="LI188" u="1"/>
        <s v="OG186" u="1"/>
        <s v="OG278" u="1"/>
        <s v="LI196" u="1"/>
        <s v="LI288" u="1"/>
        <s v="OG194" u="1"/>
        <s v="OG286" u="1"/>
        <s v="OG378" u="1"/>
        <s v="LI296" u="1"/>
        <s v="LI388" u="1"/>
        <s v="OG294" u="1"/>
        <s v="OG386" u="1"/>
        <s v="OG478" u="1"/>
        <s v="LI396" u="1"/>
        <s v="OG394" u="1"/>
        <s v="OG13" u="1"/>
        <s v="LI14" u="1"/>
        <s v="OG23" u="1"/>
        <s v="LI24" u="1"/>
        <s v="OG33" u="1"/>
        <s v="LI34" u="1"/>
        <s v="OG43" u="1"/>
        <s v="LI44" u="1"/>
        <s v="OG179" u="1"/>
        <s v="OG53" u="1"/>
        <s v="LI189" u="1"/>
        <s v="LI54" u="1"/>
        <s v="OG187" u="1"/>
        <s v="OG279" u="1"/>
        <s v="OG63" u="1"/>
        <s v="LI197" u="1"/>
        <s v="LI289" u="1"/>
        <s v="LI64" u="1"/>
        <s v="OG195" u="1"/>
        <s v="OG287" u="1"/>
        <s v="OG379" u="1"/>
        <s v="OG73" u="1"/>
        <s v="LI297" u="1"/>
        <s v="LI389" u="1"/>
        <s v="LI74" u="1"/>
        <s v="OG295" u="1"/>
        <s v="OG387" u="1"/>
        <s v="OG479" u="1"/>
        <s v="OG83" u="1"/>
        <s v="LI397" u="1"/>
        <s v="LI84" u="1"/>
        <s v="OG395" u="1"/>
        <s v="OG93" u="1"/>
        <s v="LI94" u="1"/>
        <s v="OG188" u="1"/>
        <s v="LI198" u="1"/>
        <s v="OG196" u="1"/>
        <s v="OG288" u="1"/>
        <s v="LI298" u="1"/>
        <s v="OG296" u="1"/>
        <s v="OG388" u="1"/>
        <s v="LI398" u="1"/>
        <s v="OG396" u="1"/>
        <s v="OG14" u="1"/>
        <s v="LI15" u="1"/>
        <s v="OG24" u="1"/>
        <s v="LI25" u="1"/>
        <s v="OG34" u="1"/>
        <s v="LI35" u="1"/>
        <s v="OG44" u="1"/>
        <s v="LI45" u="1"/>
        <s v="OG189" u="1"/>
        <s v="OG54" u="1"/>
        <s v="LI199" u="1"/>
        <s v="LI55" u="1"/>
        <s v="OG197" u="1"/>
        <s v="OG289" u="1"/>
        <s v="OG64" u="1"/>
        <s v="LI299" u="1"/>
        <s v="LI65" u="1"/>
        <s v="OG297" u="1"/>
        <s v="OG389" u="1"/>
        <s v="OG74" u="1"/>
        <s v="LI399" u="1"/>
        <s v="LI75" u="1"/>
        <s v="OG397" u="1"/>
        <s v="OG84" u="1"/>
        <s v="LI85" u="1"/>
        <s v="OG94" u="1"/>
        <s v="LI95" u="1"/>
        <s v="OG198" u="1"/>
        <s v="OG298" u="1"/>
        <s v="OG398" u="1"/>
        <s v="OG15" u="1"/>
        <s v="LI16" u="1"/>
        <s v="OG25" u="1"/>
        <s v="LI26" u="1"/>
        <s v="OG35" u="1"/>
        <s v="LI36" u="1"/>
        <s v="OG45" u="1"/>
        <s v="LI46" u="1"/>
        <s v="OG199" u="1"/>
        <s v="OG55" u="1"/>
        <s v="LI56" u="1"/>
        <s v="OG299" u="1"/>
        <s v="OG65" u="1"/>
        <s v="LI66" u="1"/>
        <s v="OG399" u="1"/>
        <s v="OG75" u="1"/>
        <s v="LI76" u="1"/>
        <s v="OG85" u="1"/>
        <s v="LI86" u="1"/>
        <s v="OG95" u="1"/>
        <s v="LI96" u="1"/>
        <s v="LI1 - li1" u="1"/>
        <s v="OG16" u="1"/>
        <s v="LI17" u="1"/>
        <s v="OG26" u="1"/>
        <s v="LI27" u="1"/>
        <s v="OG36" u="1"/>
        <s v="LI37" u="1"/>
        <s v="OG46" u="1"/>
        <s v="LI47" u="1"/>
        <s v="OG56" u="1"/>
        <s v="LI57" u="1"/>
        <s v="OG66" u="1"/>
        <s v="LI67" u="1"/>
        <s v="OG76" u="1"/>
        <s v="LI77" u="1"/>
        <s v="OG86" u="1"/>
        <s v="LI87" u="1"/>
        <s v="OG96" u="1"/>
        <s v="LI97" u="1"/>
        <s v="LI1 - dfvgb" u="1"/>
        <s v="OG17" u="1"/>
        <s v="LI18" u="1"/>
        <s v="OG27" u="1"/>
        <s v="LI28" u="1"/>
        <s v="OG37" u="1"/>
        <s v="LI38" u="1"/>
        <s v="OG47" u="1"/>
        <s v="LI48" u="1"/>
        <s v="OG57" u="1"/>
        <s v="LI58" u="1"/>
        <s v="OG67" u="1"/>
        <s v="LI68" u="1"/>
        <s v="OG77" u="1"/>
        <s v="LI78" u="1"/>
        <s v="OG87" u="1"/>
        <s v="LI88" u="1"/>
        <s v="OG97" u="1"/>
        <s v="LI98" u="1"/>
        <s v="OG18" u="1"/>
        <s v="LI19" u="1"/>
        <s v="OG28" u="1"/>
        <s v="LI29" u="1"/>
        <s v="OG38" u="1"/>
        <s v="LI39" u="1"/>
        <s v="OG48" u="1"/>
        <s v="LI49" u="1"/>
        <s v="OG58" u="1"/>
        <s v="LI59" u="1"/>
        <s v="OG68" u="1"/>
        <s v="LI69" u="1"/>
        <s v="OG78" u="1"/>
        <s v="LI79" u="1"/>
        <s v="OG88" u="1"/>
        <s v="LI89" u="1"/>
        <s v="OG98" u="1"/>
        <s v="LI99" u="1"/>
        <s v="OG19" u="1"/>
        <s v="OG29" u="1"/>
        <s v="OG39" u="1"/>
        <s v="OG49" u="1"/>
        <s v="OG59" u="1"/>
        <s v="OG69" u="1"/>
        <s v="OG79" u="1"/>
        <s v="OG89" u="1"/>
        <s v="OG99" u="1"/>
        <s v="LI1" u="1"/>
        <s v="LI2" u="1"/>
        <s v="LI3" u="1"/>
        <s v="LI1 - dsf" u="1"/>
        <s v="LI4" u="1"/>
        <s v="LI5" u="1"/>
        <s v="LI6" u="1"/>
        <s v="LI7" u="1"/>
        <s v="LI8" u="1"/>
        <s v="LI9" u="1"/>
        <s v="OG2" u="1"/>
        <s v="OG3" u="1"/>
        <s v="OG4" u="1"/>
        <s v="OG5" u="1"/>
        <s v="OG6" u="1"/>
        <s v="OG7" u="1"/>
        <s v="OG8" u="1"/>
        <s v="OG9" u="1"/>
        <s v="LI1 - dg" u="1"/>
        <s v="LI100" u="1"/>
        <s v="LI200" u="1"/>
        <s v="LI300" u="1"/>
        <s v="LI400" u="1"/>
        <s v="LI101" u="1"/>
        <s v="LI201" u="1"/>
        <s v="LI301" u="1"/>
        <s v="LI401" u="1"/>
        <s v="LI102" u="1"/>
        <s v="OG100" u="1"/>
        <s v="LI110" u="1"/>
        <s v="LI202" u="1"/>
        <s v="OG200" u="1"/>
        <s v="LI210" u="1"/>
        <s v="LI302" u="1"/>
        <s v="OG300" u="1"/>
        <s v="LI310" u="1"/>
        <s v="LI402" u="1"/>
        <s v="OG400" u="1"/>
        <s v="LI410" u="1"/>
        <s v="LI103" u="1"/>
        <s v="OG101" u="1"/>
        <s v="LI111" u="1"/>
        <s v="LI203" u="1"/>
        <s v="OG201" u="1"/>
        <s v="LI211" u="1"/>
        <s v="LI303" u="1"/>
        <s v="OG301" u="1"/>
        <s v="LI311" u="1"/>
        <s v="LI403" u="1"/>
        <s v="OG401" u="1"/>
        <s v="LI411" u="1"/>
        <s v="LI104" u="1"/>
        <s v="OG102" u="1"/>
        <s v="LI112" u="1"/>
        <s v="LI204" u="1"/>
        <s v="OG110" u="1"/>
        <s v="OG202" u="1"/>
        <s v="LI120" u="1"/>
        <s v="LI212" u="1"/>
        <s v="LI304" u="1"/>
        <s v="OG210" u="1"/>
        <s v="OG302" u="1"/>
        <s v="LI220" u="1"/>
        <s v="LI312" u="1"/>
        <s v="LI404" u="1"/>
        <s v="OG310" u="1"/>
        <s v="OG402" u="1"/>
        <s v="LI320" u="1"/>
        <s v="LI412" u="1"/>
        <s v="OG410" u="1"/>
        <s v="LI420" u="1"/>
        <s v="LI105" u="1"/>
        <s v="OG103" u="1"/>
        <s v="LI113" u="1"/>
        <s v="LI205" u="1"/>
        <s v="OG111" u="1"/>
        <s v="OG203" u="1"/>
        <s v="LI121" u="1"/>
        <s v="LI213" u="1"/>
        <s v="LI305" u="1"/>
        <s v="OG211" u="1"/>
        <s v="OG303" u="1"/>
        <s v="LI221" u="1"/>
        <s v="LI313" u="1"/>
        <s v="LI405" u="1"/>
        <s v="OG311" u="1"/>
        <s v="OG403" u="1"/>
        <s v="LI321" u="1"/>
        <s v="LI413" u="1"/>
        <s v="OG411" u="1"/>
        <s v="LI421" u="1"/>
        <s v="LI106" u="1"/>
        <s v="OG104" u="1"/>
        <s v="LI114" u="1"/>
        <s v="LI206" u="1"/>
        <s v="OG112" u="1"/>
        <s v="OG204" u="1"/>
        <s v="LI122" u="1"/>
        <s v="LI214" u="1"/>
        <s v="LI306" u="1"/>
        <s v="OG120" u="1"/>
        <s v="OG212" u="1"/>
        <s v="OG304" u="1"/>
        <s v="LI130" u="1"/>
        <s v="LI222" u="1"/>
        <s v="LI314" u="1"/>
        <s v="LI406" u="1"/>
        <s v="OG220" u="1"/>
        <s v="OG312" u="1"/>
        <s v="OG404" u="1"/>
        <s v="LI230" u="1"/>
        <s v="LI322" u="1"/>
        <s v="LI414" u="1"/>
        <s v="OG320" u="1"/>
        <s v="OG412" u="1"/>
        <s v="LI330" u="1"/>
        <s v="LI422" u="1"/>
        <s v="OG420" u="1"/>
        <s v="LI430" u="1"/>
        <s v="LI107" u="1"/>
        <s v="OG105" u="1"/>
        <s v="LI115" u="1"/>
        <s v="LI207" u="1"/>
        <s v="OG113" u="1"/>
        <s v="OG205" u="1"/>
        <s v="LI123" u="1"/>
        <s v="LI215" u="1"/>
        <s v="LI307" u="1"/>
        <s v="OG121" u="1"/>
        <s v="OG213" u="1"/>
        <s v="OG305" u="1"/>
        <s v="LI131" u="1"/>
        <s v="LI223" u="1"/>
        <s v="LI315" u="1"/>
        <s v="LI407" u="1"/>
        <s v="OG221" u="1"/>
        <s v="OG313" u="1"/>
        <s v="OG405" u="1"/>
        <s v="LI231" u="1"/>
        <s v="LI323" u="1"/>
        <s v="LI415" u="1"/>
        <s v="OG321" u="1"/>
        <s v="OG413" u="1"/>
        <s v="LI331" u="1"/>
        <s v="LI423" u="1"/>
        <s v="OG421" u="1"/>
        <s v="LI431" u="1"/>
        <s v="LI108" u="1"/>
        <s v="OG106" u="1"/>
        <s v="LI116" u="1"/>
        <s v="LI208" u="1"/>
        <s v="OG114" u="1"/>
        <s v="OG206" u="1"/>
        <s v="LI124" u="1"/>
        <s v="LI216" u="1"/>
        <s v="LI308" u="1"/>
        <s v="OG122" u="1"/>
        <s v="OG214" u="1"/>
        <s v="OG306" u="1"/>
        <s v="LI132" u="1"/>
        <s v="LI224" u="1"/>
        <s v="LI316" u="1"/>
        <s v="LI408" u="1"/>
        <s v="OG130" u="1"/>
        <s v="OG222" u="1"/>
        <s v="OG314" u="1"/>
        <s v="OG406" u="1"/>
        <s v="LI140" u="1"/>
        <s v="LI232" u="1"/>
        <s v="LI324" u="1"/>
        <s v="LI416" u="1"/>
        <s v="OG230" u="1"/>
        <s v="OG322" u="1"/>
        <s v="OG414" u="1"/>
        <s v="LI240" u="1"/>
        <s v="LI332" u="1"/>
        <s v="LI424" u="1"/>
        <s v="OG330" u="1"/>
        <s v="OG422" u="1"/>
        <s v="LI340" u="1"/>
        <s v="LI432" u="1"/>
        <s v="OG430" u="1"/>
        <s v="LI440" u="1"/>
        <s v="LI109" u="1"/>
        <s v="OG107" u="1"/>
        <s v="LI117" u="1"/>
        <s v="LI209" u="1"/>
        <s v="OG115" u="1"/>
        <s v="OG207" u="1"/>
        <s v="LI125" u="1"/>
        <s v="LI217" u="1"/>
        <s v="LI309" u="1"/>
        <s v="OG123" u="1"/>
        <s v="OG215" u="1"/>
        <s v="OG307" u="1"/>
        <s v="LI133" u="1"/>
        <s v="LI225" u="1"/>
        <s v="LI317" u="1"/>
        <s v="LI409" u="1"/>
        <s v="OG131" u="1"/>
        <s v="OG223" u="1"/>
        <s v="OG315" u="1"/>
        <s v="OG407" u="1"/>
        <s v="LI141" u="1"/>
        <s v="LI233" u="1"/>
        <s v="LI325" u="1"/>
        <s v="LI417" u="1"/>
        <s v="OG231" u="1"/>
        <s v="OG323" u="1"/>
        <s v="OG415" u="1"/>
        <s v="LI241" u="1"/>
        <s v="LI333" u="1"/>
        <s v="LI425" u="1"/>
        <s v="OG331" u="1"/>
        <s v="OG423" u="1"/>
        <s v="LI341" u="1"/>
        <s v="LI433" u="1"/>
        <s v="LT1 - Direzione e Coordinamento " u="1"/>
        <s v="OG431" u="1"/>
        <s v="LI441" u="1"/>
      </sharedItems>
    </cacheField>
    <cacheField name="ATT" numFmtId="0">
      <sharedItems count="1450">
        <s v="Attività"/>
        <s v="A4 - Definizione e implementazione della nuova architettura Cloudify NoiPA"/>
        <s v="A5 - Predisposizione della banca dati Cloudify NoiPA"/>
        <s v="A6 - Realizzazione di un software dedicato ai Servizi stipendiali"/>
        <s v="A7 - Realizzazione di un software dedicato ai Servizi giuridici"/>
        <s v="A8 - Realizzazione di un software dedicato ai Servizi HR evoluti "/>
        <s v="A9 - Realizzazione di un software dedicato ai Servizi anagrafici"/>
        <s v="A10 - Realizzazione di un software dedicato ai Servizi rilevazione presenze"/>
        <s v="A11 - Progettazione e sviluppo del portale"/>
        <s v="A12 - Sviluppo applicazioni mobile"/>
        <s v="A13 - Progettazione e sviluppo della knowledge base del sistema di KM"/>
        <s v="" u="1"/>
        <s v="A264" u="1"/>
        <s v="A274" u="1"/>
        <s v="OG108" u="1"/>
        <s v="A284" u="1"/>
        <s v="OG116" u="1"/>
        <s v="OG208" u="1"/>
        <s v="A1 - " u="1"/>
        <s v="A294" u="1"/>
        <s v="OG124" u="1"/>
        <s v="OG216" u="1"/>
        <s v="OG308" u="1"/>
        <s v="OG132" u="1"/>
        <s v="OG224" u="1"/>
        <s v="OG316" u="1"/>
        <s v="OG408" u="1"/>
        <s v="OG140" u="1"/>
        <s v="OG232" u="1"/>
        <s v="OG324" u="1"/>
        <s v="OG416" u="1"/>
        <s v="OG240" u="1"/>
        <s v="OG332" u="1"/>
        <s v="OG424" u="1"/>
        <s v="OG340" u="1"/>
        <s v="OG432" u="1"/>
        <s v="OG440" u="1"/>
        <s v="OG109" u="1"/>
        <s v="A9" u="1"/>
        <s v="OG117" u="1"/>
        <s v="OG209" u="1"/>
        <s v="OG125" u="1"/>
        <s v="OG217" u="1"/>
        <s v="OG309" u="1"/>
        <s v="OG133" u="1"/>
        <s v="OG225" u="1"/>
        <s v="OG317" u="1"/>
        <s v="OG409" u="1"/>
        <s v="OG141" u="1"/>
        <s v="OG233" u="1"/>
        <s v="OG325" u="1"/>
        <s v="OG417" u="1"/>
        <s v="OG241" u="1"/>
        <s v="OG333" u="1"/>
        <s v="OG425" u="1"/>
        <s v="OG341" u="1"/>
        <s v="OG433" u="1"/>
        <s v="OG441" u="1"/>
        <s v="A205" u="1"/>
        <s v="A215" u="1"/>
        <s v="A225" u="1"/>
        <s v="A235" u="1"/>
        <s v="A245" u="1"/>
        <s v="A255" u="1"/>
        <s v="A265" u="1"/>
        <s v="A275" u="1"/>
        <s v="OG118" u="1"/>
        <s v="A5" u="1"/>
        <s v="A285" u="1"/>
        <s v="ATT10" u="1"/>
        <s v="OG126" u="1"/>
        <s v="OG218" u="1"/>
        <s v="A295" u="1"/>
        <s v="OG134" u="1"/>
        <s v="OG226" u="1"/>
        <s v="OG318" u="1"/>
        <s v="OG142" u="1"/>
        <s v="OG234" u="1"/>
        <s v="OG326" u="1"/>
        <s v="OG418" u="1"/>
        <s v="OG150" u="1"/>
        <s v="OG242" u="1"/>
        <s v="OG334" u="1"/>
        <s v="OG426" u="1"/>
        <s v="OG250" u="1"/>
        <s v="OG342" u="1"/>
        <s v="OG434" u="1"/>
        <s v="OG350" u="1"/>
        <s v="OG442" u="1"/>
        <s v="OG450" u="1"/>
        <s v="OG119" u="1"/>
        <s v="ATT11" u="1"/>
        <s v="OG127" u="1"/>
        <s v="OG219" u="1"/>
        <s v="A1" u="1"/>
        <s v="OG135" u="1"/>
        <s v="OG227" u="1"/>
        <s v="OG319" u="1"/>
        <s v="OG143" u="1"/>
        <s v="OG235" u="1"/>
        <s v="OG327" u="1"/>
        <s v="OG419" u="1"/>
        <s v="OG151" u="1"/>
        <s v="OG243" u="1"/>
        <s v="OG335" u="1"/>
        <s v="OG427" u="1"/>
        <s v="OG251" u="1"/>
        <s v="OG343" u="1"/>
        <s v="OG435" u="1"/>
        <s v="OG351" u="1"/>
        <s v="OG443" u="1"/>
        <s v="OG451" u="1"/>
        <s v="A206" u="1"/>
        <s v="A216" u="1"/>
        <s v="A226" u="1"/>
        <s v="A236" u="1"/>
        <s v="A246" u="1"/>
        <s v="A256" u="1"/>
        <s v="A266" u="1"/>
        <s v="A276" u="1"/>
        <s v="ATT12" u="1"/>
        <s v="OG128" u="1"/>
        <s v="A90" u="1"/>
        <s v="A286" u="1"/>
        <s v="ATT20" u="1"/>
        <s v="OG136" u="1"/>
        <s v="OG228" u="1"/>
        <s v="A91" u="1"/>
        <s v="A296" u="1"/>
        <s v="OG144" u="1"/>
        <s v="OG236" u="1"/>
        <s v="OG328" u="1"/>
        <s v="A92" u="1"/>
        <s v="OG152" u="1"/>
        <s v="OG244" u="1"/>
        <s v="OG336" u="1"/>
        <s v="OG428" u="1"/>
        <s v="A93" u="1"/>
        <s v="ATT109" u="1"/>
        <s v="OG160" u="1"/>
        <s v="OG252" u="1"/>
        <s v="OG344" u="1"/>
        <s v="OG436" u="1"/>
        <s v="A94" u="1"/>
        <s v="OG260" u="1"/>
        <s v="OG352" u="1"/>
        <s v="OG444" u="1"/>
        <s v="A95" u="1"/>
        <s v="OG360" u="1"/>
        <s v="OG452" u="1"/>
        <s v="A96" u="1"/>
        <s v="OG460" u="1"/>
        <s v="A97" u="1"/>
        <s v="A98" u="1"/>
        <s v="A99" u="1"/>
        <s v="ATT13" u="1"/>
        <s v="OG129" u="1"/>
        <s v="ATT21" u="1"/>
        <s v="OG137" u="1"/>
        <s v="OG229" u="1"/>
        <s v="A50" u="1"/>
        <s v="OG145" u="1"/>
        <s v="OG237" u="1"/>
        <s v="OG329" u="1"/>
        <s v="A51" u="1"/>
        <s v="OG153" u="1"/>
        <s v="OG245" u="1"/>
        <s v="OG337" u="1"/>
        <s v="OG429" u="1"/>
        <s v="A52" u="1"/>
        <s v="ATT119" u="1"/>
        <s v="OG161" u="1"/>
        <s v="OG253" u="1"/>
        <s v="OG345" u="1"/>
        <s v="OG437" u="1"/>
        <s v="A53" u="1"/>
        <s v="ATT107" u="1"/>
        <s v="OG261" u="1"/>
        <s v="OG353" u="1"/>
        <s v="OG445" u="1"/>
        <s v="A54" u="1"/>
        <s v="OG361" u="1"/>
        <s v="OG453" u="1"/>
        <s v="A55" u="1"/>
        <s v="OG461" u="1"/>
        <s v="A56" u="1"/>
        <s v="A57" u="1"/>
        <s v="A58" u="1"/>
        <s v="A207" u="1"/>
        <s v="A59" u="1"/>
        <s v="A217" u="1"/>
        <s v="A227" u="1"/>
        <s v="A237" u="1"/>
        <s v="A247" u="1"/>
        <s v="A257" u="1"/>
        <s v="A267" u="1"/>
        <s v="ATT14" u="1"/>
        <s v="A277" u="1"/>
        <s v="ATT22" u="1"/>
        <s v="OG138" u="1"/>
        <s v="A287" u="1"/>
        <s v="ATT30" u="1"/>
        <s v="OG146" u="1"/>
        <s v="OG238" u="1"/>
        <s v="A10" u="1"/>
        <s v="A297" u="1"/>
        <s v="OG154" u="1"/>
        <s v="OG246" u="1"/>
        <s v="OG338" u="1"/>
        <s v="A11" u="1"/>
        <s v="ATT129" u="1"/>
        <s v="OG162" u="1"/>
        <s v="OG254" u="1"/>
        <s v="OG346" u="1"/>
        <s v="OG438" u="1"/>
        <s v="A12" u="1"/>
        <s v="ATT117" u="1"/>
        <s v="ATT209" u="1"/>
        <s v="OG170" u="1"/>
        <s v="OG262" u="1"/>
        <s v="OG354" u="1"/>
        <s v="OG446" u="1"/>
        <s v="A13" u="1"/>
        <s v="ATT105" u="1"/>
        <s v="OG270" u="1"/>
        <s v="OG362" u="1"/>
        <s v="OG454" u="1"/>
        <s v="A14" u="1"/>
        <s v="OG370" u="1"/>
        <s v="OG462" u="1"/>
        <s v="A15" u="1"/>
        <s v="OG470" u="1"/>
        <s v="A16" u="1"/>
        <s v="A17" u="1"/>
        <s v="A18" u="1"/>
        <s v="A19" u="1"/>
        <s v="ATT15" u="1"/>
        <s v="ATT23" u="1"/>
        <s v="OG139" u="1"/>
        <s v="ATT31" u="1"/>
        <s v="OG147" u="1"/>
        <s v="OG239" u="1"/>
        <s v="A300" u="1"/>
        <s v="OG155" u="1"/>
        <s v="OG247" u="1"/>
        <s v="OG339" u="1"/>
        <s v="A310" u="1"/>
        <s v="ATT139" u="1"/>
        <s v="OG163" u="1"/>
        <s v="OG255" u="1"/>
        <s v="OG347" u="1"/>
        <s v="OG439" u="1"/>
        <s v="A320" u="1"/>
        <s v="ATT127" u="1"/>
        <s v="ATT219" u="1"/>
        <s v="OG171" u="1"/>
        <s v="OG263" u="1"/>
        <s v="OG355" u="1"/>
        <s v="OG447" u="1"/>
        <s v="A330" u="1"/>
        <s v="ATT115" u="1"/>
        <s v="ATT207" u="1"/>
        <s v="OG271" u="1"/>
        <s v="OG363" u="1"/>
        <s v="OG455" u="1"/>
        <s v="A340" u="1"/>
        <s v="ATT103" u="1"/>
        <s v="OG371" u="1"/>
        <s v="OG463" u="1"/>
        <s v="A350" u="1"/>
        <s v="OG471" u="1"/>
        <s v="A360" u="1"/>
        <s v="A370" u="1"/>
        <s v="A208" u="1"/>
        <s v="A380" u="1"/>
        <s v="A218" u="1"/>
        <s v="A390" u="1"/>
        <s v="A228" u="1"/>
        <s v="A238" u="1"/>
        <s v="A248" u="1"/>
        <s v="A258" u="1"/>
        <s v="ATT16" u="1"/>
        <s v="A268" u="1"/>
        <s v="ATT24" u="1"/>
        <s v="A278" u="1"/>
        <s v="ATT32" u="1"/>
        <s v="OG148" u="1"/>
        <s v="A288" u="1"/>
        <s v="ATT40" u="1"/>
        <s v="OG156" u="1"/>
        <s v="OG248" u="1"/>
        <s v="ATT149" u="1"/>
        <s v="A298" u="1"/>
        <s v="OG164" u="1"/>
        <s v="OG256" u="1"/>
        <s v="OG348" u="1"/>
        <s v="ATT137" u="1"/>
        <s v="ATT229" u="1"/>
        <s v="OG172" u="1"/>
        <s v="OG264" u="1"/>
        <s v="OG356" u="1"/>
        <s v="OG448" u="1"/>
        <s v="ATT125" u="1"/>
        <s v="ATT217" u="1"/>
        <s v="ATT309" u="1"/>
        <s v="OG180" u="1"/>
        <s v="OG272" u="1"/>
        <s v="OG364" u="1"/>
        <s v="OG456" u="1"/>
        <s v="ATT113" u="1"/>
        <s v="ATT205" u="1"/>
        <s v="OG280" u="1"/>
        <s v="OG372" u="1"/>
        <s v="OG464" u="1"/>
        <s v="ATT101" u="1"/>
        <s v="OG380" u="1"/>
        <s v="OG472" u="1"/>
        <s v="OG10" u="1"/>
        <s v="OG20" u="1"/>
        <s v="ATT17" u="1"/>
        <s v="OG30" u="1"/>
        <s v="ATT25" u="1"/>
        <s v="OG40" u="1"/>
        <s v="ATT33" u="1"/>
        <s v="OG149" u="1"/>
        <s v="OG50" u="1"/>
        <s v="ATT41" u="1"/>
        <s v="OG157" u="1"/>
        <s v="OG249" u="1"/>
        <s v="A301" u="1"/>
        <s v="OG60" u="1"/>
        <s v="ATT159" u="1"/>
        <s v="OG165" u="1"/>
        <s v="OG257" u="1"/>
        <s v="OG349" u="1"/>
        <s v="A311" u="1"/>
        <s v="OG70" u="1"/>
        <s v="ATT147" u="1"/>
        <s v="ATT239" u="1"/>
        <s v="OG173" u="1"/>
        <s v="OG265" u="1"/>
        <s v="OG357" u="1"/>
        <s v="OG449" u="1"/>
        <s v="A321" u="1"/>
        <s v="OG80" u="1"/>
        <s v="ATT135" u="1"/>
        <s v="ATT227" u="1"/>
        <s v="ATT319" u="1"/>
        <s v="OG181" u="1"/>
        <s v="OG273" u="1"/>
        <s v="OG365" u="1"/>
        <s v="OG457" u="1"/>
        <s v="A331" u="1"/>
        <s v="OG90" u="1"/>
        <s v="ATT123" u="1"/>
        <s v="ATT215" u="1"/>
        <s v="ATT307" u="1"/>
        <s v="OG281" u="1"/>
        <s v="OG373" u="1"/>
        <s v="OG465" u="1"/>
        <s v="A341" u="1"/>
        <s v="ATT111" u="1"/>
        <s v="ATT203" u="1"/>
        <s v="OG381" u="1"/>
        <s v="OG473" u="1"/>
        <s v="A351" u="1"/>
        <s v="A361" u="1"/>
        <s v="A371" u="1"/>
        <s v="A209" u="1"/>
        <s v="A381" u="1"/>
        <s v="A219" u="1"/>
        <s v="A391" u="1"/>
        <s v="A229" u="1"/>
        <s v="A239" u="1"/>
        <s v="A249" u="1"/>
        <s v="ATT18" u="1"/>
        <s v="A259" u="1"/>
        <s v="ATT26" u="1"/>
        <s v="A269" u="1"/>
        <s v="ATT34" u="1"/>
        <s v="A279" u="1"/>
        <s v="ATT42" u="1"/>
        <s v="OG158" u="1"/>
        <s v="ATT169" u="1"/>
        <s v="A289" u="1"/>
        <s v="ATT50" u="1"/>
        <s v="OG166" u="1"/>
        <s v="OG258" u="1"/>
        <s v="ATT157" u="1"/>
        <s v="ATT249" u="1"/>
        <s v="A299" u="1"/>
        <s v="OG174" u="1"/>
        <s v="OG266" u="1"/>
        <s v="OG358" u="1"/>
        <s v="ATT145" u="1"/>
        <s v="ATT237" u="1"/>
        <s v="ATT329" u="1"/>
        <s v="OG182" u="1"/>
        <s v="OG274" u="1"/>
        <s v="OG366" u="1"/>
        <s v="OG458" u="1"/>
        <s v="ATT133" u="1"/>
        <s v="ATT225" u="1"/>
        <s v="ATT317" u="1"/>
        <s v="ATT409" u="1"/>
        <s v="OG190" u="1"/>
        <s v="OG282" u="1"/>
        <s v="OG374" u="1"/>
        <s v="OG466" u="1"/>
        <s v="ATT121" u="1"/>
        <s v="ATT213" u="1"/>
        <s v="ATT305" u="1"/>
        <s v="OG290" u="1"/>
        <s v="OG382" u="1"/>
        <s v="OG474" u="1"/>
        <s v="ATT201" u="1"/>
        <s v="OG390" u="1"/>
        <s v="OG11" u="1"/>
        <s v="ATT19" u="1"/>
        <s v="OG21" u="1"/>
        <s v="ATT27" u="1"/>
        <s v="OG31" u="1"/>
        <s v="ATT35" u="1"/>
        <s v="OG41" u="1"/>
        <s v="ATT43" u="1"/>
        <s v="OG159" u="1"/>
        <s v="OG51" u="1"/>
        <s v="ATT179" u="1"/>
        <s v="ATT51" u="1"/>
        <s v="OG167" u="1"/>
        <s v="OG259" u="1"/>
        <s v="A302" u="1"/>
        <s v="OG61" u="1"/>
        <s v="ATT167" u="1"/>
        <s v="ATT259" u="1"/>
        <s v="OG175" u="1"/>
        <s v="OG267" u="1"/>
        <s v="OG359" u="1"/>
        <s v="A312" u="1"/>
        <s v="OG71" u="1"/>
        <s v="ATT155" u="1"/>
        <s v="ATT247" u="1"/>
        <s v="ATT339" u="1"/>
        <s v="OG183" u="1"/>
        <s v="OG275" u="1"/>
        <s v="OG367" u="1"/>
        <s v="OG459" u="1"/>
        <s v="A322" u="1"/>
        <s v="OG81" u="1"/>
        <s v="ATT143" u="1"/>
        <s v="ATT235" u="1"/>
        <s v="ATT327" u="1"/>
        <s v="ATT419" u="1"/>
        <s v="OG191" u="1"/>
        <s v="OG283" u="1"/>
        <s v="OG375" u="1"/>
        <s v="OG467" u="1"/>
        <s v="A332" u="1"/>
        <s v="OG91" u="1"/>
        <s v="ATT131" u="1"/>
        <s v="ATT223" u="1"/>
        <s v="ATT315" u="1"/>
        <s v="ATT407" u="1"/>
        <s v="OG291" u="1"/>
        <s v="OG383" u="1"/>
        <s v="OG475" u="1"/>
        <s v="A342" u="1"/>
        <s v="ATT211" u="1"/>
        <s v="ATT303" u="1"/>
        <s v="OG391" u="1"/>
        <s v="A352" u="1"/>
        <s v="A362" u="1"/>
        <s v="A372" u="1"/>
        <s v="A382" u="1"/>
        <s v="A392" u="1"/>
        <s v="ATT28" u="1"/>
        <s v="ATT36" u="1"/>
        <s v="ATT44" u="1"/>
        <s v="ATT189" u="1"/>
        <s v="ATT52" u="1"/>
        <s v="OG168" u="1"/>
        <s v="ATT177" u="1"/>
        <s v="ATT269" u="1"/>
        <s v="ATT60" u="1"/>
        <s v="OG176" u="1"/>
        <s v="OG268" u="1"/>
        <s v="ATT165" u="1"/>
        <s v="ATT257" u="1"/>
        <s v="ATT349" u="1"/>
        <s v="OG184" u="1"/>
        <s v="OG276" u="1"/>
        <s v="OG368" u="1"/>
        <s v="ATT153" u="1"/>
        <s v="ATT245" u="1"/>
        <s v="ATT337" u="1"/>
        <s v="ATT429" u="1"/>
        <s v="OG192" u="1"/>
        <s v="OG284" u="1"/>
        <s v="OG376" u="1"/>
        <s v="OG468" u="1"/>
        <s v="ATT141" u="1"/>
        <s v="ATT233" u="1"/>
        <s v="ATT325" u="1"/>
        <s v="ATT417" u="1"/>
        <s v="OG292" u="1"/>
        <s v="OG384" u="1"/>
        <s v="OG476" u="1"/>
        <s v="ATT221" u="1"/>
        <s v="ATT313" u="1"/>
        <s v="ATT405" u="1"/>
        <s v="OG392" u="1"/>
        <s v="ATT301" u="1"/>
        <s v="OG12" u="1"/>
        <s v="ATT29" u="1"/>
        <s v="OG22" u="1"/>
        <s v="ATT37" u="1"/>
        <s v="OG32" u="1"/>
        <s v="ATT45" u="1"/>
        <s v="OG42" u="1"/>
        <s v="ATT199" u="1"/>
        <s v="ATT53" u="1"/>
        <s v="OG169" u="1"/>
        <s v="OG52" u="1"/>
        <s v="ATT187" u="1"/>
        <s v="ATT279" u="1"/>
        <s v="ATT61" u="1"/>
        <s v="OG177" u="1"/>
        <s v="OG269" u="1"/>
        <s v="A303" u="1"/>
        <s v="OG62" u="1"/>
        <s v="ATT175" u="1"/>
        <s v="ATT267" u="1"/>
        <s v="ATT359" u="1"/>
        <s v="OG185" u="1"/>
        <s v="OG277" u="1"/>
        <s v="OG369" u="1"/>
        <s v="A313" u="1"/>
        <s v="OG72" u="1"/>
        <s v="ATT163" u="1"/>
        <s v="ATT255" u="1"/>
        <s v="ATT347" u="1"/>
        <s v="ATT439" u="1"/>
        <s v="OG193" u="1"/>
        <s v="OG285" u="1"/>
        <s v="OG377" u="1"/>
        <s v="OG469" u="1"/>
        <s v="A323" u="1"/>
        <s v="OG82" u="1"/>
        <s v="ATT151" u="1"/>
        <s v="ATT243" u="1"/>
        <s v="ATT335" u="1"/>
        <s v="ATT427" u="1"/>
        <s v="OG293" u="1"/>
        <s v="OG385" u="1"/>
        <s v="OG477" u="1"/>
        <s v="A333" u="1"/>
        <s v="OG92" u="1"/>
        <s v="ATT231" u="1"/>
        <s v="ATT323" u="1"/>
        <s v="ATT415" u="1"/>
        <s v="OG393" u="1"/>
        <s v="A343" u="1"/>
        <s v="ATT311" u="1"/>
        <s v="ATT403" u="1"/>
        <s v="A353" u="1"/>
        <s v="A363" u="1"/>
        <s v="A373" u="1"/>
        <s v="A383" u="1"/>
        <s v="A393" u="1"/>
        <s v="ATT38" u="1"/>
        <s v="ATT46" u="1"/>
        <s v="ATT54" u="1"/>
        <s v="ATT197" u="1"/>
        <s v="ATT289" u="1"/>
        <s v="ATT62" u="1"/>
        <s v="OG178" u="1"/>
        <s v="ATT185" u="1"/>
        <s v="ATT277" u="1"/>
        <s v="ATT369" u="1"/>
        <s v="ATT70" u="1"/>
        <s v="OG186" u="1"/>
        <s v="OG278" u="1"/>
        <s v="ATT173" u="1"/>
        <s v="ATT265" u="1"/>
        <s v="ATT357" u="1"/>
        <s v="ATT449" u="1"/>
        <s v="OG194" u="1"/>
        <s v="OG286" u="1"/>
        <s v="OG378" u="1"/>
        <s v="ATT161" u="1"/>
        <s v="ATT253" u="1"/>
        <s v="ATT345" u="1"/>
        <s v="ATT437" u="1"/>
        <s v="OG294" u="1"/>
        <s v="OG386" u="1"/>
        <s v="OG478" u="1"/>
        <s v="ATT241" u="1"/>
        <s v="ATT333" u="1"/>
        <s v="ATT425" u="1"/>
        <s v="OG394" u="1"/>
        <s v="ATT321" u="1"/>
        <s v="ATT413" u="1"/>
        <s v="ATT401" u="1"/>
        <s v="OG13" u="1"/>
        <s v="ATT39" u="1"/>
        <s v="OG23" u="1"/>
        <s v="ATT47" u="1"/>
        <s v="OG33" u="1"/>
        <s v="ATT55" u="1"/>
        <s v="OG43" u="1"/>
        <s v="ATT299" u="1"/>
        <s v="ATT63" u="1"/>
        <s v="OG179" u="1"/>
        <s v="OG53" u="1"/>
        <s v="ATT195" u="1"/>
        <s v="ATT287" u="1"/>
        <s v="ATT379" u="1"/>
        <s v="ATT71" u="1"/>
        <s v="OG187" u="1"/>
        <s v="OG279" u="1"/>
        <s v="A304" u="1"/>
        <s v="OG63" u="1"/>
        <s v="ATT183" u="1"/>
        <s v="ATT275" u="1"/>
        <s v="ATT367" u="1"/>
        <s v="ATT459" u="1"/>
        <s v="OG195" u="1"/>
        <s v="OG287" u="1"/>
        <s v="OG379" u="1"/>
        <s v="A314" u="1"/>
        <s v="OG73" u="1"/>
        <s v="ATT171" u="1"/>
        <s v="ATT263" u="1"/>
        <s v="ATT355" u="1"/>
        <s v="ATT447" u="1"/>
        <s v="OG295" u="1"/>
        <s v="OG387" u="1"/>
        <s v="OG479" u="1"/>
        <s v="A324" u="1"/>
        <s v="OG83" u="1"/>
        <s v="ATT251" u="1"/>
        <s v="ATT343" u="1"/>
        <s v="ATT435" u="1"/>
        <s v="OG395" u="1"/>
        <s v="A334" u="1"/>
        <s v="OG93" u="1"/>
        <s v="ATT331" u="1"/>
        <s v="ATT423" u="1"/>
        <s v="A344" u="1"/>
        <s v="ATT411" u="1"/>
        <s v="A354" u="1"/>
        <s v="A364" u="1"/>
        <s v="A374" u="1"/>
        <s v="A384" u="1"/>
        <s v="A394" u="1"/>
        <s v="ATT48" u="1"/>
        <s v="ATT56" u="1"/>
        <s v="ATT64" u="1"/>
        <s v="ATT297" u="1"/>
        <s v="ATT389" u="1"/>
        <s v="ATT72" u="1"/>
        <s v="OG188" u="1"/>
        <s v="ATT193" u="1"/>
        <s v="ATT285" u="1"/>
        <s v="ATT377" u="1"/>
        <s v="ATT469" u="1"/>
        <s v="ATT80" u="1"/>
        <s v="OG196" u="1"/>
        <s v="OG288" u="1"/>
        <s v="ATT181" u="1"/>
        <s v="ATT273" u="1"/>
        <s v="ATT365" u="1"/>
        <s v="ATT457" u="1"/>
        <s v="OG296" u="1"/>
        <s v="OG388" u="1"/>
        <s v="ATT261" u="1"/>
        <s v="ATT353" u="1"/>
        <s v="ATT445" u="1"/>
        <s v="OG396" u="1"/>
        <s v="ATT341" u="1"/>
        <s v="ATT433" u="1"/>
        <s v="ATT421" u="1"/>
        <s v="OG14" u="1"/>
        <s v="ATT49" u="1"/>
        <s v="OG24" u="1"/>
        <s v="ATT57" u="1"/>
        <s v="OG34" u="1"/>
        <s v="ATT65" u="1"/>
        <s v="OG44" u="1"/>
        <s v="ATT399" u="1"/>
        <s v="ATT73" u="1"/>
        <s v="OG189" u="1"/>
        <s v="OG54" u="1"/>
        <s v="ATT295" u="1"/>
        <s v="ATT387" u="1"/>
        <s v="ATT479" u="1"/>
        <s v="ATT81" u="1"/>
        <s v="OG197" u="1"/>
        <s v="OG289" u="1"/>
        <s v="A305" u="1"/>
        <s v="OG64" u="1"/>
        <s v="ATT191" u="1"/>
        <s v="ATT283" u="1"/>
        <s v="ATT375" u="1"/>
        <s v="ATT467" u="1"/>
        <s v="OG297" u="1"/>
        <s v="OG389" u="1"/>
        <s v="A315" u="1"/>
        <s v="OG74" u="1"/>
        <s v="ATT271" u="1"/>
        <s v="ATT363" u="1"/>
        <s v="ATT455" u="1"/>
        <s v="OG397" u="1"/>
        <s v="A325" u="1"/>
        <s v="OG84" u="1"/>
        <s v="ATT351" u="1"/>
        <s v="ATT443" u="1"/>
        <s v="A335" u="1"/>
        <s v="OG94" u="1"/>
        <s v="ATT431" u="1"/>
        <s v="A345" u="1"/>
        <s v="A355" u="1"/>
        <s v="A365" u="1"/>
        <s v="A375" u="1"/>
        <s v="A6" u="1"/>
        <s v="A385" u="1"/>
        <s v="A395" u="1"/>
        <s v="ATT58" u="1"/>
        <s v="ATT66" u="1"/>
        <s v="ATT74" u="1"/>
        <s v="ATT397" u="1"/>
        <s v="ATT82" u="1"/>
        <s v="OG198" u="1"/>
        <s v="ATT293" u="1"/>
        <s v="ATT385" u="1"/>
        <s v="ATT477" u="1"/>
        <s v="ATT90" u="1"/>
        <s v="OG298" u="1"/>
        <s v="ATT281" u="1"/>
        <s v="ATT373" u="1"/>
        <s v="ATT465" u="1"/>
        <s v="OG398" u="1"/>
        <s v="ATT361" u="1"/>
        <s v="ATT453" u="1"/>
        <s v="ATT441" u="1"/>
        <s v="A2" u="1"/>
        <s v="ATT1" u="1"/>
        <s v="OG15" u="1"/>
        <s v="ATT59" u="1"/>
        <s v="OG25" u="1"/>
        <s v="ATT67" u="1"/>
        <s v="OG35" u="1"/>
        <s v="ATT75" u="1"/>
        <s v="OG45" u="1"/>
        <s v="ATT83" u="1"/>
        <s v="OG199" u="1"/>
        <s v="OG55" u="1"/>
        <s v="ATT395" u="1"/>
        <s v="ATT91" u="1"/>
        <s v="OG299" u="1"/>
        <s v="A306" u="1"/>
        <s v="OG65" u="1"/>
        <s v="ATT291" u="1"/>
        <s v="ATT383" u="1"/>
        <s v="ATT475" u="1"/>
        <s v="OG399" u="1"/>
        <s v="A316" u="1"/>
        <s v="OG75" u="1"/>
        <s v="ATT371" u="1"/>
        <s v="ATT463" u="1"/>
        <s v="A326" u="1"/>
        <s v="OG85" u="1"/>
        <s v="ATT451" u="1"/>
        <s v="A336" u="1"/>
        <s v="OG95" u="1"/>
        <s v="A346" u="1"/>
        <s v="A356" u="1"/>
        <s v="A366" u="1"/>
        <s v="A376" u="1"/>
        <s v="A386" u="1"/>
        <s v="A396" u="1"/>
        <s v="ATT68" u="1"/>
        <s v="ATT76" u="1"/>
        <s v="ATT84" u="1"/>
        <s v="ATT92" u="1"/>
        <s v="ATT393" u="1"/>
        <s v="ATT381" u="1"/>
        <s v="ATT473" u="1"/>
        <s v="ATT461" u="1"/>
        <s v="A60" u="1"/>
        <s v="ATT2" u="1"/>
        <s v="A61" u="1"/>
        <s v="A62" u="1"/>
        <s v="A63" u="1"/>
        <s v="OG16" u="1"/>
        <s v="ATT69" u="1"/>
        <s v="A64" u="1"/>
        <s v="OG26" u="1"/>
        <s v="ATT77" u="1"/>
        <s v="A65" u="1"/>
        <s v="OG36" u="1"/>
        <s v="ATT85" u="1"/>
        <s v="A66" u="1"/>
        <s v="OG46" u="1"/>
        <s v="ATT93" u="1"/>
        <s v="A67" u="1"/>
        <s v="OG56" u="1"/>
        <s v="A68" u="1"/>
        <s v="A307" u="1"/>
        <s v="OG66" u="1"/>
        <s v="ATT391" u="1"/>
        <s v="A69" u="1"/>
        <s v="A317" u="1"/>
        <s v="OG76" u="1"/>
        <s v="ATT471" u="1"/>
        <s v="A327" u="1"/>
        <s v="OG86" u="1"/>
        <s v="A337" u="1"/>
        <s v="OG96" u="1"/>
        <s v="A347" u="1"/>
        <s v="A357" u="1"/>
        <s v="A367" u="1"/>
        <s v="A377" u="1"/>
        <s v="A387" u="1"/>
        <s v="A20" u="1"/>
        <s v="A397" u="1"/>
        <s v="A21" u="1"/>
        <s v="A22" u="1"/>
        <s v="A23" u="1"/>
        <s v="ATT78" u="1"/>
        <s v="A24" u="1"/>
        <s v="ATT86" u="1"/>
        <s v="A25" u="1"/>
        <s v="ATT94" u="1"/>
        <s v="A26" u="1"/>
        <s v="A27" u="1"/>
        <s v="A28" u="1"/>
        <s v="A29" u="1"/>
        <s v="A400" u="1"/>
        <s v="ATT3" u="1"/>
        <s v="A410" u="1"/>
        <s v="A420" u="1"/>
        <s v="A430" u="1"/>
        <s v="OG17" u="1"/>
        <s v="ATT79" u="1"/>
        <s v="A440" u="1"/>
        <s v="OG27" u="1"/>
        <s v="ATT87" u="1"/>
        <s v="A450" u="1"/>
        <s v="OG37" u="1"/>
        <s v="ATT95" u="1"/>
        <s v="A460" u="1"/>
        <s v="OG47" u="1"/>
        <s v="A470" u="1"/>
        <s v="OG57" u="1"/>
        <s v="A308" u="1"/>
        <s v="A480" u="1"/>
        <s v="OG67" u="1"/>
        <s v="A318" u="1"/>
        <s v="OG77" u="1"/>
        <s v="A328" u="1"/>
        <s v="OG87" u="1"/>
        <s v="A338" u="1"/>
        <s v="OG97" u="1"/>
        <s v="A348" u="1"/>
        <s v="A358" u="1"/>
        <s v="A368" u="1"/>
        <s v="A378" u="1"/>
        <s v="A388" u="1"/>
        <s v="A398" u="1"/>
        <s v="ATT88" u="1"/>
        <s v="ATT96" u="1"/>
        <s v="A401" u="1"/>
        <s v="ATT4" u="1"/>
        <s v="A411" u="1"/>
        <s v="A421" u="1"/>
        <s v="A431" u="1"/>
        <s v="OG18" u="1"/>
        <s v="ATT89" u="1"/>
        <s v="A441" u="1"/>
        <s v="OG28" u="1"/>
        <s v="ATT97" u="1"/>
        <s v="A451" u="1"/>
        <s v="OG38" u="1"/>
        <s v="A461" u="1"/>
        <s v="OG48" u="1"/>
        <s v="A471" u="1"/>
        <s v="OG58" u="1"/>
        <s v="A309" u="1"/>
        <s v="OG68" u="1"/>
        <s v="A319" u="1"/>
        <s v="OG78" u="1"/>
        <s v="A329" u="1"/>
        <s v="OG88" u="1"/>
        <s v="A339" u="1"/>
        <s v="OG98" u="1"/>
        <s v="A349" u="1"/>
        <s v="A359" u="1"/>
        <s v="A369" u="1"/>
        <s v="A379" u="1"/>
        <s v="A389" u="1"/>
        <s v="A399" u="1"/>
        <s v="ATT98" u="1"/>
        <s v="A402" u="1"/>
        <s v="ATT5" u="1"/>
        <s v="A412" u="1"/>
        <s v="A422" u="1"/>
        <s v="A432" u="1"/>
        <s v="OG19" u="1"/>
        <s v="ATT99" u="1"/>
        <s v="A442" u="1"/>
        <s v="OG29" u="1"/>
        <s v="A452" u="1"/>
        <s v="OG39" u="1"/>
        <s v="A462" u="1"/>
        <s v="OG49" u="1"/>
        <s v="A472" u="1"/>
        <s v="OG59" u="1"/>
        <s v="OG69" u="1"/>
        <s v="OG79" u="1"/>
        <s v="OG89" u="1"/>
        <s v="OG99" u="1"/>
        <s v="A403" u="1"/>
        <s v="ATT6" u="1"/>
        <s v="A413" u="1"/>
        <s v="A423" u="1"/>
        <s v="A433" u="1"/>
        <s v="A443" u="1"/>
        <s v="A453" u="1"/>
        <s v="A463" u="1"/>
        <s v="A473" u="1"/>
        <s v="A404" u="1"/>
        <s v="ATT7" u="1"/>
        <s v="A414" u="1"/>
        <s v="A424" u="1"/>
        <s v="A434" u="1"/>
        <s v="A444" u="1"/>
        <s v="A454" u="1"/>
        <s v="A464" u="1"/>
        <s v="A474" u="1"/>
        <s v="A405" u="1"/>
        <s v="ATT8" u="1"/>
        <s v="A415" u="1"/>
        <s v="A425" u="1"/>
        <s v="A435" u="1"/>
        <s v="A445" u="1"/>
        <s v="A455" u="1"/>
        <s v="A465" u="1"/>
        <s v="A475" u="1"/>
        <s v="A7" u="1"/>
        <s v="A3" u="1"/>
        <s v="A406" u="1"/>
        <s v="ATT9" u="1"/>
        <s v="A416" u="1"/>
        <s v="A426" u="1"/>
        <s v="A436" u="1"/>
        <s v="A446" u="1"/>
        <s v="A456" u="1"/>
        <s v="A466" u="1"/>
        <s v="A476" u="1"/>
        <s v="A70" u="1"/>
        <s v="A71" u="1"/>
        <s v="A72" u="1"/>
        <s v="A73" u="1"/>
        <s v="ATT108" u="1"/>
        <s v="A74" u="1"/>
        <s v="A75" u="1"/>
        <s v="A76" u="1"/>
        <s v="A77" u="1"/>
        <s v="A78" u="1"/>
        <s v="A407" u="1"/>
        <s v="A79" u="1"/>
        <s v="A417" u="1"/>
        <s v="A427" u="1"/>
        <s v="A437" u="1"/>
        <s v="A447" u="1"/>
        <s v="A457" u="1"/>
        <s v="A467" u="1"/>
        <s v="A477" u="1"/>
        <s v="A30" u="1"/>
        <s v="A31" u="1"/>
        <s v="A32" u="1"/>
        <s v="ATT118" u="1"/>
        <s v="A33" u="1"/>
        <s v="ATT106" u="1"/>
        <s v="A34" u="1"/>
        <s v="A35" u="1"/>
        <s v="A36" u="1"/>
        <s v="A37" u="1"/>
        <s v="A38" u="1"/>
        <s v="A39" u="1"/>
        <s v="ATT128" u="1"/>
        <s v="ATT116" u="1"/>
        <s v="ATT208" u="1"/>
        <s v="ATT104" u="1"/>
        <s v="A408" u="1"/>
        <s v="A418" u="1"/>
        <s v="A428" u="1"/>
        <s v="A438" u="1"/>
        <s v="A448" u="1"/>
        <s v="OG2" u="1"/>
        <s v="A458" u="1"/>
        <s v="OG3" u="1"/>
        <s v="A468" u="1"/>
        <s v="OG4" u="1"/>
        <s v="A478" u="1"/>
        <s v="OG5" u="1"/>
        <s v="OG6" u="1"/>
        <s v="A100" u="1"/>
        <s v="OG7" u="1"/>
        <s v="A110" u="1"/>
        <s v="ATT138" u="1"/>
        <s v="OG8" u="1"/>
        <s v="A120" u="1"/>
        <s v="ATT126" u="1"/>
        <s v="ATT218" u="1"/>
        <s v="OG9" u="1"/>
        <s v="A130" u="1"/>
        <s v="ATT114" u="1"/>
        <s v="ATT206" u="1"/>
        <s v="A140" u="1"/>
        <s v="ATT102" u="1"/>
        <s v="A150" u="1"/>
        <s v="A160" u="1"/>
        <s v="A170" u="1"/>
        <s v="A180" u="1"/>
        <s v="A190" u="1"/>
        <s v="ATT148" u="1"/>
        <s v="ATT136" u="1"/>
        <s v="ATT228" u="1"/>
        <s v="ATT124" u="1"/>
        <s v="ATT216" u="1"/>
        <s v="ATT308" u="1"/>
        <s v="ATT112" u="1"/>
        <s v="ATT204" u="1"/>
        <s v="ATT100" u="1"/>
        <s v="A409" u="1"/>
        <s v="A419" u="1"/>
        <s v="A429" u="1"/>
        <s v="A439" u="1"/>
        <s v="A449" u="1"/>
        <s v="A459" u="1"/>
        <s v="A469" u="1"/>
        <s v="A479" u="1"/>
        <s v="A101" u="1"/>
        <s v="ATT158" u="1"/>
        <s v="A111" u="1"/>
        <s v="ATT146" u="1"/>
        <s v="ATT238" u="1"/>
        <s v="A121" u="1"/>
        <s v="ATT134" u="1"/>
        <s v="ATT226" u="1"/>
        <s v="ATT318" u="1"/>
        <s v="A131" u="1"/>
        <s v="ATT122" u="1"/>
        <s v="ATT214" u="1"/>
        <s v="ATT306" u="1"/>
        <s v="A141" u="1"/>
        <s v="ATT110" u="1"/>
        <s v="ATT202" u="1"/>
        <s v="A151" u="1"/>
        <s v="A161" u="1"/>
        <s v="A171" u="1"/>
        <s v="A181" u="1"/>
        <s v="A191" u="1"/>
        <s v="ATT168" u="1"/>
        <s v="ATT156" u="1"/>
        <s v="ATT248" u="1"/>
        <s v="ATT144" u="1"/>
        <s v="ATT236" u="1"/>
        <s v="ATT328" u="1"/>
        <s v="ATT132" u="1"/>
        <s v="ATT224" u="1"/>
        <s v="ATT316" u="1"/>
        <s v="ATT408" u="1"/>
        <s v="ATT120" u="1"/>
        <s v="ATT212" u="1"/>
        <s v="ATT304" u="1"/>
        <s v="ATT200" u="1"/>
        <s v="ATT178" u="1"/>
        <s v="A102" u="1"/>
        <s v="ATT166" u="1"/>
        <s v="ATT258" u="1"/>
        <s v="A112" u="1"/>
        <s v="ATT154" u="1"/>
        <s v="ATT246" u="1"/>
        <s v="ATT338" u="1"/>
        <s v="A122" u="1"/>
        <s v="ATT142" u="1"/>
        <s v="ATT234" u="1"/>
        <s v="ATT326" u="1"/>
        <s v="ATT418" u="1"/>
        <s v="A132" u="1"/>
        <s v="ATT130" u="1"/>
        <s v="ATT222" u="1"/>
        <s v="ATT314" u="1"/>
        <s v="ATT406" u="1"/>
        <s v="A142" u="1"/>
        <s v="ATT210" u="1"/>
        <s v="ATT302" u="1"/>
        <s v="A152" u="1"/>
        <s v="A162" u="1"/>
        <s v="A172" u="1"/>
        <s v="A182" u="1"/>
        <s v="A192" u="1"/>
        <s v="ATT188" u="1"/>
        <s v="ATT176" u="1"/>
        <s v="ATT268" u="1"/>
        <s v="ATT164" u="1"/>
        <s v="ATT256" u="1"/>
        <s v="ATT348" u="1"/>
        <s v="ATT152" u="1"/>
        <s v="ATT244" u="1"/>
        <s v="ATT336" u="1"/>
        <s v="ATT428" u="1"/>
        <s v="ATT140" u="1"/>
        <s v="ATT232" u="1"/>
        <s v="ATT324" u="1"/>
        <s v="ATT416" u="1"/>
        <s v="ATT220" u="1"/>
        <s v="ATT312" u="1"/>
        <s v="ATT404" u="1"/>
        <s v="ATT300" u="1"/>
        <s v="ATT198" u="1"/>
        <s v="ATT186" u="1"/>
        <s v="ATT278" u="1"/>
        <s v="A103" u="1"/>
        <s v="ATT174" u="1"/>
        <s v="ATT266" u="1"/>
        <s v="ATT358" u="1"/>
        <s v="A113" u="1"/>
        <s v="ATT162" u="1"/>
        <s v="ATT254" u="1"/>
        <s v="ATT346" u="1"/>
        <s v="ATT438" u="1"/>
        <s v="A123" u="1"/>
        <s v="ATT150" u="1"/>
        <s v="ATT242" u="1"/>
        <s v="ATT334" u="1"/>
        <s v="ATT426" u="1"/>
        <s v="A133" u="1"/>
        <s v="ATT230" u="1"/>
        <s v="ATT322" u="1"/>
        <s v="ATT414" u="1"/>
        <s v="A143" u="1"/>
        <s v="ATT310" u="1"/>
        <s v="ATT402" u="1"/>
        <s v="A153" u="1"/>
        <s v="A163" u="1"/>
        <s v="A173" u="1"/>
        <s v="A183" u="1"/>
        <s v="A193" u="1"/>
        <s v="ATT196" u="1"/>
        <s v="ATT288" u="1"/>
        <s v="ATT184" u="1"/>
        <s v="ATT276" u="1"/>
        <s v="ATT368" u="1"/>
        <s v="ATT172" u="1"/>
        <s v="ATT264" u="1"/>
        <s v="ATT356" u="1"/>
        <s v="ATT448" u="1"/>
        <s v="ATT160" u="1"/>
        <s v="ATT252" u="1"/>
        <s v="ATT344" u="1"/>
        <s v="ATT436" u="1"/>
        <s v="ATT240" u="1"/>
        <s v="ATT332" u="1"/>
        <s v="ATT424" u="1"/>
        <s v="ATT320" u="1"/>
        <s v="ATT412" u="1"/>
        <s v="ATT400" u="1"/>
        <s v="ATT298" u="1"/>
        <s v="ATT194" u="1"/>
        <s v="ATT286" u="1"/>
        <s v="ATT378" u="1"/>
        <s v="A104" u="1"/>
        <s v="ATT182" u="1"/>
        <s v="ATT274" u="1"/>
        <s v="ATT366" u="1"/>
        <s v="ATT458" u="1"/>
        <s v="A114" u="1"/>
        <s v="ATT170" u="1"/>
        <s v="ATT262" u="1"/>
        <s v="ATT354" u="1"/>
        <s v="ATT446" u="1"/>
        <s v="A124" u="1"/>
        <s v="ATT250" u="1"/>
        <s v="ATT342" u="1"/>
        <s v="ATT434" u="1"/>
        <s v="A134" u="1"/>
        <s v="ATT330" u="1"/>
        <s v="ATT422" u="1"/>
        <s v="A144" u="1"/>
        <s v="ATT410" u="1"/>
        <s v="A154" u="1"/>
        <s v="A164" u="1"/>
        <s v="A174" u="1"/>
        <s v="A184" u="1"/>
        <s v="A194" u="1"/>
        <s v="ATT296" u="1"/>
        <s v="ATT388" u="1"/>
        <s v="ATT192" u="1"/>
        <s v="ATT284" u="1"/>
        <s v="ATT376" u="1"/>
        <s v="ATT468" u="1"/>
        <s v="ATT180" u="1"/>
        <s v="ATT272" u="1"/>
        <s v="ATT364" u="1"/>
        <s v="ATT456" u="1"/>
        <s v="ATT260" u="1"/>
        <s v="ATT352" u="1"/>
        <s v="ATT444" u="1"/>
        <s v="ATT340" u="1"/>
        <s v="ATT432" u="1"/>
        <s v="ATT420" u="1"/>
        <s v="A8" u="1"/>
        <s v="ATT398" u="1"/>
        <s v="ATT294" u="1"/>
        <s v="ATT386" u="1"/>
        <s v="ATT478" u="1"/>
        <s v="A105" u="1"/>
        <s v="ATT190" u="1"/>
        <s v="ATT282" u="1"/>
        <s v="ATT374" u="1"/>
        <s v="ATT466" u="1"/>
        <s v="A115" u="1"/>
        <s v="ATT270" u="1"/>
        <s v="ATT362" u="1"/>
        <s v="ATT454" u="1"/>
        <s v="A125" u="1"/>
        <s v="ATT350" u="1"/>
        <s v="ATT442" u="1"/>
        <s v="A135" u="1"/>
        <s v="ATT430" u="1"/>
        <s v="A145" u="1"/>
        <s v="A155" u="1"/>
        <s v="A165" u="1"/>
        <s v="A175" u="1"/>
        <s v="A4" u="1"/>
        <s v="A185" u="1"/>
        <s v="A195" u="1"/>
        <s v="ATT396" u="1"/>
        <s v="ATT292" u="1"/>
        <s v="ATT384" u="1"/>
        <s v="ATT476" u="1"/>
        <s v="ATT280" u="1"/>
        <s v="ATT372" u="1"/>
        <s v="ATT464" u="1"/>
        <s v="ATT360" u="1"/>
        <s v="ATT452" u="1"/>
        <s v="ATT440" u="1"/>
        <s v="ATT394" u="1"/>
        <s v="A106" u="1"/>
        <s v="ATT290" u="1"/>
        <s v="ATT382" u="1"/>
        <s v="ATT474" u="1"/>
        <s v="A116" u="1"/>
        <s v="ATT370" u="1"/>
        <s v="ATT462" u="1"/>
        <s v="A126" u="1"/>
        <s v="ATT450" u="1"/>
        <s v="A136" u="1"/>
        <s v="A146" u="1"/>
        <s v="A156" u="1"/>
        <s v="A166" u="1"/>
        <s v="A176" u="1"/>
        <s v="A80" u="1"/>
        <s v="A186" u="1"/>
        <s v="A81" u="1"/>
        <s v="A196" u="1"/>
        <s v="A82" u="1"/>
        <s v="A83" u="1"/>
        <s v="A84" u="1"/>
        <s v="A85" u="1"/>
        <s v="A86" u="1"/>
        <s v="A87" u="1"/>
        <s v="A88" u="1"/>
        <s v="ATT392" u="1"/>
        <s v="A89" u="1"/>
        <s v="ATT380" u="1"/>
        <s v="ATT472" u="1"/>
        <s v="ATT460" u="1"/>
        <s v="A40" u="1"/>
        <s v="A41" u="1"/>
        <s v="A42" u="1"/>
        <s v="A43" u="1"/>
        <s v="A44" u="1"/>
        <s v="A45" u="1"/>
        <s v="A46" u="1"/>
        <s v="A47" u="1"/>
        <s v="A48" u="1"/>
        <s v="A107" u="1"/>
        <s v="ATT390" u="1"/>
        <s v="A49" u="1"/>
        <s v="A117" u="1"/>
        <s v="ATT470" u="1"/>
        <s v="A127" u="1"/>
        <s v="A137" u="1"/>
        <s v="A147" u="1"/>
        <s v="A157" u="1"/>
        <s v="A167" u="1"/>
        <s v="A177" u="1"/>
        <s v="A187" u="1"/>
        <s v="A197" u="1"/>
        <s v="A200" u="1"/>
        <s v="A210" u="1"/>
        <s v="A220" u="1"/>
        <s v="A230" u="1"/>
        <s v="A240" u="1"/>
        <s v="A250" u="1"/>
        <s v="A260" u="1"/>
        <s v="A270" u="1"/>
        <s v="A108" u="1"/>
        <s v="A280" u="1"/>
        <s v="A118" u="1"/>
        <s v="A290" u="1"/>
        <s v="A128" u="1"/>
        <s v="A138" u="1"/>
        <s v="OG100" u="1"/>
        <s v="A148" u="1"/>
        <s v="OG200" u="1"/>
        <s v="A158" u="1"/>
        <s v="OG300" u="1"/>
        <s v="A168" u="1"/>
        <s v="OG400" u="1"/>
        <s v="A178" u="1"/>
        <s v="A188" u="1"/>
        <s v="A198" u="1"/>
        <s v="OG101" u="1"/>
        <s v="OG201" u="1"/>
        <s v="OG301" u="1"/>
        <s v="OG401" u="1"/>
        <s v="A201" u="1"/>
        <s v="A211" u="1"/>
        <s v="A221" u="1"/>
        <s v="A231" u="1"/>
        <s v="A241" u="1"/>
        <s v="A251" u="1"/>
        <s v="A261" u="1"/>
        <s v="A271" u="1"/>
        <s v="A109" u="1"/>
        <s v="A281" u="1"/>
        <s v="A119" u="1"/>
        <s v="A291" u="1"/>
        <s v="A129" u="1"/>
        <s v="OG102" u="1"/>
        <s v="A139" u="1"/>
        <s v="OG110" u="1"/>
        <s v="OG202" u="1"/>
        <s v="A149" u="1"/>
        <s v="OG210" u="1"/>
        <s v="OG302" u="1"/>
        <s v="A159" u="1"/>
        <s v="OG310" u="1"/>
        <s v="OG402" u="1"/>
        <s v="A169" u="1"/>
        <s v="OG410" u="1"/>
        <s v="A179" u="1"/>
        <s v="A189" u="1"/>
        <s v="A199" u="1"/>
        <s v="OG103" u="1"/>
        <s v="OG111" u="1"/>
        <s v="OG203" u="1"/>
        <s v="OG211" u="1"/>
        <s v="OG303" u="1"/>
        <s v="OG311" u="1"/>
        <s v="OG403" u="1"/>
        <s v="OG411" u="1"/>
        <s v="A202" u="1"/>
        <s v="A212" u="1"/>
        <s v="A222" u="1"/>
        <s v="A232" u="1"/>
        <s v="A242" u="1"/>
        <s v="A252" u="1"/>
        <s v="A262" u="1"/>
        <s v="A272" u="1"/>
        <s v="A282" u="1"/>
        <s v="A292" u="1"/>
        <s v="OG104" u="1"/>
        <s v="OG112" u="1"/>
        <s v="OG204" u="1"/>
        <s v="OG120" u="1"/>
        <s v="OG212" u="1"/>
        <s v="OG304" u="1"/>
        <s v="OG220" u="1"/>
        <s v="OG312" u="1"/>
        <s v="OG404" u="1"/>
        <s v="OG320" u="1"/>
        <s v="OG412" u="1"/>
        <s v="OG420" u="1"/>
        <s v="OG105" u="1"/>
        <s v="OG113" u="1"/>
        <s v="OG205" u="1"/>
        <s v="OG121" u="1"/>
        <s v="OG213" u="1"/>
        <s v="OG305" u="1"/>
        <s v="OG221" u="1"/>
        <s v="OG313" u="1"/>
        <s v="OG405" u="1"/>
        <s v="OG321" u="1"/>
        <s v="OG413" u="1"/>
        <s v="OG421" u="1"/>
        <s v="A203" u="1"/>
        <s v="A213" u="1"/>
        <s v="A223" u="1"/>
        <s v="A233" u="1"/>
        <s v="A243" u="1"/>
        <s v="A253" u="1"/>
        <s v="A263" u="1"/>
        <s v="A273" u="1"/>
        <s v="A283" u="1"/>
        <s v="OG106" u="1"/>
        <s v="A293" u="1"/>
        <s v="OG114" u="1"/>
        <s v="OG206" u="1"/>
        <s v="OG122" u="1"/>
        <s v="OG214" u="1"/>
        <s v="OG306" u="1"/>
        <s v="OG130" u="1"/>
        <s v="OG222" u="1"/>
        <s v="OG314" u="1"/>
        <s v="OG406" u="1"/>
        <s v="OG230" u="1"/>
        <s v="OG322" u="1"/>
        <s v="OG414" u="1"/>
        <s v="OG330" u="1"/>
        <s v="OG422" u="1"/>
        <s v="OG430" u="1"/>
        <s v="OG107" u="1"/>
        <s v="OG115" u="1"/>
        <s v="OG207" u="1"/>
        <s v="OG123" u="1"/>
        <s v="OG215" u="1"/>
        <s v="OG307" u="1"/>
        <s v="OG131" u="1"/>
        <s v="OG223" u="1"/>
        <s v="OG315" u="1"/>
        <s v="OG407" u="1"/>
        <s v="OG231" u="1"/>
        <s v="OG323" u="1"/>
        <s v="OG415" u="1"/>
        <s v="OG331" u="1"/>
        <s v="OG423" u="1"/>
        <s v="OG431" u="1"/>
        <s v="A204" u="1"/>
        <s v="A214" u="1"/>
        <s v="A224" u="1"/>
        <s v="A234" u="1"/>
        <s v="A244" u="1"/>
        <s v="A254" u="1"/>
      </sharedItems>
    </cacheField>
    <cacheField name="OUT" numFmtId="0">
      <sharedItems count="1473">
        <s v="Output"/>
        <s v="4.AS.1 - Architettura realizzata"/>
        <s v="5.AS.1 - Banca dati realizzata"/>
        <s v="6.AS.1 - Nuovo sistema software per servizi stipendiali rilasciato in esercizio"/>
        <s v="7.AS.1 - Nuovo sistema software per servizi giuridici rilasciato in esercizio"/>
        <s v="8.AS.1 - Nuovo sistema software per servizi HR rilasciato in esercizio"/>
        <s v="9.AS.1 - Nuovo sistema software per servizi anagrafici rilasciato in esercizio"/>
        <s v="10.AS.1 - Nuovo sistema software per servizi rilevazione presenze rilasciato in esercizio"/>
        <s v="11.AS.1 - Nuovo portale dei servizi rilasciato in esercizio"/>
        <s v="12.AS.1 - n° di applicazioni mobile rilasciate in esercizio"/>
        <s v="13.AS.1 - Nuovo sistema knowledge management rilasciato in esercizio"/>
        <s v="" u="1"/>
        <s v="OG108" u="1"/>
        <s v="OG116" u="1"/>
        <s v="OG208" u="1"/>
        <s v="OG124" u="1"/>
        <s v="OG216" u="1"/>
        <s v="OG308" u="1"/>
        <s v="OG132" u="1"/>
        <s v="OG224" u="1"/>
        <s v="OG316" u="1"/>
        <s v="OG408" u="1"/>
        <s v="OG140" u="1"/>
        <s v="OG232" u="1"/>
        <s v="OG324" u="1"/>
        <s v="OG416" u="1"/>
        <s v="OG240" u="1"/>
        <s v="OG332" u="1"/>
        <s v="OG424" u="1"/>
        <s v="O201" u="1"/>
        <s v="OUT158" u="1"/>
        <s v="OG340" u="1"/>
        <s v="OG432" u="1"/>
        <s v="O211" u="1"/>
        <s v="OUT146" u="1"/>
        <s v="OUT238" u="1"/>
        <s v="OG440" u="1"/>
        <s v="O221" u="1"/>
        <s v="OUT134" u="1"/>
        <s v="OUT226" u="1"/>
        <s v="OUT318" u="1"/>
        <s v="O231" u="1"/>
        <s v="OUT122" u="1"/>
        <s v="OUT214" u="1"/>
        <s v="OUT306" u="1"/>
        <s v="O241" u="1"/>
        <s v="OUT110" u="1"/>
        <s v="OUT202" u="1"/>
        <s v="O251" u="1"/>
        <s v="O261" u="1"/>
        <s v="O271" u="1"/>
        <s v="O109" u="1"/>
        <s v="O281" u="1"/>
        <s v="O119" u="1"/>
        <s v="O291" u="1"/>
        <s v="O129" u="1"/>
        <s v="OG109" u="1"/>
        <s v="O139" u="1"/>
        <s v="OG117" u="1"/>
        <s v="OG209" u="1"/>
        <s v="O149" u="1"/>
        <s v="OG125" u="1"/>
        <s v="OG217" u="1"/>
        <s v="OG309" u="1"/>
        <s v="O159" u="1"/>
        <s v="OG133" u="1"/>
        <s v="OG225" u="1"/>
        <s v="OG317" u="1"/>
        <s v="OG409" u="1"/>
        <s v="O169" u="1"/>
        <s v="OG141" u="1"/>
        <s v="OG233" u="1"/>
        <s v="OG325" u="1"/>
        <s v="OG417" u="1"/>
        <s v="O179" u="1"/>
        <s v="OG241" u="1"/>
        <s v="OG333" u="1"/>
        <s v="OG425" u="1"/>
        <s v="OUT168" u="1"/>
        <s v="O189" u="1"/>
        <s v="OG341" u="1"/>
        <s v="OG433" u="1"/>
        <s v="OUT156" u="1"/>
        <s v="OUT248" u="1"/>
        <s v="O199" u="1"/>
        <s v="OG441" u="1"/>
        <s v="OUT144" u="1"/>
        <s v="OUT236" u="1"/>
        <s v="OUT328" u="1"/>
        <s v="OUT132" u="1"/>
        <s v="OUT224" u="1"/>
        <s v="OUT316" u="1"/>
        <s v="OUT408" u="1"/>
        <s v="OUT120" u="1"/>
        <s v="OUT212" u="1"/>
        <s v="OUT304" u="1"/>
        <s v="OUT200" u="1"/>
        <s v="OG118" u="1"/>
        <s v="OG126" u="1"/>
        <s v="OG218" u="1"/>
        <s v="OG134" u="1"/>
        <s v="OG226" u="1"/>
        <s v="OG318" u="1"/>
        <s v="OG142" u="1"/>
        <s v="OG234" u="1"/>
        <s v="OG326" u="1"/>
        <s v="OG418" u="1"/>
        <s v="OG150" u="1"/>
        <s v="OG242" u="1"/>
        <s v="OG334" u="1"/>
        <s v="OG426" u="1"/>
        <s v="OUT178" u="1"/>
        <s v="OG250" u="1"/>
        <s v="OG342" u="1"/>
        <s v="OG434" u="1"/>
        <s v="O202" u="1"/>
        <s v="OUT166" u="1"/>
        <s v="OUT258" u="1"/>
        <s v="OG350" u="1"/>
        <s v="OG442" u="1"/>
        <s v="O212" u="1"/>
        <s v="OUT154" u="1"/>
        <s v="OUT246" u="1"/>
        <s v="OUT338" u="1"/>
        <s v="OG450" u="1"/>
        <s v="O222" u="1"/>
        <s v="OUT142" u="1"/>
        <s v="OUT234" u="1"/>
        <s v="OUT326" u="1"/>
        <s v="OUT418" u="1"/>
        <s v="O232" u="1"/>
        <s v="OUT130" u="1"/>
        <s v="OUT222" u="1"/>
        <s v="OUT314" u="1"/>
        <s v="OUT406" u="1"/>
        <s v="O242" u="1"/>
        <s v="OUT210" u="1"/>
        <s v="OUT302" u="1"/>
        <s v="O252" u="1"/>
        <s v="O262" u="1"/>
        <s v="O272" u="1"/>
        <s v="O282" u="1"/>
        <s v="O292" u="1"/>
        <s v="OG119" u="1"/>
        <s v="OG127" u="1"/>
        <s v="OG219" u="1"/>
        <s v="OG135" u="1"/>
        <s v="OG227" u="1"/>
        <s v="OG319" u="1"/>
        <s v="OG143" u="1"/>
        <s v="OG235" u="1"/>
        <s v="OG327" u="1"/>
        <s v="OG419" u="1"/>
        <s v="OG151" u="1"/>
        <s v="OG243" u="1"/>
        <s v="OG335" u="1"/>
        <s v="OG427" u="1"/>
        <s v="OUT188" u="1"/>
        <s v="OG251" u="1"/>
        <s v="OG343" u="1"/>
        <s v="OG435" u="1"/>
        <s v="OUT176" u="1"/>
        <s v="OUT268" u="1"/>
        <s v="OG351" u="1"/>
        <s v="OG443" u="1"/>
        <s v="OUT164" u="1"/>
        <s v="OUT256" u="1"/>
        <s v="OUT348" u="1"/>
        <s v="OG451" u="1"/>
        <s v="OUT152" u="1"/>
        <s v="OUT244" u="1"/>
        <s v="OUT336" u="1"/>
        <s v="OUT428" u="1"/>
        <s v="OUT140" u="1"/>
        <s v="OUT232" u="1"/>
        <s v="OUT324" u="1"/>
        <s v="OUT416" u="1"/>
        <s v="OUT220" u="1"/>
        <s v="OUT312" u="1"/>
        <s v="OUT404" u="1"/>
        <s v="OUT300" u="1"/>
        <s v="OG128" u="1"/>
        <s v="OG136" u="1"/>
        <s v="OG228" u="1"/>
        <s v="OG144" u="1"/>
        <s v="OG236" u="1"/>
        <s v="OG328" u="1"/>
        <s v="OG152" u="1"/>
        <s v="OG244" u="1"/>
        <s v="OG336" u="1"/>
        <s v="OG428" u="1"/>
        <s v="OUT198" u="1"/>
        <s v="OG160" u="1"/>
        <s v="OG252" u="1"/>
        <s v="OG344" u="1"/>
        <s v="OG436" u="1"/>
        <s v="OUT186" u="1"/>
        <s v="OUT278" u="1"/>
        <s v="OG260" u="1"/>
        <s v="OG352" u="1"/>
        <s v="OG444" u="1"/>
        <s v="O203" u="1"/>
        <s v="OUT174" u="1"/>
        <s v="OUT266" u="1"/>
        <s v="OUT358" u="1"/>
        <s v="OG360" u="1"/>
        <s v="OG452" u="1"/>
        <s v="O213" u="1"/>
        <s v="OUT162" u="1"/>
        <s v="OUT254" u="1"/>
        <s v="OUT346" u="1"/>
        <s v="OUT438" u="1"/>
        <s v="OG460" u="1"/>
        <s v="O223" u="1"/>
        <s v="OUT150" u="1"/>
        <s v="OUT242" u="1"/>
        <s v="OUT334" u="1"/>
        <s v="OUT426" u="1"/>
        <s v="O233" u="1"/>
        <s v="OUT230" u="1"/>
        <s v="OUT322" u="1"/>
        <s v="OUT414" u="1"/>
        <s v="O243" u="1"/>
        <s v="OUT310" u="1"/>
        <s v="OUT402" u="1"/>
        <s v="O253" u="1"/>
        <s v="O263" u="1"/>
        <s v="O273" u="1"/>
        <s v="O283" u="1"/>
        <s v="O293" u="1"/>
        <s v="OG129" u="1"/>
        <s v="OG137" u="1"/>
        <s v="OG229" u="1"/>
        <s v="OG145" u="1"/>
        <s v="OG237" u="1"/>
        <s v="OG329" u="1"/>
        <s v="1.AS.1 - wed" u="1"/>
        <s v="OG153" u="1"/>
        <s v="OG245" u="1"/>
        <s v="OG337" u="1"/>
        <s v="OG429" u="1"/>
        <s v="OG161" u="1"/>
        <s v="OG253" u="1"/>
        <s v="OG345" u="1"/>
        <s v="OG437" u="1"/>
        <s v="OUT196" u="1"/>
        <s v="OUT288" u="1"/>
        <s v="OG261" u="1"/>
        <s v="OG353" u="1"/>
        <s v="OG445" u="1"/>
        <s v="OUT184" u="1"/>
        <s v="OUT276" u="1"/>
        <s v="OUT368" u="1"/>
        <s v="OG361" u="1"/>
        <s v="OG453" u="1"/>
        <s v="OUT172" u="1"/>
        <s v="OUT264" u="1"/>
        <s v="OUT356" u="1"/>
        <s v="OUT448" u="1"/>
        <s v="OG461" u="1"/>
        <s v="OUT160" u="1"/>
        <s v="OUT252" u="1"/>
        <s v="OUT344" u="1"/>
        <s v="OUT436" u="1"/>
        <s v="OUT240" u="1"/>
        <s v="OUT332" u="1"/>
        <s v="OUT424" u="1"/>
        <s v="OUT320" u="1"/>
        <s v="OUT412" u="1"/>
        <s v="OUT400" u="1"/>
        <s v="1.AS.2 - " u="1"/>
        <s v="OG138" u="1"/>
        <s v="OG146" u="1"/>
        <s v="OG238" u="1"/>
        <s v="OG154" u="1"/>
        <s v="OG246" u="1"/>
        <s v="OG338" u="1"/>
        <s v="OG162" u="1"/>
        <s v="OG254" u="1"/>
        <s v="OG346" u="1"/>
        <s v="OG438" u="1"/>
        <s v="OUT298" u="1"/>
        <s v="OG170" u="1"/>
        <s v="OG262" u="1"/>
        <s v="OG354" u="1"/>
        <s v="OG446" u="1"/>
        <s v="OUT194" u="1"/>
        <s v="OUT286" u="1"/>
        <s v="OUT378" u="1"/>
        <s v="OG270" u="1"/>
        <s v="OG362" u="1"/>
        <s v="OG454" u="1"/>
        <s v="O204" u="1"/>
        <s v="OUT182" u="1"/>
        <s v="OUT274" u="1"/>
        <s v="OUT366" u="1"/>
        <s v="OUT458" u="1"/>
        <s v="OG370" u="1"/>
        <s v="OG462" u="1"/>
        <s v="O214" u="1"/>
        <s v="OUT170" u="1"/>
        <s v="OUT262" u="1"/>
        <s v="OUT354" u="1"/>
        <s v="OUT446" u="1"/>
        <s v="OG470" u="1"/>
        <s v="1.MS.2 - " u="1"/>
        <s v="O224" u="1"/>
        <s v="OUT250" u="1"/>
        <s v="OUT342" u="1"/>
        <s v="OUT434" u="1"/>
        <s v="O234" u="1"/>
        <s v="OUT330" u="1"/>
        <s v="OUT422" u="1"/>
        <s v="O244" u="1"/>
        <s v="OUT410" u="1"/>
        <s v="1.PS.2 - " u="1"/>
        <s v="O254" u="1"/>
        <s v="O264" u="1"/>
        <s v="O274" u="1"/>
        <s v="O284" u="1"/>
        <s v="O294" u="1"/>
        <s v="OG139" u="1"/>
        <s v="OG147" u="1"/>
        <s v="OG239" u="1"/>
        <s v="OG155" u="1"/>
        <s v="OG247" u="1"/>
        <s v="OG339" u="1"/>
        <s v="OG163" u="1"/>
        <s v="OG255" u="1"/>
        <s v="OG347" u="1"/>
        <s v="OG439" u="1"/>
        <s v="OG171" u="1"/>
        <s v="OG263" u="1"/>
        <s v="OG355" u="1"/>
        <s v="OG447" u="1"/>
        <s v="OUT296" u="1"/>
        <s v="OUT388" u="1"/>
        <s v="OG271" u="1"/>
        <s v="OG363" u="1"/>
        <s v="OG455" u="1"/>
        <s v="OUT192" u="1"/>
        <s v="OUT284" u="1"/>
        <s v="OUT376" u="1"/>
        <s v="OUT468" u="1"/>
        <s v="OG371" u="1"/>
        <s v="OG463" u="1"/>
        <s v="OUT180" u="1"/>
        <s v="OUT272" u="1"/>
        <s v="OUT364" u="1"/>
        <s v="OUT456" u="1"/>
        <s v="OG471" u="1"/>
        <s v="OUT260" u="1"/>
        <s v="OUT352" u="1"/>
        <s v="OUT444" u="1"/>
        <s v="OUT340" u="1"/>
        <s v="OUT432" u="1"/>
        <s v="OUT420" u="1"/>
        <s v="O9" u="1"/>
        <s v="OG148" u="1"/>
        <s v="OG156" u="1"/>
        <s v="OG248" u="1"/>
        <s v="OG164" u="1"/>
        <s v="OG256" u="1"/>
        <s v="OG348" u="1"/>
        <s v="OG172" u="1"/>
        <s v="OG264" u="1"/>
        <s v="OG356" u="1"/>
        <s v="OG448" u="1"/>
        <s v="OUT398" u="1"/>
        <s v="OG180" u="1"/>
        <s v="OG272" u="1"/>
        <s v="OG364" u="1"/>
        <s v="OG456" u="1"/>
        <s v="OUT294" u="1"/>
        <s v="OUT386" u="1"/>
        <s v="OUT478" u="1"/>
        <s v="OG280" u="1"/>
        <s v="OG372" u="1"/>
        <s v="OG464" u="1"/>
        <s v="O205" u="1"/>
        <s v="OUT190" u="1"/>
        <s v="OUT282" u="1"/>
        <s v="OUT374" u="1"/>
        <s v="OUT466" u="1"/>
        <s v="OG380" u="1"/>
        <s v="OG472" u="1"/>
        <s v="O215" u="1"/>
        <s v="OUT270" u="1"/>
        <s v="OUT362" u="1"/>
        <s v="OUT454" u="1"/>
        <s v="O225" u="1"/>
        <s v="OUT350" u="1"/>
        <s v="OUT442" u="1"/>
        <s v="O235" u="1"/>
        <s v="OUT430" u="1"/>
        <s v="O245" u="1"/>
        <s v="O255" u="1"/>
        <s v="O265" u="1"/>
        <s v="OG10" u="1"/>
        <s v="O275" u="1"/>
        <s v="O5" u="1"/>
        <s v="OG20" u="1"/>
        <s v="O285" u="1"/>
        <s v="OG30" u="1"/>
        <s v="O295" u="1"/>
        <s v="OG40" u="1"/>
        <s v="OG149" u="1"/>
        <s v="OG50" u="1"/>
        <s v="OG157" u="1"/>
        <s v="OG249" u="1"/>
        <s v="OG60" u="1"/>
        <s v="OG165" u="1"/>
        <s v="OG257" u="1"/>
        <s v="OG349" u="1"/>
        <s v="OG70" u="1"/>
        <s v="OG173" u="1"/>
        <s v="OG265" u="1"/>
        <s v="OG357" u="1"/>
        <s v="OG449" u="1"/>
        <s v="OG80" u="1"/>
        <s v="OG181" u="1"/>
        <s v="OG273" u="1"/>
        <s v="OG365" u="1"/>
        <s v="OG457" u="1"/>
        <s v="OG90" u="1"/>
        <s v="OUT396" u="1"/>
        <s v="OG281" u="1"/>
        <s v="OG373" u="1"/>
        <s v="OG465" u="1"/>
        <s v="OUT292" u="1"/>
        <s v="OUT384" u="1"/>
        <s v="OUT476" u="1"/>
        <s v="OG381" u="1"/>
        <s v="OG473" u="1"/>
        <s v="OUT280" u="1"/>
        <s v="OUT372" u="1"/>
        <s v="OUT464" u="1"/>
        <s v="OUT360" u="1"/>
        <s v="OUT452" u="1"/>
        <s v="OUT440" u="1"/>
        <s v="O1" u="1"/>
        <s v="OG158" u="1"/>
        <s v="OG166" u="1"/>
        <s v="OG258" u="1"/>
        <s v="OG174" u="1"/>
        <s v="OG266" u="1"/>
        <s v="OG358" u="1"/>
        <s v="OG182" u="1"/>
        <s v="OG274" u="1"/>
        <s v="OG366" u="1"/>
        <s v="OG458" u="1"/>
        <s v="OG190" u="1"/>
        <s v="OG282" u="1"/>
        <s v="OG374" u="1"/>
        <s v="OG466" u="1"/>
        <s v="OUT394" u="1"/>
        <s v="OG290" u="1"/>
        <s v="OG382" u="1"/>
        <s v="OG474" u="1"/>
        <s v="O206" u="1"/>
        <s v="OUT290" u="1"/>
        <s v="OUT382" u="1"/>
        <s v="OUT474" u="1"/>
        <s v="OG390" u="1"/>
        <s v="O216" u="1"/>
        <s v="OUT370" u="1"/>
        <s v="OUT462" u="1"/>
        <s v="O226" u="1"/>
        <s v="OUT450" u="1"/>
        <s v="O236" u="1"/>
        <s v="O246" u="1"/>
        <s v="O256" u="1"/>
        <s v="O266" u="1"/>
        <s v="OG11" u="1"/>
        <s v="O276" u="1"/>
        <s v="O90" u="1"/>
        <s v="OG21" u="1"/>
        <s v="O286" u="1"/>
        <s v="O91" u="1"/>
        <s v="OG31" u="1"/>
        <s v="O296" u="1"/>
        <s v="O92" u="1"/>
        <s v="OG41" u="1"/>
        <s v="OG159" u="1"/>
        <s v="O93" u="1"/>
        <s v="OG51" u="1"/>
        <s v="OG167" u="1"/>
        <s v="OG259" u="1"/>
        <s v="O94" u="1"/>
        <s v="OG61" u="1"/>
        <s v="OG175" u="1"/>
        <s v="OG267" u="1"/>
        <s v="OG359" u="1"/>
        <s v="O95" u="1"/>
        <s v="OG71" u="1"/>
        <s v="OG183" u="1"/>
        <s v="OG275" u="1"/>
        <s v="OG367" u="1"/>
        <s v="OG459" u="1"/>
        <s v="O96" u="1"/>
        <s v="OG81" u="1"/>
        <s v="OG191" u="1"/>
        <s v="OG283" u="1"/>
        <s v="OG375" u="1"/>
        <s v="OG467" u="1"/>
        <s v="O97" u="1"/>
        <s v="OG91" u="1"/>
        <s v="OG291" u="1"/>
        <s v="OG383" u="1"/>
        <s v="OG475" u="1"/>
        <s v="O98" u="1"/>
        <s v="OUT392" u="1"/>
        <s v="OG391" u="1"/>
        <s v="O99" u="1"/>
        <s v="OUT380" u="1"/>
        <s v="OUT472" u="1"/>
        <s v="OUT460" u="1"/>
        <s v="O50" u="1"/>
        <s v="O51" u="1"/>
        <s v="O52" u="1"/>
        <s v="OG168" u="1"/>
        <s v="O53" u="1"/>
        <s v="OG176" u="1"/>
        <s v="OG268" u="1"/>
        <s v="O54" u="1"/>
        <s v="OG184" u="1"/>
        <s v="OG276" u="1"/>
        <s v="OG368" u="1"/>
        <s v="O55" u="1"/>
        <s v="OG192" u="1"/>
        <s v="OG284" u="1"/>
        <s v="OG376" u="1"/>
        <s v="OG468" u="1"/>
        <s v="O56" u="1"/>
        <s v="OG292" u="1"/>
        <s v="OG384" u="1"/>
        <s v="OG476" u="1"/>
        <s v="O57" u="1"/>
        <s v="OG392" u="1"/>
        <s v="O58" u="1"/>
        <s v="O207" u="1"/>
        <s v="OUT390" u="1"/>
        <s v="O59" u="1"/>
        <s v="O217" u="1"/>
        <s v="OUT470" u="1"/>
        <s v="O227" u="1"/>
        <s v="O237" u="1"/>
        <s v="O247" u="1"/>
        <s v="O257" u="1"/>
        <s v="3.AS.2" u="1"/>
        <s v="O267" u="1"/>
        <s v="2.AS.1" u="1"/>
        <s v="OG12" u="1"/>
        <s v="O277" u="1"/>
        <s v="OG22" u="1"/>
        <s v="O287" u="1"/>
        <s v="O10" u="1"/>
        <s v="OG32" u="1"/>
        <s v="O297" u="1"/>
        <s v="O11" u="1"/>
        <s v="OG42" u="1"/>
        <s v="OG169" u="1"/>
        <s v="O12" u="1"/>
        <s v="OG52" u="1"/>
        <s v="OG177" u="1"/>
        <s v="OG269" u="1"/>
        <s v="O13" u="1"/>
        <s v="OG62" u="1"/>
        <s v="OG185" u="1"/>
        <s v="OG277" u="1"/>
        <s v="OG369" u="1"/>
        <s v="O14" u="1"/>
        <s v="OG72" u="1"/>
        <s v="OG193" u="1"/>
        <s v="OG285" u="1"/>
        <s v="OG377" u="1"/>
        <s v="OG469" u="1"/>
        <s v="O15" u="1"/>
        <s v="OG82" u="1"/>
        <s v="OG293" u="1"/>
        <s v="OG385" u="1"/>
        <s v="OG477" u="1"/>
        <s v="O16" u="1"/>
        <s v="OG92" u="1"/>
        <s v="OG393" u="1"/>
        <s v="O17" u="1"/>
        <s v="O18" u="1"/>
        <s v="O19" u="1"/>
        <s v="O300" u="1"/>
        <s v="O310" u="1"/>
        <s v="O320" u="1"/>
        <s v="OG178" u="1"/>
        <s v="O330" u="1"/>
        <s v="OG186" u="1"/>
        <s v="OG278" u="1"/>
        <s v="O340" u="1"/>
        <s v="OG194" u="1"/>
        <s v="OG286" u="1"/>
        <s v="OG378" u="1"/>
        <s v="O350" u="1"/>
        <s v="OG294" u="1"/>
        <s v="OG386" u="1"/>
        <s v="OG478" u="1"/>
        <s v="O360" u="1"/>
        <s v="OG394" u="1"/>
        <s v="O370" u="1"/>
        <s v="O208" u="1"/>
        <s v="O380" u="1"/>
        <s v="O218" u="1"/>
        <s v="O390" u="1"/>
        <s v="O228" u="1"/>
        <s v="O238" u="1"/>
        <s v="O248" u="1"/>
        <s v="O258" u="1"/>
        <s v="O268" u="1"/>
        <s v="OG13" u="1"/>
        <s v="O278" u="1"/>
        <s v="OG23" u="1"/>
        <s v="O288" u="1"/>
        <s v="OG33" u="1"/>
        <s v="O298" u="1"/>
        <s v="OG43" u="1"/>
        <s v="OG179" u="1"/>
        <s v="OG53" u="1"/>
        <s v="OG187" u="1"/>
        <s v="OG279" u="1"/>
        <s v="OG63" u="1"/>
        <s v="OG195" u="1"/>
        <s v="OG287" u="1"/>
        <s v="OG379" u="1"/>
        <s v="OG73" u="1"/>
        <s v="OG295" u="1"/>
        <s v="OG387" u="1"/>
        <s v="OG479" u="1"/>
        <s v="OG83" u="1"/>
        <s v="OG395" u="1"/>
        <s v="OG93" u="1"/>
        <s v="O301" u="1"/>
        <s v="O311" u="1"/>
        <s v="O321" u="1"/>
        <s v="OG188" u="1"/>
        <s v="O331" u="1"/>
        <s v="OG196" u="1"/>
        <s v="OG288" u="1"/>
        <s v="O341" u="1"/>
        <s v="OG296" u="1"/>
        <s v="OG388" u="1"/>
        <s v="O351" u="1"/>
        <s v="OG396" u="1"/>
        <s v="O361" u="1"/>
        <s v="O371" u="1"/>
        <s v="O209" u="1"/>
        <s v="O381" u="1"/>
        <s v="O219" u="1"/>
        <s v="O391" u="1"/>
        <s v="O229" u="1"/>
        <s v="O239" u="1"/>
        <s v="O249" u="1"/>
        <s v="O259" u="1"/>
        <s v="O269" u="1"/>
        <s v="OG14" u="1"/>
        <s v="O279" u="1"/>
        <s v="OG24" u="1"/>
        <s v="O289" u="1"/>
        <s v="OG34" u="1"/>
        <s v="O299" u="1"/>
        <s v="OG44" u="1"/>
        <s v="OG189" u="1"/>
        <s v="OG54" u="1"/>
        <s v="OG197" u="1"/>
        <s v="OG289" u="1"/>
        <s v="OG64" u="1"/>
        <s v="OG297" u="1"/>
        <s v="OG389" u="1"/>
        <s v="OG74" u="1"/>
        <s v="OG397" u="1"/>
        <s v="OG84" u="1"/>
        <s v="OG94" u="1"/>
        <s v="O302" u="1"/>
        <s v="O312" u="1"/>
        <s v="O322" u="1"/>
        <s v="OG198" u="1"/>
        <s v="O332" u="1"/>
        <s v="OG298" u="1"/>
        <s v="O342" u="1"/>
        <s v="OG398" u="1"/>
        <s v="O352" u="1"/>
        <s v="O362" u="1"/>
        <s v="O372" u="1"/>
        <s v="O382" u="1"/>
        <s v="O392" u="1"/>
        <s v="OG15" u="1"/>
        <s v="OG25" u="1"/>
        <s v="OG35" u="1"/>
        <s v="OG45" u="1"/>
        <s v="OG199" u="1"/>
        <s v="OG55" u="1"/>
        <s v="OG299" u="1"/>
        <s v="OG65" u="1"/>
        <s v="OG399" u="1"/>
        <s v="OG75" u="1"/>
        <s v="OG85" u="1"/>
        <s v="OG95" u="1"/>
        <s v="O303" u="1"/>
        <s v="O313" u="1"/>
        <s v="O323" u="1"/>
        <s v="O333" u="1"/>
        <s v="O343" u="1"/>
        <s v="O353" u="1"/>
        <s v="O363" u="1"/>
        <s v="O373" u="1"/>
        <s v="O383" u="1"/>
        <s v="O393" u="1"/>
        <s v="OG16" u="1"/>
        <s v="OG26" u="1"/>
        <s v="OG36" u="1"/>
        <s v="OG46" u="1"/>
        <s v="OG56" u="1"/>
        <s v="OG66" u="1"/>
        <s v="OG76" u="1"/>
        <s v="OG86" u="1"/>
        <s v="OG96" u="1"/>
        <s v="1.T.1 - " u="1"/>
        <s v="O304" u="1"/>
        <s v="O314" u="1"/>
        <s v="O324" u="1"/>
        <s v="O334" u="1"/>
        <s v="O344" u="1"/>
        <s v="O354" u="1"/>
        <s v="O364" u="1"/>
        <s v="O374" u="1"/>
        <s v="O384" u="1"/>
        <s v="O394" u="1"/>
        <s v="1.T.2 - " u="1"/>
        <s v="OG17" u="1"/>
        <s v="OG27" u="1"/>
        <s v="OG37" u="1"/>
        <s v="OG47" u="1"/>
        <s v="OG57" u="1"/>
        <s v="OG67" u="1"/>
        <s v="OG77" u="1"/>
        <s v="OG87" u="1"/>
        <s v="OG97" u="1"/>
        <s v="1.T.3 - " u="1"/>
        <s v="O305" u="1"/>
        <s v="O315" u="1"/>
        <s v="O325" u="1"/>
        <s v="O335" u="1"/>
        <s v="O345" u="1"/>
        <s v="O355" u="1"/>
        <s v="O365" u="1"/>
        <s v="O375" u="1"/>
        <s v="O6" u="1"/>
        <s v="O385" u="1"/>
        <s v="OUT10" u="1"/>
        <s v="O395" u="1"/>
        <s v="OG18" u="1"/>
        <s v="OG28" u="1"/>
        <s v="OG38" u="1"/>
        <s v="OG48" u="1"/>
        <s v="OG58" u="1"/>
        <s v="OG68" u="1"/>
        <s v="OG78" u="1"/>
        <s v="OG88" u="1"/>
        <s v="OG98" u="1"/>
        <s v="OUT11" u="1"/>
        <s v="O2" u="1"/>
        <s v="O306" u="1"/>
        <s v="O316" u="1"/>
        <s v="O326" u="1"/>
        <s v="1.AS.1 - fgdtrg" u="1"/>
        <s v="O336" u="1"/>
        <s v="O346" u="1"/>
        <s v="O356" u="1"/>
        <s v="O366" u="1"/>
        <s v="O376" u="1"/>
        <s v="OUT12" u="1"/>
        <s v="O386" u="1"/>
        <s v="OUT20" u="1"/>
        <s v="O396" u="1"/>
        <s v="OUT109" u="1"/>
        <s v="OG19" u="1"/>
        <s v="OG29" u="1"/>
        <s v="OG39" u="1"/>
        <s v="OG49" u="1"/>
        <s v="OG59" u="1"/>
        <s v="OG69" u="1"/>
        <s v="OG79" u="1"/>
        <s v="OG89" u="1"/>
        <s v="OG99" u="1"/>
        <s v="OUT13" u="1"/>
        <s v="OUT21" u="1"/>
        <s v="O60" u="1"/>
        <s v="O61" u="1"/>
        <s v="O62" u="1"/>
        <s v="OUT119" u="1"/>
        <s v="O63" u="1"/>
        <s v="OUT107" u="1"/>
        <s v="O64" u="1"/>
        <s v="O65" u="1"/>
        <s v="O66" u="1"/>
        <s v="O67" u="1"/>
        <s v="O68" u="1"/>
        <s v="O307" u="1"/>
        <s v="O69" u="1"/>
        <s v="O317" u="1"/>
        <s v="O327" u="1"/>
        <s v="O337" u="1"/>
        <s v="O347" u="1"/>
        <s v="O357" u="1"/>
        <s v="O367" u="1"/>
        <s v="OUT14" u="1"/>
        <s v="O377" u="1"/>
        <s v="OUT22" u="1"/>
        <s v="O387" u="1"/>
        <s v="OUT30" u="1"/>
        <s v="O20" u="1"/>
        <s v="O397" u="1"/>
        <s v="O21" u="1"/>
        <s v="OUT129" u="1"/>
        <s v="O22" u="1"/>
        <s v="OUT117" u="1"/>
        <s v="OUT209" u="1"/>
        <s v="O23" u="1"/>
        <s v="OUT105" u="1"/>
        <s v="O24" u="1"/>
        <s v="O25" u="1"/>
        <s v="O26" u="1"/>
        <s v="O27" u="1"/>
        <s v="O28" u="1"/>
        <s v="O29" u="1"/>
        <s v="OUT15" u="1"/>
        <s v="OUT23" u="1"/>
        <s v="OUT31" u="1"/>
        <s v="O400" u="1"/>
        <s v="O410" u="1"/>
        <s v="OUT139" u="1"/>
        <s v="O420" u="1"/>
        <s v="OUT127" u="1"/>
        <s v="OUT219" u="1"/>
        <s v="O430" u="1"/>
        <s v="OUT115" u="1"/>
        <s v="OUT207" u="1"/>
        <s v="O440" u="1"/>
        <s v="OUT103" u="1"/>
        <s v="O450" u="1"/>
        <s v="O460" u="1"/>
        <s v="O470" u="1"/>
        <s v="O308" u="1"/>
        <s v="O480" u="1"/>
        <s v="O318" u="1"/>
        <s v="O328" u="1"/>
        <s v="O338" u="1"/>
        <s v="O348" u="1"/>
        <s v="O358" u="1"/>
        <s v="OUT16" u="1"/>
        <s v="O368" u="1"/>
        <s v="OUT24" u="1"/>
        <s v="O378" u="1"/>
        <s v="OUT32" u="1"/>
        <s v="O388" u="1"/>
        <s v="OUT40" u="1"/>
        <s v="OUT149" u="1"/>
        <s v="O398" u="1"/>
        <s v="OUT137" u="1"/>
        <s v="OUT229" u="1"/>
        <s v="OUT125" u="1"/>
        <s v="OUT217" u="1"/>
        <s v="OUT309" u="1"/>
        <s v="OUT113" u="1"/>
        <s v="OUT205" u="1"/>
        <s v="OUT101" u="1"/>
        <s v="OUT17" u="1"/>
        <s v="OUT25" u="1"/>
        <s v="OUT33" u="1"/>
        <s v="OUT41" u="1"/>
        <s v="O401" u="1"/>
        <s v="OUT159" u="1"/>
        <s v="O411" u="1"/>
        <s v="OUT147" u="1"/>
        <s v="OUT239" u="1"/>
        <s v="O421" u="1"/>
        <s v="OUT135" u="1"/>
        <s v="OUT227" u="1"/>
        <s v="OUT319" u="1"/>
        <s v="O431" u="1"/>
        <s v="OUT123" u="1"/>
        <s v="OUT215" u="1"/>
        <s v="OUT307" u="1"/>
        <s v="O441" u="1"/>
        <s v="OUT111" u="1"/>
        <s v="OUT203" u="1"/>
        <s v="O451" u="1"/>
        <s v="O461" u="1"/>
        <s v="O471" u="1"/>
        <s v="O309" u="1"/>
        <s v="O319" u="1"/>
        <s v="O329" u="1"/>
        <s v="O339" u="1"/>
        <s v="O349" u="1"/>
        <s v="OUT18" u="1"/>
        <s v="O359" u="1"/>
        <s v="OUT26" u="1"/>
        <s v="O369" u="1"/>
        <s v="OUT34" u="1"/>
        <s v="O379" u="1"/>
        <s v="OUT42" u="1"/>
        <s v="OUT169" u="1"/>
        <s v="O389" u="1"/>
        <s v="OUT50" u="1"/>
        <s v="OUT157" u="1"/>
        <s v="OUT249" u="1"/>
        <s v="O399" u="1"/>
        <s v="OUT145" u="1"/>
        <s v="OUT237" u="1"/>
        <s v="OUT329" u="1"/>
        <s v="OUT133" u="1"/>
        <s v="OUT225" u="1"/>
        <s v="OUT317" u="1"/>
        <s v="OUT409" u="1"/>
        <s v="OUT121" u="1"/>
        <s v="OUT213" u="1"/>
        <s v="OUT305" u="1"/>
        <s v="OUT201" u="1"/>
        <s v="OUT19" u="1"/>
        <s v="OUT27" u="1"/>
        <s v="OUT35" u="1"/>
        <s v="OUT43" u="1"/>
        <s v="OUT179" u="1"/>
        <s v="OUT51" u="1"/>
        <s v="O402" u="1"/>
        <s v="OUT167" u="1"/>
        <s v="OUT259" u="1"/>
        <s v="O412" u="1"/>
        <s v="OUT155" u="1"/>
        <s v="OUT247" u="1"/>
        <s v="OUT339" u="1"/>
        <s v="O422" u="1"/>
        <s v="OUT143" u="1"/>
        <s v="OUT235" u="1"/>
        <s v="OUT327" u="1"/>
        <s v="OUT419" u="1"/>
        <s v="O432" u="1"/>
        <s v="OUT131" u="1"/>
        <s v="OUT223" u="1"/>
        <s v="OUT315" u="1"/>
        <s v="OUT407" u="1"/>
        <s v="O442" u="1"/>
        <s v="OUT211" u="1"/>
        <s v="OUT303" u="1"/>
        <s v="O452" u="1"/>
        <s v="O462" u="1"/>
        <s v="O472" u="1"/>
        <s v="OUT28" u="1"/>
        <s v="OUT36" u="1"/>
        <s v="OUT44" u="1"/>
        <s v="OUT189" u="1"/>
        <s v="OUT52" u="1"/>
        <s v="OUT177" u="1"/>
        <s v="OUT269" u="1"/>
        <s v="OUT60" u="1"/>
        <s v="OUT165" u="1"/>
        <s v="OUT257" u="1"/>
        <s v="OUT349" u="1"/>
        <s v="OUT153" u="1"/>
        <s v="OUT245" u="1"/>
        <s v="OUT337" u="1"/>
        <s v="OUT429" u="1"/>
        <s v="OUT141" u="1"/>
        <s v="OUT233" u="1"/>
        <s v="OUT325" u="1"/>
        <s v="OUT417" u="1"/>
        <s v="OUT221" u="1"/>
        <s v="OUT313" u="1"/>
        <s v="OUT405" u="1"/>
        <s v="OUT301" u="1"/>
        <s v="OUT29" u="1"/>
        <s v="OUT37" u="1"/>
        <s v="OUT45" u="1"/>
        <s v="OUT199" u="1"/>
        <s v="OUT53" u="1"/>
        <s v="OUT187" u="1"/>
        <s v="OUT279" u="1"/>
        <s v="OUT61" u="1"/>
        <s v="O403" u="1"/>
        <s v="OUT175" u="1"/>
        <s v="OUT267" u="1"/>
        <s v="OUT359" u="1"/>
        <s v="O413" u="1"/>
        <s v="OUT163" u="1"/>
        <s v="OUT255" u="1"/>
        <s v="OUT347" u="1"/>
        <s v="OUT439" u="1"/>
        <s v="O423" u="1"/>
        <s v="OUT151" u="1"/>
        <s v="OUT243" u="1"/>
        <s v="OUT335" u="1"/>
        <s v="OUT427" u="1"/>
        <s v="O433" u="1"/>
        <s v="OUT231" u="1"/>
        <s v="OUT323" u="1"/>
        <s v="OUT415" u="1"/>
        <s v="O443" u="1"/>
        <s v="OUT311" u="1"/>
        <s v="OUT403" u="1"/>
        <s v="O453" u="1"/>
        <s v="O463" u="1"/>
        <s v="O473" u="1"/>
        <s v="OUT38" u="1"/>
        <s v="OUT46" u="1"/>
        <s v="OUT54" u="1"/>
        <s v="OUT197" u="1"/>
        <s v="OUT289" u="1"/>
        <s v="OUT62" u="1"/>
        <s v="OUT185" u="1"/>
        <s v="OUT277" u="1"/>
        <s v="OUT369" u="1"/>
        <s v="OUT70" u="1"/>
        <s v="OUT173" u="1"/>
        <s v="OUT265" u="1"/>
        <s v="OUT357" u="1"/>
        <s v="OUT449" u="1"/>
        <s v="OUT161" u="1"/>
        <s v="OUT253" u="1"/>
        <s v="OUT345" u="1"/>
        <s v="OUT437" u="1"/>
        <s v="OUT241" u="1"/>
        <s v="OUT333" u="1"/>
        <s v="OUT425" u="1"/>
        <s v="OUT321" u="1"/>
        <s v="OUT413" u="1"/>
        <s v="OUT401" u="1"/>
        <s v="1.AS.3 - " u="1"/>
        <s v="OUT39" u="1"/>
        <s v="OUT47" u="1"/>
        <s v="OUT55" u="1"/>
        <s v="OUT299" u="1"/>
        <s v="OUT63" u="1"/>
        <s v="OUT195" u="1"/>
        <s v="OUT287" u="1"/>
        <s v="OUT379" u="1"/>
        <s v="OUT71" u="1"/>
        <s v="O404" u="1"/>
        <s v="OUT183" u="1"/>
        <s v="OUT275" u="1"/>
        <s v="OUT367" u="1"/>
        <s v="OUT459" u="1"/>
        <s v="O414" u="1"/>
        <s v="OUT171" u="1"/>
        <s v="OUT263" u="1"/>
        <s v="OUT355" u="1"/>
        <s v="OUT447" u="1"/>
        <s v="1.MS.3 - " u="1"/>
        <s v="O424" u="1"/>
        <s v="OUT251" u="1"/>
        <s v="OUT343" u="1"/>
        <s v="OUT435" u="1"/>
        <s v="O434" u="1"/>
        <s v="OUT331" u="1"/>
        <s v="OUT423" u="1"/>
        <s v="O444" u="1"/>
        <s v="OUT411" u="1"/>
        <s v="1.PS.3 - " u="1"/>
        <s v="O454" u="1"/>
        <s v="O464" u="1"/>
        <s v="1.AS.1 - " u="1"/>
        <s v="O474" u="1"/>
        <s v="1.AS.1 - i1" u="1"/>
        <s v="OUT48" u="1"/>
        <s v="OUT56" u="1"/>
        <s v="OUT64" u="1"/>
        <s v="OUT297" u="1"/>
        <s v="OUT389" u="1"/>
        <s v="OUT72" u="1"/>
        <s v="OUT193" u="1"/>
        <s v="OUT285" u="1"/>
        <s v="OUT377" u="1"/>
        <s v="OUT469" u="1"/>
        <s v="OUT80" u="1"/>
        <s v="OUT181" u="1"/>
        <s v="OUT273" u="1"/>
        <s v="OUT365" u="1"/>
        <s v="OUT457" u="1"/>
        <s v="OUT261" u="1"/>
        <s v="OUT353" u="1"/>
        <s v="OUT445" u="1"/>
        <s v="1.MS.1 - " u="1"/>
        <s v="OUT341" u="1"/>
        <s v="OUT433" u="1"/>
        <s v="OUT421" u="1"/>
        <s v="1.PS.1 - " u="1"/>
        <s v="OG2" u="1"/>
        <s v="OG3" u="1"/>
        <s v="OG4" u="1"/>
        <s v="OG5" u="1"/>
        <s v="OUT49" u="1"/>
        <s v="OG6" u="1"/>
        <s v="OUT57" u="1"/>
        <s v="OG7" u="1"/>
        <s v="OUT65" u="1"/>
        <s v="OG8" u="1"/>
        <s v="OUT399" u="1"/>
        <s v="OUT73" u="1"/>
        <s v="OG9" u="1"/>
        <s v="OUT295" u="1"/>
        <s v="OUT387" u="1"/>
        <s v="OUT479" u="1"/>
        <s v="OUT81" u="1"/>
        <s v="O405" u="1"/>
        <s v="OUT191" u="1"/>
        <s v="OUT283" u="1"/>
        <s v="OUT375" u="1"/>
        <s v="OUT467" u="1"/>
        <s v="O415" u="1"/>
        <s v="OUT271" u="1"/>
        <s v="OUT363" u="1"/>
        <s v="OUT455" u="1"/>
        <s v="O425" u="1"/>
        <s v="OUT351" u="1"/>
        <s v="OUT443" u="1"/>
        <s v="O435" u="1"/>
        <s v="OUT431" u="1"/>
        <s v="O445" u="1"/>
        <s v="O455" u="1"/>
        <s v="O465" u="1"/>
        <s v="O475" u="1"/>
        <s v="O7" u="1"/>
        <s v="OUT58" u="1"/>
        <s v="OUT66" u="1"/>
        <s v="OUT74" u="1"/>
        <s v="OUT397" u="1"/>
        <s v="OUT82" u="1"/>
        <s v="OUT293" u="1"/>
        <s v="OUT385" u="1"/>
        <s v="OUT477" u="1"/>
        <s v="OUT90" u="1"/>
        <s v="OUT281" u="1"/>
        <s v="OUT373" u="1"/>
        <s v="OUT465" u="1"/>
        <s v="OUT361" u="1"/>
        <s v="OUT453" u="1"/>
        <s v="OUT441" u="1"/>
        <s v="O3" u="1"/>
        <s v="OUT1" u="1"/>
        <s v="OUT59" u="1"/>
        <s v="OUT67" u="1"/>
        <s v="OUT75" u="1"/>
        <s v="OUT83" u="1"/>
        <s v="OUT395" u="1"/>
        <s v="OUT91" u="1"/>
        <s v="O406" u="1"/>
        <s v="OUT291" u="1"/>
        <s v="OUT383" u="1"/>
        <s v="OUT475" u="1"/>
        <s v="O416" u="1"/>
        <s v="OUT371" u="1"/>
        <s v="OUT463" u="1"/>
        <s v="O426" u="1"/>
        <s v="OUT451" u="1"/>
        <s v="O436" u="1"/>
        <s v="O446" u="1"/>
        <s v="O456" u="1"/>
        <s v="O466" u="1"/>
        <s v="O476" u="1"/>
        <s v="OUT68" u="1"/>
        <s v="OUT76" u="1"/>
        <s v="OUT84" u="1"/>
        <s v="OUT92" u="1"/>
        <s v="OUT393" u="1"/>
        <s v="OUT381" u="1"/>
        <s v="OUT473" u="1"/>
        <s v="OUT461" u="1"/>
        <s v="O70" u="1"/>
        <s v="OUT2" u="1"/>
        <s v="O71" u="1"/>
        <s v="O72" u="1"/>
        <s v="O73" u="1"/>
        <s v="OUT69" u="1"/>
        <s v="O74" u="1"/>
        <s v="OUT77" u="1"/>
        <s v="O75" u="1"/>
        <s v="OUT85" u="1"/>
        <s v="O76" u="1"/>
        <s v="OUT93" u="1"/>
        <s v="O77" u="1"/>
        <s v="O78" u="1"/>
        <s v="O407" u="1"/>
        <s v="OUT391" u="1"/>
        <s v="O79" u="1"/>
        <s v="O417" u="1"/>
        <s v="OUT471" u="1"/>
        <s v="O427" u="1"/>
        <s v="O437" u="1"/>
        <s v="O447" u="1"/>
        <s v="O457" u="1"/>
        <s v="3.AS.3" u="1"/>
        <s v="O467" u="1"/>
        <s v="2.AS.2" u="1"/>
        <s v="1.AS.1" u="1"/>
        <s v="O477" u="1"/>
        <s v="O30" u="1"/>
        <s v="O31" u="1"/>
        <s v="O32" u="1"/>
        <s v="O33" u="1"/>
        <s v="OUT78" u="1"/>
        <s v="O34" u="1"/>
        <s v="OUT86" u="1"/>
        <s v="O35" u="1"/>
        <s v="OUT94" u="1"/>
        <s v="O36" u="1"/>
        <s v="O37" u="1"/>
        <s v="O38" u="1"/>
        <s v="O39" u="1"/>
        <s v="3.AS.1" u="1"/>
        <s v="OUT3" u="1"/>
        <s v="OUT79" u="1"/>
        <s v="OUT87" u="1"/>
        <s v="OUT95" u="1"/>
        <s v="O408" u="1"/>
        <s v="O418" u="1"/>
        <s v="O428" u="1"/>
        <s v="O438" u="1"/>
        <s v="O448" u="1"/>
        <s v="O458" u="1"/>
        <s v="O468" u="1"/>
        <s v="O478" u="1"/>
        <s v="O100" u="1"/>
        <s v="O110" u="1"/>
        <s v="O120" u="1"/>
        <s v="O130" u="1"/>
        <s v="OUT88" u="1"/>
        <s v="O140" u="1"/>
        <s v="OUT96" u="1"/>
        <s v="O150" u="1"/>
        <s v="O160" u="1"/>
        <s v="O170" u="1"/>
        <s v="O180" u="1"/>
        <s v="O190" u="1"/>
        <s v="OUT4" u="1"/>
        <s v="OUT89" u="1"/>
        <s v="OUT97" u="1"/>
        <s v="1.AS.1 - ef" u="1"/>
        <s v="O409" u="1"/>
        <s v="O419" u="1"/>
        <s v="O429" u="1"/>
        <s v="O439" u="1"/>
        <s v="O449" u="1"/>
        <s v="O459" u="1"/>
        <s v="O469" u="1"/>
        <s v="O479" u="1"/>
        <s v="O101" u="1"/>
        <s v="O111" u="1"/>
        <s v="O121" u="1"/>
        <s v="O131" u="1"/>
        <s v="OUT98" u="1"/>
        <s v="O141" u="1"/>
        <s v="O151" u="1"/>
        <s v="O161" u="1"/>
        <s v="O171" u="1"/>
        <s v="O181" u="1"/>
        <s v="O191" u="1"/>
        <s v="OUT5" u="1"/>
        <s v="OUT99" u="1"/>
        <s v="O102" u="1"/>
        <s v="O112" u="1"/>
        <s v="O122" u="1"/>
        <s v="O132" u="1"/>
        <s v="O142" u="1"/>
        <s v="O152" u="1"/>
        <s v="O162" u="1"/>
        <s v="O172" u="1"/>
        <s v="O182" u="1"/>
        <s v="O192" u="1"/>
        <s v="OUT6" u="1"/>
        <s v="O103" u="1"/>
        <s v="O113" u="1"/>
        <s v="O123" u="1"/>
        <s v="O133" u="1"/>
        <s v="O143" u="1"/>
        <s v="O153" u="1"/>
        <s v="O163" u="1"/>
        <s v="O173" u="1"/>
        <s v="O183" u="1"/>
        <s v="O193" u="1"/>
        <s v="OUT7" u="1"/>
        <s v="O104" u="1"/>
        <s v="O114" u="1"/>
        <s v="O124" u="1"/>
        <s v="O134" u="1"/>
        <s v="O144" u="1"/>
        <s v="O154" u="1"/>
        <s v="O164" u="1"/>
        <s v="O174" u="1"/>
        <s v="O184" u="1"/>
        <s v="O194" u="1"/>
        <s v="9.AS.1 - Nuovo sistema software per servizi anagrafici rilasciato in esercizio." u="1"/>
        <s v="OUT8" u="1"/>
        <s v="OG100" u="1"/>
        <s v="O8" u="1"/>
        <s v="OG200" u="1"/>
        <s v="OG300" u="1"/>
        <s v="OG400" u="1"/>
        <s v="O105" u="1"/>
        <s v="O115" u="1"/>
        <s v="O125" u="1"/>
        <s v="O135" u="1"/>
        <s v="O145" u="1"/>
        <s v="O155" u="1"/>
        <s v="O165" u="1"/>
        <s v="OG101" u="1"/>
        <s v="O175" u="1"/>
        <s v="OG201" u="1"/>
        <s v="O4" u="1"/>
        <s v="O185" u="1"/>
        <s v="OG301" u="1"/>
        <s v="O195" u="1"/>
        <s v="OG401" u="1"/>
        <s v="OUT9" u="1"/>
        <s v="OG102" u="1"/>
        <s v="8.AS.1 - Nuovo sistema software per servizi HR rilasciato in esercizio. " u="1"/>
        <s v="OG110" u="1"/>
        <s v="OG202" u="1"/>
        <s v="OG210" u="1"/>
        <s v="OG302" u="1"/>
        <s v="OG310" u="1"/>
        <s v="OG402" u="1"/>
        <s v="OG410" u="1"/>
        <s v="O106" u="1"/>
        <s v="O116" u="1"/>
        <s v="O126" u="1"/>
        <s v="O136" u="1"/>
        <s v="O146" u="1"/>
        <s v="O156" u="1"/>
        <s v="OG103" u="1"/>
        <s v="O166" u="1"/>
        <s v="OG111" u="1"/>
        <s v="OG203" u="1"/>
        <s v="O176" u="1"/>
        <s v="OG211" u="1"/>
        <s v="OG303" u="1"/>
        <s v="O80" u="1"/>
        <s v="O186" u="1"/>
        <s v="OG311" u="1"/>
        <s v="OG403" u="1"/>
        <s v="O81" u="1"/>
        <s v="O196" u="1"/>
        <s v="OG411" u="1"/>
        <s v="O82" u="1"/>
        <s v="O83" u="1"/>
        <s v="OUT108" u="1"/>
        <s v="O84" u="1"/>
        <s v="O85" u="1"/>
        <s v="O86" u="1"/>
        <s v="O87" u="1"/>
        <s v="O88" u="1"/>
        <s v="O89" u="1"/>
        <s v="OG104" u="1"/>
        <s v="OG112" u="1"/>
        <s v="OG204" u="1"/>
        <s v="OG120" u="1"/>
        <s v="OG212" u="1"/>
        <s v="OG304" u="1"/>
        <s v="OG220" u="1"/>
        <s v="OG312" u="1"/>
        <s v="OG404" u="1"/>
        <s v="O40" u="1"/>
        <s v="OG320" u="1"/>
        <s v="OG412" u="1"/>
        <s v="O41" u="1"/>
        <s v="OG420" u="1"/>
        <s v="O42" u="1"/>
        <s v="OUT118" u="1"/>
        <s v="O43" u="1"/>
        <s v="OUT106" u="1"/>
        <s v="O44" u="1"/>
        <s v="O45" u="1"/>
        <s v="O46" u="1"/>
        <s v="O47" u="1"/>
        <s v="O48" u="1"/>
        <s v="O107" u="1"/>
        <s v="O49" u="1"/>
        <s v="O117" u="1"/>
        <s v="O127" u="1"/>
        <s v="O137" u="1"/>
        <s v="O147" u="1"/>
        <s v="OG105" u="1"/>
        <s v="O157" u="1"/>
        <s v="OG113" u="1"/>
        <s v="OG205" u="1"/>
        <s v="O167" u="1"/>
        <s v="OG121" u="1"/>
        <s v="OG213" u="1"/>
        <s v="OG305" u="1"/>
        <s v="O177" u="1"/>
        <s v="OG221" u="1"/>
        <s v="OG313" u="1"/>
        <s v="OG405" u="1"/>
        <s v="O187" u="1"/>
        <s v="OG321" u="1"/>
        <s v="OG413" u="1"/>
        <s v="O197" u="1"/>
        <s v="OG421" u="1"/>
        <s v="OUT128" u="1"/>
        <s v="OUT116" u="1"/>
        <s v="OUT208" u="1"/>
        <s v="OUT104" u="1"/>
        <s v="OG106" u="1"/>
        <s v="OG114" u="1"/>
        <s v="OG206" u="1"/>
        <s v="OG122" u="1"/>
        <s v="OG214" u="1"/>
        <s v="OG306" u="1"/>
        <s v="OG130" u="1"/>
        <s v="OG222" u="1"/>
        <s v="OG314" u="1"/>
        <s v="OG406" u="1"/>
        <s v="OG230" u="1"/>
        <s v="OG322" u="1"/>
        <s v="OG414" u="1"/>
        <s v="O200" u="1"/>
        <s v="OG330" u="1"/>
        <s v="OG422" u="1"/>
        <s v="O210" u="1"/>
        <s v="OUT138" u="1"/>
        <s v="OG430" u="1"/>
        <s v="O220" u="1"/>
        <s v="OUT126" u="1"/>
        <s v="OUT218" u="1"/>
        <s v="O230" u="1"/>
        <s v="OUT114" u="1"/>
        <s v="OUT206" u="1"/>
        <s v="O240" u="1"/>
        <s v="OUT102" u="1"/>
        <s v="O250" u="1"/>
        <s v="O260" u="1"/>
        <s v="O270" u="1"/>
        <s v="O108" u="1"/>
        <s v="O280" u="1"/>
        <s v="O118" u="1"/>
        <s v="O290" u="1"/>
        <s v="O128" u="1"/>
        <s v="O138" u="1"/>
        <s v="OG107" u="1"/>
        <s v="O148" u="1"/>
        <s v="OG115" u="1"/>
        <s v="OG207" u="1"/>
        <s v="O158" u="1"/>
        <s v="OG123" u="1"/>
        <s v="OG215" u="1"/>
        <s v="OG307" u="1"/>
        <s v="O168" u="1"/>
        <s v="OG131" u="1"/>
        <s v="OG223" u="1"/>
        <s v="OG315" u="1"/>
        <s v="OG407" u="1"/>
        <s v="O178" u="1"/>
        <s v="OG231" u="1"/>
        <s v="OG323" u="1"/>
        <s v="OG415" u="1"/>
        <s v="O188" u="1"/>
        <s v="OG331" u="1"/>
        <s v="OG423" u="1"/>
        <s v="OUT148" u="1"/>
        <s v="O198" u="1"/>
        <s v="OG431" u="1"/>
        <s v="OUT136" u="1"/>
        <s v="OUT228" u="1"/>
        <s v="OUT124" u="1"/>
        <s v="OUT216" u="1"/>
        <s v="OUT308" u="1"/>
        <s v="OUT112" u="1"/>
        <s v="OUT204" u="1"/>
        <s v="OUT100" u="1"/>
      </sharedItems>
    </cacheField>
    <cacheField name="RIS" numFmtId="0">
      <sharedItems count="1443">
        <s v="Risultato Atteso"/>
        <s v="RA1 - Attestazione di piena conformità del sistema alle aspettative, siglato da una commissione composta da una selezione di utenti."/>
        <s v="" u="1"/>
        <s v="OG108" u="1"/>
        <s v="OG116" u="1"/>
        <s v="OG208" u="1"/>
        <s v="RA105" u="1"/>
        <s v="OG124" u="1"/>
        <s v="OG216" u="1"/>
        <s v="OG308" u="1"/>
        <s v="RA113" u="1"/>
        <s v="RA205" u="1"/>
        <s v="OG132" u="1"/>
        <s v="OG224" u="1"/>
        <s v="OG316" u="1"/>
        <s v="OG408" u="1"/>
        <s v="RA121" u="1"/>
        <s v="RA213" u="1"/>
        <s v="RA305" u="1"/>
        <s v="RIS13" u="1"/>
        <s v="OG140" u="1"/>
        <s v="OG232" u="1"/>
        <s v="OG324" u="1"/>
        <s v="OG416" u="1"/>
        <s v="RA221" u="1"/>
        <s v="RA313" u="1"/>
        <s v="RA405" u="1"/>
        <s v="RIS21" u="1"/>
        <s v="OG240" u="1"/>
        <s v="OG332" u="1"/>
        <s v="OG424" u="1"/>
        <s v="RA321" u="1"/>
        <s v="RA413" u="1"/>
        <s v="OG340" u="1"/>
        <s v="OG432" u="1"/>
        <s v="RA421" u="1"/>
        <s v="OG440" u="1"/>
        <s v="RIS119" u="1"/>
        <s v="RIS107" u="1"/>
        <s v="OG109" u="1"/>
        <s v="OG117" u="1"/>
        <s v="OG209" u="1"/>
        <s v="RA106" u="1"/>
        <s v="OG125" u="1"/>
        <s v="OG217" u="1"/>
        <s v="OG309" u="1"/>
        <s v="RA114" u="1"/>
        <s v="RA206" u="1"/>
        <s v="OG133" u="1"/>
        <s v="OG225" u="1"/>
        <s v="OG317" u="1"/>
        <s v="OG409" u="1"/>
        <s v="RA122" u="1"/>
        <s v="RA214" u="1"/>
        <s v="RA306" u="1"/>
        <s v="RIS14" u="1"/>
        <s v="OG141" u="1"/>
        <s v="OG233" u="1"/>
        <s v="OG325" u="1"/>
        <s v="OG417" u="1"/>
        <s v="RA130" u="1"/>
        <s v="RA222" u="1"/>
        <s v="RA314" u="1"/>
        <s v="RA406" u="1"/>
        <s v="RIS22" u="1"/>
        <s v="OG241" u="1"/>
        <s v="OG333" u="1"/>
        <s v="OG425" u="1"/>
        <s v="RA230" u="1"/>
        <s v="RA322" u="1"/>
        <s v="RA414" u="1"/>
        <s v="RIS30" u="1"/>
        <s v="OG341" u="1"/>
        <s v="OG433" u="1"/>
        <s v="RA330" u="1"/>
        <s v="RA422" u="1"/>
        <s v="OG441" u="1"/>
        <s v="RIS129" u="1"/>
        <s v="RA430" u="1"/>
        <s v="RIS117" u="1"/>
        <s v="RIS209" u="1"/>
        <s v="RIS105" u="1"/>
        <s v="OG118" u="1"/>
        <s v="RA107" u="1"/>
        <s v="OG126" u="1"/>
        <s v="OG218" u="1"/>
        <s v="RA115" u="1"/>
        <s v="RA207" u="1"/>
        <s v="OG134" u="1"/>
        <s v="OG226" u="1"/>
        <s v="OG318" u="1"/>
        <s v="RA123" u="1"/>
        <s v="RA215" u="1"/>
        <s v="RA307" u="1"/>
        <s v="RIS15" u="1"/>
        <s v="OG142" u="1"/>
        <s v="OG234" u="1"/>
        <s v="OG326" u="1"/>
        <s v="OG418" u="1"/>
        <s v="RA131" u="1"/>
        <s v="RA223" u="1"/>
        <s v="RA315" u="1"/>
        <s v="RA407" u="1"/>
        <s v="RIS23" u="1"/>
        <s v="OG150" u="1"/>
        <s v="OG242" u="1"/>
        <s v="OG334" u="1"/>
        <s v="OG426" u="1"/>
        <s v="RA231" u="1"/>
        <s v="RA323" u="1"/>
        <s v="RA415" u="1"/>
        <s v="RIS31" u="1"/>
        <s v="OG250" u="1"/>
        <s v="OG342" u="1"/>
        <s v="OG434" u="1"/>
        <s v="RA331" u="1"/>
        <s v="RA423" u="1"/>
        <s v="OG350" u="1"/>
        <s v="OG442" u="1"/>
        <s v="RIS139" u="1"/>
        <s v="RA431" u="1"/>
        <s v="OG450" u="1"/>
        <s v="RIS127" u="1"/>
        <s v="RIS219" u="1"/>
        <s v="RIS115" u="1"/>
        <s v="RIS207" u="1"/>
        <s v="RIS103" u="1"/>
        <s v="OG119" u="1"/>
        <s v="RA108" u="1"/>
        <s v="OG127" u="1"/>
        <s v="OG219" u="1"/>
        <s v="RA116" u="1"/>
        <s v="RA208" u="1"/>
        <s v="OG135" u="1"/>
        <s v="OG227" u="1"/>
        <s v="OG319" u="1"/>
        <s v="RA124" u="1"/>
        <s v="RA216" u="1"/>
        <s v="RA308" u="1"/>
        <s v="RIS16" u="1"/>
        <s v="OG143" u="1"/>
        <s v="OG235" u="1"/>
        <s v="OG327" u="1"/>
        <s v="OG419" u="1"/>
        <s v="RA132" u="1"/>
        <s v="RA224" u="1"/>
        <s v="RA316" u="1"/>
        <s v="RA408" u="1"/>
        <s v="RIS24" u="1"/>
        <s v="OG151" u="1"/>
        <s v="OG243" u="1"/>
        <s v="OG335" u="1"/>
        <s v="OG427" u="1"/>
        <s v="RA140" u="1"/>
        <s v="RA232" u="1"/>
        <s v="RA324" u="1"/>
        <s v="RA416" u="1"/>
        <s v="RIS32" u="1"/>
        <s v="OG251" u="1"/>
        <s v="OG343" u="1"/>
        <s v="OG435" u="1"/>
        <s v="RA240" u="1"/>
        <s v="RA332" u="1"/>
        <s v="RA424" u="1"/>
        <s v="RIS40" u="1"/>
        <s v="OG351" u="1"/>
        <s v="OG443" u="1"/>
        <s v="RIS149" u="1"/>
        <s v="RA340" u="1"/>
        <s v="RA432" u="1"/>
        <s v="OG451" u="1"/>
        <s v="RIS137" u="1"/>
        <s v="RIS229" u="1"/>
        <s v="RA440" u="1"/>
        <s v="RIS125" u="1"/>
        <s v="RIS217" u="1"/>
        <s v="RIS309" u="1"/>
        <s v="RIS113" u="1"/>
        <s v="RIS205" u="1"/>
        <s v="RIS101" u="1"/>
        <s v="RA109" u="1"/>
        <s v="OG128" u="1"/>
        <s v="RA117" u="1"/>
        <s v="RA209" u="1"/>
        <s v="OG136" u="1"/>
        <s v="OG228" u="1"/>
        <s v="RA125" u="1"/>
        <s v="RA217" u="1"/>
        <s v="RA309" u="1"/>
        <s v="RIS17" u="1"/>
        <s v="OG144" u="1"/>
        <s v="OG236" u="1"/>
        <s v="OG328" u="1"/>
        <s v="RA133" u="1"/>
        <s v="RA225" u="1"/>
        <s v="RA317" u="1"/>
        <s v="RA409" u="1"/>
        <s v="RIS25" u="1"/>
        <s v="OG152" u="1"/>
        <s v="OG244" u="1"/>
        <s v="OG336" u="1"/>
        <s v="OG428" u="1"/>
        <s v="RA141" u="1"/>
        <s v="RA233" u="1"/>
        <s v="RA325" u="1"/>
        <s v="RA417" u="1"/>
        <s v="RIS33" u="1"/>
        <s v="OG160" u="1"/>
        <s v="OG252" u="1"/>
        <s v="OG344" u="1"/>
        <s v="OG436" u="1"/>
        <s v="RA241" u="1"/>
        <s v="RA333" u="1"/>
        <s v="RA425" u="1"/>
        <s v="RIS41" u="1"/>
        <s v="OG260" u="1"/>
        <s v="OG352" u="1"/>
        <s v="OG444" u="1"/>
        <s v="RIS159" u="1"/>
        <s v="RA341" u="1"/>
        <s v="RA433" u="1"/>
        <s v="OG360" u="1"/>
        <s v="OG452" u="1"/>
        <s v="RIS147" u="1"/>
        <s v="RIS239" u="1"/>
        <s v="RA441" u="1"/>
        <s v="OG460" u="1"/>
        <s v="RIS135" u="1"/>
        <s v="RIS227" u="1"/>
        <s v="RIS319" u="1"/>
        <s v="RIS123" u="1"/>
        <s v="RIS215" u="1"/>
        <s v="RIS307" u="1"/>
        <s v="RIS111" u="1"/>
        <s v="RIS203" u="1"/>
        <s v="OG129" u="1"/>
        <s v="RA118" u="1"/>
        <s v="OG137" u="1"/>
        <s v="OG229" u="1"/>
        <s v="RA126" u="1"/>
        <s v="RA218" u="1"/>
        <s v="RIS18" u="1"/>
        <s v="OG145" u="1"/>
        <s v="OG237" u="1"/>
        <s v="OG329" u="1"/>
        <s v="RA134" u="1"/>
        <s v="RA226" u="1"/>
        <s v="RA318" u="1"/>
        <s v="RIS26" u="1"/>
        <s v="OG153" u="1"/>
        <s v="OG245" u="1"/>
        <s v="OG337" u="1"/>
        <s v="OG429" u="1"/>
        <s v="RA142" u="1"/>
        <s v="RA234" u="1"/>
        <s v="RA326" u="1"/>
        <s v="RA418" u="1"/>
        <s v="RIS34" u="1"/>
        <s v="OG161" u="1"/>
        <s v="OG253" u="1"/>
        <s v="OG345" u="1"/>
        <s v="OG437" u="1"/>
        <s v="RA150" u="1"/>
        <s v="RA242" u="1"/>
        <s v="RA334" u="1"/>
        <s v="RA426" u="1"/>
        <s v="RIS42" u="1"/>
        <s v="OG261" u="1"/>
        <s v="OG353" u="1"/>
        <s v="OG445" u="1"/>
        <s v="RIS169" u="1"/>
        <s v="RA250" u="1"/>
        <s v="RA342" u="1"/>
        <s v="RA434" u="1"/>
        <s v="RIS50" u="1"/>
        <s v="OG361" u="1"/>
        <s v="OG453" u="1"/>
        <s v="RIS157" u="1"/>
        <s v="RIS249" u="1"/>
        <s v="RA350" u="1"/>
        <s v="RA442" u="1"/>
        <s v="OG461" u="1"/>
        <s v="RIS145" u="1"/>
        <s v="RIS237" u="1"/>
        <s v="RIS329" u="1"/>
        <s v="RA450" u="1"/>
        <s v="RIS133" u="1"/>
        <s v="RIS225" u="1"/>
        <s v="RIS317" u="1"/>
        <s v="RIS409" u="1"/>
        <s v="RIS121" u="1"/>
        <s v="RIS213" u="1"/>
        <s v="RIS305" u="1"/>
        <s v="RIS201" u="1"/>
        <s v="RA119" u="1"/>
        <s v="OG138" u="1"/>
        <s v="RA127" u="1"/>
        <s v="RA219" u="1"/>
        <s v="RIS19" u="1"/>
        <s v="OG146" u="1"/>
        <s v="OG238" u="1"/>
        <s v="RA135" u="1"/>
        <s v="RA227" u="1"/>
        <s v="RA319" u="1"/>
        <s v="RIS27" u="1"/>
        <s v="OG154" u="1"/>
        <s v="OG246" u="1"/>
        <s v="OG338" u="1"/>
        <s v="RA143" u="1"/>
        <s v="RA235" u="1"/>
        <s v="RA327" u="1"/>
        <s v="RA419" u="1"/>
        <s v="RIS35" u="1"/>
        <s v="OG162" u="1"/>
        <s v="OG254" u="1"/>
        <s v="OG346" u="1"/>
        <s v="OG438" u="1"/>
        <s v="RA151" u="1"/>
        <s v="RA243" u="1"/>
        <s v="RA335" u="1"/>
        <s v="RA427" u="1"/>
        <s v="RIS43" u="1"/>
        <s v="OG170" u="1"/>
        <s v="OG262" u="1"/>
        <s v="OG354" u="1"/>
        <s v="OG446" u="1"/>
        <s v="RIS179" u="1"/>
        <s v="RA251" u="1"/>
        <s v="RA343" u="1"/>
        <s v="RA435" u="1"/>
        <s v="RIS51" u="1"/>
        <s v="OG270" u="1"/>
        <s v="OG362" u="1"/>
        <s v="OG454" u="1"/>
        <s v="RIS167" u="1"/>
        <s v="RIS259" u="1"/>
        <s v="RA351" u="1"/>
        <s v="RA443" u="1"/>
        <s v="OG370" u="1"/>
        <s v="OG462" u="1"/>
        <s v="RIS155" u="1"/>
        <s v="RIS247" u="1"/>
        <s v="RIS339" u="1"/>
        <s v="RA451" u="1"/>
        <s v="OG470" u="1"/>
        <s v="RIS143" u="1"/>
        <s v="RIS235" u="1"/>
        <s v="RIS327" u="1"/>
        <s v="RIS419" u="1"/>
        <s v="RIS131" u="1"/>
        <s v="RIS223" u="1"/>
        <s v="RIS315" u="1"/>
        <s v="RIS407" u="1"/>
        <s v="RIS211" u="1"/>
        <s v="RIS303" u="1"/>
        <s v="OG139" u="1"/>
        <s v="RA128" u="1"/>
        <s v="OG147" u="1"/>
        <s v="OG239" u="1"/>
        <s v="RA136" u="1"/>
        <s v="RA228" u="1"/>
        <s v="RIS28" u="1"/>
        <s v="OG155" u="1"/>
        <s v="OG247" u="1"/>
        <s v="OG339" u="1"/>
        <s v="RA144" u="1"/>
        <s v="RA236" u="1"/>
        <s v="RA328" u="1"/>
        <s v="RIS36" u="1"/>
        <s v="OG163" u="1"/>
        <s v="OG255" u="1"/>
        <s v="OG347" u="1"/>
        <s v="OG439" u="1"/>
        <s v="RA152" u="1"/>
        <s v="RA244" u="1"/>
        <s v="RA336" u="1"/>
        <s v="RA428" u="1"/>
        <s v="RIS44" u="1"/>
        <s v="OG171" u="1"/>
        <s v="OG263" u="1"/>
        <s v="OG355" u="1"/>
        <s v="OG447" u="1"/>
        <s v="RIS189" u="1"/>
        <s v="RA160" u="1"/>
        <s v="RA252" u="1"/>
        <s v="RA344" u="1"/>
        <s v="RA436" u="1"/>
        <s v="RIS52" u="1"/>
        <s v="OG271" u="1"/>
        <s v="OG363" u="1"/>
        <s v="OG455" u="1"/>
        <s v="RIS177" u="1"/>
        <s v="RIS269" u="1"/>
        <s v="RA260" u="1"/>
        <s v="RA352" u="1"/>
        <s v="RA444" u="1"/>
        <s v="RIS60" u="1"/>
        <s v="OG371" u="1"/>
        <s v="OG463" u="1"/>
        <s v="RIS165" u="1"/>
        <s v="RIS257" u="1"/>
        <s v="RIS349" u="1"/>
        <s v="RA360" u="1"/>
        <s v="RA452" u="1"/>
        <s v="OG471" u="1"/>
        <s v="RIS153" u="1"/>
        <s v="RIS245" u="1"/>
        <s v="RIS337" u="1"/>
        <s v="RIS429" u="1"/>
        <s v="RA460" u="1"/>
        <s v="RIS141" u="1"/>
        <s v="RIS233" u="1"/>
        <s v="RIS325" u="1"/>
        <s v="RIS417" u="1"/>
        <s v="RIS221" u="1"/>
        <s v="RIS313" u="1"/>
        <s v="RIS405" u="1"/>
        <s v="RIS301" u="1"/>
        <s v="RA129" u="1"/>
        <s v="OG148" u="1"/>
        <s v="RA137" u="1"/>
        <s v="RA229" u="1"/>
        <s v="RIS29" u="1"/>
        <s v="OG156" u="1"/>
        <s v="OG248" u="1"/>
        <s v="RA145" u="1"/>
        <s v="RA237" u="1"/>
        <s v="RA329" u="1"/>
        <s v="RIS37" u="1"/>
        <s v="OG164" u="1"/>
        <s v="OG256" u="1"/>
        <s v="OG348" u="1"/>
        <s v="RA153" u="1"/>
        <s v="RA245" u="1"/>
        <s v="RA337" u="1"/>
        <s v="RA429" u="1"/>
        <s v="RIS45" u="1"/>
        <s v="OG172" u="1"/>
        <s v="OG264" u="1"/>
        <s v="OG356" u="1"/>
        <s v="OG448" u="1"/>
        <s v="RIS199" u="1"/>
        <s v="RA161" u="1"/>
        <s v="RA253" u="1"/>
        <s v="RA345" u="1"/>
        <s v="RA437" u="1"/>
        <s v="RIS53" u="1"/>
        <s v="OG180" u="1"/>
        <s v="OG272" u="1"/>
        <s v="OG364" u="1"/>
        <s v="OG456" u="1"/>
        <s v="RIS187" u="1"/>
        <s v="RIS279" u="1"/>
        <s v="RA261" u="1"/>
        <s v="RA353" u="1"/>
        <s v="RA445" u="1"/>
        <s v="RIS61" u="1"/>
        <s v="OG280" u="1"/>
        <s v="OG372" u="1"/>
        <s v="OG464" u="1"/>
        <s v="RIS175" u="1"/>
        <s v="RIS267" u="1"/>
        <s v="RIS359" u="1"/>
        <s v="RA361" u="1"/>
        <s v="RA453" u="1"/>
        <s v="OG380" u="1"/>
        <s v="OG472" u="1"/>
        <s v="RIS163" u="1"/>
        <s v="RIS255" u="1"/>
        <s v="RIS347" u="1"/>
        <s v="RIS439" u="1"/>
        <s v="RA461" u="1"/>
        <s v="RIS151" u="1"/>
        <s v="RIS243" u="1"/>
        <s v="RIS335" u="1"/>
        <s v="RIS427" u="1"/>
        <s v="RIS231" u="1"/>
        <s v="RIS323" u="1"/>
        <s v="RIS415" u="1"/>
        <s v="RIS311" u="1"/>
        <s v="RIS403" u="1"/>
        <s v="OG10" u="1"/>
        <s v="OG20" u="1"/>
        <s v="OG30" u="1"/>
        <s v="OG40" u="1"/>
        <s v="OG149" u="1"/>
        <s v="OG50" u="1"/>
        <s v="RA138" u="1"/>
        <s v="OG157" u="1"/>
        <s v="OG249" u="1"/>
        <s v="OG60" u="1"/>
        <s v="RA146" u="1"/>
        <s v="RA238" u="1"/>
        <s v="RIS38" u="1"/>
        <s v="OG165" u="1"/>
        <s v="OG257" u="1"/>
        <s v="OG349" u="1"/>
        <s v="OG70" u="1"/>
        <s v="RA154" u="1"/>
        <s v="RA246" u="1"/>
        <s v="RA338" u="1"/>
        <s v="RIS46" u="1"/>
        <s v="OG173" u="1"/>
        <s v="OG265" u="1"/>
        <s v="OG357" u="1"/>
        <s v="OG449" u="1"/>
        <s v="OG80" u="1"/>
        <s v="RA162" u="1"/>
        <s v="RA254" u="1"/>
        <s v="RA346" u="1"/>
        <s v="RA438" u="1"/>
        <s v="RIS54" u="1"/>
        <s v="OG181" u="1"/>
        <s v="OG273" u="1"/>
        <s v="OG365" u="1"/>
        <s v="OG457" u="1"/>
        <s v="RIS197" u="1"/>
        <s v="RIS289" u="1"/>
        <s v="OG90" u="1"/>
        <s v="RA170" u="1"/>
        <s v="RA262" u="1"/>
        <s v="RA354" u="1"/>
        <s v="RA446" u="1"/>
        <s v="RIS62" u="1"/>
        <s v="OG281" u="1"/>
        <s v="OG373" u="1"/>
        <s v="OG465" u="1"/>
        <s v="RIS185" u="1"/>
        <s v="RIS277" u="1"/>
        <s v="RIS369" u="1"/>
        <s v="RA270" u="1"/>
        <s v="RA362" u="1"/>
        <s v="RA454" u="1"/>
        <s v="RIS70" u="1"/>
        <s v="OG381" u="1"/>
        <s v="OG473" u="1"/>
        <s v="RIS173" u="1"/>
        <s v="RIS265" u="1"/>
        <s v="RIS357" u="1"/>
        <s v="RIS449" u="1"/>
        <s v="RA370" u="1"/>
        <s v="RA462" u="1"/>
        <s v="RIS161" u="1"/>
        <s v="RIS253" u="1"/>
        <s v="RIS345" u="1"/>
        <s v="RIS437" u="1"/>
        <s v="RA470" u="1"/>
        <s v="RIS241" u="1"/>
        <s v="RIS333" u="1"/>
        <s v="RIS425" u="1"/>
        <s v="RIS321" u="1"/>
        <s v="RIS413" u="1"/>
        <s v="RIS401" u="1"/>
        <s v="RA139" u="1"/>
        <s v="OG158" u="1"/>
        <s v="RA147" u="1"/>
        <s v="RA239" u="1"/>
        <s v="RIS39" u="1"/>
        <s v="OG166" u="1"/>
        <s v="OG258" u="1"/>
        <s v="RA155" u="1"/>
        <s v="RA247" u="1"/>
        <s v="RA339" u="1"/>
        <s v="RIS47" u="1"/>
        <s v="OG174" u="1"/>
        <s v="OG266" u="1"/>
        <s v="OG358" u="1"/>
        <s v="RA163" u="1"/>
        <s v="RA255" u="1"/>
        <s v="RA347" u="1"/>
        <s v="RA439" u="1"/>
        <s v="RIS55" u="1"/>
        <s v="OG182" u="1"/>
        <s v="OG274" u="1"/>
        <s v="OG366" u="1"/>
        <s v="OG458" u="1"/>
        <s v="RIS299" u="1"/>
        <s v="RA171" u="1"/>
        <s v="RA263" u="1"/>
        <s v="RA355" u="1"/>
        <s v="RA447" u="1"/>
        <s v="RIS63" u="1"/>
        <s v="OG190" u="1"/>
        <s v="OG282" u="1"/>
        <s v="OG374" u="1"/>
        <s v="OG466" u="1"/>
        <s v="RIS195" u="1"/>
        <s v="RIS287" u="1"/>
        <s v="RIS379" u="1"/>
        <s v="RA271" u="1"/>
        <s v="RA363" u="1"/>
        <s v="RA455" u="1"/>
        <s v="RIS71" u="1"/>
        <s v="OG290" u="1"/>
        <s v="OG382" u="1"/>
        <s v="OG474" u="1"/>
        <s v="RIS183" u="1"/>
        <s v="RIS275" u="1"/>
        <s v="RIS367" u="1"/>
        <s v="RIS459" u="1"/>
        <s v="RA371" u="1"/>
        <s v="RA463" u="1"/>
        <s v="OG390" u="1"/>
        <s v="RIS171" u="1"/>
        <s v="RIS263" u="1"/>
        <s v="RIS355" u="1"/>
        <s v="RIS447" u="1"/>
        <s v="RA471" u="1"/>
        <s v="RIS251" u="1"/>
        <s v="RIS343" u="1"/>
        <s v="RIS435" u="1"/>
        <s v="RIS331" u="1"/>
        <s v="RIS423" u="1"/>
        <s v="RIS411" u="1"/>
        <s v="OG11" u="1"/>
        <s v="OG21" u="1"/>
        <s v="OG31" u="1"/>
        <s v="OG41" u="1"/>
        <s v="OG159" u="1"/>
        <s v="OG51" u="1"/>
        <s v="RA148" u="1"/>
        <s v="OG167" u="1"/>
        <s v="OG259" u="1"/>
        <s v="OG61" u="1"/>
        <s v="RA156" u="1"/>
        <s v="RA248" u="1"/>
        <s v="RIS48" u="1"/>
        <s v="OG175" u="1"/>
        <s v="OG267" u="1"/>
        <s v="OG359" u="1"/>
        <s v="OG71" u="1"/>
        <s v="RA164" u="1"/>
        <s v="RA256" u="1"/>
        <s v="RA348" u="1"/>
        <s v="RIS56" u="1"/>
        <s v="OG183" u="1"/>
        <s v="OG275" u="1"/>
        <s v="OG367" u="1"/>
        <s v="OG459" u="1"/>
        <s v="OG81" u="1"/>
        <s v="RA172" u="1"/>
        <s v="RA264" u="1"/>
        <s v="RA356" u="1"/>
        <s v="RA448" u="1"/>
        <s v="RIS64" u="1"/>
        <s v="OG191" u="1"/>
        <s v="OG283" u="1"/>
        <s v="OG375" u="1"/>
        <s v="OG467" u="1"/>
        <s v="RIS297" u="1"/>
        <s v="RIS389" u="1"/>
        <s v="OG91" u="1"/>
        <s v="RA180" u="1"/>
        <s v="RA272" u="1"/>
        <s v="RA364" u="1"/>
        <s v="RA456" u="1"/>
        <s v="RIS72" u="1"/>
        <s v="OG291" u="1"/>
        <s v="OG383" u="1"/>
        <s v="OG475" u="1"/>
        <s v="RIS193" u="1"/>
        <s v="RIS285" u="1"/>
        <s v="RIS377" u="1"/>
        <s v="RIS469" u="1"/>
        <s v="RA280" u="1"/>
        <s v="RA372" u="1"/>
        <s v="RA464" u="1"/>
        <s v="RIS80" u="1"/>
        <s v="OG391" u="1"/>
        <s v="RIS181" u="1"/>
        <s v="RIS273" u="1"/>
        <s v="RIS365" u="1"/>
        <s v="RIS457" u="1"/>
        <s v="RA380" u="1"/>
        <s v="RA472" u="1"/>
        <s v="RIS261" u="1"/>
        <s v="RIS353" u="1"/>
        <s v="RIS445" u="1"/>
        <s v="RIS341" u="1"/>
        <s v="RIS433" u="1"/>
        <s v="RIS421" u="1"/>
        <s v="RA10" u="1"/>
        <s v="RA20" u="1"/>
        <s v="RA30" u="1"/>
        <s v="RA40" u="1"/>
        <s v="RA149" u="1"/>
        <s v="RA50" u="1"/>
        <s v="OG168" u="1"/>
        <s v="RA157" u="1"/>
        <s v="RA249" u="1"/>
        <s v="RIS49" u="1"/>
        <s v="RA60" u="1"/>
        <s v="OG176" u="1"/>
        <s v="OG268" u="1"/>
        <s v="RA165" u="1"/>
        <s v="RA257" u="1"/>
        <s v="RA349" u="1"/>
        <s v="RIS57" u="1"/>
        <s v="RA70" u="1"/>
        <s v="OG184" u="1"/>
        <s v="OG276" u="1"/>
        <s v="OG368" u="1"/>
        <s v="RA173" u="1"/>
        <s v="RA265" u="1"/>
        <s v="RA357" u="1"/>
        <s v="RA449" u="1"/>
        <s v="RIS65" u="1"/>
        <s v="RA80" u="1"/>
        <s v="OG192" u="1"/>
        <s v="OG284" u="1"/>
        <s v="OG376" u="1"/>
        <s v="OG468" u="1"/>
        <s v="RIS399" u="1"/>
        <s v="RA181" u="1"/>
        <s v="RA273" u="1"/>
        <s v="RA365" u="1"/>
        <s v="RA457" u="1"/>
        <s v="RIS73" u="1"/>
        <s v="RA90" u="1"/>
        <s v="OG292" u="1"/>
        <s v="OG384" u="1"/>
        <s v="OG476" u="1"/>
        <s v="RIS295" u="1"/>
        <s v="RIS387" u="1"/>
        <s v="RIS479" u="1"/>
        <s v="RA281" u="1"/>
        <s v="RA373" u="1"/>
        <s v="RA465" u="1"/>
        <s v="RIS81" u="1"/>
        <s v="OG392" u="1"/>
        <s v="RIS191" u="1"/>
        <s v="RIS283" u="1"/>
        <s v="RIS375" u="1"/>
        <s v="RIS467" u="1"/>
        <s v="RA381" u="1"/>
        <s v="RA473" u="1"/>
        <s v="RIS271" u="1"/>
        <s v="RIS363" u="1"/>
        <s v="RIS455" u="1"/>
        <s v="RIS351" u="1"/>
        <s v="RIS443" u="1"/>
        <s v="RIS431" u="1"/>
        <s v="OG12" u="1"/>
        <s v="OG22" u="1"/>
        <s v="OG32" u="1"/>
        <s v="OG42" u="1"/>
        <s v="OG169" u="1"/>
        <s v="OG52" u="1"/>
        <s v="RA158" u="1"/>
        <s v="OG177" u="1"/>
        <s v="OG269" u="1"/>
        <s v="OG62" u="1"/>
        <s v="RA166" u="1"/>
        <s v="RA258" u="1"/>
        <s v="RIS58" u="1"/>
        <s v="OG185" u="1"/>
        <s v="OG277" u="1"/>
        <s v="OG369" u="1"/>
        <s v="OG72" u="1"/>
        <s v="RA174" u="1"/>
        <s v="RA266" u="1"/>
        <s v="RA358" u="1"/>
        <s v="RIS66" u="1"/>
        <s v="OG193" u="1"/>
        <s v="OG285" u="1"/>
        <s v="OG377" u="1"/>
        <s v="OG469" u="1"/>
        <s v="OG82" u="1"/>
        <s v="RA182" u="1"/>
        <s v="RA274" u="1"/>
        <s v="RA366" u="1"/>
        <s v="RA458" u="1"/>
        <s v="RIS74" u="1"/>
        <s v="OG293" u="1"/>
        <s v="OG385" u="1"/>
        <s v="OG477" u="1"/>
        <s v="RIS397" u="1"/>
        <s v="OG92" u="1"/>
        <s v="RA190" u="1"/>
        <s v="RA282" u="1"/>
        <s v="RA374" u="1"/>
        <s v="RA466" u="1"/>
        <s v="RIS82" u="1"/>
        <s v="OG393" u="1"/>
        <s v="RIS293" u="1"/>
        <s v="RIS385" u="1"/>
        <s v="RIS477" u="1"/>
        <s v="RA290" u="1"/>
        <s v="RA382" u="1"/>
        <s v="RA474" u="1"/>
        <s v="RIS90" u="1"/>
        <s v="RIS281" u="1"/>
        <s v="RIS373" u="1"/>
        <s v="RIS465" u="1"/>
        <s v="RA390" u="1"/>
        <s v="RIS361" u="1"/>
        <s v="RIS453" u="1"/>
        <s v="RIS441" u="1"/>
        <s v="RA11" u="1"/>
        <s v="RA21" u="1"/>
        <s v="RIS1" u="1"/>
        <s v="RA31" u="1"/>
        <s v="RA41" u="1"/>
        <s v="RA159" u="1"/>
        <s v="RA51" u="1"/>
        <s v="OG178" u="1"/>
        <s v="RA167" u="1"/>
        <s v="RA259" u="1"/>
        <s v="RIS59" u="1"/>
        <s v="RA61" u="1"/>
        <s v="OG186" u="1"/>
        <s v="OG278" u="1"/>
        <s v="RA175" u="1"/>
        <s v="RA267" u="1"/>
        <s v="RA359" u="1"/>
        <s v="RIS67" u="1"/>
        <s v="RA71" u="1"/>
        <s v="OG194" u="1"/>
        <s v="OG286" u="1"/>
        <s v="OG378" u="1"/>
        <s v="RA183" u="1"/>
        <s v="RA275" u="1"/>
        <s v="RA367" u="1"/>
        <s v="RA459" u="1"/>
        <s v="RIS75" u="1"/>
        <s v="RA81" u="1"/>
        <s v="OG294" u="1"/>
        <s v="OG386" u="1"/>
        <s v="OG478" u="1"/>
        <s v="RA191" u="1"/>
        <s v="RA283" u="1"/>
        <s v="RA375" u="1"/>
        <s v="RA467" u="1"/>
        <s v="RIS83" u="1"/>
        <s v="RA91" u="1"/>
        <s v="OG394" u="1"/>
        <s v="RIS395" u="1"/>
        <s v="RA291" u="1"/>
        <s v="RA383" u="1"/>
        <s v="RA475" u="1"/>
        <s v="RIS91" u="1"/>
        <s v="RIS291" u="1"/>
        <s v="RIS383" u="1"/>
        <s v="RIS475" u="1"/>
        <s v="RA391" u="1"/>
        <s v="RIS371" u="1"/>
        <s v="RIS463" u="1"/>
        <s v="RIS451" u="1"/>
        <s v="OG13" u="1"/>
        <s v="OG23" u="1"/>
        <s v="OG33" u="1"/>
        <s v="OG43" u="1"/>
        <s v="OG179" u="1"/>
        <s v="OG53" u="1"/>
        <s v="RA168" u="1"/>
        <s v="OG187" u="1"/>
        <s v="OG279" u="1"/>
        <s v="OG63" u="1"/>
        <s v="RA176" u="1"/>
        <s v="RA268" u="1"/>
        <s v="RIS68" u="1"/>
        <s v="OG195" u="1"/>
        <s v="OG287" u="1"/>
        <s v="OG379" u="1"/>
        <s v="OG73" u="1"/>
        <s v="RA184" u="1"/>
        <s v="RA276" u="1"/>
        <s v="RA368" u="1"/>
        <s v="RIS76" u="1"/>
        <s v="OG295" u="1"/>
        <s v="OG387" u="1"/>
        <s v="OG479" u="1"/>
        <s v="OG83" u="1"/>
        <s v="RA192" u="1"/>
        <s v="RA284" u="1"/>
        <s v="RA376" u="1"/>
        <s v="RA468" u="1"/>
        <s v="RIS84" u="1"/>
        <s v="OG395" u="1"/>
        <s v="OG93" u="1"/>
        <s v="RA292" u="1"/>
        <s v="RA384" u="1"/>
        <s v="RA476" u="1"/>
        <s v="RIS92" u="1"/>
        <s v="RIS393" u="1"/>
        <s v="RA392" u="1"/>
        <s v="RIS381" u="1"/>
        <s v="RIS473" u="1"/>
        <s v="RIS461" u="1"/>
        <s v="RA12" u="1"/>
        <s v="RA22" u="1"/>
        <s v="RIS2" u="1"/>
        <s v="RA32" u="1"/>
        <s v="RA42" u="1"/>
        <s v="RA169" u="1"/>
        <s v="RA52" u="1"/>
        <s v="OG188" u="1"/>
        <s v="RA177" u="1"/>
        <s v="RA269" u="1"/>
        <s v="RIS69" u="1"/>
        <s v="RA62" u="1"/>
        <s v="OG196" u="1"/>
        <s v="OG288" u="1"/>
        <s v="RA185" u="1"/>
        <s v="RA277" u="1"/>
        <s v="RA369" u="1"/>
        <s v="RIS77" u="1"/>
        <s v="RA72" u="1"/>
        <s v="OG296" u="1"/>
        <s v="OG388" u="1"/>
        <s v="RA193" u="1"/>
        <s v="RA285" u="1"/>
        <s v="RA377" u="1"/>
        <s v="RA469" u="1"/>
        <s v="RIS85" u="1"/>
        <s v="RA82" u="1"/>
        <s v="OG396" u="1"/>
        <s v="RA293" u="1"/>
        <s v="RA385" u="1"/>
        <s v="RA477" u="1"/>
        <s v="RIS93" u="1"/>
        <s v="RA92" u="1"/>
        <s v="RA393" u="1"/>
        <s v="RIS391" u="1"/>
        <s v="RIS471" u="1"/>
        <s v="OG14" u="1"/>
        <s v="OG24" u="1"/>
        <s v="OG34" u="1"/>
        <s v="OG44" u="1"/>
        <s v="OG189" u="1"/>
        <s v="OG54" u="1"/>
        <s v="RA178" u="1"/>
        <s v="OG197" u="1"/>
        <s v="OG289" u="1"/>
        <s v="OG64" u="1"/>
        <s v="RA186" u="1"/>
        <s v="RA278" u="1"/>
        <s v="RIS78" u="1"/>
        <s v="OG297" u="1"/>
        <s v="OG389" u="1"/>
        <s v="OG74" u="1"/>
        <s v="RA194" u="1"/>
        <s v="RA286" u="1"/>
        <s v="RA378" u="1"/>
        <s v="RIS86" u="1"/>
        <s v="OG397" u="1"/>
        <s v="OG84" u="1"/>
        <s v="RA294" u="1"/>
        <s v="RA386" u="1"/>
        <s v="RA478" u="1"/>
        <s v="RIS94" u="1"/>
        <s v="OG94" u="1"/>
        <s v="RA394" u="1"/>
        <s v="RA13" u="1"/>
        <s v="RA23" u="1"/>
        <s v="RIS3" u="1"/>
        <s v="RA33" u="1"/>
        <s v="RA43" u="1"/>
        <s v="RA179" u="1"/>
        <s v="RA53" u="1"/>
        <s v="OG198" u="1"/>
        <s v="RA187" u="1"/>
        <s v="RA279" u="1"/>
        <s v="RIS79" u="1"/>
        <s v="RA63" u="1"/>
        <s v="OG298" u="1"/>
        <s v="RA195" u="1"/>
        <s v="RA287" u="1"/>
        <s v="RA379" u="1"/>
        <s v="RIS87" u="1"/>
        <s v="RA73" u="1"/>
        <s v="OG398" u="1"/>
        <s v="RA295" u="1"/>
        <s v="RA387" u="1"/>
        <s v="RA479" u="1"/>
        <s v="RIS95" u="1"/>
        <s v="RA83" u="1"/>
        <s v="RA395" u="1"/>
        <s v="RA93" u="1"/>
        <s v="OG15" u="1"/>
        <s v="OG25" u="1"/>
        <s v="OG35" u="1"/>
        <s v="OG45" u="1"/>
        <s v="OG199" u="1"/>
        <s v="OG55" u="1"/>
        <s v="RA188" u="1"/>
        <s v="OG299" u="1"/>
        <s v="OG65" u="1"/>
        <s v="RA196" u="1"/>
        <s v="RA288" u="1"/>
        <s v="RIS88" u="1"/>
        <s v="OG399" u="1"/>
        <s v="OG75" u="1"/>
        <s v="RA296" u="1"/>
        <s v="RA388" u="1"/>
        <s v="RIS96" u="1"/>
        <s v="OG85" u="1"/>
        <s v="RA396" u="1"/>
        <s v="OG95" u="1"/>
        <s v="RA14" u="1"/>
        <s v="RA24" u="1"/>
        <s v="RIS4" u="1"/>
        <s v="RA34" u="1"/>
        <s v="RA44" u="1"/>
        <s v="RA189" u="1"/>
        <s v="RA54" u="1"/>
        <s v="RA197" u="1"/>
        <s v="RA289" u="1"/>
        <s v="RIS89" u="1"/>
        <s v="RA64" u="1"/>
        <s v="RA297" u="1"/>
        <s v="RA389" u="1"/>
        <s v="RIS97" u="1"/>
        <s v="RA74" u="1"/>
        <s v="RA397" u="1"/>
        <s v="RA84" u="1"/>
        <s v="RA94" u="1"/>
        <s v="OG16" u="1"/>
        <s v="OG26" u="1"/>
        <s v="OG36" u="1"/>
        <s v="OG46" u="1"/>
        <s v="OG56" u="1"/>
        <s v="RA198" u="1"/>
        <s v="OG66" u="1"/>
        <s v="RA298" u="1"/>
        <s v="RIS98" u="1"/>
        <s v="OG76" u="1"/>
        <s v="RA398" u="1"/>
        <s v="OG86" u="1"/>
        <s v="OG96" u="1"/>
        <s v="RA15" u="1"/>
        <s v="RA25" u="1"/>
        <s v="RIS5" u="1"/>
        <s v="RA35" u="1"/>
        <s v="RA45" u="1"/>
        <s v="RA199" u="1"/>
        <s v="RA55" u="1"/>
        <s v="RA299" u="1"/>
        <s v="RIS99" u="1"/>
        <s v="RA65" u="1"/>
        <s v="RA399" u="1"/>
        <s v="RA75" u="1"/>
        <s v="RA85" u="1"/>
        <s v="RA95" u="1"/>
        <s v="OG17" u="1"/>
        <s v="OG27" u="1"/>
        <s v="OG37" u="1"/>
        <s v="OG47" u="1"/>
        <s v="OG57" u="1"/>
        <s v="OG67" u="1"/>
        <s v="OG77" u="1"/>
        <s v="OG87" u="1"/>
        <s v="OG97" u="1"/>
        <s v="RA16" u="1"/>
        <s v="RA26" u="1"/>
        <s v="RIS6" u="1"/>
        <s v="RA36" u="1"/>
        <s v="RA46" u="1"/>
        <s v="RA56" u="1"/>
        <s v="RA66" u="1"/>
        <s v="RA76" u="1"/>
        <s v="RA86" u="1"/>
        <s v="RA96" u="1"/>
        <s v="OG18" u="1"/>
        <s v="OG28" u="1"/>
        <s v="OG38" u="1"/>
        <s v="OG48" u="1"/>
        <s v="OG58" u="1"/>
        <s v="OG68" u="1"/>
        <s v="OG78" u="1"/>
        <s v="OG88" u="1"/>
        <s v="OG98" u="1"/>
        <s v="RA17" u="1"/>
        <s v="RA27" u="1"/>
        <s v="RIS7" u="1"/>
        <s v="RA37" u="1"/>
        <s v="RA47" u="1"/>
        <s v="RA57" u="1"/>
        <s v="RA67" u="1"/>
        <s v="RA77" u="1"/>
        <s v="RA87" u="1"/>
        <s v="RA97" u="1"/>
        <s v="OG19" u="1"/>
        <s v="OG29" u="1"/>
        <s v="OG39" u="1"/>
        <s v="OG49" u="1"/>
        <s v="OG59" u="1"/>
        <s v="OG69" u="1"/>
        <s v="OG79" u="1"/>
        <s v="OG89" u="1"/>
        <s v="OG99" u="1"/>
        <s v="RA18" u="1"/>
        <s v="RA28" u="1"/>
        <s v="RIS8" u="1"/>
        <s v="RA38" u="1"/>
        <s v="RA48" u="1"/>
        <s v="RA58" u="1"/>
        <s v="RA68" u="1"/>
        <s v="RA78" u="1"/>
        <s v="RA88" u="1"/>
        <s v="RA98" u="1"/>
        <s v="RA19" u="1"/>
        <s v="RA29" u="1"/>
        <s v="RIS9" u="1"/>
        <s v="RA39" u="1"/>
        <s v="RA49" u="1"/>
        <s v="RA59" u="1"/>
        <s v="RA69" u="1"/>
        <s v="RA79" u="1"/>
        <s v="RA89" u="1"/>
        <s v="RA99" u="1"/>
        <s v="RIS108" u="1"/>
        <s v="RIS118" u="1"/>
        <s v="RIS106" u="1"/>
        <s v="RA1 - rget" u="1"/>
        <s v="RIS128" u="1"/>
        <s v="RIS116" u="1"/>
        <s v="RIS208" u="1"/>
        <s v="RIS104" u="1"/>
        <s v="RIS138" u="1"/>
        <s v="RIS126" u="1"/>
        <s v="RIS218" u="1"/>
        <s v="RIS114" u="1"/>
        <s v="RIS206" u="1"/>
        <s v="RIS102" u="1"/>
        <s v="RIS148" u="1"/>
        <s v="RIS136" u="1"/>
        <s v="RIS228" u="1"/>
        <s v="RIS124" u="1"/>
        <s v="RIS216" u="1"/>
        <s v="RIS308" u="1"/>
        <s v="RIS112" u="1"/>
        <s v="RIS204" u="1"/>
        <s v="RIS100" u="1"/>
        <s v="RIS158" u="1"/>
        <s v="RIS146" u="1"/>
        <s v="RIS238" u="1"/>
        <s v="RIS134" u="1"/>
        <s v="RIS226" u="1"/>
        <s v="RIS318" u="1"/>
        <s v="RIS122" u="1"/>
        <s v="RIS214" u="1"/>
        <s v="RIS306" u="1"/>
        <s v="RIS110" u="1"/>
        <s v="RIS202" u="1"/>
        <s v="RIS168" u="1"/>
        <s v="RIS156" u="1"/>
        <s v="RIS248" u="1"/>
        <s v="RIS144" u="1"/>
        <s v="RIS236" u="1"/>
        <s v="RIS328" u="1"/>
        <s v="RIS132" u="1"/>
        <s v="RIS224" u="1"/>
        <s v="RIS316" u="1"/>
        <s v="RIS408" u="1"/>
        <s v="RIS120" u="1"/>
        <s v="RIS212" u="1"/>
        <s v="RIS304" u="1"/>
        <s v="RIS200" u="1"/>
        <s v="RIS178" u="1"/>
        <s v="RIS166" u="1"/>
        <s v="RIS258" u="1"/>
        <s v="RIS154" u="1"/>
        <s v="RIS246" u="1"/>
        <s v="RIS338" u="1"/>
        <s v="RIS142" u="1"/>
        <s v="RIS234" u="1"/>
        <s v="RIS326" u="1"/>
        <s v="RIS418" u="1"/>
        <s v="RIS130" u="1"/>
        <s v="RIS222" u="1"/>
        <s v="RIS314" u="1"/>
        <s v="RIS406" u="1"/>
        <s v="RIS210" u="1"/>
        <s v="RIS302" u="1"/>
        <s v="OG2" u="1"/>
        <s v="OG3" u="1"/>
        <s v="OG4" u="1"/>
        <s v="OG5" u="1"/>
        <s v="OG6" u="1"/>
        <s v="OG7" u="1"/>
        <s v="OG8" u="1"/>
        <s v="RIS188" u="1"/>
        <s v="OG9" u="1"/>
        <s v="RIS176" u="1"/>
        <s v="RIS268" u="1"/>
        <s v="RIS164" u="1"/>
        <s v="RIS256" u="1"/>
        <s v="RIS348" u="1"/>
        <s v="RIS152" u="1"/>
        <s v="RIS244" u="1"/>
        <s v="RIS336" u="1"/>
        <s v="RIS428" u="1"/>
        <s v="RIS140" u="1"/>
        <s v="RIS232" u="1"/>
        <s v="RIS324" u="1"/>
        <s v="RIS416" u="1"/>
        <s v="RIS220" u="1"/>
        <s v="RIS312" u="1"/>
        <s v="RIS404" u="1"/>
        <s v="RIS300" u="1"/>
        <s v="RIS198" u="1"/>
        <s v="RIS186" u="1"/>
        <s v="RIS278" u="1"/>
        <s v="RIS174" u="1"/>
        <s v="RIS266" u="1"/>
        <s v="RIS358" u="1"/>
        <s v="RIS162" u="1"/>
        <s v="RIS254" u="1"/>
        <s v="RIS346" u="1"/>
        <s v="RIS438" u="1"/>
        <s v="RIS150" u="1"/>
        <s v="RIS242" u="1"/>
        <s v="RIS334" u="1"/>
        <s v="RIS426" u="1"/>
        <s v="RIS230" u="1"/>
        <s v="RIS322" u="1"/>
        <s v="RIS414" u="1"/>
        <s v="RIS310" u="1"/>
        <s v="RIS402" u="1"/>
        <s v="RIS196" u="1"/>
        <s v="RIS288" u="1"/>
        <s v="RIS184" u="1"/>
        <s v="RIS276" u="1"/>
        <s v="RIS368" u="1"/>
        <s v="RIS172" u="1"/>
        <s v="RIS264" u="1"/>
        <s v="RIS356" u="1"/>
        <s v="RIS448" u="1"/>
        <s v="RIS160" u="1"/>
        <s v="RIS252" u="1"/>
        <s v="RIS344" u="1"/>
        <s v="RIS436" u="1"/>
        <s v="RIS240" u="1"/>
        <s v="RIS332" u="1"/>
        <s v="RIS424" u="1"/>
        <s v="RIS320" u="1"/>
        <s v="RIS412" u="1"/>
        <s v="RIS400" u="1"/>
        <s v="RA1" u="1"/>
        <s v="RA2" u="1"/>
        <s v="RA3" u="1"/>
        <s v="RA4" u="1"/>
        <s v="RA5" u="1"/>
        <s v="RA6" u="1"/>
        <s v="RA7" u="1"/>
        <s v="RA8" u="1"/>
        <s v="RIS298" u="1"/>
        <s v="RA9" u="1"/>
        <s v="RIS194" u="1"/>
        <s v="RIS286" u="1"/>
        <s v="RIS378" u="1"/>
        <s v="RIS182" u="1"/>
        <s v="RIS274" u="1"/>
        <s v="RIS366" u="1"/>
        <s v="RIS458" u="1"/>
        <s v="RIS170" u="1"/>
        <s v="RIS262" u="1"/>
        <s v="RIS354" u="1"/>
        <s v="RIS446" u="1"/>
        <s v="RIS250" u="1"/>
        <s v="RIS342" u="1"/>
        <s v="RIS434" u="1"/>
        <s v="RIS330" u="1"/>
        <s v="RIS422" u="1"/>
        <s v="RIS410" u="1"/>
        <s v="RIS296" u="1"/>
        <s v="RIS388" u="1"/>
        <s v="RIS192" u="1"/>
        <s v="RIS284" u="1"/>
        <s v="RIS376" u="1"/>
        <s v="RIS468" u="1"/>
        <s v="RIS180" u="1"/>
        <s v="RIS272" u="1"/>
        <s v="RIS364" u="1"/>
        <s v="RIS456" u="1"/>
        <s v="RIS260" u="1"/>
        <s v="RIS352" u="1"/>
        <s v="RIS444" u="1"/>
        <s v="RA1 - ef" u="1"/>
        <s v="RIS340" u="1"/>
        <s v="RIS432" u="1"/>
        <s v="RIS420" u="1"/>
        <s v="RIS398" u="1"/>
        <s v="RIS294" u="1"/>
        <s v="RIS386" u="1"/>
        <s v="RIS478" u="1"/>
        <s v="RIS190" u="1"/>
        <s v="RIS282" u="1"/>
        <s v="RIS374" u="1"/>
        <s v="RIS466" u="1"/>
        <s v="RIS270" u="1"/>
        <s v="RIS362" u="1"/>
        <s v="RIS454" u="1"/>
        <s v="RIS350" u="1"/>
        <s v="RIS442" u="1"/>
        <s v="RIS430" u="1"/>
        <s v="RIS396" u="1"/>
        <s v="RIS292" u="1"/>
        <s v="RIS384" u="1"/>
        <s v="RIS476" u="1"/>
        <s v="RIS280" u="1"/>
        <s v="RIS372" u="1"/>
        <s v="RIS464" u="1"/>
        <s v="RIS360" u="1"/>
        <s v="RIS452" u="1"/>
        <s v="RIS440" u="1"/>
        <s v="RIS394" u="1"/>
        <s v="RIS290" u="1"/>
        <s v="RIS382" u="1"/>
        <s v="RIS474" u="1"/>
        <s v="RIS370" u="1"/>
        <s v="RIS462" u="1"/>
        <s v="RIS450" u="1"/>
        <s v="RIS392" u="1"/>
        <s v="RIS380" u="1"/>
        <s v="RIS472" u="1"/>
        <s v="RIS460" u="1"/>
        <s v="RIS390" u="1"/>
        <s v="RIS470" u="1"/>
        <s v="RIS480" u="1"/>
        <s v="OG100" u="1"/>
        <s v="OG200" u="1"/>
        <s v="OG300" u="1"/>
        <s v="OG400" u="1"/>
        <s v="OG101" u="1"/>
        <s v="OG201" u="1"/>
        <s v="OG301" u="1"/>
        <s v="OG401" u="1"/>
        <s v="RA1 - ra1" u="1"/>
        <s v="OG102" u="1"/>
        <s v="OG110" u="1"/>
        <s v="OG202" u="1"/>
        <s v="OG210" u="1"/>
        <s v="OG302" u="1"/>
        <s v="OG310" u="1"/>
        <s v="OG402" u="1"/>
        <s v="OG410" u="1"/>
        <s v="OG103" u="1"/>
        <s v="OG111" u="1"/>
        <s v="OG203" u="1"/>
        <s v="RA100" u="1"/>
        <s v="OG211" u="1"/>
        <s v="OG303" u="1"/>
        <s v="RA200" u="1"/>
        <s v="OG311" u="1"/>
        <s v="OG403" u="1"/>
        <s v="RA300" u="1"/>
        <s v="OG411" u="1"/>
        <s v="RA400" u="1"/>
        <s v="OG104" u="1"/>
        <s v="OG112" u="1"/>
        <s v="OG204" u="1"/>
        <s v="RA101" u="1"/>
        <s v="OG120" u="1"/>
        <s v="OG212" u="1"/>
        <s v="OG304" u="1"/>
        <s v="RA201" u="1"/>
        <s v="OG220" u="1"/>
        <s v="OG312" u="1"/>
        <s v="OG404" u="1"/>
        <s v="RA301" u="1"/>
        <s v="OG320" u="1"/>
        <s v="OG412" u="1"/>
        <s v="RA401" u="1"/>
        <s v="OG420" u="1"/>
        <s v="OG105" u="1"/>
        <s v="OG113" u="1"/>
        <s v="OG205" u="1"/>
        <s v="RA102" u="1"/>
        <s v="OG121" u="1"/>
        <s v="OG213" u="1"/>
        <s v="OG305" u="1"/>
        <s v="RA110" u="1"/>
        <s v="RA202" u="1"/>
        <s v="OG221" u="1"/>
        <s v="OG313" u="1"/>
        <s v="OG405" u="1"/>
        <s v="RA210" u="1"/>
        <s v="RA302" u="1"/>
        <s v="RIS10" u="1"/>
        <s v="OG321" u="1"/>
        <s v="OG413" u="1"/>
        <s v="RA310" u="1"/>
        <s v="RA402" u="1"/>
        <s v="OG421" u="1"/>
        <s v="RA410" u="1"/>
        <s v="OG106" u="1"/>
        <s v="OG114" u="1"/>
        <s v="OG206" u="1"/>
        <s v="RA103" u="1"/>
        <s v="OG122" u="1"/>
        <s v="OG214" u="1"/>
        <s v="OG306" u="1"/>
        <s v="RA111" u="1"/>
        <s v="RA203" u="1"/>
        <s v="OG130" u="1"/>
        <s v="OG222" u="1"/>
        <s v="OG314" u="1"/>
        <s v="OG406" u="1"/>
        <s v="RA211" u="1"/>
        <s v="RA303" u="1"/>
        <s v="RIS11" u="1"/>
        <s v="OG230" u="1"/>
        <s v="OG322" u="1"/>
        <s v="OG414" u="1"/>
        <s v="RA311" u="1"/>
        <s v="RA403" u="1"/>
        <s v="OG330" u="1"/>
        <s v="OG422" u="1"/>
        <s v="RA411" u="1"/>
        <s v="OG430" u="1"/>
        <s v="OG107" u="1"/>
        <s v="OG115" u="1"/>
        <s v="OG207" u="1"/>
        <s v="RA104" u="1"/>
        <s v="OG123" u="1"/>
        <s v="OG215" u="1"/>
        <s v="OG307" u="1"/>
        <s v="RA112" u="1"/>
        <s v="RA204" u="1"/>
        <s v="OG131" u="1"/>
        <s v="OG223" u="1"/>
        <s v="OG315" u="1"/>
        <s v="OG407" u="1"/>
        <s v="RA120" u="1"/>
        <s v="RA212" u="1"/>
        <s v="RA304" u="1"/>
        <s v="RIS12" u="1"/>
        <s v="OG231" u="1"/>
        <s v="OG323" u="1"/>
        <s v="OG415" u="1"/>
        <s v="RA220" u="1"/>
        <s v="RA312" u="1"/>
        <s v="RA404" u="1"/>
        <s v="RIS20" u="1"/>
        <s v="OG331" u="1"/>
        <s v="OG423" u="1"/>
        <s v="RA320" u="1"/>
        <s v="RA412" u="1"/>
        <s v="OG431" u="1"/>
        <s v="RA420" u="1"/>
        <s v="RIS10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80">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1"/>
    <x v="1"/>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2"/>
    <x v="2"/>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3"/>
    <x v="3"/>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4"/>
    <x v="4"/>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5"/>
    <x v="5"/>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6"/>
    <x v="6"/>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7"/>
    <x v="7"/>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8"/>
    <x v="8"/>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9"/>
    <x v="9"/>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10"/>
    <x v="10"/>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Quadro logico" cacheId="0" applyNumberFormats="0" applyBorderFormats="0" applyFontFormats="0" applyPatternFormats="0" applyAlignmentFormats="0" applyWidthHeightFormats="1" dataCaption="Valori" updatedVersion="6" minRefreshableVersion="3" showDrill="0" showDataTips="0" rowGrandTotals="0" colGrandTotals="0" itemPrintTitles="1" mergeItem="1" createdVersion="4" indent="0" showHeaders="0" outline="1" outlineData="1" multipleFieldFilters="0">
  <location ref="B7:G17" firstHeaderRow="0" firstDataRow="0" firstDataCol="6"/>
  <pivotFields count="6">
    <pivotField name="Obiettivi Generali" axis="axisRow" outline="0" showAll="0" defaultSubtotal="0">
      <items count="491">
        <item m="1" x="2"/>
        <item x="0"/>
        <item m="1" x="391"/>
        <item m="1" x="405"/>
        <item m="1" x="461"/>
        <item m="1" x="66"/>
        <item m="1" x="376"/>
        <item m="1" x="187"/>
        <item m="1" x="419"/>
        <item m="1" x="432"/>
        <item m="1" x="447"/>
        <item m="1" x="462"/>
        <item m="1" x="476"/>
        <item m="1" x="3"/>
        <item m="1" x="18"/>
        <item m="1" x="46"/>
        <item m="1" x="485"/>
        <item m="1" x="433"/>
        <item m="1" x="383"/>
        <item m="1" x="335"/>
        <item m="1" x="288"/>
        <item m="1" x="242"/>
        <item m="1" x="196"/>
        <item m="1" x="148"/>
        <item m="1" x="100"/>
        <item m="1" x="60"/>
        <item m="1" x="12"/>
        <item m="1" x="448"/>
        <item m="1" x="397"/>
        <item m="1" x="348"/>
        <item m="1" x="302"/>
        <item m="1" x="256"/>
        <item m="1" x="210"/>
        <item m="1" x="162"/>
        <item m="1" x="114"/>
        <item m="1" x="75"/>
        <item m="1" x="26"/>
        <item m="1" x="463"/>
        <item m="1" x="412"/>
        <item m="1" x="363"/>
        <item m="1" x="316"/>
        <item m="1" x="270"/>
        <item m="1" x="224"/>
        <item m="1" x="174"/>
        <item m="1" x="126"/>
        <item m="1" x="88"/>
        <item m="1" x="39"/>
        <item m="1" x="477"/>
        <item m="1" x="425"/>
        <item m="1" x="377"/>
        <item m="1" x="330"/>
        <item m="1" x="283"/>
        <item m="1" x="236"/>
        <item m="1" x="188"/>
        <item m="1" x="140"/>
        <item m="1" x="101"/>
        <item m="1" x="52"/>
        <item m="1" x="4"/>
        <item m="1" x="440"/>
        <item m="1" x="392"/>
        <item m="1" x="344"/>
        <item m="1" x="297"/>
        <item m="1" x="249"/>
        <item m="1" x="202"/>
        <item m="1" x="154"/>
        <item m="1" x="115"/>
        <item m="1" x="67"/>
        <item m="1" x="19"/>
        <item m="1" x="455"/>
        <item m="1" x="406"/>
        <item m="1" x="357"/>
        <item m="1" x="309"/>
        <item m="1" x="262"/>
        <item m="1" x="216"/>
        <item m="1" x="168"/>
        <item m="1" x="127"/>
        <item m="1" x="80"/>
        <item m="1" x="32"/>
        <item m="1" x="470"/>
        <item m="1" x="420"/>
        <item m="1" x="370"/>
        <item m="1" x="321"/>
        <item m="1" x="275"/>
        <item m="1" x="229"/>
        <item m="1" x="181"/>
        <item m="1" x="141"/>
        <item m="1" x="94"/>
        <item m="1" x="47"/>
        <item m="1" x="486"/>
        <item m="1" x="434"/>
        <item m="1" x="384"/>
        <item m="1" x="336"/>
        <item m="1" x="289"/>
        <item m="1" x="243"/>
        <item m="1" x="197"/>
        <item m="1" x="155"/>
        <item m="1" x="108"/>
        <item m="1" x="61"/>
        <item m="1" x="13"/>
        <item m="1" x="449"/>
        <item m="1" x="398"/>
        <item m="1" x="349"/>
        <item m="1" x="303"/>
        <item m="1" x="257"/>
        <item m="1" x="211"/>
        <item m="1" x="322"/>
        <item m="1" x="250"/>
        <item m="1" x="175"/>
        <item m="1" x="102"/>
        <item m="1" x="27"/>
        <item m="1" x="435"/>
        <item m="1" x="358"/>
        <item m="1" x="284"/>
        <item m="1" x="212"/>
        <item m="1" x="135"/>
        <item m="1" x="276"/>
        <item m="1" x="203"/>
        <item m="1" x="128"/>
        <item m="1" x="53"/>
        <item m="1" x="464"/>
        <item m="1" x="385"/>
        <item m="1" x="310"/>
        <item m="1" x="237"/>
        <item m="1" x="163"/>
        <item m="1" x="89"/>
        <item m="1" x="230"/>
        <item m="1" x="156"/>
        <item m="1" x="81"/>
        <item m="1" x="5"/>
        <item m="1" x="413"/>
        <item m="1" x="337"/>
        <item m="1" x="263"/>
        <item m="1" x="189"/>
        <item m="1" x="116"/>
        <item m="1" x="40"/>
        <item m="1" x="182"/>
        <item m="1" x="109"/>
        <item m="1" x="33"/>
        <item m="1" x="441"/>
        <item m="1" x="364"/>
        <item m="1" x="290"/>
        <item m="1" x="217"/>
        <item m="1" x="142"/>
        <item m="1" x="68"/>
        <item m="1" x="478"/>
        <item m="1" x="136"/>
        <item m="1" x="62"/>
        <item m="1" x="471"/>
        <item m="1" x="393"/>
        <item m="1" x="317"/>
        <item m="1" x="244"/>
        <item m="1" x="169"/>
        <item m="1" x="95"/>
        <item m="1" x="20"/>
        <item m="1" x="426"/>
        <item m="1" x="90"/>
        <item m="1" x="14"/>
        <item m="1" x="421"/>
        <item m="1" x="345"/>
        <item m="1" x="271"/>
        <item m="1" x="198"/>
        <item m="1" x="122"/>
        <item m="1" x="48"/>
        <item m="1" x="456"/>
        <item m="1" x="378"/>
        <item m="1" x="41"/>
        <item m="1" x="450"/>
        <item m="1" x="371"/>
        <item m="1" x="298"/>
        <item m="1" x="225"/>
        <item m="1" x="149"/>
        <item m="1" x="76"/>
        <item m="1" x="487"/>
        <item m="1" x="407"/>
        <item m="1" x="331"/>
        <item m="1" x="479"/>
        <item m="1" x="399"/>
        <item m="1" x="323"/>
        <item m="1" x="251"/>
        <item m="1" x="176"/>
        <item m="1" x="103"/>
        <item m="1" x="28"/>
        <item m="1" x="436"/>
        <item m="1" x="359"/>
        <item m="1" x="285"/>
        <item m="1" x="427"/>
        <item m="1" x="350"/>
        <item m="1" x="277"/>
        <item m="1" x="204"/>
        <item m="1" x="129"/>
        <item m="1" x="54"/>
        <item m="1" x="465"/>
        <item m="1" x="386"/>
        <item m="1" x="311"/>
        <item m="1" x="238"/>
        <item m="1" x="379"/>
        <item m="1" x="304"/>
        <item m="1" x="231"/>
        <item m="1" x="157"/>
        <item m="1" x="82"/>
        <item m="1" x="6"/>
        <item m="1" x="414"/>
        <item m="1" x="338"/>
        <item m="1" x="264"/>
        <item m="1" x="190"/>
        <item m="1" x="339"/>
        <item m="1" x="265"/>
        <item m="1" x="191"/>
        <item m="1" x="117"/>
        <item m="1" x="42"/>
        <item m="1" x="451"/>
        <item m="1" x="372"/>
        <item m="1" x="299"/>
        <item m="1" x="226"/>
        <item m="1" x="150"/>
        <item m="1" x="291"/>
        <item m="1" x="218"/>
        <item m="1" x="143"/>
        <item m="1" x="69"/>
        <item m="1" x="480"/>
        <item m="1" x="400"/>
        <item m="1" x="324"/>
        <item m="1" x="252"/>
        <item m="1" x="177"/>
        <item m="1" x="104"/>
        <item m="1" x="245"/>
        <item m="1" x="170"/>
        <item m="1" x="96"/>
        <item m="1" x="21"/>
        <item m="1" x="428"/>
        <item m="1" x="351"/>
        <item m="1" x="278"/>
        <item m="1" x="205"/>
        <item m="1" x="130"/>
        <item m="1" x="55"/>
        <item m="1" x="199"/>
        <item m="1" x="123"/>
        <item m="1" x="49"/>
        <item m="1" x="457"/>
        <item m="1" x="380"/>
        <item m="1" x="305"/>
        <item m="1" x="232"/>
        <item m="1" x="158"/>
        <item m="1" x="83"/>
        <item m="1" x="7"/>
        <item m="1" x="151"/>
        <item m="1" x="77"/>
        <item m="1" x="488"/>
        <item m="1" x="408"/>
        <item m="1" x="332"/>
        <item m="1" x="258"/>
        <item m="1" x="183"/>
        <item m="1" x="110"/>
        <item m="1" x="34"/>
        <item m="1" x="442"/>
        <item m="1" x="105"/>
        <item m="1" x="29"/>
        <item m="1" x="437"/>
        <item m="1" x="360"/>
        <item m="1" x="286"/>
        <item m="1" x="213"/>
        <item m="1" x="137"/>
        <item m="1" x="63"/>
        <item m="1" x="472"/>
        <item m="1" x="394"/>
        <item m="1" x="56"/>
        <item m="1" x="466"/>
        <item m="1" x="387"/>
        <item m="1" x="312"/>
        <item m="1" x="239"/>
        <item m="1" x="164"/>
        <item m="1" x="91"/>
        <item m="1" x="15"/>
        <item m="1" x="422"/>
        <item m="1" x="346"/>
        <item m="1" x="8"/>
        <item m="1" x="415"/>
        <item m="1" x="340"/>
        <item m="1" x="266"/>
        <item m="1" x="192"/>
        <item m="1" x="118"/>
        <item m="1" x="43"/>
        <item m="1" x="452"/>
        <item m="1" x="373"/>
        <item m="1" x="300"/>
        <item m="1" x="443"/>
        <item m="1" x="365"/>
        <item m="1" x="292"/>
        <item m="1" x="219"/>
        <item m="1" x="144"/>
        <item m="1" x="70"/>
        <item m="1" x="481"/>
        <item m="1" x="401"/>
        <item m="1" x="325"/>
        <item m="1" x="253"/>
        <item m="1" x="395"/>
        <item m="1" x="318"/>
        <item m="1" x="246"/>
        <item m="1" x="171"/>
        <item m="1" x="97"/>
        <item m="1" x="22"/>
        <item m="1" x="429"/>
        <item m="1" x="352"/>
        <item m="1" x="279"/>
        <item m="1" x="206"/>
        <item m="1" x="353"/>
        <item m="1" x="280"/>
        <item m="1" x="207"/>
        <item m="1" x="131"/>
        <item m="1" x="57"/>
        <item m="1" x="467"/>
        <item m="1" x="388"/>
        <item m="1" x="313"/>
        <item m="1" x="240"/>
        <item m="1" x="165"/>
        <item m="1" x="306"/>
        <item m="1" x="233"/>
        <item m="1" x="159"/>
        <item m="1" x="84"/>
        <item m="1" x="9"/>
        <item m="1" x="416"/>
        <item m="1" x="341"/>
        <item m="1" x="267"/>
        <item m="1" x="193"/>
        <item m="1" x="119"/>
        <item m="1" x="259"/>
        <item m="1" x="184"/>
        <item m="1" x="111"/>
        <item m="1" x="35"/>
        <item m="1" x="444"/>
        <item m="1" x="366"/>
        <item m="1" x="293"/>
        <item m="1" x="220"/>
        <item m="1" x="145"/>
        <item m="1" x="71"/>
        <item m="1" x="214"/>
        <item m="1" x="138"/>
        <item m="1" x="64"/>
        <item m="1" x="473"/>
        <item m="1" x="396"/>
        <item m="1" x="319"/>
        <item m="1" x="247"/>
        <item m="1" x="172"/>
        <item m="1" x="98"/>
        <item m="1" x="23"/>
        <item m="1" x="166"/>
        <item m="1" x="92"/>
        <item m="1" x="16"/>
        <item m="1" x="423"/>
        <item m="1" x="347"/>
        <item m="1" x="272"/>
        <item m="1" x="200"/>
        <item m="1" x="124"/>
        <item m="1" x="50"/>
        <item m="1" x="458"/>
        <item m="1" x="120"/>
        <item m="1" x="44"/>
        <item m="1" x="453"/>
        <item m="1" x="374"/>
        <item m="1" x="301"/>
        <item m="1" x="227"/>
        <item m="1" x="152"/>
        <item m="1" x="78"/>
        <item m="1" x="489"/>
        <item m="1" x="409"/>
        <item m="1" x="72"/>
        <item m="1" x="482"/>
        <item m="1" x="402"/>
        <item m="1" x="326"/>
        <item m="1" x="254"/>
        <item m="1" x="178"/>
        <item m="1" x="106"/>
        <item m="1" x="30"/>
        <item m="1" x="438"/>
        <item m="1" x="361"/>
        <item m="1" x="24"/>
        <item m="1" x="430"/>
        <item m="1" x="354"/>
        <item m="1" x="281"/>
        <item m="1" x="208"/>
        <item m="1" x="132"/>
        <item m="1" x="58"/>
        <item m="1" x="468"/>
        <item m="1" x="389"/>
        <item m="1" x="314"/>
        <item m="1" x="459"/>
        <item m="1" x="381"/>
        <item m="1" x="307"/>
        <item m="1" x="234"/>
        <item m="1" x="160"/>
        <item m="1" x="85"/>
        <item m="1" x="10"/>
        <item m="1" x="417"/>
        <item m="1" x="342"/>
        <item m="1" x="268"/>
        <item m="1" x="410"/>
        <item m="1" x="333"/>
        <item m="1" x="260"/>
        <item m="1" x="185"/>
        <item m="1" x="112"/>
        <item m="1" x="36"/>
        <item m="1" x="445"/>
        <item m="1" x="367"/>
        <item m="1" x="294"/>
        <item m="1" x="221"/>
        <item m="1" x="368"/>
        <item m="1" x="295"/>
        <item m="1" x="222"/>
        <item m="1" x="146"/>
        <item m="1" x="73"/>
        <item m="1" x="483"/>
        <item m="1" x="403"/>
        <item m="1" x="327"/>
        <item m="1" x="255"/>
        <item m="1" x="179"/>
        <item m="1" x="320"/>
        <item m="1" x="248"/>
        <item m="1" x="173"/>
        <item m="1" x="99"/>
        <item m="1" x="25"/>
        <item m="1" x="431"/>
        <item m="1" x="355"/>
        <item m="1" x="282"/>
        <item m="1" x="209"/>
        <item m="1" x="133"/>
        <item m="1" x="273"/>
        <item m="1" x="201"/>
        <item m="1" x="125"/>
        <item m="1" x="51"/>
        <item m="1" x="460"/>
        <item m="1" x="382"/>
        <item m="1" x="308"/>
        <item m="1" x="235"/>
        <item m="1" x="161"/>
        <item m="1" x="86"/>
        <item m="1" x="228"/>
        <item m="1" x="153"/>
        <item m="1" x="79"/>
        <item m="1" x="490"/>
        <item m="1" x="411"/>
        <item m="1" x="334"/>
        <item m="1" x="261"/>
        <item m="1" x="186"/>
        <item m="1" x="113"/>
        <item m="1" x="37"/>
        <item m="1" x="180"/>
        <item m="1" x="107"/>
        <item m="1" x="31"/>
        <item m="1" x="439"/>
        <item m="1" x="362"/>
        <item m="1" x="287"/>
        <item m="1" x="215"/>
        <item m="1" x="139"/>
        <item m="1" x="65"/>
        <item m="1" x="474"/>
        <item m="1" x="134"/>
        <item m="1" x="59"/>
        <item m="1" x="469"/>
        <item m="1" x="390"/>
        <item m="1" x="315"/>
        <item m="1" x="241"/>
        <item m="1" x="167"/>
        <item m="1" x="93"/>
        <item m="1" x="17"/>
        <item m="1" x="424"/>
        <item m="1" x="87"/>
        <item m="1" x="11"/>
        <item m="1" x="418"/>
        <item m="1" x="343"/>
        <item m="1" x="269"/>
        <item m="1" x="194"/>
        <item m="1" x="121"/>
        <item m="1" x="45"/>
        <item m="1" x="454"/>
        <item m="1" x="375"/>
        <item m="1" x="38"/>
        <item m="1" x="446"/>
        <item m="1" x="369"/>
        <item m="1" x="296"/>
        <item m="1" x="223"/>
        <item m="1" x="147"/>
        <item m="1" x="74"/>
        <item m="1" x="484"/>
        <item m="1" x="404"/>
        <item m="1" x="328"/>
        <item m="1" x="475"/>
        <item m="1" x="195"/>
        <item m="1" x="356"/>
        <item m="1" x="329"/>
        <item m="1" x="274"/>
        <item x="1"/>
      </items>
    </pivotField>
    <pivotField name="Obiettivi Operativi" axis="axisRow" outline="0" showAll="0" defaultSubtotal="0">
      <items count="965">
        <item m="1" x="2"/>
        <item m="1" x="745"/>
        <item m="1" x="746"/>
        <item x="0"/>
        <item m="1" x="744"/>
        <item m="1" x="755"/>
        <item m="1" x="756"/>
        <item m="1" x="757"/>
        <item m="1" x="758"/>
        <item m="1" x="759"/>
        <item m="1" x="760"/>
        <item m="1" x="761"/>
        <item m="1" x="762"/>
        <item m="1" x="369"/>
        <item m="1" x="456"/>
        <item m="1" x="530"/>
        <item m="1" x="588"/>
        <item m="1" x="631"/>
        <item m="1" x="661"/>
        <item m="1" x="682"/>
        <item m="1" x="700"/>
        <item m="1" x="718"/>
        <item m="1" x="735"/>
        <item m="1" x="371"/>
        <item m="1" x="458"/>
        <item m="1" x="532"/>
        <item m="1" x="590"/>
        <item m="1" x="633"/>
        <item m="1" x="663"/>
        <item m="1" x="684"/>
        <item m="1" x="702"/>
        <item m="1" x="720"/>
        <item m="1" x="736"/>
        <item m="1" x="373"/>
        <item m="1" x="460"/>
        <item m="1" x="534"/>
        <item m="1" x="592"/>
        <item m="1" x="635"/>
        <item m="1" x="665"/>
        <item m="1" x="686"/>
        <item m="1" x="704"/>
        <item m="1" x="722"/>
        <item m="1" x="737"/>
        <item m="1" x="376"/>
        <item m="1" x="463"/>
        <item m="1" x="537"/>
        <item m="1" x="595"/>
        <item m="1" x="638"/>
        <item m="1" x="667"/>
        <item m="1" x="688"/>
        <item m="1" x="706"/>
        <item m="1" x="724"/>
        <item m="1" x="738"/>
        <item m="1" x="381"/>
        <item m="1" x="468"/>
        <item m="1" x="542"/>
        <item m="1" x="600"/>
        <item m="1" x="642"/>
        <item m="1" x="670"/>
        <item m="1" x="690"/>
        <item m="1" x="708"/>
        <item m="1" x="726"/>
        <item m="1" x="739"/>
        <item m="1" x="388"/>
        <item m="1" x="475"/>
        <item m="1" x="549"/>
        <item m="1" x="606"/>
        <item m="1" x="647"/>
        <item m="1" x="673"/>
        <item m="1" x="692"/>
        <item m="1" x="710"/>
        <item m="1" x="728"/>
        <item m="1" x="740"/>
        <item m="1" x="397"/>
        <item m="1" x="484"/>
        <item m="1" x="557"/>
        <item m="1" x="612"/>
        <item m="1" x="651"/>
        <item m="1" x="676"/>
        <item m="1" x="694"/>
        <item m="1" x="712"/>
        <item m="1" x="730"/>
        <item m="1" x="741"/>
        <item m="1" x="407"/>
        <item m="1" x="493"/>
        <item m="1" x="564"/>
        <item m="1" x="617"/>
        <item m="1" x="654"/>
        <item m="1" x="678"/>
        <item m="1" x="696"/>
        <item m="1" x="714"/>
        <item m="1" x="732"/>
        <item m="1" x="742"/>
        <item m="1" x="416"/>
        <item m="1" x="500"/>
        <item m="1" x="569"/>
        <item m="1" x="620"/>
        <item m="1" x="656"/>
        <item m="1" x="680"/>
        <item m="1" x="698"/>
        <item m="1" x="716"/>
        <item m="1" x="734"/>
        <item m="1" x="743"/>
        <item m="1" x="776"/>
        <item m="1" x="788"/>
        <item m="1" x="800"/>
        <item m="1" x="820"/>
        <item m="1" x="840"/>
        <item m="1" x="868"/>
        <item m="1" x="896"/>
        <item m="1" x="932"/>
        <item m="1" x="4"/>
        <item m="1" x="44"/>
        <item m="1" x="804"/>
        <item m="1" x="824"/>
        <item m="1" x="844"/>
        <item m="1" x="872"/>
        <item m="1" x="900"/>
        <item m="1" x="936"/>
        <item m="1" x="7"/>
        <item m="1" x="47"/>
        <item m="1" x="84"/>
        <item m="1" x="124"/>
        <item m="1" x="850"/>
        <item m="1" x="878"/>
        <item m="1" x="906"/>
        <item m="1" x="942"/>
        <item m="1" x="12"/>
        <item m="1" x="52"/>
        <item m="1" x="87"/>
        <item m="1" x="127"/>
        <item m="1" x="164"/>
        <item m="1" x="204"/>
        <item m="1" x="913"/>
        <item m="1" x="949"/>
        <item m="1" x="19"/>
        <item m="1" x="59"/>
        <item m="1" x="92"/>
        <item m="1" x="132"/>
        <item m="1" x="167"/>
        <item m="1" x="207"/>
        <item m="1" x="244"/>
        <item m="1" x="289"/>
        <item m="1" x="27"/>
        <item m="1" x="67"/>
        <item m="1" x="99"/>
        <item m="1" x="139"/>
        <item m="1" x="172"/>
        <item m="1" x="212"/>
        <item m="1" x="247"/>
        <item m="1" x="293"/>
        <item m="1" x="332"/>
        <item m="1" x="378"/>
        <item m="1" x="107"/>
        <item m="1" x="147"/>
        <item m="1" x="179"/>
        <item m="1" x="219"/>
        <item m="1" x="252"/>
        <item m="1" x="299"/>
        <item m="1" x="335"/>
        <item m="1" x="383"/>
        <item m="1" x="424"/>
        <item m="1" x="465"/>
        <item m="1" x="187"/>
        <item m="1" x="227"/>
        <item m="1" x="259"/>
        <item m="1" x="307"/>
        <item m="1" x="340"/>
        <item m="1" x="390"/>
        <item m="1" x="427"/>
        <item m="1" x="470"/>
        <item m="1" x="506"/>
        <item m="1" x="539"/>
        <item m="1" x="267"/>
        <item m="1" x="316"/>
        <item m="1" x="347"/>
        <item m="1" x="399"/>
        <item m="1" x="432"/>
        <item m="1" x="477"/>
        <item m="1" x="509"/>
        <item m="1" x="544"/>
        <item m="1" x="572"/>
        <item m="1" x="597"/>
        <item m="1" x="355"/>
        <item m="1" x="409"/>
        <item m="1" x="439"/>
        <item m="1" x="486"/>
        <item m="1" x="514"/>
        <item m="1" x="551"/>
        <item m="1" x="575"/>
        <item m="1" x="602"/>
        <item m="1" x="622"/>
        <item m="1" x="640"/>
        <item m="1" x="446"/>
        <item m="1" x="495"/>
        <item m="1" x="520"/>
        <item m="1" x="559"/>
        <item m="1" x="579"/>
        <item m="1" x="608"/>
        <item m="1" x="624"/>
        <item m="1" x="644"/>
        <item m="1" x="657"/>
        <item m="1" x="669"/>
        <item m="1" x="779"/>
        <item m="1" x="791"/>
        <item m="1" x="805"/>
        <item m="1" x="825"/>
        <item m="1" x="845"/>
        <item m="1" x="873"/>
        <item m="1" x="901"/>
        <item m="1" x="937"/>
        <item m="1" x="8"/>
        <item m="1" x="48"/>
        <item m="1" x="809"/>
        <item m="1" x="829"/>
        <item m="1" x="851"/>
        <item m="1" x="879"/>
        <item m="1" x="907"/>
        <item m="1" x="943"/>
        <item m="1" x="13"/>
        <item m="1" x="53"/>
        <item m="1" x="88"/>
        <item m="1" x="128"/>
        <item m="1" x="856"/>
        <item m="1" x="884"/>
        <item m="1" x="914"/>
        <item m="1" x="950"/>
        <item m="1" x="20"/>
        <item m="1" x="60"/>
        <item m="1" x="93"/>
        <item m="1" x="133"/>
        <item m="1" x="168"/>
        <item m="1" x="208"/>
        <item m="1" x="920"/>
        <item m="1" x="956"/>
        <item m="1" x="28"/>
        <item m="1" x="68"/>
        <item m="1" x="100"/>
        <item m="1" x="140"/>
        <item m="1" x="173"/>
        <item m="1" x="213"/>
        <item m="1" x="248"/>
        <item m="1" x="294"/>
        <item m="1" x="34"/>
        <item m="1" x="74"/>
        <item m="1" x="108"/>
        <item m="1" x="148"/>
        <item m="1" x="180"/>
        <item m="1" x="220"/>
        <item m="1" x="253"/>
        <item m="1" x="300"/>
        <item m="1" x="336"/>
        <item m="1" x="384"/>
        <item m="1" x="114"/>
        <item m="1" x="154"/>
        <item m="1" x="188"/>
        <item m="1" x="228"/>
        <item m="1" x="260"/>
        <item m="1" x="308"/>
        <item m="1" x="341"/>
        <item m="1" x="391"/>
        <item m="1" x="428"/>
        <item m="1" x="471"/>
        <item m="1" x="194"/>
        <item m="1" x="234"/>
        <item m="1" x="268"/>
        <item m="1" x="317"/>
        <item m="1" x="348"/>
        <item m="1" x="400"/>
        <item m="1" x="433"/>
        <item m="1" x="478"/>
        <item m="1" x="510"/>
        <item m="1" x="545"/>
        <item m="1" x="274"/>
        <item m="1" x="323"/>
        <item m="1" x="356"/>
        <item m="1" x="410"/>
        <item m="1" x="440"/>
        <item m="1" x="487"/>
        <item m="1" x="515"/>
        <item m="1" x="552"/>
        <item m="1" x="576"/>
        <item m="1" x="603"/>
        <item m="1" x="362"/>
        <item m="1" x="417"/>
        <item m="1" x="447"/>
        <item m="1" x="496"/>
        <item m="1" x="521"/>
        <item m="1" x="560"/>
        <item m="1" x="580"/>
        <item m="1" x="609"/>
        <item m="1" x="625"/>
        <item m="1" x="645"/>
        <item m="1" x="451"/>
        <item m="1" x="501"/>
        <item m="1" x="525"/>
        <item m="1" x="566"/>
        <item m="1" x="583"/>
        <item m="1" x="614"/>
        <item m="1" x="627"/>
        <item m="1" x="649"/>
        <item m="1" x="658"/>
        <item m="1" x="672"/>
        <item m="1" x="782"/>
        <item m="1" x="794"/>
        <item m="1" x="810"/>
        <item m="1" x="830"/>
        <item m="1" x="852"/>
        <item m="1" x="880"/>
        <item m="1" x="908"/>
        <item m="1" x="944"/>
        <item m="1" x="14"/>
        <item m="1" x="54"/>
        <item m="1" x="813"/>
        <item m="1" x="833"/>
        <item m="1" x="857"/>
        <item m="1" x="885"/>
        <item m="1" x="915"/>
        <item m="1" x="951"/>
        <item m="1" x="21"/>
        <item m="1" x="61"/>
        <item m="1" x="94"/>
        <item m="1" x="134"/>
        <item m="1" x="861"/>
        <item m="1" x="889"/>
        <item m="1" x="921"/>
        <item m="1" x="957"/>
        <item m="1" x="29"/>
        <item m="1" x="69"/>
        <item m="1" x="101"/>
        <item m="1" x="141"/>
        <item m="1" x="174"/>
        <item m="1" x="214"/>
        <item m="1" x="925"/>
        <item m="1" x="961"/>
        <item m="1" x="35"/>
        <item m="1" x="75"/>
        <item m="1" x="109"/>
        <item m="1" x="149"/>
        <item m="1" x="181"/>
        <item m="1" x="221"/>
        <item m="1" x="254"/>
        <item m="1" x="301"/>
        <item m="1" x="39"/>
        <item m="1" x="79"/>
        <item m="1" x="115"/>
        <item m="1" x="155"/>
        <item m="1" x="189"/>
        <item m="1" x="229"/>
        <item m="1" x="261"/>
        <item m="1" x="309"/>
        <item m="1" x="342"/>
        <item m="1" x="392"/>
        <item m="1" x="119"/>
        <item m="1" x="159"/>
        <item m="1" x="195"/>
        <item m="1" x="235"/>
        <item m="1" x="269"/>
        <item m="1" x="318"/>
        <item m="1" x="349"/>
        <item m="1" x="401"/>
        <item m="1" x="434"/>
        <item m="1" x="479"/>
        <item m="1" x="199"/>
        <item m="1" x="239"/>
        <item m="1" x="275"/>
        <item m="1" x="324"/>
        <item m="1" x="357"/>
        <item m="1" x="411"/>
        <item m="1" x="441"/>
        <item m="1" x="488"/>
        <item m="1" x="516"/>
        <item m="1" x="553"/>
        <item m="1" x="279"/>
        <item m="1" x="328"/>
        <item m="1" x="363"/>
        <item m="1" x="418"/>
        <item m="1" x="448"/>
        <item m="1" x="497"/>
        <item m="1" x="522"/>
        <item m="1" x="561"/>
        <item m="1" x="581"/>
        <item m="1" x="610"/>
        <item m="1" x="366"/>
        <item m="1" x="421"/>
        <item m="1" x="452"/>
        <item m="1" x="502"/>
        <item m="1" x="526"/>
        <item m="1" x="567"/>
        <item m="1" x="584"/>
        <item m="1" x="615"/>
        <item m="1" x="628"/>
        <item m="1" x="650"/>
        <item m="1" x="454"/>
        <item m="1" x="504"/>
        <item m="1" x="528"/>
        <item m="1" x="570"/>
        <item m="1" x="586"/>
        <item m="1" x="619"/>
        <item m="1" x="629"/>
        <item m="1" x="653"/>
        <item m="1" x="659"/>
        <item m="1" x="675"/>
        <item m="1" x="784"/>
        <item m="1" x="796"/>
        <item m="1" x="814"/>
        <item m="1" x="834"/>
        <item m="1" x="858"/>
        <item m="1" x="886"/>
        <item m="1" x="916"/>
        <item m="1" x="952"/>
        <item m="1" x="22"/>
        <item m="1" x="62"/>
        <item m="1" x="816"/>
        <item m="1" x="836"/>
        <item m="1" x="862"/>
        <item m="1" x="890"/>
        <item m="1" x="922"/>
        <item m="1" x="958"/>
        <item m="1" x="30"/>
        <item m="1" x="70"/>
        <item m="1" x="102"/>
        <item m="1" x="142"/>
        <item m="1" x="864"/>
        <item m="1" x="892"/>
        <item m="1" x="926"/>
        <item m="1" x="962"/>
        <item m="1" x="36"/>
        <item m="1" x="76"/>
        <item m="1" x="110"/>
        <item m="1" x="150"/>
        <item m="1" x="182"/>
        <item m="1" x="222"/>
        <item m="1" x="928"/>
        <item m="1" x="964"/>
        <item m="1" x="40"/>
        <item m="1" x="80"/>
        <item m="1" x="116"/>
        <item m="1" x="156"/>
        <item m="1" x="190"/>
        <item m="1" x="230"/>
        <item m="1" x="262"/>
        <item m="1" x="310"/>
        <item m="1" x="42"/>
        <item m="1" x="82"/>
        <item m="1" x="120"/>
        <item m="1" x="160"/>
        <item m="1" x="196"/>
        <item m="1" x="236"/>
        <item m="1" x="270"/>
        <item m="1" x="319"/>
        <item m="1" x="350"/>
        <item m="1" x="402"/>
        <item m="1" x="122"/>
        <item m="1" x="162"/>
        <item m="1" x="200"/>
        <item m="1" x="240"/>
        <item m="1" x="276"/>
        <item m="1" x="325"/>
        <item m="1" x="358"/>
        <item m="1" x="412"/>
        <item m="1" x="442"/>
        <item m="1" x="489"/>
        <item m="1" x="202"/>
        <item m="1" x="242"/>
        <item m="1" x="280"/>
        <item m="1" x="329"/>
        <item m="1" x="364"/>
        <item m="1" x="419"/>
        <item m="1" x="449"/>
        <item m="1" x="498"/>
        <item m="1" x="523"/>
        <item m="1" x="562"/>
        <item m="1" x="282"/>
        <item m="1" x="330"/>
        <item m="1" x="367"/>
        <item m="1" x="422"/>
        <item m="1" x="453"/>
        <item m="1" x="503"/>
        <item m="1" x="527"/>
        <item m="1" x="568"/>
        <item m="1" x="585"/>
        <item m="1" x="616"/>
        <item m="1" x="747"/>
        <item m="1" x="748"/>
        <item m="1" x="749"/>
        <item m="1" x="750"/>
        <item m="1" x="751"/>
        <item m="1" x="752"/>
        <item m="1" x="753"/>
        <item m="1" x="283"/>
        <item m="1" x="368"/>
        <item m="1" x="455"/>
        <item m="1" x="529"/>
        <item m="1" x="587"/>
        <item m="1" x="630"/>
        <item m="1" x="660"/>
        <item m="1" x="681"/>
        <item m="1" x="699"/>
        <item m="1" x="717"/>
        <item m="1" x="284"/>
        <item m="1" x="370"/>
        <item m="1" x="457"/>
        <item m="1" x="531"/>
        <item m="1" x="589"/>
        <item m="1" x="632"/>
        <item m="1" x="662"/>
        <item m="1" x="683"/>
        <item m="1" x="701"/>
        <item m="1" x="719"/>
        <item m="1" x="285"/>
        <item m="1" x="372"/>
        <item m="1" x="459"/>
        <item m="1" x="533"/>
        <item m="1" x="591"/>
        <item m="1" x="634"/>
        <item m="1" x="664"/>
        <item m="1" x="685"/>
        <item m="1" x="703"/>
        <item m="1" x="721"/>
        <item m="1" x="286"/>
        <item m="1" x="374"/>
        <item m="1" x="461"/>
        <item m="1" x="535"/>
        <item m="1" x="593"/>
        <item m="1" x="636"/>
        <item m="1" x="666"/>
        <item m="1" x="687"/>
        <item m="1" x="705"/>
        <item m="1" x="723"/>
        <item m="1" x="288"/>
        <item m="1" x="377"/>
        <item m="1" x="464"/>
        <item m="1" x="538"/>
        <item m="1" x="596"/>
        <item m="1" x="639"/>
        <item m="1" x="668"/>
        <item m="1" x="689"/>
        <item m="1" x="707"/>
        <item m="1" x="725"/>
        <item m="1" x="292"/>
        <item m="1" x="382"/>
        <item m="1" x="469"/>
        <item m="1" x="543"/>
        <item m="1" x="601"/>
        <item m="1" x="643"/>
        <item m="1" x="671"/>
        <item m="1" x="691"/>
        <item m="1" x="709"/>
        <item m="1" x="727"/>
        <item m="1" x="298"/>
        <item m="1" x="389"/>
        <item m="1" x="476"/>
        <item m="1" x="550"/>
        <item m="1" x="607"/>
        <item m="1" x="648"/>
        <item m="1" x="674"/>
        <item m="1" x="693"/>
        <item m="1" x="711"/>
        <item m="1" x="729"/>
        <item m="1" x="306"/>
        <item m="1" x="398"/>
        <item m="1" x="485"/>
        <item m="1" x="558"/>
        <item m="1" x="613"/>
        <item m="1" x="652"/>
        <item m="1" x="677"/>
        <item m="1" x="695"/>
        <item m="1" x="713"/>
        <item m="1" x="731"/>
        <item m="1" x="315"/>
        <item m="1" x="408"/>
        <item m="1" x="494"/>
        <item m="1" x="565"/>
        <item m="1" x="618"/>
        <item m="1" x="655"/>
        <item m="1" x="679"/>
        <item m="1" x="697"/>
        <item m="1" x="715"/>
        <item m="1" x="733"/>
        <item m="1" x="765"/>
        <item m="1" x="769"/>
        <item m="1" x="773"/>
        <item m="1" x="785"/>
        <item m="1" x="797"/>
        <item m="1" x="817"/>
        <item m="1" x="837"/>
        <item m="1" x="865"/>
        <item m="1" x="893"/>
        <item m="1" x="929"/>
        <item m="1" x="774"/>
        <item m="1" x="786"/>
        <item m="1" x="798"/>
        <item m="1" x="818"/>
        <item m="1" x="838"/>
        <item m="1" x="866"/>
        <item m="1" x="894"/>
        <item m="1" x="930"/>
        <item m="1" x="3"/>
        <item m="1" x="43"/>
        <item m="1" x="801"/>
        <item m="1" x="821"/>
        <item m="1" x="841"/>
        <item m="1" x="869"/>
        <item m="1" x="897"/>
        <item m="1" x="933"/>
        <item m="1" x="5"/>
        <item m="1" x="45"/>
        <item m="1" x="83"/>
        <item m="1" x="123"/>
        <item m="1" x="846"/>
        <item m="1" x="874"/>
        <item m="1" x="902"/>
        <item m="1" x="938"/>
        <item m="1" x="9"/>
        <item m="1" x="49"/>
        <item m="1" x="85"/>
        <item m="1" x="125"/>
        <item m="1" x="163"/>
        <item m="1" x="203"/>
        <item m="1" x="909"/>
        <item m="1" x="945"/>
        <item m="1" x="15"/>
        <item m="1" x="55"/>
        <item m="1" x="89"/>
        <item m="1" x="129"/>
        <item m="1" x="165"/>
        <item m="1" x="205"/>
        <item m="1" x="243"/>
        <item m="1" x="287"/>
        <item m="1" x="23"/>
        <item m="1" x="63"/>
        <item m="1" x="95"/>
        <item m="1" x="135"/>
        <item m="1" x="169"/>
        <item m="1" x="209"/>
        <item m="1" x="245"/>
        <item m="1" x="290"/>
        <item m="1" x="331"/>
        <item m="1" x="375"/>
        <item m="1" x="103"/>
        <item m="1" x="143"/>
        <item m="1" x="175"/>
        <item m="1" x="215"/>
        <item m="1" x="249"/>
        <item m="1" x="295"/>
        <item m="1" x="333"/>
        <item m="1" x="379"/>
        <item m="1" x="423"/>
        <item m="1" x="462"/>
        <item m="1" x="183"/>
        <item m="1" x="223"/>
        <item m="1" x="255"/>
        <item m="1" x="302"/>
        <item m="1" x="337"/>
        <item m="1" x="385"/>
        <item m="1" x="425"/>
        <item m="1" x="466"/>
        <item m="1" x="505"/>
        <item m="1" x="536"/>
        <item m="1" x="263"/>
        <item m="1" x="311"/>
        <item m="1" x="343"/>
        <item m="1" x="393"/>
        <item m="1" x="429"/>
        <item m="1" x="472"/>
        <item m="1" x="507"/>
        <item m="1" x="540"/>
        <item m="1" x="571"/>
        <item m="1" x="594"/>
        <item m="1" x="351"/>
        <item m="1" x="403"/>
        <item m="1" x="435"/>
        <item m="1" x="480"/>
        <item m="1" x="511"/>
        <item m="1" x="546"/>
        <item m="1" x="573"/>
        <item m="1" x="598"/>
        <item m="1" x="621"/>
        <item m="1" x="637"/>
        <item m="1" x="766"/>
        <item m="1" x="770"/>
        <item m="1" x="775"/>
        <item m="1" x="787"/>
        <item m="1" x="799"/>
        <item m="1" x="819"/>
        <item m="1" x="839"/>
        <item m="1" x="867"/>
        <item m="1" x="895"/>
        <item m="1" x="931"/>
        <item m="1" x="777"/>
        <item m="1" x="789"/>
        <item m="1" x="802"/>
        <item m="1" x="822"/>
        <item m="1" x="842"/>
        <item m="1" x="870"/>
        <item m="1" x="898"/>
        <item m="1" x="934"/>
        <item m="1" x="6"/>
        <item m="1" x="46"/>
        <item m="1" x="806"/>
        <item m="1" x="826"/>
        <item m="1" x="847"/>
        <item m="1" x="875"/>
        <item m="1" x="903"/>
        <item m="1" x="939"/>
        <item m="1" x="10"/>
        <item m="1" x="50"/>
        <item m="1" x="86"/>
        <item m="1" x="126"/>
        <item m="1" x="853"/>
        <item m="1" x="881"/>
        <item m="1" x="910"/>
        <item m="1" x="946"/>
        <item m="1" x="16"/>
        <item m="1" x="56"/>
        <item m="1" x="90"/>
        <item m="1" x="130"/>
        <item m="1" x="166"/>
        <item m="1" x="206"/>
        <item m="1" x="917"/>
        <item m="1" x="953"/>
        <item m="1" x="24"/>
        <item m="1" x="64"/>
        <item m="1" x="96"/>
        <item m="1" x="136"/>
        <item m="1" x="170"/>
        <item m="1" x="210"/>
        <item m="1" x="246"/>
        <item m="1" x="291"/>
        <item m="1" x="31"/>
        <item m="1" x="71"/>
        <item m="1" x="104"/>
        <item m="1" x="144"/>
        <item m="1" x="176"/>
        <item m="1" x="216"/>
        <item m="1" x="250"/>
        <item m="1" x="296"/>
        <item m="1" x="334"/>
        <item m="1" x="380"/>
        <item m="1" x="111"/>
        <item m="1" x="151"/>
        <item m="1" x="184"/>
        <item m="1" x="224"/>
        <item m="1" x="256"/>
        <item m="1" x="303"/>
        <item m="1" x="338"/>
        <item m="1" x="386"/>
        <item m="1" x="426"/>
        <item m="1" x="467"/>
        <item m="1" x="191"/>
        <item m="1" x="231"/>
        <item m="1" x="264"/>
        <item m="1" x="312"/>
        <item m="1" x="344"/>
        <item m="1" x="394"/>
        <item m="1" x="430"/>
        <item m="1" x="473"/>
        <item m="1" x="508"/>
        <item m="1" x="541"/>
        <item m="1" x="271"/>
        <item m="1" x="320"/>
        <item m="1" x="352"/>
        <item m="1" x="404"/>
        <item m="1" x="436"/>
        <item m="1" x="481"/>
        <item m="1" x="512"/>
        <item m="1" x="547"/>
        <item m="1" x="574"/>
        <item m="1" x="599"/>
        <item m="1" x="359"/>
        <item m="1" x="413"/>
        <item m="1" x="443"/>
        <item m="1" x="490"/>
        <item m="1" x="517"/>
        <item m="1" x="554"/>
        <item m="1" x="577"/>
        <item m="1" x="604"/>
        <item m="1" x="623"/>
        <item m="1" x="641"/>
        <item m="1" x="767"/>
        <item m="1" x="771"/>
        <item m="1" x="778"/>
        <item m="1" x="790"/>
        <item m="1" x="803"/>
        <item m="1" x="823"/>
        <item m="1" x="843"/>
        <item m="1" x="871"/>
        <item m="1" x="899"/>
        <item m="1" x="935"/>
        <item m="1" x="780"/>
        <item m="1" x="792"/>
        <item m="1" x="807"/>
        <item m="1" x="827"/>
        <item m="1" x="848"/>
        <item m="1" x="876"/>
        <item m="1" x="904"/>
        <item m="1" x="940"/>
        <item m="1" x="11"/>
        <item m="1" x="51"/>
        <item m="1" x="811"/>
        <item m="1" x="831"/>
        <item m="1" x="854"/>
        <item m="1" x="882"/>
        <item m="1" x="911"/>
        <item m="1" x="947"/>
        <item m="1" x="17"/>
        <item m="1" x="57"/>
        <item m="1" x="91"/>
        <item m="1" x="131"/>
        <item m="1" x="859"/>
        <item m="1" x="887"/>
        <item m="1" x="918"/>
        <item m="1" x="954"/>
        <item m="1" x="25"/>
        <item m="1" x="65"/>
        <item m="1" x="97"/>
        <item m="1" x="137"/>
        <item m="1" x="171"/>
        <item m="1" x="211"/>
        <item m="1" x="923"/>
        <item m="1" x="959"/>
        <item m="1" x="32"/>
        <item m="1" x="72"/>
        <item m="1" x="105"/>
        <item m="1" x="145"/>
        <item m="1" x="177"/>
        <item m="1" x="217"/>
        <item m="1" x="251"/>
        <item m="1" x="297"/>
        <item m="1" x="37"/>
        <item m="1" x="77"/>
        <item m="1" x="112"/>
        <item m="1" x="152"/>
        <item m="1" x="185"/>
        <item m="1" x="225"/>
        <item m="1" x="257"/>
        <item m="1" x="304"/>
        <item m="1" x="339"/>
        <item m="1" x="387"/>
        <item m="1" x="117"/>
        <item m="1" x="157"/>
        <item m="1" x="192"/>
        <item m="1" x="232"/>
        <item m="1" x="265"/>
        <item m="1" x="313"/>
        <item m="1" x="345"/>
        <item m="1" x="395"/>
        <item m="1" x="431"/>
        <item m="1" x="474"/>
        <item m="1" x="197"/>
        <item m="1" x="237"/>
        <item m="1" x="272"/>
        <item m="1" x="321"/>
        <item m="1" x="353"/>
        <item m="1" x="405"/>
        <item m="1" x="437"/>
        <item m="1" x="482"/>
        <item m="1" x="513"/>
        <item m="1" x="548"/>
        <item m="1" x="277"/>
        <item m="1" x="326"/>
        <item m="1" x="360"/>
        <item m="1" x="414"/>
        <item m="1" x="444"/>
        <item m="1" x="491"/>
        <item m="1" x="518"/>
        <item m="1" x="555"/>
        <item m="1" x="578"/>
        <item m="1" x="605"/>
        <item m="1" x="365"/>
        <item m="1" x="420"/>
        <item m="1" x="450"/>
        <item m="1" x="499"/>
        <item m="1" x="524"/>
        <item m="1" x="563"/>
        <item m="1" x="582"/>
        <item m="1" x="611"/>
        <item m="1" x="626"/>
        <item m="1" x="646"/>
        <item m="1" x="768"/>
        <item m="1" x="772"/>
        <item m="1" x="781"/>
        <item m="1" x="793"/>
        <item m="1" x="808"/>
        <item m="1" x="828"/>
        <item m="1" x="849"/>
        <item m="1" x="877"/>
        <item m="1" x="905"/>
        <item m="1" x="941"/>
        <item m="1" x="783"/>
        <item m="1" x="795"/>
        <item m="1" x="812"/>
        <item m="1" x="832"/>
        <item m="1" x="855"/>
        <item m="1" x="883"/>
        <item m="1" x="912"/>
        <item m="1" x="948"/>
        <item m="1" x="18"/>
        <item m="1" x="58"/>
        <item m="1" x="815"/>
        <item m="1" x="835"/>
        <item m="1" x="860"/>
        <item m="1" x="888"/>
        <item m="1" x="919"/>
        <item m="1" x="955"/>
        <item m="1" x="26"/>
        <item m="1" x="66"/>
        <item m="1" x="98"/>
        <item m="1" x="138"/>
        <item m="1" x="863"/>
        <item m="1" x="891"/>
        <item m="1" x="924"/>
        <item m="1" x="960"/>
        <item m="1" x="33"/>
        <item m="1" x="73"/>
        <item m="1" x="106"/>
        <item m="1" x="146"/>
        <item m="1" x="178"/>
        <item m="1" x="218"/>
        <item m="1" x="927"/>
        <item m="1" x="963"/>
        <item m="1" x="38"/>
        <item m="1" x="78"/>
        <item m="1" x="113"/>
        <item m="1" x="153"/>
        <item m="1" x="186"/>
        <item m="1" x="226"/>
        <item m="1" x="258"/>
        <item m="1" x="305"/>
        <item m="1" x="41"/>
        <item m="1" x="81"/>
        <item m="1" x="118"/>
        <item m="1" x="158"/>
        <item m="1" x="193"/>
        <item m="1" x="233"/>
        <item m="1" x="266"/>
        <item m="1" x="314"/>
        <item m="1" x="346"/>
        <item m="1" x="396"/>
        <item m="1" x="121"/>
        <item m="1" x="161"/>
        <item m="1" x="198"/>
        <item m="1" x="238"/>
        <item m="1" x="273"/>
        <item m="1" x="322"/>
        <item m="1" x="354"/>
        <item m="1" x="406"/>
        <item m="1" x="438"/>
        <item m="1" x="483"/>
        <item m="1" x="201"/>
        <item m="1" x="241"/>
        <item m="1" x="278"/>
        <item m="1" x="327"/>
        <item m="1" x="361"/>
        <item m="1" x="415"/>
        <item m="1" x="445"/>
        <item m="1" x="492"/>
        <item m="1" x="519"/>
        <item m="1" x="556"/>
        <item m="1" x="281"/>
        <item m="1" x="764"/>
        <item m="1" x="754"/>
        <item m="1" x="763"/>
        <item x="1"/>
      </items>
    </pivotField>
    <pivotField name="Linee Intervento" axis="axisRow" outline="0" showAll="0" defaultSubtotal="0">
      <items count="967">
        <item m="1" x="2"/>
        <item m="1" x="747"/>
        <item m="1" x="748"/>
        <item x="0"/>
        <item m="1" x="964"/>
        <item m="1" x="765"/>
        <item m="1" x="757"/>
        <item m="1" x="758"/>
        <item m="1" x="759"/>
        <item m="1" x="760"/>
        <item m="1" x="761"/>
        <item m="1" x="762"/>
        <item m="1" x="763"/>
        <item m="1" x="764"/>
        <item m="1" x="368"/>
        <item m="1" x="456"/>
        <item m="1" x="530"/>
        <item m="1" x="588"/>
        <item m="1" x="631"/>
        <item m="1" x="661"/>
        <item m="1" x="683"/>
        <item m="1" x="702"/>
        <item m="1" x="720"/>
        <item m="1" x="738"/>
        <item m="1" x="370"/>
        <item m="1" x="458"/>
        <item m="1" x="532"/>
        <item m="1" x="590"/>
        <item m="1" x="633"/>
        <item m="1" x="663"/>
        <item m="1" x="685"/>
        <item m="1" x="704"/>
        <item m="1" x="722"/>
        <item m="1" x="739"/>
        <item m="1" x="372"/>
        <item m="1" x="460"/>
        <item m="1" x="534"/>
        <item m="1" x="592"/>
        <item m="1" x="635"/>
        <item m="1" x="665"/>
        <item m="1" x="687"/>
        <item m="1" x="706"/>
        <item m="1" x="724"/>
        <item m="1" x="740"/>
        <item m="1" x="374"/>
        <item m="1" x="462"/>
        <item m="1" x="536"/>
        <item m="1" x="594"/>
        <item m="1" x="637"/>
        <item m="1" x="667"/>
        <item m="1" x="689"/>
        <item m="1" x="708"/>
        <item m="1" x="726"/>
        <item m="1" x="741"/>
        <item m="1" x="377"/>
        <item m="1" x="465"/>
        <item m="1" x="539"/>
        <item m="1" x="597"/>
        <item m="1" x="640"/>
        <item m="1" x="670"/>
        <item m="1" x="691"/>
        <item m="1" x="710"/>
        <item m="1" x="728"/>
        <item m="1" x="742"/>
        <item m="1" x="382"/>
        <item m="1" x="470"/>
        <item m="1" x="544"/>
        <item m="1" x="602"/>
        <item m="1" x="645"/>
        <item m="1" x="673"/>
        <item m="1" x="693"/>
        <item m="1" x="712"/>
        <item m="1" x="730"/>
        <item m="1" x="743"/>
        <item m="1" x="389"/>
        <item m="1" x="477"/>
        <item m="1" x="551"/>
        <item m="1" x="609"/>
        <item m="1" x="650"/>
        <item m="1" x="676"/>
        <item m="1" x="695"/>
        <item m="1" x="714"/>
        <item m="1" x="732"/>
        <item m="1" x="744"/>
        <item m="1" x="398"/>
        <item m="1" x="486"/>
        <item m="1" x="560"/>
        <item m="1" x="616"/>
        <item m="1" x="654"/>
        <item m="1" x="678"/>
        <item m="1" x="697"/>
        <item m="1" x="716"/>
        <item m="1" x="734"/>
        <item m="1" x="745"/>
        <item m="1" x="408"/>
        <item m="1" x="496"/>
        <item m="1" x="568"/>
        <item m="1" x="620"/>
        <item m="1" x="656"/>
        <item m="1" x="680"/>
        <item m="1" x="699"/>
        <item m="1" x="718"/>
        <item m="1" x="736"/>
        <item m="1" x="746"/>
        <item m="1" x="775"/>
        <item m="1" x="787"/>
        <item m="1" x="799"/>
        <item m="1" x="819"/>
        <item m="1" x="839"/>
        <item m="1" x="867"/>
        <item m="1" x="895"/>
        <item m="1" x="931"/>
        <item m="1" x="3"/>
        <item m="1" x="43"/>
        <item m="1" x="802"/>
        <item m="1" x="822"/>
        <item m="1" x="842"/>
        <item m="1" x="870"/>
        <item m="1" x="898"/>
        <item m="1" x="934"/>
        <item m="1" x="5"/>
        <item m="1" x="45"/>
        <item m="1" x="83"/>
        <item m="1" x="123"/>
        <item m="1" x="847"/>
        <item m="1" x="875"/>
        <item m="1" x="903"/>
        <item m="1" x="939"/>
        <item m="1" x="9"/>
        <item m="1" x="49"/>
        <item m="1" x="85"/>
        <item m="1" x="125"/>
        <item m="1" x="163"/>
        <item m="1" x="203"/>
        <item m="1" x="910"/>
        <item m="1" x="946"/>
        <item m="1" x="15"/>
        <item m="1" x="55"/>
        <item m="1" x="89"/>
        <item m="1" x="129"/>
        <item m="1" x="165"/>
        <item m="1" x="205"/>
        <item m="1" x="243"/>
        <item m="1" x="287"/>
        <item m="1" x="23"/>
        <item m="1" x="63"/>
        <item m="1" x="95"/>
        <item m="1" x="135"/>
        <item m="1" x="169"/>
        <item m="1" x="209"/>
        <item m="1" x="245"/>
        <item m="1" x="290"/>
        <item m="1" x="331"/>
        <item m="1" x="376"/>
        <item m="1" x="103"/>
        <item m="1" x="143"/>
        <item m="1" x="175"/>
        <item m="1" x="215"/>
        <item m="1" x="249"/>
        <item m="1" x="295"/>
        <item m="1" x="333"/>
        <item m="1" x="380"/>
        <item m="1" x="423"/>
        <item m="1" x="464"/>
        <item m="1" x="183"/>
        <item m="1" x="223"/>
        <item m="1" x="255"/>
        <item m="1" x="302"/>
        <item m="1" x="337"/>
        <item m="1" x="386"/>
        <item m="1" x="425"/>
        <item m="1" x="468"/>
        <item m="1" x="506"/>
        <item m="1" x="538"/>
        <item m="1" x="263"/>
        <item m="1" x="311"/>
        <item m="1" x="343"/>
        <item m="1" x="394"/>
        <item m="1" x="429"/>
        <item m="1" x="474"/>
        <item m="1" x="508"/>
        <item m="1" x="542"/>
        <item m="1" x="572"/>
        <item m="1" x="596"/>
        <item m="1" x="351"/>
        <item m="1" x="404"/>
        <item m="1" x="435"/>
        <item m="1" x="482"/>
        <item m="1" x="512"/>
        <item m="1" x="548"/>
        <item m="1" x="574"/>
        <item m="1" x="600"/>
        <item m="1" x="622"/>
        <item m="1" x="639"/>
        <item m="1" x="443"/>
        <item m="1" x="492"/>
        <item m="1" x="518"/>
        <item m="1" x="556"/>
        <item m="1" x="578"/>
        <item m="1" x="606"/>
        <item m="1" x="624"/>
        <item m="1" x="643"/>
        <item m="1" x="658"/>
        <item m="1" x="669"/>
        <item m="1" x="778"/>
        <item m="1" x="790"/>
        <item m="1" x="803"/>
        <item m="1" x="823"/>
        <item m="1" x="843"/>
        <item m="1" x="871"/>
        <item m="1" x="899"/>
        <item m="1" x="935"/>
        <item m="1" x="6"/>
        <item m="1" x="46"/>
        <item m="1" x="807"/>
        <item m="1" x="827"/>
        <item m="1" x="848"/>
        <item m="1" x="876"/>
        <item m="1" x="904"/>
        <item m="1" x="940"/>
        <item m="1" x="10"/>
        <item m="1" x="50"/>
        <item m="1" x="86"/>
        <item m="1" x="126"/>
        <item m="1" x="854"/>
        <item m="1" x="882"/>
        <item m="1" x="911"/>
        <item m="1" x="947"/>
        <item m="1" x="16"/>
        <item m="1" x="56"/>
        <item m="1" x="90"/>
        <item m="1" x="130"/>
        <item m="1" x="166"/>
        <item m="1" x="206"/>
        <item m="1" x="918"/>
        <item m="1" x="954"/>
        <item m="1" x="24"/>
        <item m="1" x="64"/>
        <item m="1" x="96"/>
        <item m="1" x="136"/>
        <item m="1" x="170"/>
        <item m="1" x="210"/>
        <item m="1" x="246"/>
        <item m="1" x="291"/>
        <item m="1" x="31"/>
        <item m="1" x="71"/>
        <item m="1" x="104"/>
        <item m="1" x="144"/>
        <item m="1" x="176"/>
        <item m="1" x="216"/>
        <item m="1" x="250"/>
        <item m="1" x="296"/>
        <item m="1" x="334"/>
        <item m="1" x="381"/>
        <item m="1" x="111"/>
        <item m="1" x="151"/>
        <item m="1" x="184"/>
        <item m="1" x="224"/>
        <item m="1" x="256"/>
        <item m="1" x="303"/>
        <item m="1" x="338"/>
        <item m="1" x="387"/>
        <item m="1" x="426"/>
        <item m="1" x="469"/>
        <item m="1" x="191"/>
        <item m="1" x="231"/>
        <item m="1" x="264"/>
        <item m="1" x="312"/>
        <item m="1" x="344"/>
        <item m="1" x="395"/>
        <item m="1" x="430"/>
        <item m="1" x="475"/>
        <item m="1" x="509"/>
        <item m="1" x="543"/>
        <item m="1" x="271"/>
        <item m="1" x="320"/>
        <item m="1" x="352"/>
        <item m="1" x="405"/>
        <item m="1" x="436"/>
        <item m="1" x="483"/>
        <item m="1" x="513"/>
        <item m="1" x="549"/>
        <item m="1" x="575"/>
        <item m="1" x="601"/>
        <item m="1" x="359"/>
        <item m="1" x="414"/>
        <item m="1" x="444"/>
        <item m="1" x="493"/>
        <item m="1" x="519"/>
        <item m="1" x="557"/>
        <item m="1" x="579"/>
        <item m="1" x="607"/>
        <item m="1" x="625"/>
        <item m="1" x="644"/>
        <item m="1" x="450"/>
        <item m="1" x="501"/>
        <item m="1" x="525"/>
        <item m="1" x="565"/>
        <item m="1" x="583"/>
        <item m="1" x="613"/>
        <item m="1" x="627"/>
        <item m="1" x="648"/>
        <item m="1" x="659"/>
        <item m="1" x="672"/>
        <item m="1" x="781"/>
        <item m="1" x="793"/>
        <item m="1" x="808"/>
        <item m="1" x="828"/>
        <item m="1" x="849"/>
        <item m="1" x="877"/>
        <item m="1" x="905"/>
        <item m="1" x="941"/>
        <item m="1" x="11"/>
        <item m="1" x="51"/>
        <item m="1" x="812"/>
        <item m="1" x="832"/>
        <item m="1" x="855"/>
        <item m="1" x="883"/>
        <item m="1" x="912"/>
        <item m="1" x="948"/>
        <item m="1" x="17"/>
        <item m="1" x="57"/>
        <item m="1" x="91"/>
        <item m="1" x="131"/>
        <item m="1" x="860"/>
        <item m="1" x="888"/>
        <item m="1" x="919"/>
        <item m="1" x="955"/>
        <item m="1" x="25"/>
        <item m="1" x="65"/>
        <item m="1" x="97"/>
        <item m="1" x="137"/>
        <item m="1" x="171"/>
        <item m="1" x="211"/>
        <item m="1" x="924"/>
        <item m="1" x="960"/>
        <item m="1" x="32"/>
        <item m="1" x="72"/>
        <item m="1" x="105"/>
        <item m="1" x="145"/>
        <item m="1" x="177"/>
        <item m="1" x="217"/>
        <item m="1" x="251"/>
        <item m="1" x="297"/>
        <item m="1" x="37"/>
        <item m="1" x="77"/>
        <item m="1" x="112"/>
        <item m="1" x="152"/>
        <item m="1" x="185"/>
        <item m="1" x="225"/>
        <item m="1" x="257"/>
        <item m="1" x="304"/>
        <item m="1" x="339"/>
        <item m="1" x="388"/>
        <item m="1" x="117"/>
        <item m="1" x="157"/>
        <item m="1" x="192"/>
        <item m="1" x="232"/>
        <item m="1" x="265"/>
        <item m="1" x="313"/>
        <item m="1" x="345"/>
        <item m="1" x="396"/>
        <item m="1" x="431"/>
        <item m="1" x="476"/>
        <item m="1" x="197"/>
        <item m="1" x="237"/>
        <item m="1" x="272"/>
        <item m="1" x="321"/>
        <item m="1" x="353"/>
        <item m="1" x="406"/>
        <item m="1" x="437"/>
        <item m="1" x="484"/>
        <item m="1" x="514"/>
        <item m="1" x="550"/>
        <item m="1" x="277"/>
        <item m="1" x="326"/>
        <item m="1" x="360"/>
        <item m="1" x="415"/>
        <item m="1" x="445"/>
        <item m="1" x="494"/>
        <item m="1" x="520"/>
        <item m="1" x="558"/>
        <item m="1" x="580"/>
        <item m="1" x="608"/>
        <item m="1" x="365"/>
        <item m="1" x="420"/>
        <item m="1" x="451"/>
        <item m="1" x="502"/>
        <item m="1" x="526"/>
        <item m="1" x="566"/>
        <item m="1" x="584"/>
        <item m="1" x="614"/>
        <item m="1" x="628"/>
        <item m="1" x="649"/>
        <item m="1" x="454"/>
        <item m="1" x="505"/>
        <item m="1" x="529"/>
        <item m="1" x="571"/>
        <item m="1" x="587"/>
        <item m="1" x="619"/>
        <item m="1" x="630"/>
        <item m="1" x="653"/>
        <item m="1" x="660"/>
        <item m="1" x="675"/>
        <item m="1" x="784"/>
        <item m="1" x="796"/>
        <item m="1" x="813"/>
        <item m="1" x="833"/>
        <item m="1" x="856"/>
        <item m="1" x="884"/>
        <item m="1" x="913"/>
        <item m="1" x="949"/>
        <item m="1" x="18"/>
        <item m="1" x="58"/>
        <item m="1" x="816"/>
        <item m="1" x="836"/>
        <item m="1" x="861"/>
        <item m="1" x="889"/>
        <item m="1" x="920"/>
        <item m="1" x="956"/>
        <item m="1" x="26"/>
        <item m="1" x="66"/>
        <item m="1" x="98"/>
        <item m="1" x="138"/>
        <item m="1" x="864"/>
        <item m="1" x="892"/>
        <item m="1" x="925"/>
        <item m="1" x="961"/>
        <item m="1" x="33"/>
        <item m="1" x="73"/>
        <item m="1" x="106"/>
        <item m="1" x="146"/>
        <item m="1" x="178"/>
        <item m="1" x="218"/>
        <item m="1" x="928"/>
        <item m="1" x="965"/>
        <item m="1" x="38"/>
        <item m="1" x="78"/>
        <item m="1" x="113"/>
        <item m="1" x="153"/>
        <item m="1" x="186"/>
        <item m="1" x="226"/>
        <item m="1" x="258"/>
        <item m="1" x="305"/>
        <item m="1" x="41"/>
        <item m="1" x="81"/>
        <item m="1" x="118"/>
        <item m="1" x="158"/>
        <item m="1" x="193"/>
        <item m="1" x="233"/>
        <item m="1" x="266"/>
        <item m="1" x="314"/>
        <item m="1" x="346"/>
        <item m="1" x="397"/>
        <item m="1" x="121"/>
        <item m="1" x="161"/>
        <item m="1" x="198"/>
        <item m="1" x="238"/>
        <item m="1" x="273"/>
        <item m="1" x="322"/>
        <item m="1" x="354"/>
        <item m="1" x="407"/>
        <item m="1" x="438"/>
        <item m="1" x="485"/>
        <item m="1" x="201"/>
        <item m="1" x="241"/>
        <item m="1" x="278"/>
        <item m="1" x="327"/>
        <item m="1" x="361"/>
        <item m="1" x="416"/>
        <item m="1" x="446"/>
        <item m="1" x="495"/>
        <item m="1" x="521"/>
        <item m="1" x="559"/>
        <item m="1" x="281"/>
        <item m="1" x="330"/>
        <item m="1" x="366"/>
        <item m="1" x="421"/>
        <item m="1" x="452"/>
        <item m="1" x="503"/>
        <item m="1" x="527"/>
        <item m="1" x="567"/>
        <item m="1" x="585"/>
        <item m="1" x="615"/>
        <item m="1" x="749"/>
        <item m="1" x="751"/>
        <item m="1" x="752"/>
        <item m="1" x="753"/>
        <item m="1" x="754"/>
        <item m="1" x="755"/>
        <item m="1" x="756"/>
        <item m="1" x="283"/>
        <item m="1" x="369"/>
        <item m="1" x="457"/>
        <item m="1" x="531"/>
        <item m="1" x="589"/>
        <item m="1" x="632"/>
        <item m="1" x="662"/>
        <item m="1" x="684"/>
        <item m="1" x="703"/>
        <item m="1" x="721"/>
        <item m="1" x="284"/>
        <item m="1" x="371"/>
        <item m="1" x="459"/>
        <item m="1" x="533"/>
        <item m="1" x="591"/>
        <item m="1" x="634"/>
        <item m="1" x="664"/>
        <item m="1" x="686"/>
        <item m="1" x="705"/>
        <item m="1" x="723"/>
        <item m="1" x="285"/>
        <item m="1" x="373"/>
        <item m="1" x="461"/>
        <item m="1" x="535"/>
        <item m="1" x="593"/>
        <item m="1" x="636"/>
        <item m="1" x="666"/>
        <item m="1" x="688"/>
        <item m="1" x="707"/>
        <item m="1" x="725"/>
        <item m="1" x="286"/>
        <item m="1" x="375"/>
        <item m="1" x="463"/>
        <item m="1" x="537"/>
        <item m="1" x="595"/>
        <item m="1" x="638"/>
        <item m="1" x="668"/>
        <item m="1" x="690"/>
        <item m="1" x="709"/>
        <item m="1" x="727"/>
        <item m="1" x="289"/>
        <item m="1" x="379"/>
        <item m="1" x="467"/>
        <item m="1" x="541"/>
        <item m="1" x="599"/>
        <item m="1" x="642"/>
        <item m="1" x="671"/>
        <item m="1" x="692"/>
        <item m="1" x="711"/>
        <item m="1" x="729"/>
        <item m="1" x="294"/>
        <item m="1" x="385"/>
        <item m="1" x="473"/>
        <item m="1" x="547"/>
        <item m="1" x="605"/>
        <item m="1" x="647"/>
        <item m="1" x="674"/>
        <item m="1" x="694"/>
        <item m="1" x="713"/>
        <item m="1" x="731"/>
        <item m="1" x="301"/>
        <item m="1" x="393"/>
        <item m="1" x="481"/>
        <item m="1" x="555"/>
        <item m="1" x="612"/>
        <item m="1" x="652"/>
        <item m="1" x="677"/>
        <item m="1" x="696"/>
        <item m="1" x="715"/>
        <item m="1" x="733"/>
        <item m="1" x="310"/>
        <item m="1" x="403"/>
        <item m="1" x="491"/>
        <item m="1" x="564"/>
        <item m="1" x="618"/>
        <item m="1" x="655"/>
        <item m="1" x="679"/>
        <item m="1" x="698"/>
        <item m="1" x="717"/>
        <item m="1" x="735"/>
        <item m="1" x="319"/>
        <item m="1" x="413"/>
        <item m="1" x="500"/>
        <item m="1" x="570"/>
        <item m="1" x="621"/>
        <item m="1" x="657"/>
        <item m="1" x="681"/>
        <item m="1" x="700"/>
        <item m="1" x="719"/>
        <item m="1" x="737"/>
        <item m="1" x="766"/>
        <item m="1" x="770"/>
        <item m="1" x="774"/>
        <item m="1" x="786"/>
        <item m="1" x="798"/>
        <item m="1" x="818"/>
        <item m="1" x="838"/>
        <item m="1" x="866"/>
        <item m="1" x="894"/>
        <item m="1" x="930"/>
        <item m="1" x="776"/>
        <item m="1" x="788"/>
        <item m="1" x="800"/>
        <item m="1" x="820"/>
        <item m="1" x="840"/>
        <item m="1" x="868"/>
        <item m="1" x="896"/>
        <item m="1" x="932"/>
        <item m="1" x="4"/>
        <item m="1" x="44"/>
        <item m="1" x="804"/>
        <item m="1" x="824"/>
        <item m="1" x="844"/>
        <item m="1" x="872"/>
        <item m="1" x="900"/>
        <item m="1" x="936"/>
        <item m="1" x="7"/>
        <item m="1" x="47"/>
        <item m="1" x="84"/>
        <item m="1" x="124"/>
        <item m="1" x="850"/>
        <item m="1" x="878"/>
        <item m="1" x="906"/>
        <item m="1" x="942"/>
        <item m="1" x="12"/>
        <item m="1" x="52"/>
        <item m="1" x="87"/>
        <item m="1" x="127"/>
        <item m="1" x="164"/>
        <item m="1" x="204"/>
        <item m="1" x="914"/>
        <item m="1" x="950"/>
        <item m="1" x="19"/>
        <item m="1" x="59"/>
        <item m="1" x="92"/>
        <item m="1" x="132"/>
        <item m="1" x="167"/>
        <item m="1" x="207"/>
        <item m="1" x="244"/>
        <item m="1" x="288"/>
        <item m="1" x="27"/>
        <item m="1" x="67"/>
        <item m="1" x="99"/>
        <item m="1" x="139"/>
        <item m="1" x="172"/>
        <item m="1" x="212"/>
        <item m="1" x="247"/>
        <item m="1" x="292"/>
        <item m="1" x="332"/>
        <item m="1" x="378"/>
        <item m="1" x="107"/>
        <item m="1" x="147"/>
        <item m="1" x="179"/>
        <item m="1" x="219"/>
        <item m="1" x="252"/>
        <item m="1" x="298"/>
        <item m="1" x="335"/>
        <item m="1" x="383"/>
        <item m="1" x="424"/>
        <item m="1" x="466"/>
        <item m="1" x="187"/>
        <item m="1" x="227"/>
        <item m="1" x="259"/>
        <item m="1" x="306"/>
        <item m="1" x="340"/>
        <item m="1" x="390"/>
        <item m="1" x="427"/>
        <item m="1" x="471"/>
        <item m="1" x="507"/>
        <item m="1" x="540"/>
        <item m="1" x="267"/>
        <item m="1" x="315"/>
        <item m="1" x="347"/>
        <item m="1" x="399"/>
        <item m="1" x="432"/>
        <item m="1" x="478"/>
        <item m="1" x="510"/>
        <item m="1" x="545"/>
        <item m="1" x="573"/>
        <item m="1" x="598"/>
        <item m="1" x="355"/>
        <item m="1" x="409"/>
        <item m="1" x="439"/>
        <item m="1" x="487"/>
        <item m="1" x="515"/>
        <item m="1" x="552"/>
        <item m="1" x="576"/>
        <item m="1" x="603"/>
        <item m="1" x="623"/>
        <item m="1" x="641"/>
        <item m="1" x="767"/>
        <item m="1" x="771"/>
        <item m="1" x="777"/>
        <item m="1" x="789"/>
        <item m="1" x="801"/>
        <item m="1" x="821"/>
        <item m="1" x="841"/>
        <item m="1" x="869"/>
        <item m="1" x="897"/>
        <item m="1" x="933"/>
        <item m="1" x="779"/>
        <item m="1" x="791"/>
        <item m="1" x="805"/>
        <item m="1" x="825"/>
        <item m="1" x="845"/>
        <item m="1" x="873"/>
        <item m="1" x="901"/>
        <item m="1" x="937"/>
        <item m="1" x="8"/>
        <item m="1" x="48"/>
        <item m="1" x="809"/>
        <item m="1" x="829"/>
        <item m="1" x="851"/>
        <item m="1" x="879"/>
        <item m="1" x="907"/>
        <item m="1" x="943"/>
        <item m="1" x="13"/>
        <item m="1" x="53"/>
        <item m="1" x="88"/>
        <item m="1" x="128"/>
        <item m="1" x="857"/>
        <item m="1" x="885"/>
        <item m="1" x="915"/>
        <item m="1" x="951"/>
        <item m="1" x="20"/>
        <item m="1" x="60"/>
        <item m="1" x="93"/>
        <item m="1" x="133"/>
        <item m="1" x="168"/>
        <item m="1" x="208"/>
        <item m="1" x="921"/>
        <item m="1" x="957"/>
        <item m="1" x="28"/>
        <item m="1" x="68"/>
        <item m="1" x="100"/>
        <item m="1" x="140"/>
        <item m="1" x="173"/>
        <item m="1" x="213"/>
        <item m="1" x="248"/>
        <item m="1" x="293"/>
        <item m="1" x="34"/>
        <item m="1" x="74"/>
        <item m="1" x="108"/>
        <item m="1" x="148"/>
        <item m="1" x="180"/>
        <item m="1" x="220"/>
        <item m="1" x="253"/>
        <item m="1" x="299"/>
        <item m="1" x="336"/>
        <item m="1" x="384"/>
        <item m="1" x="114"/>
        <item m="1" x="154"/>
        <item m="1" x="188"/>
        <item m="1" x="228"/>
        <item m="1" x="260"/>
        <item m="1" x="307"/>
        <item m="1" x="341"/>
        <item m="1" x="391"/>
        <item m="1" x="428"/>
        <item m="1" x="472"/>
        <item m="1" x="194"/>
        <item m="1" x="234"/>
        <item m="1" x="268"/>
        <item m="1" x="316"/>
        <item m="1" x="348"/>
        <item m="1" x="400"/>
        <item m="1" x="433"/>
        <item m="1" x="479"/>
        <item m="1" x="511"/>
        <item m="1" x="546"/>
        <item m="1" x="274"/>
        <item m="1" x="323"/>
        <item m="1" x="356"/>
        <item m="1" x="410"/>
        <item m="1" x="440"/>
        <item m="1" x="488"/>
        <item m="1" x="516"/>
        <item m="1" x="553"/>
        <item m="1" x="577"/>
        <item m="1" x="604"/>
        <item m="1" x="362"/>
        <item m="1" x="417"/>
        <item m="1" x="447"/>
        <item m="1" x="497"/>
        <item m="1" x="522"/>
        <item m="1" x="561"/>
        <item m="1" x="581"/>
        <item m="1" x="610"/>
        <item m="1" x="626"/>
        <item m="1" x="646"/>
        <item m="1" x="768"/>
        <item m="1" x="772"/>
        <item m="1" x="780"/>
        <item m="1" x="792"/>
        <item m="1" x="806"/>
        <item m="1" x="826"/>
        <item m="1" x="846"/>
        <item m="1" x="874"/>
        <item m="1" x="902"/>
        <item m="1" x="938"/>
        <item m="1" x="782"/>
        <item m="1" x="794"/>
        <item m="1" x="810"/>
        <item m="1" x="830"/>
        <item m="1" x="852"/>
        <item m="1" x="880"/>
        <item m="1" x="908"/>
        <item m="1" x="944"/>
        <item m="1" x="14"/>
        <item m="1" x="54"/>
        <item m="1" x="814"/>
        <item m="1" x="834"/>
        <item m="1" x="858"/>
        <item m="1" x="886"/>
        <item m="1" x="916"/>
        <item m="1" x="952"/>
        <item m="1" x="21"/>
        <item m="1" x="61"/>
        <item m="1" x="94"/>
        <item m="1" x="134"/>
        <item m="1" x="862"/>
        <item m="1" x="890"/>
        <item m="1" x="922"/>
        <item m="1" x="958"/>
        <item m="1" x="29"/>
        <item m="1" x="69"/>
        <item m="1" x="101"/>
        <item m="1" x="141"/>
        <item m="1" x="174"/>
        <item m="1" x="214"/>
        <item m="1" x="926"/>
        <item m="1" x="962"/>
        <item m="1" x="35"/>
        <item m="1" x="75"/>
        <item m="1" x="109"/>
        <item m="1" x="149"/>
        <item m="1" x="181"/>
        <item m="1" x="221"/>
        <item m="1" x="254"/>
        <item m="1" x="300"/>
        <item m="1" x="39"/>
        <item m="1" x="79"/>
        <item m="1" x="115"/>
        <item m="1" x="155"/>
        <item m="1" x="189"/>
        <item m="1" x="229"/>
        <item m="1" x="261"/>
        <item m="1" x="308"/>
        <item m="1" x="342"/>
        <item m="1" x="392"/>
        <item m="1" x="119"/>
        <item m="1" x="159"/>
        <item m="1" x="195"/>
        <item m="1" x="235"/>
        <item m="1" x="269"/>
        <item m="1" x="317"/>
        <item m="1" x="349"/>
        <item m="1" x="401"/>
        <item m="1" x="434"/>
        <item m="1" x="480"/>
        <item m="1" x="199"/>
        <item m="1" x="239"/>
        <item m="1" x="275"/>
        <item m="1" x="324"/>
        <item m="1" x="357"/>
        <item m="1" x="411"/>
        <item m="1" x="441"/>
        <item m="1" x="489"/>
        <item m="1" x="517"/>
        <item m="1" x="554"/>
        <item m="1" x="279"/>
        <item m="1" x="328"/>
        <item m="1" x="363"/>
        <item m="1" x="418"/>
        <item m="1" x="448"/>
        <item m="1" x="498"/>
        <item m="1" x="523"/>
        <item m="1" x="562"/>
        <item m="1" x="582"/>
        <item m="1" x="611"/>
        <item m="1" x="367"/>
        <item m="1" x="422"/>
        <item m="1" x="453"/>
        <item m="1" x="504"/>
        <item m="1" x="528"/>
        <item m="1" x="569"/>
        <item m="1" x="586"/>
        <item m="1" x="617"/>
        <item m="1" x="629"/>
        <item m="1" x="651"/>
        <item m="1" x="769"/>
        <item m="1" x="773"/>
        <item m="1" x="783"/>
        <item m="1" x="795"/>
        <item m="1" x="811"/>
        <item m="1" x="831"/>
        <item m="1" x="853"/>
        <item m="1" x="881"/>
        <item m="1" x="909"/>
        <item m="1" x="945"/>
        <item m="1" x="785"/>
        <item m="1" x="797"/>
        <item m="1" x="815"/>
        <item m="1" x="835"/>
        <item m="1" x="859"/>
        <item m="1" x="887"/>
        <item m="1" x="917"/>
        <item m="1" x="953"/>
        <item m="1" x="22"/>
        <item m="1" x="62"/>
        <item m="1" x="817"/>
        <item m="1" x="837"/>
        <item m="1" x="863"/>
        <item m="1" x="891"/>
        <item m="1" x="923"/>
        <item m="1" x="959"/>
        <item m="1" x="30"/>
        <item m="1" x="70"/>
        <item m="1" x="102"/>
        <item m="1" x="142"/>
        <item m="1" x="865"/>
        <item m="1" x="893"/>
        <item m="1" x="927"/>
        <item m="1" x="963"/>
        <item m="1" x="36"/>
        <item m="1" x="76"/>
        <item m="1" x="110"/>
        <item m="1" x="150"/>
        <item m="1" x="182"/>
        <item m="1" x="222"/>
        <item m="1" x="929"/>
        <item m="1" x="966"/>
        <item m="1" x="40"/>
        <item m="1" x="80"/>
        <item m="1" x="116"/>
        <item m="1" x="156"/>
        <item m="1" x="190"/>
        <item m="1" x="230"/>
        <item m="1" x="262"/>
        <item m="1" x="309"/>
        <item m="1" x="42"/>
        <item m="1" x="82"/>
        <item m="1" x="120"/>
        <item m="1" x="160"/>
        <item m="1" x="196"/>
        <item m="1" x="236"/>
        <item m="1" x="270"/>
        <item m="1" x="318"/>
        <item m="1" x="350"/>
        <item m="1" x="402"/>
        <item m="1" x="122"/>
        <item m="1" x="162"/>
        <item m="1" x="200"/>
        <item m="1" x="240"/>
        <item m="1" x="276"/>
        <item m="1" x="325"/>
        <item m="1" x="358"/>
        <item m="1" x="412"/>
        <item m="1" x="442"/>
        <item m="1" x="490"/>
        <item m="1" x="202"/>
        <item m="1" x="242"/>
        <item m="1" x="280"/>
        <item m="1" x="329"/>
        <item m="1" x="364"/>
        <item m="1" x="419"/>
        <item m="1" x="449"/>
        <item m="1" x="499"/>
        <item m="1" x="524"/>
        <item m="1" x="563"/>
        <item m="1" x="701"/>
        <item m="1" x="282"/>
        <item m="1" x="682"/>
        <item m="1" x="750"/>
        <item m="1" x="455"/>
        <item x="1"/>
      </items>
    </pivotField>
    <pivotField axis="axisRow" outline="0" showAll="0" defaultSubtotal="0">
      <items count="1450">
        <item m="1" x="11"/>
        <item m="1" x="94"/>
        <item m="1" x="745"/>
        <item m="1" x="950"/>
        <item x="0"/>
        <item m="1" x="18"/>
        <item m="1" x="1000"/>
        <item m="1" x="1002"/>
        <item m="1" x="1004"/>
        <item m="1" x="1006"/>
        <item m="1" x="1007"/>
        <item m="1" x="1009"/>
        <item m="1" x="1012"/>
        <item m="1" x="1016"/>
        <item m="1" x="317"/>
        <item m="1" x="417"/>
        <item m="1" x="512"/>
        <item m="1" x="603"/>
        <item m="1" x="682"/>
        <item m="1" x="747"/>
        <item m="1" x="794"/>
        <item m="1" x="843"/>
        <item m="1" x="877"/>
        <item m="1" x="908"/>
        <item m="1" x="318"/>
        <item m="1" x="419"/>
        <item m="1" x="514"/>
        <item m="1" x="605"/>
        <item m="1" x="684"/>
        <item m="1" x="749"/>
        <item m="1" x="797"/>
        <item m="1" x="846"/>
        <item m="1" x="880"/>
        <item m="1" x="911"/>
        <item m="1" x="320"/>
        <item m="1" x="421"/>
        <item m="1" x="516"/>
        <item m="1" x="607"/>
        <item m="1" x="686"/>
        <item m="1" x="751"/>
        <item m="1" x="800"/>
        <item m="1" x="849"/>
        <item m="1" x="883"/>
        <item m="1" x="913"/>
        <item m="1" x="322"/>
        <item m="1" x="423"/>
        <item m="1" x="518"/>
        <item m="1" x="609"/>
        <item m="1" x="688"/>
        <item m="1" x="753"/>
        <item m="1" x="803"/>
        <item m="1" x="852"/>
        <item m="1" x="885"/>
        <item m="1" x="915"/>
        <item m="1" x="325"/>
        <item m="1" x="426"/>
        <item m="1" x="522"/>
        <item m="1" x="613"/>
        <item m="1" x="692"/>
        <item m="1" x="756"/>
        <item m="1" x="806"/>
        <item m="1" x="854"/>
        <item m="1" x="887"/>
        <item m="1" x="917"/>
        <item m="1" x="330"/>
        <item m="1" x="432"/>
        <item m="1" x="529"/>
        <item m="1" x="621"/>
        <item m="1" x="700"/>
        <item m="1" x="761"/>
        <item m="1" x="809"/>
        <item m="1" x="857"/>
        <item m="1" x="889"/>
        <item m="1" x="918"/>
        <item m="1" x="336"/>
        <item m="1" x="439"/>
        <item m="1" x="537"/>
        <item m="1" x="630"/>
        <item m="1" x="708"/>
        <item m="1" x="767"/>
        <item m="1" x="813"/>
        <item m="1" x="859"/>
        <item m="1" x="891"/>
        <item m="1" x="919"/>
        <item m="1" x="344"/>
        <item m="1" x="448"/>
        <item m="1" x="547"/>
        <item m="1" x="639"/>
        <item m="1" x="714"/>
        <item m="1" x="771"/>
        <item m="1" x="816"/>
        <item m="1" x="861"/>
        <item m="1" x="893"/>
        <item m="1" x="920"/>
        <item m="1" x="353"/>
        <item m="1" x="458"/>
        <item m="1" x="556"/>
        <item m="1" x="645"/>
        <item m="1" x="718"/>
        <item m="1" x="774"/>
        <item m="1" x="818"/>
        <item m="1" x="863"/>
        <item m="1" x="895"/>
        <item m="1" x="921"/>
        <item m="1" x="1318"/>
        <item m="1" x="1328"/>
        <item m="1" x="1345"/>
        <item m="1" x="1360"/>
        <item m="1" x="1378"/>
        <item m="1" x="1390"/>
        <item m="1" x="1411"/>
        <item m="1" x="1428"/>
        <item m="1" x="14"/>
        <item m="1" x="37"/>
        <item m="1" x="1347"/>
        <item m="1" x="1361"/>
        <item m="1" x="1379"/>
        <item m="1" x="1391"/>
        <item m="1" x="1413"/>
        <item m="1" x="1429"/>
        <item m="1" x="16"/>
        <item m="1" x="39"/>
        <item m="1" x="66"/>
        <item m="1" x="90"/>
        <item m="1" x="1381"/>
        <item m="1" x="1393"/>
        <item m="1" x="1415"/>
        <item m="1" x="1431"/>
        <item m="1" x="20"/>
        <item m="1" x="41"/>
        <item m="1" x="70"/>
        <item m="1" x="92"/>
        <item m="1" x="121"/>
        <item m="1" x="156"/>
        <item m="1" x="1418"/>
        <item m="1" x="1434"/>
        <item m="1" x="23"/>
        <item m="1" x="44"/>
        <item m="1" x="73"/>
        <item m="1" x="95"/>
        <item m="1" x="125"/>
        <item m="1" x="158"/>
        <item m="1" x="199"/>
        <item m="1" x="238"/>
        <item m="1" x="27"/>
        <item m="1" x="48"/>
        <item m="1" x="76"/>
        <item m="1" x="98"/>
        <item m="1" x="129"/>
        <item m="1" x="161"/>
        <item m="1" x="202"/>
        <item m="1" x="240"/>
        <item m="1" x="286"/>
        <item m="1" x="324"/>
        <item m="1" x="80"/>
        <item m="1" x="102"/>
        <item m="1" x="133"/>
        <item m="1" x="165"/>
        <item m="1" x="206"/>
        <item m="1" x="243"/>
        <item m="1" x="289"/>
        <item m="1" x="327"/>
        <item m="1" x="382"/>
        <item m="1" x="425"/>
        <item m="1" x="139"/>
        <item m="1" x="171"/>
        <item m="1" x="211"/>
        <item m="1" x="248"/>
        <item m="1" x="293"/>
        <item m="1" x="332"/>
        <item m="1" x="386"/>
        <item m="1" x="429"/>
        <item m="1" x="480"/>
        <item m="1" x="521"/>
        <item m="1" x="218"/>
        <item m="1" x="255"/>
        <item m="1" x="298"/>
        <item m="1" x="339"/>
        <item m="1" x="391"/>
        <item m="1" x="435"/>
        <item m="1" x="484"/>
        <item m="1" x="526"/>
        <item m="1" x="575"/>
        <item m="1" x="612"/>
        <item m="1" x="305"/>
        <item m="1" x="348"/>
        <item m="1" x="397"/>
        <item m="1" x="443"/>
        <item m="1" x="489"/>
        <item m="1" x="533"/>
        <item m="1" x="580"/>
        <item m="1" x="618"/>
        <item m="1" x="661"/>
        <item m="1" x="691"/>
        <item m="1" x="405"/>
        <item m="1" x="453"/>
        <item m="1" x="496"/>
        <item m="1" x="542"/>
        <item m="1" x="586"/>
        <item m="1" x="626"/>
        <item m="1" x="667"/>
        <item m="1" x="697"/>
        <item m="1" x="732"/>
        <item m="1" x="755"/>
        <item m="1" x="1320"/>
        <item m="1" x="1329"/>
        <item m="1" x="1348"/>
        <item m="1" x="1362"/>
        <item m="1" x="1380"/>
        <item m="1" x="1392"/>
        <item m="1" x="1414"/>
        <item m="1" x="1430"/>
        <item m="1" x="17"/>
        <item m="1" x="40"/>
        <item m="1" x="1350"/>
        <item m="1" x="1363"/>
        <item m="1" x="1382"/>
        <item m="1" x="1394"/>
        <item m="1" x="1416"/>
        <item m="1" x="1432"/>
        <item m="1" x="21"/>
        <item m="1" x="42"/>
        <item m="1" x="71"/>
        <item m="1" x="93"/>
        <item m="1" x="1384"/>
        <item m="1" x="1396"/>
        <item m="1" x="1419"/>
        <item m="1" x="1435"/>
        <item m="1" x="24"/>
        <item m="1" x="45"/>
        <item m="1" x="74"/>
        <item m="1" x="96"/>
        <item m="1" x="126"/>
        <item m="1" x="159"/>
        <item m="1" x="1422"/>
        <item m="1" x="1438"/>
        <item m="1" x="28"/>
        <item m="1" x="49"/>
        <item m="1" x="77"/>
        <item m="1" x="99"/>
        <item m="1" x="130"/>
        <item m="1" x="162"/>
        <item m="1" x="203"/>
        <item m="1" x="241"/>
        <item m="1" x="31"/>
        <item m="1" x="52"/>
        <item m="1" x="81"/>
        <item m="1" x="103"/>
        <item m="1" x="134"/>
        <item m="1" x="166"/>
        <item m="1" x="207"/>
        <item m="1" x="244"/>
        <item m="1" x="290"/>
        <item m="1" x="328"/>
        <item m="1" x="84"/>
        <item m="1" x="106"/>
        <item m="1" x="140"/>
        <item m="1" x="172"/>
        <item m="1" x="212"/>
        <item m="1" x="249"/>
        <item m="1" x="294"/>
        <item m="1" x="333"/>
        <item m="1" x="387"/>
        <item m="1" x="430"/>
        <item m="1" x="144"/>
        <item m="1" x="177"/>
        <item m="1" x="219"/>
        <item m="1" x="256"/>
        <item m="1" x="299"/>
        <item m="1" x="340"/>
        <item m="1" x="392"/>
        <item m="1" x="436"/>
        <item m="1" x="485"/>
        <item m="1" x="527"/>
        <item m="1" x="224"/>
        <item m="1" x="262"/>
        <item m="1" x="306"/>
        <item m="1" x="349"/>
        <item m="1" x="398"/>
        <item m="1" x="444"/>
        <item m="1" x="490"/>
        <item m="1" x="534"/>
        <item m="1" x="581"/>
        <item m="1" x="619"/>
        <item m="1" x="311"/>
        <item m="1" x="357"/>
        <item m="1" x="406"/>
        <item m="1" x="454"/>
        <item m="1" x="497"/>
        <item m="1" x="543"/>
        <item m="1" x="587"/>
        <item m="1" x="627"/>
        <item m="1" x="668"/>
        <item m="1" x="698"/>
        <item m="1" x="412"/>
        <item m="1" x="463"/>
        <item m="1" x="504"/>
        <item m="1" x="552"/>
        <item m="1" x="593"/>
        <item m="1" x="635"/>
        <item m="1" x="673"/>
        <item m="1" x="705"/>
        <item m="1" x="737"/>
        <item m="1" x="759"/>
        <item m="1" x="1322"/>
        <item m="1" x="1330"/>
        <item m="1" x="1351"/>
        <item m="1" x="1364"/>
        <item m="1" x="1383"/>
        <item m="1" x="1395"/>
        <item m="1" x="1417"/>
        <item m="1" x="1433"/>
        <item m="1" x="22"/>
        <item m="1" x="43"/>
        <item m="1" x="1353"/>
        <item m="1" x="1365"/>
        <item m="1" x="1385"/>
        <item m="1" x="1397"/>
        <item m="1" x="1420"/>
        <item m="1" x="1436"/>
        <item m="1" x="25"/>
        <item m="1" x="46"/>
        <item m="1" x="75"/>
        <item m="1" x="97"/>
        <item m="1" x="1387"/>
        <item m="1" x="1399"/>
        <item m="1" x="1423"/>
        <item m="1" x="1439"/>
        <item m="1" x="29"/>
        <item m="1" x="50"/>
        <item m="1" x="78"/>
        <item m="1" x="100"/>
        <item m="1" x="131"/>
        <item m="1" x="163"/>
        <item m="1" x="1425"/>
        <item m="1" x="1441"/>
        <item m="1" x="32"/>
        <item m="1" x="53"/>
        <item m="1" x="82"/>
        <item m="1" x="104"/>
        <item m="1" x="135"/>
        <item m="1" x="167"/>
        <item m="1" x="208"/>
        <item m="1" x="245"/>
        <item m="1" x="34"/>
        <item m="1" x="55"/>
        <item m="1" x="85"/>
        <item m="1" x="107"/>
        <item m="1" x="141"/>
        <item m="1" x="173"/>
        <item m="1" x="213"/>
        <item m="1" x="250"/>
        <item m="1" x="295"/>
        <item m="1" x="334"/>
        <item m="1" x="87"/>
        <item m="1" x="109"/>
        <item m="1" x="145"/>
        <item m="1" x="178"/>
        <item m="1" x="220"/>
        <item m="1" x="257"/>
        <item m="1" x="300"/>
        <item m="1" x="341"/>
        <item m="1" x="393"/>
        <item m="1" x="437"/>
        <item m="1" x="148"/>
        <item m="1" x="181"/>
        <item m="1" x="225"/>
        <item m="1" x="263"/>
        <item m="1" x="307"/>
        <item m="1" x="350"/>
        <item m="1" x="399"/>
        <item m="1" x="445"/>
        <item m="1" x="491"/>
        <item m="1" x="535"/>
        <item m="1" x="228"/>
        <item m="1" x="267"/>
        <item m="1" x="312"/>
        <item m="1" x="358"/>
        <item m="1" x="407"/>
        <item m="1" x="455"/>
        <item m="1" x="498"/>
        <item m="1" x="544"/>
        <item m="1" x="588"/>
        <item m="1" x="628"/>
        <item m="1" x="315"/>
        <item m="1" x="363"/>
        <item m="1" x="413"/>
        <item m="1" x="464"/>
        <item m="1" x="505"/>
        <item m="1" x="553"/>
        <item m="1" x="594"/>
        <item m="1" x="636"/>
        <item m="1" x="674"/>
        <item m="1" x="706"/>
        <item m="1" x="416"/>
        <item m="1" x="469"/>
        <item m="1" x="510"/>
        <item m="1" x="560"/>
        <item m="1" x="599"/>
        <item m="1" x="643"/>
        <item m="1" x="678"/>
        <item m="1" x="712"/>
        <item m="1" x="741"/>
        <item m="1" x="765"/>
        <item m="1" x="1324"/>
        <item m="1" x="1331"/>
        <item m="1" x="1354"/>
        <item m="1" x="1366"/>
        <item m="1" x="1386"/>
        <item m="1" x="1398"/>
        <item m="1" x="1421"/>
        <item m="1" x="1437"/>
        <item m="1" x="26"/>
        <item m="1" x="47"/>
        <item m="1" x="1356"/>
        <item m="1" x="1367"/>
        <item m="1" x="1388"/>
        <item m="1" x="1400"/>
        <item m="1" x="1424"/>
        <item m="1" x="1440"/>
        <item m="1" x="30"/>
        <item m="1" x="51"/>
        <item m="1" x="79"/>
        <item m="1" x="101"/>
        <item m="1" x="1389"/>
        <item m="1" x="1401"/>
        <item m="1" x="1426"/>
        <item m="1" x="1442"/>
        <item m="1" x="33"/>
        <item m="1" x="54"/>
        <item m="1" x="83"/>
        <item m="1" x="105"/>
        <item m="1" x="136"/>
        <item m="1" x="168"/>
        <item m="1" x="1427"/>
        <item m="1" x="1443"/>
        <item m="1" x="35"/>
        <item m="1" x="56"/>
        <item m="1" x="86"/>
        <item m="1" x="108"/>
        <item m="1" x="142"/>
        <item m="1" x="174"/>
        <item m="1" x="214"/>
        <item m="1" x="251"/>
        <item m="1" x="36"/>
        <item m="1" x="57"/>
        <item m="1" x="88"/>
        <item m="1" x="110"/>
        <item m="1" x="146"/>
        <item m="1" x="179"/>
        <item m="1" x="221"/>
        <item m="1" x="258"/>
        <item m="1" x="301"/>
        <item m="1" x="342"/>
        <item m="1" x="89"/>
        <item m="1" x="111"/>
        <item m="1" x="149"/>
        <item m="1" x="182"/>
        <item m="1" x="226"/>
        <item m="1" x="264"/>
        <item m="1" x="308"/>
        <item m="1" x="351"/>
        <item m="1" x="400"/>
        <item m="1" x="446"/>
        <item m="1" x="151"/>
        <item m="1" x="184"/>
        <item m="1" x="229"/>
        <item m="1" x="268"/>
        <item m="1" x="313"/>
        <item m="1" x="359"/>
        <item m="1" x="408"/>
        <item m="1" x="456"/>
        <item m="1" x="499"/>
        <item m="1" x="545"/>
        <item m="1" x="231"/>
        <item m="1" x="270"/>
        <item m="1" x="316"/>
        <item m="1" x="364"/>
        <item m="1" x="414"/>
        <item m="1" x="465"/>
        <item m="1" x="506"/>
        <item m="1" x="554"/>
        <item m="1" x="595"/>
        <item m="1" x="637"/>
        <item m="1" x="746"/>
        <item m="1" x="790"/>
        <item m="1" x="839"/>
        <item m="1" x="873"/>
        <item m="1" x="904"/>
        <item m="1" x="923"/>
        <item m="1" x="932"/>
        <item m="1" x="941"/>
        <item m="1" x="952"/>
        <item m="1" x="69"/>
        <item m="1" x="91"/>
        <item m="1" x="120"/>
        <item m="1" x="155"/>
        <item m="1" x="196"/>
        <item m="1" x="236"/>
        <item m="1" x="281"/>
        <item m="1" x="319"/>
        <item m="1" x="375"/>
        <item m="1" x="418"/>
        <item m="1" x="124"/>
        <item m="1" x="157"/>
        <item m="1" x="198"/>
        <item m="1" x="237"/>
        <item m="1" x="283"/>
        <item m="1" x="321"/>
        <item m="1" x="377"/>
        <item m="1" x="420"/>
        <item m="1" x="475"/>
        <item m="1" x="513"/>
        <item m="1" x="201"/>
        <item m="1" x="239"/>
        <item m="1" x="285"/>
        <item m="1" x="323"/>
        <item m="1" x="379"/>
        <item m="1" x="422"/>
        <item m="1" x="476"/>
        <item m="1" x="515"/>
        <item m="1" x="569"/>
        <item m="1" x="604"/>
        <item m="1" x="288"/>
        <item m="1" x="326"/>
        <item m="1" x="381"/>
        <item m="1" x="424"/>
        <item m="1" x="477"/>
        <item m="1" x="517"/>
        <item m="1" x="570"/>
        <item m="1" x="606"/>
        <item m="1" x="655"/>
        <item m="1" x="683"/>
        <item m="1" x="385"/>
        <item m="1" x="428"/>
        <item m="1" x="479"/>
        <item m="1" x="520"/>
        <item m="1" x="571"/>
        <item m="1" x="608"/>
        <item m="1" x="656"/>
        <item m="1" x="685"/>
        <item m="1" x="727"/>
        <item m="1" x="748"/>
        <item m="1" x="483"/>
        <item m="1" x="525"/>
        <item m="1" x="574"/>
        <item m="1" x="611"/>
        <item m="1" x="657"/>
        <item m="1" x="687"/>
        <item m="1" x="728"/>
        <item m="1" x="750"/>
        <item m="1" x="781"/>
        <item m="1" x="795"/>
        <item m="1" x="579"/>
        <item m="1" x="617"/>
        <item m="1" x="660"/>
        <item m="1" x="690"/>
        <item m="1" x="729"/>
        <item m="1" x="752"/>
        <item m="1" x="782"/>
        <item m="1" x="798"/>
        <item m="1" x="829"/>
        <item m="1" x="844"/>
        <item m="1" x="666"/>
        <item m="1" x="696"/>
        <item m="1" x="731"/>
        <item m="1" x="754"/>
        <item m="1" x="783"/>
        <item m="1" x="801"/>
        <item m="1" x="831"/>
        <item m="1" x="847"/>
        <item m="1" x="870"/>
        <item m="1" x="878"/>
        <item m="1" x="736"/>
        <item m="1" x="758"/>
        <item m="1" x="784"/>
        <item m="1" x="804"/>
        <item m="1" x="833"/>
        <item m="1" x="850"/>
        <item m="1" x="871"/>
        <item m="1" x="881"/>
        <item m="1" x="902"/>
        <item m="1" x="909"/>
        <item m="1" x="1035"/>
        <item m="1" x="314"/>
        <item m="1" x="1021"/>
        <item m="1" x="266"/>
        <item m="1" x="994"/>
        <item m="1" x="223"/>
        <item m="1" x="984"/>
        <item m="1" x="176"/>
        <item m="1" x="964"/>
        <item m="1" x="138"/>
        <item m="1" x="1058"/>
        <item m="1" x="361"/>
        <item m="1" x="1033"/>
        <item m="1" x="309"/>
        <item m="1" x="1018"/>
        <item m="1" x="260"/>
        <item m="1" x="992"/>
        <item m="1" x="216"/>
        <item m="1" x="982"/>
        <item m="1" x="170"/>
        <item m="1" x="1075"/>
        <item m="1" x="409"/>
        <item m="1" x="1054"/>
        <item m="1" x="354"/>
        <item m="1" x="1030"/>
        <item m="1" x="302"/>
        <item m="1" x="1014"/>
        <item m="1" x="253"/>
        <item m="1" x="991"/>
        <item m="1" x="210"/>
        <item m="1" x="1093"/>
        <item m="1" x="459"/>
        <item m="1" x="1071"/>
        <item m="1" x="401"/>
        <item m="1" x="1050"/>
        <item m="1" x="345"/>
        <item m="1" x="1028"/>
        <item m="1" x="296"/>
        <item m="1" x="1011"/>
        <item m="1" x="247"/>
        <item m="1" x="1115"/>
        <item m="1" x="500"/>
        <item m="1" x="1088"/>
        <item m="1" x="449"/>
        <item m="1" x="1068"/>
        <item m="1" x="394"/>
        <item m="1" x="1047"/>
        <item m="1" x="337"/>
        <item m="1" x="1027"/>
        <item m="1" x="291"/>
        <item m="1" x="1136"/>
        <item m="1" x="548"/>
        <item m="1" x="1111"/>
        <item m="1" x="492"/>
        <item m="1" x="1084"/>
        <item m="1" x="440"/>
        <item m="1" x="1066"/>
        <item m="1" x="388"/>
        <item m="1" x="1045"/>
        <item m="1" x="331"/>
        <item m="1" x="1161"/>
        <item m="1" x="589"/>
        <item m="1" x="1131"/>
        <item m="1" x="538"/>
        <item m="1" x="1108"/>
        <item m="1" x="486"/>
        <item m="1" x="1081"/>
        <item m="1" x="433"/>
        <item m="1" x="1065"/>
        <item m="1" x="383"/>
        <item m="1" x="1181"/>
        <item m="1" x="631"/>
        <item m="1" x="1157"/>
        <item m="1" x="582"/>
        <item m="1" x="1127"/>
        <item m="1" x="530"/>
        <item m="1" x="1106"/>
        <item m="1" x="481"/>
        <item m="1" x="1079"/>
        <item m="1" x="427"/>
        <item m="1" x="1205"/>
        <item m="1" x="669"/>
        <item m="1" x="1176"/>
        <item m="1" x="622"/>
        <item m="1" x="1154"/>
        <item m="1" x="576"/>
        <item m="1" x="1124"/>
        <item m="1" x="523"/>
        <item m="1" x="1105"/>
        <item m="1" x="478"/>
        <item m="1" x="1221"/>
        <item m="1" x="701"/>
        <item m="1" x="1201"/>
        <item m="1" x="662"/>
        <item m="1" x="1172"/>
        <item m="1" x="614"/>
        <item m="1" x="1152"/>
        <item m="1" x="572"/>
        <item m="1" x="1123"/>
        <item m="1" x="519"/>
        <item m="1" x="1078"/>
        <item m="1" x="415"/>
        <item m="1" x="1059"/>
        <item m="1" x="362"/>
        <item m="1" x="1034"/>
        <item m="1" x="310"/>
        <item m="1" x="1019"/>
        <item m="1" x="261"/>
        <item m="1" x="993"/>
        <item m="1" x="217"/>
        <item m="1" x="1098"/>
        <item m="1" x="467"/>
        <item m="1" x="1076"/>
        <item m="1" x="410"/>
        <item m="1" x="1055"/>
        <item m="1" x="355"/>
        <item m="1" x="1031"/>
        <item m="1" x="303"/>
        <item m="1" x="1015"/>
        <item m="1" x="254"/>
        <item m="1" x="1119"/>
        <item m="1" x="507"/>
        <item m="1" x="1094"/>
        <item m="1" x="460"/>
        <item m="1" x="1072"/>
        <item m="1" x="402"/>
        <item m="1" x="1051"/>
        <item m="1" x="346"/>
        <item m="1" x="1029"/>
        <item m="1" x="297"/>
        <item m="1" x="1141"/>
        <item m="1" x="557"/>
        <item m="1" x="1116"/>
        <item m="1" x="501"/>
        <item m="1" x="1089"/>
        <item m="1" x="450"/>
        <item m="1" x="1069"/>
        <item m="1" x="395"/>
        <item m="1" x="1048"/>
        <item m="1" x="338"/>
        <item m="1" x="1165"/>
        <item m="1" x="596"/>
        <item m="1" x="1137"/>
        <item m="1" x="549"/>
        <item m="1" x="1112"/>
        <item m="1" x="493"/>
        <item m="1" x="1085"/>
        <item m="1" x="441"/>
        <item m="1" x="1067"/>
        <item m="1" x="389"/>
        <item m="1" x="1186"/>
        <item m="1" x="640"/>
        <item m="1" x="1162"/>
        <item m="1" x="590"/>
        <item m="1" x="1132"/>
        <item m="1" x="539"/>
        <item m="1" x="1109"/>
        <item m="1" x="487"/>
        <item m="1" x="1082"/>
        <item m="1" x="434"/>
        <item m="1" x="1209"/>
        <item m="1" x="675"/>
        <item m="1" x="1182"/>
        <item m="1" x="632"/>
        <item m="1" x="1158"/>
        <item m="1" x="583"/>
        <item m="1" x="1128"/>
        <item m="1" x="531"/>
        <item m="1" x="1107"/>
        <item m="1" x="482"/>
        <item m="1" x="1226"/>
        <item m="1" x="709"/>
        <item m="1" x="1206"/>
        <item m="1" x="670"/>
        <item m="1" x="1177"/>
        <item m="1" x="623"/>
        <item m="1" x="1155"/>
        <item m="1" x="577"/>
        <item m="1" x="1125"/>
        <item m="1" x="524"/>
        <item m="1" x="1245"/>
        <item m="1" x="738"/>
        <item m="1" x="1222"/>
        <item m="1" x="702"/>
        <item m="1" x="1202"/>
        <item m="1" x="663"/>
        <item m="1" x="1173"/>
        <item m="1" x="615"/>
        <item m="1" x="1153"/>
        <item m="1" x="573"/>
        <item m="1" x="1253"/>
        <item m="1" x="762"/>
        <item m="1" x="1242"/>
        <item m="1" x="733"/>
        <item m="1" x="1217"/>
        <item m="1" x="693"/>
        <item m="1" x="1199"/>
        <item m="1" x="658"/>
        <item m="1" x="1171"/>
        <item m="1" x="610"/>
        <item m="1" x="1122"/>
        <item m="1" x="511"/>
        <item m="1" x="1099"/>
        <item m="1" x="468"/>
        <item m="1" x="1077"/>
        <item m="1" x="411"/>
        <item m="1" x="1056"/>
        <item m="1" x="356"/>
        <item m="1" x="1032"/>
        <item m="1" x="304"/>
        <item m="1" x="1145"/>
        <item m="1" x="562"/>
        <item m="1" x="1120"/>
        <item m="1" x="508"/>
        <item m="1" x="1095"/>
        <item m="1" x="461"/>
        <item m="1" x="1073"/>
        <item m="1" x="403"/>
        <item m="1" x="1052"/>
        <item m="1" x="347"/>
        <item m="1" x="1168"/>
        <item m="1" x="600"/>
        <item m="1" x="1142"/>
        <item m="1" x="558"/>
        <item m="1" x="1117"/>
        <item m="1" x="502"/>
        <item m="1" x="1090"/>
        <item m="1" x="451"/>
        <item m="1" x="1070"/>
        <item m="1" x="396"/>
        <item m="1" x="1190"/>
        <item m="1" x="646"/>
        <item m="1" x="1166"/>
        <item m="1" x="597"/>
        <item m="1" x="1138"/>
        <item m="1" x="550"/>
        <item m="1" x="1113"/>
        <item m="1" x="494"/>
        <item m="1" x="1086"/>
        <item m="1" x="442"/>
        <item m="1" x="1212"/>
        <item m="1" x="679"/>
        <item m="1" x="1187"/>
        <item m="1" x="641"/>
        <item m="1" x="1163"/>
        <item m="1" x="591"/>
        <item m="1" x="1133"/>
        <item m="1" x="540"/>
        <item m="1" x="1110"/>
        <item m="1" x="488"/>
        <item m="1" x="1230"/>
        <item m="1" x="715"/>
        <item m="1" x="1210"/>
        <item m="1" x="676"/>
        <item m="1" x="1183"/>
        <item m="1" x="633"/>
        <item m="1" x="1159"/>
        <item m="1" x="584"/>
        <item m="1" x="1129"/>
        <item m="1" x="532"/>
        <item m="1" x="1248"/>
        <item m="1" x="742"/>
        <item m="1" x="1227"/>
        <item m="1" x="710"/>
        <item m="1" x="1207"/>
        <item m="1" x="671"/>
        <item m="1" x="1178"/>
        <item m="1" x="624"/>
        <item m="1" x="1156"/>
        <item m="1" x="578"/>
        <item m="1" x="1257"/>
        <item m="1" x="768"/>
        <item m="1" x="1246"/>
        <item m="1" x="739"/>
        <item m="1" x="1223"/>
        <item m="1" x="703"/>
        <item m="1" x="1203"/>
        <item m="1" x="664"/>
        <item m="1" x="1174"/>
        <item m="1" x="616"/>
        <item m="1" x="1279"/>
        <item m="1" x="786"/>
        <item m="1" x="1254"/>
        <item m="1" x="763"/>
        <item m="1" x="1243"/>
        <item m="1" x="734"/>
        <item m="1" x="1218"/>
        <item m="1" x="694"/>
        <item m="1" x="1200"/>
        <item m="1" x="659"/>
        <item m="1" x="1292"/>
        <item m="1" x="810"/>
        <item m="1" x="1277"/>
        <item m="1" x="785"/>
        <item m="1" x="1251"/>
        <item m="1" x="757"/>
        <item m="1" x="1241"/>
        <item m="1" x="730"/>
        <item m="1" x="1216"/>
        <item m="1" x="689"/>
        <item m="1" x="1170"/>
        <item m="1" x="602"/>
        <item m="1" x="1146"/>
        <item m="1" x="563"/>
        <item m="1" x="1121"/>
        <item m="1" x="509"/>
        <item m="1" x="1096"/>
        <item m="1" x="462"/>
        <item m="1" x="1074"/>
        <item m="1" x="404"/>
        <item m="1" x="1193"/>
        <item m="1" x="649"/>
        <item m="1" x="1169"/>
        <item m="1" x="601"/>
        <item m="1" x="1143"/>
        <item m="1" x="559"/>
        <item m="1" x="1118"/>
        <item m="1" x="503"/>
        <item m="1" x="1091"/>
        <item m="1" x="452"/>
        <item m="1" x="1214"/>
        <item m="1" x="681"/>
        <item m="1" x="1191"/>
        <item m="1" x="647"/>
        <item m="1" x="1167"/>
        <item m="1" x="598"/>
        <item m="1" x="1139"/>
        <item m="1" x="551"/>
        <item m="1" x="1114"/>
        <item m="1" x="495"/>
        <item m="1" x="1233"/>
        <item m="1" x="719"/>
        <item m="1" x="1213"/>
        <item m="1" x="680"/>
        <item m="1" x="1188"/>
        <item m="1" x="642"/>
        <item m="1" x="1164"/>
        <item m="1" x="592"/>
        <item m="1" x="1134"/>
        <item m="1" x="541"/>
        <item m="1" x="1250"/>
        <item m="1" x="744"/>
        <item m="1" x="1231"/>
        <item m="1" x="716"/>
        <item m="1" x="1211"/>
        <item m="1" x="677"/>
        <item m="1" x="1184"/>
        <item m="1" x="634"/>
        <item m="1" x="1160"/>
        <item m="1" x="585"/>
        <item m="1" x="1260"/>
        <item m="1" x="772"/>
        <item m="1" x="1249"/>
        <item m="1" x="743"/>
        <item m="1" x="1228"/>
        <item m="1" x="711"/>
        <item m="1" x="1208"/>
        <item m="1" x="672"/>
        <item m="1" x="1179"/>
        <item m="1" x="625"/>
        <item m="1" x="1281"/>
        <item m="1" x="788"/>
        <item m="1" x="1258"/>
        <item m="1" x="769"/>
        <item m="1" x="1247"/>
        <item m="1" x="740"/>
        <item m="1" x="1224"/>
        <item m="1" x="704"/>
        <item m="1" x="1204"/>
        <item m="1" x="665"/>
        <item m="1" x="1295"/>
        <item m="1" x="814"/>
        <item m="1" x="1280"/>
        <item m="1" x="787"/>
        <item m="1" x="1255"/>
        <item m="1" x="764"/>
        <item m="1" x="1244"/>
        <item m="1" x="735"/>
        <item m="1" x="1219"/>
        <item m="1" x="695"/>
        <item m="1" x="1238"/>
        <item m="1" x="67"/>
        <item m="1" x="724"/>
        <item m="1" x="949"/>
        <item m="1" x="1215"/>
        <item m="1" x="38"/>
        <item m="1" x="204"/>
        <item m="1" x="209"/>
        <item m="1" x="215"/>
        <item m="1" x="222"/>
        <item m="1" x="227"/>
        <item m="1" x="230"/>
        <item m="1" x="232"/>
        <item m="1" x="233"/>
        <item m="1" x="234"/>
        <item m="1" x="235"/>
        <item m="1" x="824"/>
        <item m="1" x="826"/>
        <item m="1" x="827"/>
        <item m="1" x="828"/>
        <item m="1" x="830"/>
        <item m="1" x="832"/>
        <item m="1" x="834"/>
        <item m="1" x="835"/>
        <item m="1" x="836"/>
        <item m="1" x="837"/>
        <item m="1" x="979"/>
        <item m="1" x="980"/>
        <item m="1" x="981"/>
        <item m="1" x="983"/>
        <item m="1" x="985"/>
        <item m="1" x="986"/>
        <item m="1" x="987"/>
        <item m="1" x="988"/>
        <item m="1" x="989"/>
        <item m="1" x="990"/>
        <item m="1" x="1282"/>
        <item m="1" x="1283"/>
        <item m="1" x="1284"/>
        <item m="1" x="1285"/>
        <item m="1" x="1286"/>
        <item m="1" x="1287"/>
        <item m="1" x="1288"/>
        <item m="1" x="1289"/>
        <item m="1" x="1290"/>
        <item m="1" x="1293"/>
        <item m="1" x="160"/>
        <item m="1" x="164"/>
        <item m="1" x="169"/>
        <item m="1" x="175"/>
        <item m="1" x="180"/>
        <item m="1" x="183"/>
        <item m="1" x="185"/>
        <item m="1" x="186"/>
        <item m="1" x="187"/>
        <item m="1" x="189"/>
        <item m="1" x="789"/>
        <item m="1" x="791"/>
        <item m="1" x="792"/>
        <item m="1" x="793"/>
        <item m="1" x="796"/>
        <item m="1" x="799"/>
        <item m="1" x="802"/>
        <item m="1" x="805"/>
        <item m="1" x="807"/>
        <item m="1" x="811"/>
        <item m="1" x="960"/>
        <item m="1" x="961"/>
        <item m="1" x="962"/>
        <item m="1" x="963"/>
        <item m="1" x="965"/>
        <item m="1" x="966"/>
        <item m="1" x="967"/>
        <item m="1" x="968"/>
        <item m="1" x="969"/>
        <item m="1" x="971"/>
        <item m="1" x="1266"/>
        <item m="1" x="1268"/>
        <item m="1" x="1270"/>
        <item m="1" x="1271"/>
        <item m="1" x="1272"/>
        <item m="1" x="1273"/>
        <item m="1" x="1274"/>
        <item m="1" x="1275"/>
        <item m="1" x="1276"/>
        <item m="1" x="1278"/>
        <item m="1" x="122"/>
        <item m="1" x="127"/>
        <item m="1" x="132"/>
        <item m="1" x="137"/>
        <item m="1" x="143"/>
        <item m="1" x="147"/>
        <item m="1" x="150"/>
        <item m="1" x="152"/>
        <item m="1" x="153"/>
        <item m="1" x="154"/>
        <item m="1" x="1008"/>
        <item m="1" x="1044"/>
        <item m="1" x="1080"/>
        <item m="1" x="1126"/>
        <item m="1" x="1175"/>
        <item m="1" x="1220"/>
        <item m="1" x="1252"/>
        <item m="1" x="1291"/>
        <item m="1" x="1312"/>
        <item m="1" x="1340"/>
        <item m="1" x="1010"/>
        <item m="1" x="1046"/>
        <item m="1" x="1083"/>
        <item m="1" x="1130"/>
        <item m="1" x="1180"/>
        <item m="1" x="1225"/>
        <item m="1" x="1256"/>
        <item m="1" x="1294"/>
        <item m="1" x="1314"/>
        <item m="1" x="1342"/>
        <item m="1" x="1013"/>
        <item m="1" x="1049"/>
        <item m="1" x="1087"/>
        <item m="1" x="1135"/>
        <item m="1" x="1185"/>
        <item m="1" x="1229"/>
        <item m="1" x="1259"/>
        <item m="1" x="1296"/>
        <item m="1" x="1316"/>
        <item m="1" x="1344"/>
        <item m="1" x="1017"/>
        <item m="1" x="1053"/>
        <item m="1" x="1092"/>
        <item m="1" x="1140"/>
        <item m="1" x="1189"/>
        <item m="1" x="1232"/>
        <item m="1" x="1261"/>
        <item m="1" x="1297"/>
        <item m="1" x="1317"/>
        <item m="1" x="1346"/>
        <item m="1" x="1020"/>
        <item m="1" x="1057"/>
        <item m="1" x="1097"/>
        <item m="1" x="1144"/>
        <item m="1" x="1192"/>
        <item m="1" x="1234"/>
        <item m="1" x="1262"/>
        <item m="1" x="1298"/>
        <item m="1" x="1319"/>
        <item m="1" x="1349"/>
        <item m="1" x="1022"/>
        <item m="1" x="1060"/>
        <item m="1" x="1100"/>
        <item m="1" x="1147"/>
        <item m="1" x="1194"/>
        <item m="1" x="1235"/>
        <item m="1" x="1263"/>
        <item m="1" x="1299"/>
        <item m="1" x="1321"/>
        <item m="1" x="1352"/>
        <item m="1" x="1023"/>
        <item m="1" x="1061"/>
        <item m="1" x="1101"/>
        <item m="1" x="1148"/>
        <item m="1" x="1195"/>
        <item m="1" x="1236"/>
        <item m="1" x="1264"/>
        <item m="1" x="1300"/>
        <item m="1" x="1323"/>
        <item m="1" x="1355"/>
        <item m="1" x="1024"/>
        <item m="1" x="1062"/>
        <item m="1" x="1102"/>
        <item m="1" x="1149"/>
        <item m="1" x="1196"/>
        <item m="1" x="1237"/>
        <item m="1" x="1265"/>
        <item m="1" x="1301"/>
        <item m="1" x="1325"/>
        <item m="1" x="1357"/>
        <item m="1" x="1025"/>
        <item m="1" x="1063"/>
        <item m="1" x="1103"/>
        <item m="1" x="1150"/>
        <item m="1" x="1197"/>
        <item m="1" x="1239"/>
        <item m="1" x="1267"/>
        <item m="1" x="1302"/>
        <item m="1" x="1326"/>
        <item m="1" x="1358"/>
        <item m="1" x="1026"/>
        <item m="1" x="1064"/>
        <item m="1" x="1104"/>
        <item m="1" x="1151"/>
        <item m="1" x="1198"/>
        <item m="1" x="1240"/>
        <item m="1" x="1269"/>
        <item m="1" x="1303"/>
        <item m="1" x="1327"/>
        <item m="1" x="1359"/>
        <item m="1" x="1304"/>
        <item m="1" x="1332"/>
        <item m="1" x="1368"/>
        <item m="1" x="1402"/>
        <item m="1" x="1444"/>
        <item m="1" x="58"/>
        <item m="1" x="112"/>
        <item m="1" x="188"/>
        <item m="1" x="273"/>
        <item m="1" x="368"/>
        <item m="1" x="1305"/>
        <item m="1" x="1333"/>
        <item m="1" x="1369"/>
        <item m="1" x="1403"/>
        <item m="1" x="1445"/>
        <item m="1" x="59"/>
        <item m="1" x="113"/>
        <item m="1" x="190"/>
        <item m="1" x="275"/>
        <item m="1" x="370"/>
        <item m="1" x="1306"/>
        <item m="1" x="1334"/>
        <item m="1" x="1370"/>
        <item m="1" x="1404"/>
        <item m="1" x="1446"/>
        <item m="1" x="60"/>
        <item m="1" x="114"/>
        <item m="1" x="191"/>
        <item m="1" x="277"/>
        <item m="1" x="372"/>
        <item m="1" x="1307"/>
        <item m="1" x="1335"/>
        <item m="1" x="1371"/>
        <item m="1" x="1405"/>
        <item m="1" x="1447"/>
        <item m="1" x="61"/>
        <item m="1" x="115"/>
        <item m="1" x="192"/>
        <item m="1" x="278"/>
        <item m="1" x="373"/>
        <item m="1" x="1308"/>
        <item m="1" x="1336"/>
        <item m="1" x="1372"/>
        <item m="1" x="1406"/>
        <item m="1" x="1448"/>
        <item m="1" x="62"/>
        <item m="1" x="116"/>
        <item m="1" x="193"/>
        <item m="1" x="279"/>
        <item m="1" x="374"/>
        <item m="1" x="1309"/>
        <item m="1" x="1337"/>
        <item m="1" x="1373"/>
        <item m="1" x="1407"/>
        <item m="1" x="1449"/>
        <item m="1" x="63"/>
        <item m="1" x="117"/>
        <item m="1" x="194"/>
        <item m="1" x="280"/>
        <item m="1" x="376"/>
        <item m="1" x="1310"/>
        <item m="1" x="1338"/>
        <item m="1" x="1374"/>
        <item m="1" x="1408"/>
        <item m="1" x="12"/>
        <item m="1" x="64"/>
        <item m="1" x="118"/>
        <item m="1" x="195"/>
        <item m="1" x="282"/>
        <item m="1" x="378"/>
        <item m="1" x="1311"/>
        <item m="1" x="1339"/>
        <item m="1" x="1375"/>
        <item m="1" x="1409"/>
        <item m="1" x="13"/>
        <item m="1" x="65"/>
        <item m="1" x="119"/>
        <item m="1" x="197"/>
        <item m="1" x="284"/>
        <item m="1" x="380"/>
        <item m="1" x="1313"/>
        <item m="1" x="1341"/>
        <item m="1" x="1376"/>
        <item m="1" x="1410"/>
        <item m="1" x="15"/>
        <item m="1" x="68"/>
        <item m="1" x="123"/>
        <item m="1" x="200"/>
        <item m="1" x="287"/>
        <item m="1" x="384"/>
        <item m="1" x="1315"/>
        <item m="1" x="1343"/>
        <item m="1" x="1377"/>
        <item m="1" x="1412"/>
        <item m="1" x="19"/>
        <item m="1" x="72"/>
        <item m="1" x="128"/>
        <item m="1" x="205"/>
        <item m="1" x="292"/>
        <item m="1" x="390"/>
        <item m="1" x="242"/>
        <item m="1" x="329"/>
        <item m="1" x="431"/>
        <item m="1" x="528"/>
        <item m="1" x="620"/>
        <item m="1" x="699"/>
        <item m="1" x="760"/>
        <item m="1" x="808"/>
        <item m="1" x="855"/>
        <item m="1" x="888"/>
        <item m="1" x="246"/>
        <item m="1" x="335"/>
        <item m="1" x="438"/>
        <item m="1" x="536"/>
        <item m="1" x="629"/>
        <item m="1" x="707"/>
        <item m="1" x="766"/>
        <item m="1" x="812"/>
        <item m="1" x="858"/>
        <item m="1" x="890"/>
        <item m="1" x="252"/>
        <item m="1" x="343"/>
        <item m="1" x="447"/>
        <item m="1" x="546"/>
        <item m="1" x="638"/>
        <item m="1" x="713"/>
        <item m="1" x="770"/>
        <item m="1" x="815"/>
        <item m="1" x="860"/>
        <item m="1" x="892"/>
        <item m="1" x="259"/>
        <item m="1" x="352"/>
        <item m="1" x="457"/>
        <item m="1" x="555"/>
        <item m="1" x="644"/>
        <item m="1" x="717"/>
        <item m="1" x="773"/>
        <item m="1" x="817"/>
        <item m="1" x="862"/>
        <item m="1" x="894"/>
        <item m="1" x="265"/>
        <item m="1" x="360"/>
        <item m="1" x="466"/>
        <item m="1" x="561"/>
        <item m="1" x="648"/>
        <item m="1" x="720"/>
        <item m="1" x="775"/>
        <item m="1" x="819"/>
        <item m="1" x="864"/>
        <item m="1" x="896"/>
        <item m="1" x="269"/>
        <item m="1" x="365"/>
        <item m="1" x="470"/>
        <item m="1" x="564"/>
        <item m="1" x="650"/>
        <item m="1" x="721"/>
        <item m="1" x="776"/>
        <item m="1" x="820"/>
        <item m="1" x="865"/>
        <item m="1" x="897"/>
        <item m="1" x="271"/>
        <item m="1" x="366"/>
        <item m="1" x="471"/>
        <item m="1" x="565"/>
        <item m="1" x="651"/>
        <item m="1" x="722"/>
        <item m="1" x="777"/>
        <item m="1" x="821"/>
        <item m="1" x="866"/>
        <item m="1" x="898"/>
        <item m="1" x="272"/>
        <item m="1" x="367"/>
        <item m="1" x="472"/>
        <item m="1" x="566"/>
        <item m="1" x="652"/>
        <item m="1" x="723"/>
        <item m="1" x="778"/>
        <item m="1" x="822"/>
        <item m="1" x="867"/>
        <item m="1" x="899"/>
        <item m="1" x="274"/>
        <item m="1" x="369"/>
        <item m="1" x="473"/>
        <item m="1" x="567"/>
        <item m="1" x="653"/>
        <item m="1" x="725"/>
        <item m="1" x="779"/>
        <item m="1" x="823"/>
        <item m="1" x="868"/>
        <item m="1" x="900"/>
        <item m="1" x="276"/>
        <item m="1" x="371"/>
        <item m="1" x="474"/>
        <item m="1" x="568"/>
        <item m="1" x="654"/>
        <item m="1" x="726"/>
        <item m="1" x="780"/>
        <item m="1" x="825"/>
        <item m="1" x="869"/>
        <item m="1" x="901"/>
        <item m="1" x="838"/>
        <item m="1" x="872"/>
        <item m="1" x="903"/>
        <item m="1" x="922"/>
        <item m="1" x="931"/>
        <item m="1" x="940"/>
        <item m="1" x="951"/>
        <item m="1" x="970"/>
        <item m="1" x="995"/>
        <item m="1" x="1036"/>
        <item m="1" x="840"/>
        <item m="1" x="874"/>
        <item m="1" x="905"/>
        <item m="1" x="924"/>
        <item m="1" x="933"/>
        <item m="1" x="942"/>
        <item m="1" x="953"/>
        <item m="1" x="972"/>
        <item m="1" x="996"/>
        <item m="1" x="1037"/>
        <item m="1" x="841"/>
        <item m="1" x="875"/>
        <item m="1" x="906"/>
        <item m="1" x="925"/>
        <item m="1" x="934"/>
        <item m="1" x="943"/>
        <item m="1" x="954"/>
        <item m="1" x="973"/>
        <item m="1" x="997"/>
        <item m="1" x="1038"/>
        <item m="1" x="842"/>
        <item m="1" x="876"/>
        <item m="1" x="907"/>
        <item m="1" x="926"/>
        <item m="1" x="935"/>
        <item m="1" x="944"/>
        <item m="1" x="955"/>
        <item m="1" x="974"/>
        <item m="1" x="998"/>
        <item m="1" x="1039"/>
        <item m="1" x="845"/>
        <item m="1" x="879"/>
        <item m="1" x="910"/>
        <item m="1" x="927"/>
        <item m="1" x="936"/>
        <item m="1" x="945"/>
        <item m="1" x="956"/>
        <item m="1" x="975"/>
        <item m="1" x="999"/>
        <item m="1" x="1040"/>
        <item m="1" x="848"/>
        <item m="1" x="882"/>
        <item m="1" x="912"/>
        <item m="1" x="928"/>
        <item m="1" x="937"/>
        <item m="1" x="946"/>
        <item m="1" x="957"/>
        <item m="1" x="976"/>
        <item m="1" x="1001"/>
        <item m="1" x="1041"/>
        <item m="1" x="851"/>
        <item m="1" x="884"/>
        <item m="1" x="914"/>
        <item m="1" x="929"/>
        <item m="1" x="938"/>
        <item m="1" x="947"/>
        <item m="1" x="958"/>
        <item m="1" x="977"/>
        <item m="1" x="1003"/>
        <item m="1" x="1042"/>
        <item m="1" x="853"/>
        <item m="1" x="886"/>
        <item m="1" x="916"/>
        <item m="1" x="930"/>
        <item m="1" x="939"/>
        <item m="1" x="948"/>
        <item m="1" x="959"/>
        <item m="1" x="978"/>
        <item m="1" x="1005"/>
        <item m="1" x="1043"/>
        <item m="1" x="856"/>
        <item x="1"/>
        <item x="2"/>
        <item x="3"/>
        <item x="4"/>
        <item x="5"/>
        <item x="6"/>
        <item x="7"/>
        <item x="8"/>
        <item x="9"/>
        <item x="10"/>
      </items>
    </pivotField>
    <pivotField axis="axisRow" outline="0" showAll="0" defaultSubtotal="0">
      <items count="1473">
        <item m="1" x="11"/>
        <item m="1" x="1198"/>
        <item m="1" x="551"/>
        <item m="1" x="1197"/>
        <item m="1" x="1213"/>
        <item m="1" x="549"/>
        <item m="1" x="1195"/>
        <item x="0"/>
        <item m="1" x="770"/>
        <item m="1" x="1091"/>
        <item m="1" x="1092"/>
        <item m="1" x="1093"/>
        <item m="1" x="1094"/>
        <item m="1" x="1096"/>
        <item m="1" x="1098"/>
        <item m="1" x="1100"/>
        <item m="1" x="1103"/>
        <item m="1" x="398"/>
        <item m="1" x="473"/>
        <item m="1" x="552"/>
        <item m="1" x="615"/>
        <item m="1" x="660"/>
        <item m="1" x="691"/>
        <item m="1" x="713"/>
        <item m="1" x="734"/>
        <item m="1" x="756"/>
        <item m="1" x="781"/>
        <item m="1" x="401"/>
        <item m="1" x="476"/>
        <item m="1" x="554"/>
        <item m="1" x="617"/>
        <item m="1" x="662"/>
        <item m="1" x="692"/>
        <item m="1" x="714"/>
        <item m="1" x="735"/>
        <item m="1" x="757"/>
        <item m="1" x="782"/>
        <item m="1" x="403"/>
        <item m="1" x="479"/>
        <item m="1" x="557"/>
        <item m="1" x="619"/>
        <item m="1" x="664"/>
        <item m="1" x="693"/>
        <item m="1" x="715"/>
        <item m="1" x="736"/>
        <item m="1" x="758"/>
        <item m="1" x="783"/>
        <item m="1" x="405"/>
        <item m="1" x="482"/>
        <item m="1" x="560"/>
        <item m="1" x="621"/>
        <item m="1" x="666"/>
        <item m="1" x="694"/>
        <item m="1" x="716"/>
        <item m="1" x="737"/>
        <item m="1" x="759"/>
        <item m="1" x="784"/>
        <item m="1" x="407"/>
        <item m="1" x="485"/>
        <item m="1" x="563"/>
        <item m="1" x="623"/>
        <item m="1" x="668"/>
        <item m="1" x="696"/>
        <item m="1" x="717"/>
        <item m="1" x="738"/>
        <item m="1" x="760"/>
        <item m="1" x="785"/>
        <item m="1" x="410"/>
        <item m="1" x="489"/>
        <item m="1" x="567"/>
        <item m="1" x="626"/>
        <item m="1" x="671"/>
        <item m="1" x="698"/>
        <item m="1" x="718"/>
        <item m="1" x="739"/>
        <item m="1" x="761"/>
        <item m="1" x="786"/>
        <item m="1" x="414"/>
        <item m="1" x="494"/>
        <item m="1" x="572"/>
        <item m="1" x="630"/>
        <item m="1" x="674"/>
        <item m="1" x="700"/>
        <item m="1" x="719"/>
        <item m="1" x="740"/>
        <item m="1" x="762"/>
        <item m="1" x="787"/>
        <item m="1" x="419"/>
        <item m="1" x="500"/>
        <item m="1" x="578"/>
        <item m="1" x="634"/>
        <item m="1" x="676"/>
        <item m="1" x="701"/>
        <item m="1" x="720"/>
        <item m="1" x="741"/>
        <item m="1" x="763"/>
        <item m="1" x="788"/>
        <item m="1" x="424"/>
        <item m="1" x="506"/>
        <item m="1" x="583"/>
        <item m="1" x="636"/>
        <item m="1" x="677"/>
        <item m="1" x="702"/>
        <item m="1" x="721"/>
        <item m="1" x="742"/>
        <item m="1" x="764"/>
        <item m="1" x="789"/>
        <item m="1" x="1297"/>
        <item m="1" x="1309"/>
        <item m="1" x="1318"/>
        <item m="1" x="1333"/>
        <item m="1" x="1356"/>
        <item m="1" x="1385"/>
        <item m="1" x="1406"/>
        <item m="1" x="1442"/>
        <item m="1" x="12"/>
        <item m="1" x="56"/>
        <item m="1" x="1320"/>
        <item m="1" x="1335"/>
        <item m="1" x="1357"/>
        <item m="1" x="1387"/>
        <item m="1" x="1407"/>
        <item m="1" x="1444"/>
        <item m="1" x="13"/>
        <item m="1" x="58"/>
        <item m="1" x="97"/>
        <item m="1" x="143"/>
        <item m="1" x="1359"/>
        <item m="1" x="1390"/>
        <item m="1" x="1409"/>
        <item m="1" x="1447"/>
        <item m="1" x="15"/>
        <item m="1" x="61"/>
        <item m="1" x="98"/>
        <item m="1" x="144"/>
        <item m="1" x="181"/>
        <item m="1" x="230"/>
        <item m="1" x="1412"/>
        <item m="1" x="1451"/>
        <item m="1" x="18"/>
        <item m="1" x="65"/>
        <item m="1" x="100"/>
        <item m="1" x="146"/>
        <item m="1" x="182"/>
        <item m="1" x="231"/>
        <item m="1" x="271"/>
        <item m="1" x="321"/>
        <item m="1" x="22"/>
        <item m="1" x="70"/>
        <item m="1" x="103"/>
        <item m="1" x="149"/>
        <item m="1" x="184"/>
        <item m="1" x="233"/>
        <item m="1" x="272"/>
        <item m="1" x="322"/>
        <item m="1" x="358"/>
        <item m="1" x="406"/>
        <item m="1" x="107"/>
        <item m="1" x="153"/>
        <item m="1" x="187"/>
        <item m="1" x="237"/>
        <item m="1" x="274"/>
        <item m="1" x="324"/>
        <item m="1" x="359"/>
        <item m="1" x="408"/>
        <item m="1" x="441"/>
        <item m="1" x="483"/>
        <item m="1" x="192"/>
        <item m="1" x="241"/>
        <item m="1" x="277"/>
        <item m="1" x="327"/>
        <item m="1" x="361"/>
        <item m="1" x="411"/>
        <item m="1" x="442"/>
        <item m="1" x="486"/>
        <item m="1" x="520"/>
        <item m="1" x="561"/>
        <item m="1" x="282"/>
        <item m="1" x="331"/>
        <item m="1" x="364"/>
        <item m="1" x="415"/>
        <item m="1" x="444"/>
        <item m="1" x="490"/>
        <item m="1" x="522"/>
        <item m="1" x="564"/>
        <item m="1" x="591"/>
        <item m="1" x="622"/>
        <item m="1" x="369"/>
        <item m="1" x="420"/>
        <item m="1" x="447"/>
        <item m="1" x="495"/>
        <item m="1" x="525"/>
        <item m="1" x="568"/>
        <item m="1" x="593"/>
        <item m="1" x="624"/>
        <item m="1" x="640"/>
        <item m="1" x="667"/>
        <item m="1" x="451"/>
        <item m="1" x="501"/>
        <item m="1" x="529"/>
        <item m="1" x="573"/>
        <item m="1" x="596"/>
        <item m="1" x="627"/>
        <item m="1" x="642"/>
        <item m="1" x="669"/>
        <item m="1" x="681"/>
        <item m="1" x="695"/>
        <item m="1" x="1299"/>
        <item m="1" x="1311"/>
        <item m="1" x="1321"/>
        <item m="1" x="1336"/>
        <item m="1" x="1358"/>
        <item m="1" x="1388"/>
        <item m="1" x="1408"/>
        <item m="1" x="1445"/>
        <item m="1" x="14"/>
        <item m="1" x="59"/>
        <item m="1" x="1322"/>
        <item m="1" x="1338"/>
        <item m="1" x="1360"/>
        <item m="1" x="1391"/>
        <item m="1" x="1410"/>
        <item m="1" x="1448"/>
        <item m="1" x="16"/>
        <item m="1" x="62"/>
        <item m="1" x="99"/>
        <item m="1" x="145"/>
        <item m="1" x="1362"/>
        <item m="1" x="1394"/>
        <item m="1" x="1413"/>
        <item m="1" x="1452"/>
        <item m="1" x="19"/>
        <item m="1" x="66"/>
        <item m="1" x="101"/>
        <item m="1" x="147"/>
        <item m="1" x="183"/>
        <item m="1" x="232"/>
        <item m="1" x="1416"/>
        <item m="1" x="1456"/>
        <item m="1" x="23"/>
        <item m="1" x="71"/>
        <item m="1" x="104"/>
        <item m="1" x="150"/>
        <item m="1" x="185"/>
        <item m="1" x="234"/>
        <item m="1" x="273"/>
        <item m="1" x="323"/>
        <item m="1" x="26"/>
        <item m="1" x="75"/>
        <item m="1" x="108"/>
        <item m="1" x="154"/>
        <item m="1" x="188"/>
        <item m="1" x="238"/>
        <item m="1" x="275"/>
        <item m="1" x="325"/>
        <item m="1" x="360"/>
        <item m="1" x="409"/>
        <item m="1" x="112"/>
        <item m="1" x="158"/>
        <item m="1" x="193"/>
        <item m="1" x="242"/>
        <item m="1" x="278"/>
        <item m="1" x="328"/>
        <item m="1" x="362"/>
        <item m="1" x="412"/>
        <item m="1" x="443"/>
        <item m="1" x="487"/>
        <item m="1" x="198"/>
        <item m="1" x="247"/>
        <item m="1" x="283"/>
        <item m="1" x="332"/>
        <item m="1" x="365"/>
        <item m="1" x="416"/>
        <item m="1" x="445"/>
        <item m="1" x="491"/>
        <item m="1" x="523"/>
        <item m="1" x="565"/>
        <item m="1" x="289"/>
        <item m="1" x="337"/>
        <item m="1" x="370"/>
        <item m="1" x="421"/>
        <item m="1" x="448"/>
        <item m="1" x="496"/>
        <item m="1" x="526"/>
        <item m="1" x="569"/>
        <item m="1" x="594"/>
        <item m="1" x="625"/>
        <item m="1" x="376"/>
        <item m="1" x="426"/>
        <item m="1" x="452"/>
        <item m="1" x="502"/>
        <item m="1" x="530"/>
        <item m="1" x="574"/>
        <item m="1" x="597"/>
        <item m="1" x="628"/>
        <item m="1" x="643"/>
        <item m="1" x="670"/>
        <item m="1" x="456"/>
        <item m="1" x="507"/>
        <item m="1" x="534"/>
        <item m="1" x="579"/>
        <item m="1" x="600"/>
        <item m="1" x="631"/>
        <item m="1" x="645"/>
        <item m="1" x="672"/>
        <item m="1" x="683"/>
        <item m="1" x="697"/>
        <item m="1" x="1300"/>
        <item m="1" x="1314"/>
        <item m="1" x="1323"/>
        <item m="1" x="1339"/>
        <item m="1" x="1361"/>
        <item m="1" x="1392"/>
        <item m="1" x="1411"/>
        <item m="1" x="1449"/>
        <item m="1" x="17"/>
        <item m="1" x="63"/>
        <item m="1" x="1324"/>
        <item m="1" x="1342"/>
        <item m="1" x="1363"/>
        <item m="1" x="1395"/>
        <item m="1" x="1414"/>
        <item m="1" x="1453"/>
        <item m="1" x="20"/>
        <item m="1" x="67"/>
        <item m="1" x="102"/>
        <item m="1" x="148"/>
        <item m="1" x="1366"/>
        <item m="1" x="1398"/>
        <item m="1" x="1417"/>
        <item m="1" x="1457"/>
        <item m="1" x="24"/>
        <item m="1" x="72"/>
        <item m="1" x="105"/>
        <item m="1" x="151"/>
        <item m="1" x="186"/>
        <item m="1" x="235"/>
        <item m="1" x="1420"/>
        <item m="1" x="1460"/>
        <item m="1" x="27"/>
        <item m="1" x="76"/>
        <item m="1" x="109"/>
        <item m="1" x="155"/>
        <item m="1" x="189"/>
        <item m="1" x="239"/>
        <item m="1" x="276"/>
        <item m="1" x="326"/>
        <item m="1" x="31"/>
        <item m="1" x="80"/>
        <item m="1" x="113"/>
        <item m="1" x="159"/>
        <item m="1" x="194"/>
        <item m="1" x="243"/>
        <item m="1" x="279"/>
        <item m="1" x="329"/>
        <item m="1" x="363"/>
        <item m="1" x="413"/>
        <item m="1" x="118"/>
        <item m="1" x="163"/>
        <item m="1" x="199"/>
        <item m="1" x="248"/>
        <item m="1" x="284"/>
        <item m="1" x="333"/>
        <item m="1" x="366"/>
        <item m="1" x="417"/>
        <item m="1" x="446"/>
        <item m="1" x="492"/>
        <item m="1" x="205"/>
        <item m="1" x="253"/>
        <item m="1" x="290"/>
        <item m="1" x="338"/>
        <item m="1" x="371"/>
        <item m="1" x="422"/>
        <item m="1" x="449"/>
        <item m="1" x="497"/>
        <item m="1" x="527"/>
        <item m="1" x="570"/>
        <item m="1" x="297"/>
        <item m="1" x="344"/>
        <item m="1" x="377"/>
        <item m="1" x="427"/>
        <item m="1" x="453"/>
        <item m="1" x="503"/>
        <item m="1" x="531"/>
        <item m="1" x="575"/>
        <item m="1" x="598"/>
        <item m="1" x="629"/>
        <item m="1" x="384"/>
        <item m="1" x="432"/>
        <item m="1" x="457"/>
        <item m="1" x="508"/>
        <item m="1" x="535"/>
        <item m="1" x="580"/>
        <item m="1" x="601"/>
        <item m="1" x="632"/>
        <item m="1" x="646"/>
        <item m="1" x="673"/>
        <item m="1" x="463"/>
        <item m="1" x="512"/>
        <item m="1" x="538"/>
        <item m="1" x="584"/>
        <item m="1" x="604"/>
        <item m="1" x="635"/>
        <item m="1" x="648"/>
        <item m="1" x="675"/>
        <item m="1" x="685"/>
        <item m="1" x="699"/>
        <item m="1" x="1301"/>
        <item m="1" x="1316"/>
        <item m="1" x="1325"/>
        <item m="1" x="1343"/>
        <item m="1" x="1364"/>
        <item m="1" x="1396"/>
        <item m="1" x="1415"/>
        <item m="1" x="1454"/>
        <item m="1" x="21"/>
        <item m="1" x="68"/>
        <item m="1" x="1326"/>
        <item m="1" x="1346"/>
        <item m="1" x="1367"/>
        <item m="1" x="1399"/>
        <item m="1" x="1418"/>
        <item m="1" x="1458"/>
        <item m="1" x="25"/>
        <item m="1" x="73"/>
        <item m="1" x="106"/>
        <item m="1" x="152"/>
        <item m="1" x="1369"/>
        <item m="1" x="1401"/>
        <item m="1" x="1421"/>
        <item m="1" x="1461"/>
        <item m="1" x="28"/>
        <item m="1" x="77"/>
        <item m="1" x="110"/>
        <item m="1" x="156"/>
        <item m="1" x="190"/>
        <item m="1" x="240"/>
        <item m="1" x="1424"/>
        <item m="1" x="1464"/>
        <item m="1" x="32"/>
        <item m="1" x="81"/>
        <item m="1" x="114"/>
        <item m="1" x="160"/>
        <item m="1" x="195"/>
        <item m="1" x="244"/>
        <item m="1" x="280"/>
        <item m="1" x="330"/>
        <item m="1" x="36"/>
        <item m="1" x="85"/>
        <item m="1" x="119"/>
        <item m="1" x="164"/>
        <item m="1" x="200"/>
        <item m="1" x="249"/>
        <item m="1" x="285"/>
        <item m="1" x="334"/>
        <item m="1" x="367"/>
        <item m="1" x="418"/>
        <item m="1" x="124"/>
        <item m="1" x="168"/>
        <item m="1" x="206"/>
        <item m="1" x="254"/>
        <item m="1" x="291"/>
        <item m="1" x="339"/>
        <item m="1" x="372"/>
        <item m="1" x="423"/>
        <item m="1" x="450"/>
        <item m="1" x="498"/>
        <item m="1" x="212"/>
        <item m="1" x="259"/>
        <item m="1" x="298"/>
        <item m="1" x="345"/>
        <item m="1" x="378"/>
        <item m="1" x="428"/>
        <item m="1" x="454"/>
        <item m="1" x="504"/>
        <item m="1" x="532"/>
        <item m="1" x="576"/>
        <item m="1" x="304"/>
        <item m="1" x="350"/>
        <item m="1" x="385"/>
        <item m="1" x="433"/>
        <item m="1" x="458"/>
        <item m="1" x="509"/>
        <item m="1" x="536"/>
        <item m="1" x="581"/>
        <item m="1" x="602"/>
        <item m="1" x="633"/>
        <item m="1" x="1143"/>
        <item m="1" x="1173"/>
        <item m="1" x="1214"/>
        <item m="1" x="1238"/>
        <item m="1" x="1261"/>
        <item m="1" x="1273"/>
        <item m="1" x="1284"/>
        <item m="1" x="1296"/>
        <item m="1" x="1317"/>
        <item m="1" x="754"/>
        <item m="1" x="765"/>
        <item m="1" x="776"/>
        <item m="1" x="790"/>
        <item m="1" x="811"/>
        <item m="1" x="831"/>
        <item m="1" x="855"/>
        <item m="1" x="872"/>
        <item m="1" x="900"/>
        <item m="1" x="924"/>
        <item m="1" x="778"/>
        <item m="1" x="791"/>
        <item m="1" x="813"/>
        <item m="1" x="832"/>
        <item m="1" x="857"/>
        <item m="1" x="873"/>
        <item m="1" x="902"/>
        <item m="1" x="925"/>
        <item m="1" x="953"/>
        <item m="1" x="976"/>
        <item m="1" x="815"/>
        <item m="1" x="833"/>
        <item m="1" x="859"/>
        <item m="1" x="874"/>
        <item m="1" x="904"/>
        <item m="1" x="926"/>
        <item m="1" x="954"/>
        <item m="1" x="977"/>
        <item m="1" x="1008"/>
        <item m="1" x="1033"/>
        <item m="1" x="861"/>
        <item m="1" x="875"/>
        <item m="1" x="906"/>
        <item m="1" x="927"/>
        <item m="1" x="955"/>
        <item m="1" x="978"/>
        <item m="1" x="1009"/>
        <item m="1" x="1034"/>
        <item m="1" x="1068"/>
        <item m="1" x="1095"/>
        <item m="1" x="909"/>
        <item m="1" x="929"/>
        <item m="1" x="957"/>
        <item m="1" x="980"/>
        <item m="1" x="1010"/>
        <item m="1" x="1035"/>
        <item m="1" x="1069"/>
        <item m="1" x="1097"/>
        <item m="1" x="1127"/>
        <item m="1" x="1144"/>
        <item m="1" x="960"/>
        <item m="1" x="983"/>
        <item m="1" x="1013"/>
        <item m="1" x="1037"/>
        <item m="1" x="1070"/>
        <item m="1" x="1099"/>
        <item m="1" x="1128"/>
        <item m="1" x="1145"/>
        <item m="1" x="1164"/>
        <item m="1" x="1177"/>
        <item m="1" x="1017"/>
        <item m="1" x="1041"/>
        <item m="1" x="1073"/>
        <item m="1" x="1102"/>
        <item m="1" x="1129"/>
        <item m="1" x="1146"/>
        <item m="1" x="1165"/>
        <item m="1" x="1179"/>
        <item m="1" x="1204"/>
        <item m="1" x="1215"/>
        <item m="1" x="1078"/>
        <item m="1" x="1107"/>
        <item m="1" x="1131"/>
        <item m="1" x="1147"/>
        <item m="1" x="1166"/>
        <item m="1" x="1181"/>
        <item m="1" x="1206"/>
        <item m="1" x="1216"/>
        <item m="1" x="1230"/>
        <item m="1" x="1239"/>
        <item m="1" x="1135"/>
        <item m="1" x="1149"/>
        <item m="1" x="1167"/>
        <item m="1" x="1183"/>
        <item m="1" x="1208"/>
        <item m="1" x="1217"/>
        <item m="1" x="1232"/>
        <item m="1" x="1240"/>
        <item m="1" x="1254"/>
        <item m="1" x="1262"/>
        <item m="1" x="1472"/>
        <item m="1" x="871"/>
        <item m="1" x="1432"/>
        <item m="1" x="844"/>
        <item m="1" x="1405"/>
        <item m="1" x="824"/>
        <item m="1" x="1373"/>
        <item m="1" x="797"/>
        <item m="1" x="1349"/>
        <item m="1" x="780"/>
        <item m="1" x="46"/>
        <item m="1" x="890"/>
        <item m="1" x="1470"/>
        <item m="1" x="869"/>
        <item m="1" x="1429"/>
        <item m="1" x="841"/>
        <item m="1" x="1403"/>
        <item m="1" x="821"/>
        <item m="1" x="1371"/>
        <item m="1" x="795"/>
        <item m="1" x="93"/>
        <item m="1" x="920"/>
        <item m="1" x="42"/>
        <item m="1" x="886"/>
        <item m="1" x="1467"/>
        <item m="1" x="866"/>
        <item m="1" x="1426"/>
        <item m="1" x="838"/>
        <item m="1" x="1402"/>
        <item m="1" x="819"/>
        <item m="1" x="131"/>
        <item m="1" x="943"/>
        <item m="1" x="89"/>
        <item m="1" x="916"/>
        <item m="1" x="38"/>
        <item m="1" x="882"/>
        <item m="1" x="1465"/>
        <item m="1" x="864"/>
        <item m="1" x="1423"/>
        <item m="1" x="836"/>
        <item m="1" x="173"/>
        <item m="1" x="968"/>
        <item m="1" x="126"/>
        <item m="1" x="938"/>
        <item m="1" x="86"/>
        <item m="1" x="913"/>
        <item m="1" x="34"/>
        <item m="1" x="879"/>
        <item m="1" x="1462"/>
        <item m="1" x="862"/>
        <item m="1" x="214"/>
        <item m="1" x="994"/>
        <item m="1" x="169"/>
        <item m="1" x="964"/>
        <item m="1" x="121"/>
        <item m="1" x="934"/>
        <item m="1" x="82"/>
        <item m="1" x="910"/>
        <item m="1" x="30"/>
        <item m="1" x="877"/>
        <item m="1" x="260"/>
        <item m="1" x="1022"/>
        <item m="1" x="208"/>
        <item m="1" x="989"/>
        <item m="1" x="165"/>
        <item m="1" x="961"/>
        <item m="1" x="116"/>
        <item m="1" x="931"/>
        <item m="1" x="78"/>
        <item m="1" x="907"/>
        <item m="1" x="300"/>
        <item m="1" x="1048"/>
        <item m="1" x="255"/>
        <item m="1" x="1018"/>
        <item m="1" x="202"/>
        <item m="1" x="985"/>
        <item m="1" x="161"/>
        <item m="1" x="958"/>
        <item m="1" x="111"/>
        <item m="1" x="928"/>
        <item m="1" x="346"/>
        <item m="1" x="1079"/>
        <item m="1" x="293"/>
        <item m="1" x="1043"/>
        <item m="1" x="250"/>
        <item m="1" x="1014"/>
        <item m="1" x="196"/>
        <item m="1" x="981"/>
        <item m="1" x="157"/>
        <item m="1" x="956"/>
        <item m="1" x="380"/>
        <item m="1" x="1109"/>
        <item m="1" x="340"/>
        <item m="1" x="1074"/>
        <item m="1" x="286"/>
        <item m="1" x="1038"/>
        <item m="1" x="245"/>
        <item m="1" x="1011"/>
        <item m="1" x="191"/>
        <item m="1" x="979"/>
        <item m="1" x="96"/>
        <item m="1" x="923"/>
        <item m="1" x="47"/>
        <item m="1" x="891"/>
        <item m="1" x="1471"/>
        <item m="1" x="870"/>
        <item m="1" x="1430"/>
        <item m="1" x="842"/>
        <item m="1" x="1404"/>
        <item m="1" x="822"/>
        <item m="1" x="136"/>
        <item m="1" x="948"/>
        <item m="1" x="94"/>
        <item m="1" x="921"/>
        <item m="1" x="43"/>
        <item m="1" x="887"/>
        <item m="1" x="1468"/>
        <item m="1" x="867"/>
        <item m="1" x="1427"/>
        <item m="1" x="839"/>
        <item m="1" x="177"/>
        <item m="1" x="972"/>
        <item m="1" x="132"/>
        <item m="1" x="944"/>
        <item m="1" x="90"/>
        <item m="1" x="917"/>
        <item m="1" x="39"/>
        <item m="1" x="883"/>
        <item m="1" x="1466"/>
        <item m="1" x="865"/>
        <item m="1" x="219"/>
        <item m="1" x="999"/>
        <item m="1" x="174"/>
        <item m="1" x="969"/>
        <item m="1" x="127"/>
        <item m="1" x="939"/>
        <item m="1" x="87"/>
        <item m="1" x="914"/>
        <item m="1" x="35"/>
        <item m="1" x="880"/>
        <item m="1" x="264"/>
        <item m="1" x="1026"/>
        <item m="1" x="215"/>
        <item m="1" x="995"/>
        <item m="1" x="170"/>
        <item m="1" x="965"/>
        <item m="1" x="122"/>
        <item m="1" x="935"/>
        <item m="1" x="83"/>
        <item m="1" x="911"/>
        <item m="1" x="307"/>
        <item m="1" x="1054"/>
        <item m="1" x="261"/>
        <item m="1" x="1023"/>
        <item m="1" x="209"/>
        <item m="1" x="990"/>
        <item m="1" x="166"/>
        <item m="1" x="962"/>
        <item m="1" x="117"/>
        <item m="1" x="932"/>
        <item m="1" x="351"/>
        <item m="1" x="1083"/>
        <item m="1" x="301"/>
        <item m="1" x="1049"/>
        <item m="1" x="256"/>
        <item m="1" x="1019"/>
        <item m="1" x="203"/>
        <item m="1" x="986"/>
        <item m="1" x="162"/>
        <item m="1" x="959"/>
        <item m="1" x="387"/>
        <item m="1" x="1114"/>
        <item m="1" x="347"/>
        <item m="1" x="1080"/>
        <item m="1" x="294"/>
        <item m="1" x="1044"/>
        <item m="1" x="251"/>
        <item m="1" x="1015"/>
        <item m="1" x="197"/>
        <item m="1" x="982"/>
        <item m="1" x="434"/>
        <item m="1" x="1136"/>
        <item m="1" x="381"/>
        <item m="1" x="1110"/>
        <item m="1" x="341"/>
        <item m="1" x="1075"/>
        <item m="1" x="287"/>
        <item m="1" x="1039"/>
        <item m="1" x="246"/>
        <item m="1" x="1012"/>
        <item m="1" x="460"/>
        <item m="1" x="1151"/>
        <item m="1" x="429"/>
        <item m="1" x="1132"/>
        <item m="1" x="373"/>
        <item m="1" x="1104"/>
        <item m="1" x="335"/>
        <item m="1" x="1071"/>
        <item m="1" x="281"/>
        <item m="1" x="1036"/>
        <item m="1" x="180"/>
        <item m="1" x="975"/>
        <item m="1" x="137"/>
        <item m="1" x="949"/>
        <item m="1" x="95"/>
        <item m="1" x="922"/>
        <item m="1" x="44"/>
        <item m="1" x="888"/>
        <item m="1" x="1469"/>
        <item m="1" x="868"/>
        <item m="1" x="223"/>
        <item m="1" x="1003"/>
        <item m="1" x="178"/>
        <item m="1" x="973"/>
        <item m="1" x="133"/>
        <item m="1" x="945"/>
        <item m="1" x="91"/>
        <item m="1" x="918"/>
        <item m="1" x="40"/>
        <item m="1" x="884"/>
        <item m="1" x="267"/>
        <item m="1" x="1029"/>
        <item m="1" x="220"/>
        <item m="1" x="1000"/>
        <item m="1" x="175"/>
        <item m="1" x="970"/>
        <item m="1" x="128"/>
        <item m="1" x="940"/>
        <item m="1" x="88"/>
        <item m="1" x="915"/>
        <item m="1" x="311"/>
        <item m="1" x="1058"/>
        <item m="1" x="265"/>
        <item m="1" x="1027"/>
        <item m="1" x="216"/>
        <item m="1" x="996"/>
        <item m="1" x="171"/>
        <item m="1" x="966"/>
        <item m="1" x="123"/>
        <item m="1" x="936"/>
        <item m="1" x="354"/>
        <item m="1" x="1087"/>
        <item m="1" x="308"/>
        <item m="1" x="1055"/>
        <item m="1" x="262"/>
        <item m="1" x="1024"/>
        <item m="1" x="210"/>
        <item m="1" x="991"/>
        <item m="1" x="167"/>
        <item m="1" x="963"/>
        <item m="1" x="391"/>
        <item m="1" x="1118"/>
        <item m="1" x="352"/>
        <item m="1" x="1084"/>
        <item m="1" x="302"/>
        <item m="1" x="1050"/>
        <item m="1" x="257"/>
        <item m="1" x="1020"/>
        <item m="1" x="204"/>
        <item m="1" x="987"/>
        <item m="1" x="437"/>
        <item m="1" x="1139"/>
        <item m="1" x="388"/>
        <item m="1" x="1115"/>
        <item m="1" x="348"/>
        <item m="1" x="1081"/>
        <item m="1" x="295"/>
        <item m="1" x="1045"/>
        <item m="1" x="252"/>
        <item m="1" x="1016"/>
        <item m="1" x="465"/>
        <item m="1" x="1155"/>
        <item m="1" x="435"/>
        <item m="1" x="1137"/>
        <item m="1" x="382"/>
        <item m="1" x="1111"/>
        <item m="1" x="342"/>
        <item m="1" x="1076"/>
        <item m="1" x="288"/>
        <item m="1" x="1040"/>
        <item m="1" x="514"/>
        <item m="1" x="1169"/>
        <item m="1" x="461"/>
        <item m="1" x="1152"/>
        <item m="1" x="430"/>
        <item m="1" x="1133"/>
        <item m="1" x="374"/>
        <item m="1" x="1105"/>
        <item m="1" x="336"/>
        <item m="1" x="1072"/>
        <item m="1" x="541"/>
        <item m="1" x="1187"/>
        <item m="1" x="511"/>
        <item m="1" x="1168"/>
        <item m="1" x="455"/>
        <item m="1" x="1148"/>
        <item m="1" x="425"/>
        <item m="1" x="1130"/>
        <item m="1" x="368"/>
        <item m="1" x="1101"/>
        <item m="1" x="269"/>
        <item m="1" x="1031"/>
        <item m="1" x="224"/>
        <item m="1" x="1004"/>
        <item m="1" x="179"/>
        <item m="1" x="974"/>
        <item m="1" x="134"/>
        <item m="1" x="946"/>
        <item m="1" x="92"/>
        <item m="1" x="919"/>
        <item m="1" x="314"/>
        <item m="1" x="1061"/>
        <item m="1" x="268"/>
        <item m="1" x="1030"/>
        <item m="1" x="221"/>
        <item m="1" x="1001"/>
        <item m="1" x="176"/>
        <item m="1" x="971"/>
        <item m="1" x="129"/>
        <item m="1" x="941"/>
        <item m="1" x="356"/>
        <item m="1" x="1089"/>
        <item m="1" x="312"/>
        <item m="1" x="1059"/>
        <item m="1" x="266"/>
        <item m="1" x="1028"/>
        <item m="1" x="217"/>
        <item m="1" x="997"/>
        <item m="1" x="172"/>
        <item m="1" x="967"/>
        <item m="1" x="394"/>
        <item m="1" x="1121"/>
        <item m="1" x="355"/>
        <item m="1" x="1088"/>
        <item m="1" x="309"/>
        <item m="1" x="1056"/>
        <item m="1" x="263"/>
        <item m="1" x="1025"/>
        <item m="1" x="211"/>
        <item m="1" x="992"/>
        <item m="1" x="439"/>
        <item m="1" x="1141"/>
        <item m="1" x="392"/>
        <item m="1" x="1119"/>
        <item m="1" x="353"/>
        <item m="1" x="1085"/>
        <item m="1" x="303"/>
        <item m="1" x="1051"/>
        <item m="1" x="258"/>
        <item m="1" x="1021"/>
        <item m="1" x="468"/>
        <item m="1" x="1158"/>
        <item m="1" x="438"/>
        <item m="1" x="1140"/>
        <item m="1" x="389"/>
        <item m="1" x="1116"/>
        <item m="1" x="349"/>
        <item m="1" x="1082"/>
        <item m="1" x="296"/>
        <item m="1" x="1046"/>
        <item m="1" x="516"/>
        <item m="1" x="1171"/>
        <item m="1" x="466"/>
        <item m="1" x="1156"/>
        <item m="1" x="436"/>
        <item m="1" x="1138"/>
        <item m="1" x="383"/>
        <item m="1" x="1112"/>
        <item m="1" x="343"/>
        <item m="1" x="1077"/>
        <item m="1" x="544"/>
        <item m="1" x="1190"/>
        <item m="1" x="515"/>
        <item m="1" x="1170"/>
        <item m="1" x="462"/>
        <item m="1" x="1153"/>
        <item m="1" x="431"/>
        <item m="1" x="1134"/>
        <item m="1" x="375"/>
        <item m="1" x="1106"/>
        <item m="1" x="1065"/>
        <item m="1" x="270"/>
        <item m="1" x="1032"/>
        <item m="1" x="1090"/>
        <item m="1" x="315"/>
        <item m="1" x="1062"/>
        <item m="1" x="722"/>
        <item m="1" x="733"/>
        <item m="1" x="743"/>
        <item m="1" x="1086"/>
        <item m="1" x="305"/>
        <item m="1" x="1052"/>
        <item m="1" x="236"/>
        <item m="1" x="440"/>
        <item m="1" x="766"/>
        <item m="1" x="1142"/>
        <item m="1" x="1312"/>
        <item m="1" x="400"/>
        <item m="1" x="752"/>
        <item m="1" x="1126"/>
        <item m="1" x="1298"/>
        <item m="1" x="357"/>
        <item m="1" x="556"/>
        <item m="1" x="559"/>
        <item m="1" x="562"/>
        <item m="1" x="566"/>
        <item m="1" x="571"/>
        <item m="1" x="577"/>
        <item m="1" x="582"/>
        <item m="1" x="585"/>
        <item m="1" x="586"/>
        <item m="1" x="587"/>
        <item m="1" x="816"/>
        <item m="1" x="818"/>
        <item m="1" x="820"/>
        <item m="1" x="823"/>
        <item m="1" x="825"/>
        <item m="1" x="826"/>
        <item m="1" x="827"/>
        <item m="1" x="828"/>
        <item m="1" x="829"/>
        <item m="1" x="830"/>
        <item m="1" x="1200"/>
        <item m="1" x="1201"/>
        <item m="1" x="1202"/>
        <item m="1" x="1203"/>
        <item m="1" x="1205"/>
        <item m="1" x="1207"/>
        <item m="1" x="1209"/>
        <item m="1" x="1210"/>
        <item m="1" x="1211"/>
        <item m="1" x="1212"/>
        <item m="1" x="1365"/>
        <item m="1" x="1368"/>
        <item m="1" x="1370"/>
        <item m="1" x="1372"/>
        <item m="1" x="1374"/>
        <item m="1" x="1375"/>
        <item m="1" x="1376"/>
        <item m="1" x="1377"/>
        <item m="1" x="1378"/>
        <item m="1" x="1380"/>
        <item m="1" x="517"/>
        <item m="1" x="518"/>
        <item m="1" x="519"/>
        <item m="1" x="521"/>
        <item m="1" x="524"/>
        <item m="1" x="528"/>
        <item m="1" x="533"/>
        <item m="1" x="537"/>
        <item m="1" x="539"/>
        <item m="1" x="542"/>
        <item m="1" x="792"/>
        <item m="1" x="793"/>
        <item m="1" x="794"/>
        <item m="1" x="796"/>
        <item m="1" x="798"/>
        <item m="1" x="799"/>
        <item m="1" x="800"/>
        <item m="1" x="801"/>
        <item m="1" x="802"/>
        <item m="1" x="804"/>
        <item m="1" x="1172"/>
        <item m="1" x="1174"/>
        <item m="1" x="1175"/>
        <item m="1" x="1176"/>
        <item m="1" x="1178"/>
        <item m="1" x="1180"/>
        <item m="1" x="1182"/>
        <item m="1" x="1184"/>
        <item m="1" x="1185"/>
        <item m="1" x="1188"/>
        <item m="1" x="1340"/>
        <item m="1" x="1344"/>
        <item m="1" x="1347"/>
        <item m="1" x="1348"/>
        <item m="1" x="1350"/>
        <item m="1" x="1351"/>
        <item m="1" x="1352"/>
        <item m="1" x="1353"/>
        <item m="1" x="1354"/>
        <item m="1" x="1355"/>
        <item m="1" x="475"/>
        <item m="1" x="478"/>
        <item m="1" x="481"/>
        <item m="1" x="484"/>
        <item m="1" x="488"/>
        <item m="1" x="493"/>
        <item m="1" x="499"/>
        <item m="1" x="505"/>
        <item m="1" x="510"/>
        <item m="1" x="513"/>
        <item m="1" x="1226"/>
        <item m="1" x="1250"/>
        <item m="1" x="1263"/>
        <item m="1" x="1274"/>
        <item m="1" x="1285"/>
        <item m="1" x="1302"/>
        <item m="1" x="1327"/>
        <item m="1" x="1379"/>
        <item m="1" x="1436"/>
        <item m="1" x="51"/>
        <item m="1" x="1227"/>
        <item m="1" x="1251"/>
        <item m="1" x="1264"/>
        <item m="1" x="1275"/>
        <item m="1" x="1286"/>
        <item m="1" x="1303"/>
        <item m="1" x="1328"/>
        <item m="1" x="1381"/>
        <item m="1" x="1438"/>
        <item m="1" x="53"/>
        <item m="1" x="1228"/>
        <item m="1" x="1252"/>
        <item m="1" x="1265"/>
        <item m="1" x="1276"/>
        <item m="1" x="1287"/>
        <item m="1" x="1304"/>
        <item m="1" x="1329"/>
        <item m="1" x="1382"/>
        <item m="1" x="1440"/>
        <item m="1" x="55"/>
        <item m="1" x="1229"/>
        <item m="1" x="1253"/>
        <item m="1" x="1266"/>
        <item m="1" x="1277"/>
        <item m="1" x="1288"/>
        <item m="1" x="1305"/>
        <item m="1" x="1330"/>
        <item m="1" x="1383"/>
        <item m="1" x="1441"/>
        <item m="1" x="57"/>
        <item m="1" x="1231"/>
        <item m="1" x="1255"/>
        <item m="1" x="1267"/>
        <item m="1" x="1278"/>
        <item m="1" x="1289"/>
        <item m="1" x="1306"/>
        <item m="1" x="1331"/>
        <item m="1" x="1384"/>
        <item m="1" x="1443"/>
        <item m="1" x="60"/>
        <item m="1" x="1233"/>
        <item m="1" x="1256"/>
        <item m="1" x="1268"/>
        <item m="1" x="1279"/>
        <item m="1" x="1290"/>
        <item m="1" x="1307"/>
        <item m="1" x="1332"/>
        <item m="1" x="1386"/>
        <item m="1" x="1446"/>
        <item m="1" x="64"/>
        <item m="1" x="1234"/>
        <item m="1" x="1257"/>
        <item m="1" x="1269"/>
        <item m="1" x="1280"/>
        <item m="1" x="1291"/>
        <item m="1" x="1308"/>
        <item m="1" x="1334"/>
        <item m="1" x="1389"/>
        <item m="1" x="1450"/>
        <item m="1" x="69"/>
        <item m="1" x="1235"/>
        <item m="1" x="1258"/>
        <item m="1" x="1270"/>
        <item m="1" x="1281"/>
        <item m="1" x="1292"/>
        <item m="1" x="1310"/>
        <item m="1" x="1337"/>
        <item m="1" x="1393"/>
        <item m="1" x="1455"/>
        <item m="1" x="74"/>
        <item m="1" x="1236"/>
        <item m="1" x="1259"/>
        <item m="1" x="1271"/>
        <item m="1" x="1282"/>
        <item m="1" x="1293"/>
        <item m="1" x="1313"/>
        <item m="1" x="1341"/>
        <item m="1" x="1397"/>
        <item m="1" x="1459"/>
        <item m="1" x="79"/>
        <item m="1" x="1237"/>
        <item m="1" x="1260"/>
        <item m="1" x="1272"/>
        <item m="1" x="1283"/>
        <item m="1" x="1294"/>
        <item m="1" x="1315"/>
        <item m="1" x="1345"/>
        <item m="1" x="1400"/>
        <item m="1" x="1463"/>
        <item m="1" x="84"/>
        <item m="1" x="1419"/>
        <item m="1" x="29"/>
        <item m="1" x="115"/>
        <item m="1" x="201"/>
        <item m="1" x="292"/>
        <item m="1" x="379"/>
        <item m="1" x="459"/>
        <item m="1" x="540"/>
        <item m="1" x="606"/>
        <item m="1" x="651"/>
        <item m="1" x="1422"/>
        <item m="1" x="33"/>
        <item m="1" x="120"/>
        <item m="1" x="207"/>
        <item m="1" x="299"/>
        <item m="1" x="386"/>
        <item m="1" x="464"/>
        <item m="1" x="543"/>
        <item m="1" x="608"/>
        <item m="1" x="653"/>
        <item m="1" x="1425"/>
        <item m="1" x="37"/>
        <item m="1" x="125"/>
        <item m="1" x="213"/>
        <item m="1" x="306"/>
        <item m="1" x="390"/>
        <item m="1" x="467"/>
        <item m="1" x="545"/>
        <item m="1" x="610"/>
        <item m="1" x="655"/>
        <item m="1" x="1428"/>
        <item m="1" x="41"/>
        <item m="1" x="130"/>
        <item m="1" x="218"/>
        <item m="1" x="310"/>
        <item m="1" x="393"/>
        <item m="1" x="469"/>
        <item m="1" x="546"/>
        <item m="1" x="611"/>
        <item m="1" x="656"/>
        <item m="1" x="1431"/>
        <item m="1" x="45"/>
        <item m="1" x="135"/>
        <item m="1" x="222"/>
        <item m="1" x="313"/>
        <item m="1" x="395"/>
        <item m="1" x="470"/>
        <item m="1" x="547"/>
        <item m="1" x="612"/>
        <item m="1" x="657"/>
        <item m="1" x="1433"/>
        <item m="1" x="48"/>
        <item m="1" x="138"/>
        <item m="1" x="225"/>
        <item m="1" x="316"/>
        <item m="1" x="396"/>
        <item m="1" x="471"/>
        <item m="1" x="548"/>
        <item m="1" x="613"/>
        <item m="1" x="658"/>
        <item m="1" x="1434"/>
        <item m="1" x="49"/>
        <item m="1" x="139"/>
        <item m="1" x="226"/>
        <item m="1" x="317"/>
        <item m="1" x="397"/>
        <item m="1" x="472"/>
        <item m="1" x="550"/>
        <item m="1" x="614"/>
        <item m="1" x="659"/>
        <item m="1" x="1435"/>
        <item m="1" x="50"/>
        <item m="1" x="140"/>
        <item m="1" x="227"/>
        <item m="1" x="318"/>
        <item m="1" x="399"/>
        <item m="1" x="474"/>
        <item m="1" x="553"/>
        <item m="1" x="616"/>
        <item m="1" x="661"/>
        <item m="1" x="1437"/>
        <item m="1" x="52"/>
        <item m="1" x="141"/>
        <item m="1" x="228"/>
        <item m="1" x="319"/>
        <item m="1" x="402"/>
        <item m="1" x="477"/>
        <item m="1" x="555"/>
        <item m="1" x="618"/>
        <item m="1" x="663"/>
        <item m="1" x="1439"/>
        <item m="1" x="54"/>
        <item m="1" x="142"/>
        <item m="1" x="229"/>
        <item m="1" x="320"/>
        <item m="1" x="404"/>
        <item m="1" x="480"/>
        <item m="1" x="558"/>
        <item m="1" x="620"/>
        <item m="1" x="665"/>
        <item m="1" x="588"/>
        <item m="1" x="637"/>
        <item m="1" x="678"/>
        <item m="1" x="703"/>
        <item m="1" x="723"/>
        <item m="1" x="744"/>
        <item m="1" x="767"/>
        <item m="1" x="803"/>
        <item m="1" x="848"/>
        <item m="1" x="895"/>
        <item m="1" x="589"/>
        <item m="1" x="638"/>
        <item m="1" x="679"/>
        <item m="1" x="704"/>
        <item m="1" x="724"/>
        <item m="1" x="745"/>
        <item m="1" x="768"/>
        <item m="1" x="805"/>
        <item m="1" x="850"/>
        <item m="1" x="896"/>
        <item m="1" x="590"/>
        <item m="1" x="639"/>
        <item m="1" x="680"/>
        <item m="1" x="705"/>
        <item m="1" x="725"/>
        <item m="1" x="746"/>
        <item m="1" x="769"/>
        <item m="1" x="806"/>
        <item m="1" x="851"/>
        <item m="1" x="897"/>
        <item m="1" x="592"/>
        <item m="1" x="641"/>
        <item m="1" x="682"/>
        <item m="1" x="706"/>
        <item m="1" x="726"/>
        <item m="1" x="747"/>
        <item m="1" x="771"/>
        <item m="1" x="807"/>
        <item m="1" x="852"/>
        <item m="1" x="898"/>
        <item m="1" x="595"/>
        <item m="1" x="644"/>
        <item m="1" x="684"/>
        <item m="1" x="707"/>
        <item m="1" x="727"/>
        <item m="1" x="748"/>
        <item m="1" x="772"/>
        <item m="1" x="808"/>
        <item m="1" x="853"/>
        <item m="1" x="899"/>
        <item m="1" x="599"/>
        <item m="1" x="647"/>
        <item m="1" x="686"/>
        <item m="1" x="708"/>
        <item m="1" x="728"/>
        <item m="1" x="749"/>
        <item m="1" x="773"/>
        <item m="1" x="809"/>
        <item m="1" x="854"/>
        <item m="1" x="901"/>
        <item m="1" x="603"/>
        <item m="1" x="649"/>
        <item m="1" x="687"/>
        <item m="1" x="709"/>
        <item m="1" x="729"/>
        <item m="1" x="750"/>
        <item m="1" x="774"/>
        <item m="1" x="810"/>
        <item m="1" x="856"/>
        <item m="1" x="903"/>
        <item m="1" x="605"/>
        <item m="1" x="650"/>
        <item m="1" x="688"/>
        <item m="1" x="710"/>
        <item m="1" x="730"/>
        <item m="1" x="751"/>
        <item m="1" x="775"/>
        <item m="1" x="812"/>
        <item m="1" x="858"/>
        <item m="1" x="905"/>
        <item m="1" x="607"/>
        <item m="1" x="652"/>
        <item m="1" x="689"/>
        <item m="1" x="711"/>
        <item m="1" x="731"/>
        <item m="1" x="753"/>
        <item m="1" x="777"/>
        <item m="1" x="814"/>
        <item m="1" x="860"/>
        <item m="1" x="908"/>
        <item m="1" x="609"/>
        <item m="1" x="654"/>
        <item m="1" x="690"/>
        <item m="1" x="712"/>
        <item m="1" x="732"/>
        <item m="1" x="755"/>
        <item m="1" x="779"/>
        <item m="1" x="817"/>
        <item m="1" x="863"/>
        <item m="1" x="912"/>
        <item m="1" x="834"/>
        <item m="1" x="876"/>
        <item m="1" x="930"/>
        <item m="1" x="984"/>
        <item m="1" x="1042"/>
        <item m="1" x="1108"/>
        <item m="1" x="1150"/>
        <item m="1" x="1186"/>
        <item m="1" x="1218"/>
        <item m="1" x="1242"/>
        <item m="1" x="835"/>
        <item m="1" x="878"/>
        <item m="1" x="933"/>
        <item m="1" x="988"/>
        <item m="1" x="1047"/>
        <item m="1" x="1113"/>
        <item m="1" x="1154"/>
        <item m="1" x="1189"/>
        <item m="1" x="1219"/>
        <item m="1" x="1243"/>
        <item m="1" x="837"/>
        <item m="1" x="881"/>
        <item m="1" x="937"/>
        <item m="1" x="993"/>
        <item m="1" x="1053"/>
        <item m="1" x="1117"/>
        <item m="1" x="1157"/>
        <item m="1" x="1191"/>
        <item m="1" x="1220"/>
        <item m="1" x="1244"/>
        <item m="1" x="840"/>
        <item m="1" x="885"/>
        <item m="1" x="942"/>
        <item m="1" x="998"/>
        <item m="1" x="1057"/>
        <item m="1" x="1120"/>
        <item m="1" x="1159"/>
        <item m="1" x="1192"/>
        <item m="1" x="1221"/>
        <item m="1" x="1245"/>
        <item m="1" x="843"/>
        <item m="1" x="889"/>
        <item m="1" x="947"/>
        <item m="1" x="1002"/>
        <item m="1" x="1060"/>
        <item m="1" x="1122"/>
        <item m="1" x="1160"/>
        <item m="1" x="1193"/>
        <item m="1" x="1222"/>
        <item m="1" x="1246"/>
        <item m="1" x="845"/>
        <item m="1" x="892"/>
        <item m="1" x="950"/>
        <item m="1" x="1005"/>
        <item m="1" x="1063"/>
        <item m="1" x="1123"/>
        <item m="1" x="1161"/>
        <item m="1" x="1194"/>
        <item m="1" x="1223"/>
        <item m="1" x="1247"/>
        <item m="1" x="846"/>
        <item m="1" x="893"/>
        <item m="1" x="951"/>
        <item m="1" x="1006"/>
        <item m="1" x="1064"/>
        <item m="1" x="1124"/>
        <item m="1" x="1162"/>
        <item m="1" x="1196"/>
        <item m="1" x="1224"/>
        <item m="1" x="1248"/>
        <item m="1" x="847"/>
        <item m="1" x="894"/>
        <item m="1" x="952"/>
        <item m="1" x="1007"/>
        <item m="1" x="1066"/>
        <item m="1" x="1125"/>
        <item m="1" x="1163"/>
        <item m="1" x="1199"/>
        <item m="1" x="1225"/>
        <item m="1" x="1249"/>
        <item m="1" x="849"/>
        <item m="1" x="1067"/>
        <item m="1" x="1241"/>
        <item x="1"/>
        <item x="2"/>
        <item x="3"/>
        <item x="4"/>
        <item m="1" x="1319"/>
        <item m="1" x="1295"/>
        <item x="7"/>
        <item x="8"/>
        <item x="9"/>
        <item x="10"/>
        <item x="5"/>
        <item x="6"/>
      </items>
    </pivotField>
    <pivotField axis="axisRow" outline="0" showAll="0" defaultSubtotal="0">
      <items count="1443">
        <item m="1" x="2"/>
        <item m="1" x="1239"/>
        <item m="1" x="1240"/>
        <item m="1" x="1241"/>
        <item x="0"/>
        <item m="1" x="1114"/>
        <item m="1" x="1175"/>
        <item m="1" x="1176"/>
        <item m="1" x="1177"/>
        <item m="1" x="1178"/>
        <item m="1" x="1179"/>
        <item m="1" x="1180"/>
        <item m="1" x="1181"/>
        <item m="1" x="1183"/>
        <item m="1" x="481"/>
        <item m="1" x="614"/>
        <item m="1" x="742"/>
        <item m="1" x="848"/>
        <item m="1" x="925"/>
        <item m="1" x="979"/>
        <item m="1" x="1017"/>
        <item m="1" x="1044"/>
        <item m="1" x="1063"/>
        <item m="1" x="1082"/>
        <item m="1" x="482"/>
        <item m="1" x="615"/>
        <item m="1" x="743"/>
        <item m="1" x="849"/>
        <item m="1" x="926"/>
        <item m="1" x="980"/>
        <item m="1" x="1018"/>
        <item m="1" x="1045"/>
        <item m="1" x="1064"/>
        <item m="1" x="1083"/>
        <item m="1" x="483"/>
        <item m="1" x="616"/>
        <item m="1" x="744"/>
        <item m="1" x="850"/>
        <item m="1" x="927"/>
        <item m="1" x="981"/>
        <item m="1" x="1019"/>
        <item m="1" x="1046"/>
        <item m="1" x="1065"/>
        <item m="1" x="1084"/>
        <item m="1" x="484"/>
        <item m="1" x="617"/>
        <item m="1" x="745"/>
        <item m="1" x="851"/>
        <item m="1" x="928"/>
        <item m="1" x="982"/>
        <item m="1" x="1020"/>
        <item m="1" x="1047"/>
        <item m="1" x="1066"/>
        <item m="1" x="1085"/>
        <item m="1" x="486"/>
        <item m="1" x="619"/>
        <item m="1" x="747"/>
        <item m="1" x="853"/>
        <item m="1" x="930"/>
        <item m="1" x="984"/>
        <item m="1" x="1021"/>
        <item m="1" x="1048"/>
        <item m="1" x="1067"/>
        <item m="1" x="1086"/>
        <item m="1" x="490"/>
        <item m="1" x="623"/>
        <item m="1" x="751"/>
        <item m="1" x="857"/>
        <item m="1" x="934"/>
        <item m="1" x="987"/>
        <item m="1" x="1023"/>
        <item m="1" x="1049"/>
        <item m="1" x="1068"/>
        <item m="1" x="1087"/>
        <item m="1" x="497"/>
        <item m="1" x="630"/>
        <item m="1" x="758"/>
        <item m="1" x="864"/>
        <item m="1" x="940"/>
        <item m="1" x="992"/>
        <item m="1" x="1026"/>
        <item m="1" x="1050"/>
        <item m="1" x="1069"/>
        <item m="1" x="1088"/>
        <item m="1" x="506"/>
        <item m="1" x="639"/>
        <item m="1" x="767"/>
        <item m="1" x="872"/>
        <item m="1" x="946"/>
        <item m="1" x="996"/>
        <item m="1" x="1028"/>
        <item m="1" x="1051"/>
        <item m="1" x="1070"/>
        <item m="1" x="1089"/>
        <item m="1" x="518"/>
        <item m="1" x="651"/>
        <item m="1" x="777"/>
        <item m="1" x="879"/>
        <item m="1" x="951"/>
        <item m="1" x="998"/>
        <item m="1" x="1029"/>
        <item m="1" x="1052"/>
        <item m="1" x="1071"/>
        <item m="1" x="1090"/>
        <item m="1" x="1321"/>
        <item m="1" x="1325"/>
        <item m="1" x="1330"/>
        <item m="1" x="1338"/>
        <item m="1" x="1350"/>
        <item m="1" x="1366"/>
        <item m="1" x="1387"/>
        <item m="1" x="1412"/>
        <item m="1" x="3"/>
        <item m="1" x="39"/>
        <item m="1" x="1331"/>
        <item m="1" x="1339"/>
        <item m="1" x="1351"/>
        <item m="1" x="1367"/>
        <item m="1" x="1388"/>
        <item m="1" x="1413"/>
        <item m="1" x="4"/>
        <item m="1" x="40"/>
        <item m="1" x="82"/>
        <item m="1" x="127"/>
        <item m="1" x="1354"/>
        <item m="1" x="1370"/>
        <item m="1" x="1391"/>
        <item m="1" x="1416"/>
        <item m="1" x="7"/>
        <item m="1" x="43"/>
        <item m="1" x="84"/>
        <item m="1" x="129"/>
        <item m="1" x="181"/>
        <item m="1" x="235"/>
        <item m="1" x="1396"/>
        <item m="1" x="1421"/>
        <item m="1" x="12"/>
        <item m="1" x="48"/>
        <item m="1" x="88"/>
        <item m="1" x="133"/>
        <item m="1" x="184"/>
        <item m="1" x="237"/>
        <item m="1" x="295"/>
        <item m="1" x="355"/>
        <item m="1" x="20"/>
        <item m="1" x="56"/>
        <item m="1" x="95"/>
        <item m="1" x="140"/>
        <item m="1" x="190"/>
        <item m="1" x="242"/>
        <item m="1" x="299"/>
        <item m="1" x="357"/>
        <item m="1" x="419"/>
        <item m="1" x="485"/>
        <item m="1" x="104"/>
        <item m="1" x="149"/>
        <item m="1" x="198"/>
        <item m="1" x="249"/>
        <item m="1" x="305"/>
        <item m="1" x="362"/>
        <item m="1" x="423"/>
        <item m="1" x="488"/>
        <item m="1" x="554"/>
        <item m="1" x="618"/>
        <item m="1" x="207"/>
        <item m="1" x="258"/>
        <item m="1" x="313"/>
        <item m="1" x="369"/>
        <item m="1" x="429"/>
        <item m="1" x="494"/>
        <item m="1" x="558"/>
        <item m="1" x="621"/>
        <item m="1" x="687"/>
        <item m="1" x="746"/>
        <item m="1" x="322"/>
        <item m="1" x="378"/>
        <item m="1" x="437"/>
        <item m="1" x="502"/>
        <item m="1" x="564"/>
        <item m="1" x="627"/>
        <item m="1" x="692"/>
        <item m="1" x="749"/>
        <item m="1" x="805"/>
        <item m="1" x="852"/>
        <item m="1" x="447"/>
        <item m="1" x="512"/>
        <item m="1" x="572"/>
        <item m="1" x="635"/>
        <item m="1" x="699"/>
        <item m="1" x="755"/>
        <item m="1" x="810"/>
        <item m="1" x="855"/>
        <item m="1" x="896"/>
        <item m="1" x="929"/>
        <item m="1" x="582"/>
        <item m="1" x="645"/>
        <item m="1" x="708"/>
        <item m="1" x="763"/>
        <item m="1" x="817"/>
        <item m="1" x="861"/>
        <item m="1" x="901"/>
        <item m="1" x="932"/>
        <item m="1" x="960"/>
        <item m="1" x="983"/>
        <item m="1" x="1322"/>
        <item m="1" x="1326"/>
        <item m="1" x="1332"/>
        <item m="1" x="1340"/>
        <item m="1" x="1352"/>
        <item m="1" x="1368"/>
        <item m="1" x="1389"/>
        <item m="1" x="1414"/>
        <item m="1" x="5"/>
        <item m="1" x="41"/>
        <item m="1" x="1333"/>
        <item m="1" x="1342"/>
        <item m="1" x="1355"/>
        <item m="1" x="1371"/>
        <item m="1" x="1392"/>
        <item m="1" x="1417"/>
        <item m="1" x="8"/>
        <item m="1" x="44"/>
        <item m="1" x="85"/>
        <item m="1" x="130"/>
        <item m="1" x="1358"/>
        <item m="1" x="1375"/>
        <item m="1" x="1397"/>
        <item m="1" x="1422"/>
        <item m="1" x="13"/>
        <item m="1" x="49"/>
        <item m="1" x="89"/>
        <item m="1" x="134"/>
        <item m="1" x="185"/>
        <item m="1" x="238"/>
        <item m="1" x="1403"/>
        <item m="1" x="1429"/>
        <item m="1" x="21"/>
        <item m="1" x="57"/>
        <item m="1" x="96"/>
        <item m="1" x="141"/>
        <item m="1" x="191"/>
        <item m="1" x="243"/>
        <item m="1" x="300"/>
        <item m="1" x="358"/>
        <item m="1" x="28"/>
        <item m="1" x="65"/>
        <item m="1" x="105"/>
        <item m="1" x="150"/>
        <item m="1" x="199"/>
        <item m="1" x="250"/>
        <item m="1" x="306"/>
        <item m="1" x="363"/>
        <item m="1" x="424"/>
        <item m="1" x="489"/>
        <item m="1" x="112"/>
        <item m="1" x="158"/>
        <item m="1" x="208"/>
        <item m="1" x="259"/>
        <item m="1" x="314"/>
        <item m="1" x="370"/>
        <item m="1" x="430"/>
        <item m="1" x="495"/>
        <item m="1" x="559"/>
        <item m="1" x="622"/>
        <item m="1" x="215"/>
        <item m="1" x="267"/>
        <item m="1" x="323"/>
        <item m="1" x="379"/>
        <item m="1" x="438"/>
        <item m="1" x="503"/>
        <item m="1" x="565"/>
        <item m="1" x="628"/>
        <item m="1" x="693"/>
        <item m="1" x="750"/>
        <item m="1" x="331"/>
        <item m="1" x="388"/>
        <item m="1" x="448"/>
        <item m="1" x="513"/>
        <item m="1" x="573"/>
        <item m="1" x="636"/>
        <item m="1" x="700"/>
        <item m="1" x="756"/>
        <item m="1" x="811"/>
        <item m="1" x="856"/>
        <item m="1" x="457"/>
        <item m="1" x="524"/>
        <item m="1" x="583"/>
        <item m="1" x="646"/>
        <item m="1" x="709"/>
        <item m="1" x="764"/>
        <item m="1" x="818"/>
        <item m="1" x="862"/>
        <item m="1" x="902"/>
        <item m="1" x="933"/>
        <item m="1" x="593"/>
        <item m="1" x="657"/>
        <item m="1" x="719"/>
        <item m="1" x="773"/>
        <item m="1" x="826"/>
        <item m="1" x="869"/>
        <item m="1" x="908"/>
        <item m="1" x="938"/>
        <item m="1" x="965"/>
        <item m="1" x="986"/>
        <item m="1" x="1323"/>
        <item m="1" x="1327"/>
        <item m="1" x="1334"/>
        <item m="1" x="1343"/>
        <item m="1" x="1356"/>
        <item m="1" x="1372"/>
        <item m="1" x="1393"/>
        <item m="1" x="1418"/>
        <item m="1" x="9"/>
        <item m="1" x="45"/>
        <item m="1" x="1335"/>
        <item m="1" x="1345"/>
        <item m="1" x="1359"/>
        <item m="1" x="1376"/>
        <item m="1" x="1398"/>
        <item m="1" x="1423"/>
        <item m="1" x="14"/>
        <item m="1" x="50"/>
        <item m="1" x="90"/>
        <item m="1" x="135"/>
        <item m="1" x="1362"/>
        <item m="1" x="1381"/>
        <item m="1" x="1404"/>
        <item m="1" x="1430"/>
        <item m="1" x="22"/>
        <item m="1" x="58"/>
        <item m="1" x="97"/>
        <item m="1" x="142"/>
        <item m="1" x="192"/>
        <item m="1" x="244"/>
        <item m="1" x="1408"/>
        <item m="1" x="1436"/>
        <item m="1" x="29"/>
        <item m="1" x="66"/>
        <item m="1" x="106"/>
        <item m="1" x="151"/>
        <item m="1" x="200"/>
        <item m="1" x="251"/>
        <item m="1" x="307"/>
        <item m="1" x="364"/>
        <item m="1" x="33"/>
        <item m="1" x="72"/>
        <item m="1" x="113"/>
        <item m="1" x="159"/>
        <item m="1" x="209"/>
        <item m="1" x="260"/>
        <item m="1" x="315"/>
        <item m="1" x="371"/>
        <item m="1" x="431"/>
        <item m="1" x="496"/>
        <item m="1" x="117"/>
        <item m="1" x="165"/>
        <item m="1" x="216"/>
        <item m="1" x="268"/>
        <item m="1" x="324"/>
        <item m="1" x="380"/>
        <item m="1" x="439"/>
        <item m="1" x="504"/>
        <item m="1" x="566"/>
        <item m="1" x="629"/>
        <item m="1" x="221"/>
        <item m="1" x="275"/>
        <item m="1" x="332"/>
        <item m="1" x="389"/>
        <item m="1" x="449"/>
        <item m="1" x="514"/>
        <item m="1" x="574"/>
        <item m="1" x="637"/>
        <item m="1" x="701"/>
        <item m="1" x="757"/>
        <item m="1" x="338"/>
        <item m="1" x="397"/>
        <item m="1" x="458"/>
        <item m="1" x="525"/>
        <item m="1" x="584"/>
        <item m="1" x="647"/>
        <item m="1" x="710"/>
        <item m="1" x="765"/>
        <item m="1" x="819"/>
        <item m="1" x="863"/>
        <item m="1" x="465"/>
        <item m="1" x="534"/>
        <item m="1" x="594"/>
        <item m="1" x="658"/>
        <item m="1" x="720"/>
        <item m="1" x="774"/>
        <item m="1" x="827"/>
        <item m="1" x="870"/>
        <item m="1" x="909"/>
        <item m="1" x="939"/>
        <item m="1" x="602"/>
        <item m="1" x="668"/>
        <item m="1" x="729"/>
        <item m="1" x="783"/>
        <item m="1" x="835"/>
        <item m="1" x="878"/>
        <item m="1" x="916"/>
        <item m="1" x="945"/>
        <item m="1" x="971"/>
        <item m="1" x="991"/>
        <item m="1" x="1324"/>
        <item m="1" x="1328"/>
        <item m="1" x="1336"/>
        <item m="1" x="1346"/>
        <item m="1" x="1360"/>
        <item m="1" x="1377"/>
        <item m="1" x="1399"/>
        <item m="1" x="1424"/>
        <item m="1" x="15"/>
        <item m="1" x="51"/>
        <item m="1" x="1337"/>
        <item m="1" x="1348"/>
        <item m="1" x="1363"/>
        <item m="1" x="1382"/>
        <item m="1" x="1405"/>
        <item m="1" x="1431"/>
        <item m="1" x="23"/>
        <item m="1" x="59"/>
        <item m="1" x="98"/>
        <item m="1" x="143"/>
        <item m="1" x="1365"/>
        <item m="1" x="1385"/>
        <item m="1" x="1409"/>
        <item m="1" x="1437"/>
        <item m="1" x="30"/>
        <item m="1" x="67"/>
        <item m="1" x="107"/>
        <item m="1" x="152"/>
        <item m="1" x="201"/>
        <item m="1" x="252"/>
        <item m="1" x="1411"/>
        <item m="1" x="1440"/>
        <item m="1" x="34"/>
        <item m="1" x="73"/>
        <item m="1" x="114"/>
        <item m="1" x="160"/>
        <item m="1" x="210"/>
        <item m="1" x="261"/>
        <item m="1" x="316"/>
        <item m="1" x="372"/>
        <item m="1" x="36"/>
        <item m="1" x="76"/>
        <item m="1" x="118"/>
        <item m="1" x="166"/>
        <item m="1" x="217"/>
        <item m="1" x="269"/>
        <item m="1" x="325"/>
        <item m="1" x="381"/>
        <item m="1" x="440"/>
        <item m="1" x="505"/>
        <item m="1" x="121"/>
        <item m="1" x="170"/>
        <item m="1" x="222"/>
        <item m="1" x="276"/>
        <item m="1" x="333"/>
        <item m="1" x="390"/>
        <item m="1" x="450"/>
        <item m="1" x="515"/>
        <item m="1" x="575"/>
        <item m="1" x="638"/>
        <item m="1" x="226"/>
        <item m="1" x="281"/>
        <item m="1" x="339"/>
        <item m="1" x="398"/>
        <item m="1" x="459"/>
        <item m="1" x="526"/>
        <item m="1" x="585"/>
        <item m="1" x="648"/>
        <item m="1" x="711"/>
        <item m="1" x="766"/>
        <item m="1" x="344"/>
        <item m="1" x="404"/>
        <item m="1" x="466"/>
        <item m="1" x="535"/>
        <item m="1" x="595"/>
        <item m="1" x="659"/>
        <item m="1" x="721"/>
        <item m="1" x="775"/>
        <item m="1" x="828"/>
        <item m="1" x="871"/>
        <item m="1" x="1242"/>
        <item m="1" x="1243"/>
        <item m="1" x="1244"/>
        <item m="1" x="1245"/>
        <item m="1" x="1246"/>
        <item m="1" x="1248"/>
        <item m="1" x="681"/>
        <item m="1" x="798"/>
        <item m="1" x="889"/>
        <item m="1" x="953"/>
        <item m="1" x="999"/>
        <item m="1" x="1030"/>
        <item m="1" x="1053"/>
        <item m="1" x="1072"/>
        <item m="1" x="1091"/>
        <item m="1" x="1101"/>
        <item m="1" x="682"/>
        <item m="1" x="799"/>
        <item m="1" x="890"/>
        <item m="1" x="954"/>
        <item m="1" x="1000"/>
        <item m="1" x="1031"/>
        <item m="1" x="1054"/>
        <item m="1" x="1073"/>
        <item m="1" x="1092"/>
        <item m="1" x="1102"/>
        <item m="1" x="683"/>
        <item m="1" x="801"/>
        <item m="1" x="892"/>
        <item m="1" x="956"/>
        <item m="1" x="1002"/>
        <item m="1" x="1033"/>
        <item m="1" x="1056"/>
        <item m="1" x="1075"/>
        <item m="1" x="1094"/>
        <item m="1" x="1104"/>
        <item m="1" x="684"/>
        <item m="1" x="802"/>
        <item m="1" x="893"/>
        <item m="1" x="957"/>
        <item m="1" x="1003"/>
        <item m="1" x="1034"/>
        <item m="1" x="1057"/>
        <item m="1" x="1076"/>
        <item m="1" x="1095"/>
        <item m="1" x="1105"/>
        <item m="1" x="686"/>
        <item m="1" x="804"/>
        <item m="1" x="895"/>
        <item m="1" x="959"/>
        <item m="1" x="1005"/>
        <item m="1" x="1036"/>
        <item m="1" x="1058"/>
        <item m="1" x="1077"/>
        <item m="1" x="1096"/>
        <item m="1" x="1106"/>
        <item m="1" x="691"/>
        <item m="1" x="809"/>
        <item m="1" x="900"/>
        <item m="1" x="964"/>
        <item m="1" x="1009"/>
        <item m="1" x="1039"/>
        <item m="1" x="1059"/>
        <item m="1" x="1078"/>
        <item m="1" x="1097"/>
        <item m="1" x="1107"/>
        <item m="1" x="698"/>
        <item m="1" x="816"/>
        <item m="1" x="907"/>
        <item m="1" x="970"/>
        <item m="1" x="1013"/>
        <item m="1" x="1041"/>
        <item m="1" x="1060"/>
        <item m="1" x="1079"/>
        <item m="1" x="1098"/>
        <item m="1" x="1108"/>
        <item m="1" x="707"/>
        <item m="1" x="825"/>
        <item m="1" x="915"/>
        <item m="1" x="976"/>
        <item m="1" x="1015"/>
        <item m="1" x="1042"/>
        <item m="1" x="1061"/>
        <item m="1" x="1080"/>
        <item m="1" x="1099"/>
        <item m="1" x="1109"/>
        <item m="1" x="718"/>
        <item m="1" x="834"/>
        <item m="1" x="921"/>
        <item m="1" x="978"/>
        <item m="1" x="1016"/>
        <item m="1" x="1043"/>
        <item m="1" x="1062"/>
        <item m="1" x="1081"/>
        <item m="1" x="1100"/>
        <item m="1" x="1110"/>
        <item m="1" x="1341"/>
        <item m="1" x="1353"/>
        <item m="1" x="1369"/>
        <item m="1" x="1390"/>
        <item m="1" x="1415"/>
        <item m="1" x="6"/>
        <item m="1" x="42"/>
        <item m="1" x="83"/>
        <item m="1" x="128"/>
        <item m="1" x="180"/>
        <item m="1" x="1373"/>
        <item m="1" x="1394"/>
        <item m="1" x="1419"/>
        <item m="1" x="10"/>
        <item m="1" x="46"/>
        <item m="1" x="86"/>
        <item m="1" x="131"/>
        <item m="1" x="182"/>
        <item m="1" x="236"/>
        <item m="1" x="294"/>
        <item m="1" x="1425"/>
        <item m="1" x="16"/>
        <item m="1" x="52"/>
        <item m="1" x="91"/>
        <item m="1" x="136"/>
        <item m="1" x="186"/>
        <item m="1" x="239"/>
        <item m="1" x="296"/>
        <item m="1" x="356"/>
        <item m="1" x="418"/>
        <item m="1" x="60"/>
        <item m="1" x="99"/>
        <item m="1" x="144"/>
        <item m="1" x="193"/>
        <item m="1" x="245"/>
        <item m="1" x="301"/>
        <item m="1" x="359"/>
        <item m="1" x="420"/>
        <item m="1" x="487"/>
        <item m="1" x="553"/>
        <item m="1" x="153"/>
        <item m="1" x="202"/>
        <item m="1" x="253"/>
        <item m="1" x="308"/>
        <item m="1" x="365"/>
        <item m="1" x="425"/>
        <item m="1" x="491"/>
        <item m="1" x="555"/>
        <item m="1" x="620"/>
        <item m="1" x="685"/>
        <item m="1" x="262"/>
        <item m="1" x="317"/>
        <item m="1" x="373"/>
        <item m="1" x="432"/>
        <item m="1" x="498"/>
        <item m="1" x="560"/>
        <item m="1" x="624"/>
        <item m="1" x="688"/>
        <item m="1" x="748"/>
        <item m="1" x="803"/>
        <item m="1" x="383"/>
        <item m="1" x="442"/>
        <item m="1" x="507"/>
        <item m="1" x="567"/>
        <item m="1" x="631"/>
        <item m="1" x="694"/>
        <item m="1" x="752"/>
        <item m="1" x="806"/>
        <item m="1" x="854"/>
        <item m="1" x="894"/>
        <item m="1" x="519"/>
        <item m="1" x="577"/>
        <item m="1" x="640"/>
        <item m="1" x="702"/>
        <item m="1" x="759"/>
        <item m="1" x="812"/>
        <item m="1" x="858"/>
        <item m="1" x="897"/>
        <item m="1" x="931"/>
        <item m="1" x="958"/>
        <item m="1" x="652"/>
        <item m="1" x="713"/>
        <item m="1" x="768"/>
        <item m="1" x="820"/>
        <item m="1" x="865"/>
        <item m="1" x="903"/>
        <item m="1" x="935"/>
        <item m="1" x="961"/>
        <item m="1" x="985"/>
        <item m="1" x="1004"/>
        <item m="1" x="778"/>
        <item m="1" x="829"/>
        <item m="1" x="873"/>
        <item m="1" x="910"/>
        <item m="1" x="941"/>
        <item m="1" x="966"/>
        <item m="1" x="988"/>
        <item m="1" x="1006"/>
        <item m="1" x="1022"/>
        <item m="1" x="1035"/>
        <item m="1" x="1344"/>
        <item m="1" x="1357"/>
        <item m="1" x="1374"/>
        <item m="1" x="1395"/>
        <item m="1" x="1420"/>
        <item m="1" x="11"/>
        <item m="1" x="47"/>
        <item m="1" x="87"/>
        <item m="1" x="132"/>
        <item m="1" x="183"/>
        <item m="1" x="1378"/>
        <item m="1" x="1400"/>
        <item m="1" x="1426"/>
        <item m="1" x="17"/>
        <item m="1" x="53"/>
        <item m="1" x="92"/>
        <item m="1" x="137"/>
        <item m="1" x="187"/>
        <item m="1" x="240"/>
        <item m="1" x="297"/>
        <item m="1" x="1432"/>
        <item m="1" x="24"/>
        <item m="1" x="61"/>
        <item m="1" x="100"/>
        <item m="1" x="145"/>
        <item m="1" x="194"/>
        <item m="1" x="246"/>
        <item m="1" x="302"/>
        <item m="1" x="360"/>
        <item m="1" x="421"/>
        <item m="1" x="68"/>
        <item m="1" x="108"/>
        <item m="1" x="154"/>
        <item m="1" x="203"/>
        <item m="1" x="254"/>
        <item m="1" x="309"/>
        <item m="1" x="366"/>
        <item m="1" x="426"/>
        <item m="1" x="492"/>
        <item m="1" x="556"/>
        <item m="1" x="161"/>
        <item m="1" x="211"/>
        <item m="1" x="263"/>
        <item m="1" x="318"/>
        <item m="1" x="374"/>
        <item m="1" x="433"/>
        <item m="1" x="499"/>
        <item m="1" x="561"/>
        <item m="1" x="625"/>
        <item m="1" x="689"/>
        <item m="1" x="271"/>
        <item m="1" x="327"/>
        <item m="1" x="384"/>
        <item m="1" x="443"/>
        <item m="1" x="508"/>
        <item m="1" x="568"/>
        <item m="1" x="632"/>
        <item m="1" x="695"/>
        <item m="1" x="753"/>
        <item m="1" x="807"/>
        <item m="1" x="393"/>
        <item m="1" x="453"/>
        <item m="1" x="520"/>
        <item m="1" x="578"/>
        <item m="1" x="641"/>
        <item m="1" x="703"/>
        <item m="1" x="760"/>
        <item m="1" x="813"/>
        <item m="1" x="859"/>
        <item m="1" x="898"/>
        <item m="1" x="530"/>
        <item m="1" x="589"/>
        <item m="1" x="653"/>
        <item m="1" x="714"/>
        <item m="1" x="769"/>
        <item m="1" x="821"/>
        <item m="1" x="866"/>
        <item m="1" x="904"/>
        <item m="1" x="936"/>
        <item m="1" x="962"/>
        <item m="1" x="664"/>
        <item m="1" x="725"/>
        <item m="1" x="779"/>
        <item m="1" x="830"/>
        <item m="1" x="874"/>
        <item m="1" x="911"/>
        <item m="1" x="942"/>
        <item m="1" x="967"/>
        <item m="1" x="989"/>
        <item m="1" x="1007"/>
        <item m="1" x="787"/>
        <item m="1" x="837"/>
        <item m="1" x="880"/>
        <item m="1" x="917"/>
        <item m="1" x="947"/>
        <item m="1" x="972"/>
        <item m="1" x="993"/>
        <item m="1" x="1010"/>
        <item m="1" x="1024"/>
        <item m="1" x="1037"/>
        <item m="1" x="1347"/>
        <item m="1" x="1361"/>
        <item m="1" x="1379"/>
        <item m="1" x="1401"/>
        <item m="1" x="1427"/>
        <item m="1" x="18"/>
        <item m="1" x="54"/>
        <item m="1" x="93"/>
        <item m="1" x="138"/>
        <item m="1" x="188"/>
        <item m="1" x="1383"/>
        <item m="1" x="1406"/>
        <item m="1" x="1433"/>
        <item m="1" x="25"/>
        <item m="1" x="62"/>
        <item m="1" x="101"/>
        <item m="1" x="146"/>
        <item m="1" x="195"/>
        <item m="1" x="247"/>
        <item m="1" x="303"/>
        <item m="1" x="1438"/>
        <item m="1" x="31"/>
        <item m="1" x="69"/>
        <item m="1" x="109"/>
        <item m="1" x="155"/>
        <item m="1" x="204"/>
        <item m="1" x="255"/>
        <item m="1" x="310"/>
        <item m="1" x="367"/>
        <item m="1" x="427"/>
        <item m="1" x="74"/>
        <item m="1" x="115"/>
        <item m="1" x="162"/>
        <item m="1" x="212"/>
        <item m="1" x="264"/>
        <item m="1" x="319"/>
        <item m="1" x="375"/>
        <item m="1" x="434"/>
        <item m="1" x="500"/>
        <item m="1" x="562"/>
        <item m="1" x="168"/>
        <item m="1" x="219"/>
        <item m="1" x="272"/>
        <item m="1" x="328"/>
        <item m="1" x="385"/>
        <item m="1" x="444"/>
        <item m="1" x="509"/>
        <item m="1" x="569"/>
        <item m="1" x="633"/>
        <item m="1" x="696"/>
        <item m="1" x="279"/>
        <item m="1" x="336"/>
        <item m="1" x="394"/>
        <item m="1" x="454"/>
        <item m="1" x="521"/>
        <item m="1" x="579"/>
        <item m="1" x="642"/>
        <item m="1" x="704"/>
        <item m="1" x="761"/>
        <item m="1" x="814"/>
        <item m="1" x="402"/>
        <item m="1" x="463"/>
        <item m="1" x="531"/>
        <item m="1" x="590"/>
        <item m="1" x="654"/>
        <item m="1" x="715"/>
        <item m="1" x="770"/>
        <item m="1" x="822"/>
        <item m="1" x="867"/>
        <item m="1" x="905"/>
        <item m="1" x="540"/>
        <item m="1" x="600"/>
        <item m="1" x="665"/>
        <item m="1" x="726"/>
        <item m="1" x="780"/>
        <item m="1" x="831"/>
        <item m="1" x="875"/>
        <item m="1" x="912"/>
        <item m="1" x="943"/>
        <item m="1" x="968"/>
        <item m="1" x="673"/>
        <item m="1" x="734"/>
        <item m="1" x="788"/>
        <item m="1" x="838"/>
        <item m="1" x="881"/>
        <item m="1" x="918"/>
        <item m="1" x="948"/>
        <item m="1" x="973"/>
        <item m="1" x="994"/>
        <item m="1" x="1011"/>
        <item m="1" x="794"/>
        <item m="1" x="844"/>
        <item m="1" x="885"/>
        <item m="1" x="922"/>
        <item m="1" x="952"/>
        <item m="1" x="977"/>
        <item m="1" x="997"/>
        <item m="1" x="1014"/>
        <item m="1" x="1027"/>
        <item m="1" x="1040"/>
        <item m="1" x="1349"/>
        <item m="1" x="1364"/>
        <item m="1" x="1384"/>
        <item m="1" x="1407"/>
        <item m="1" x="1434"/>
        <item m="1" x="26"/>
        <item m="1" x="63"/>
        <item m="1" x="102"/>
        <item m="1" x="147"/>
        <item m="1" x="196"/>
        <item m="1" x="1386"/>
        <item m="1" x="1410"/>
        <item m="1" x="1439"/>
        <item m="1" x="32"/>
        <item m="1" x="70"/>
        <item m="1" x="110"/>
        <item m="1" x="156"/>
        <item m="1" x="205"/>
        <item m="1" x="256"/>
        <item m="1" x="311"/>
        <item m="1" x="1441"/>
        <item m="1" x="35"/>
        <item m="1" x="75"/>
        <item m="1" x="116"/>
        <item m="1" x="163"/>
        <item m="1" x="213"/>
        <item m="1" x="265"/>
        <item m="1" x="320"/>
        <item m="1" x="376"/>
        <item m="1" x="435"/>
        <item m="1" x="78"/>
        <item m="1" x="120"/>
        <item m="1" x="169"/>
        <item m="1" x="220"/>
        <item m="1" x="273"/>
        <item m="1" x="329"/>
        <item m="1" x="386"/>
        <item m="1" x="445"/>
        <item m="1" x="510"/>
        <item m="1" x="570"/>
        <item m="1" x="173"/>
        <item m="1" x="225"/>
        <item m="1" x="280"/>
        <item m="1" x="337"/>
        <item m="1" x="395"/>
        <item m="1" x="455"/>
        <item m="1" x="522"/>
        <item m="1" x="580"/>
        <item m="1" x="643"/>
        <item m="1" x="705"/>
        <item m="1" x="285"/>
        <item m="1" x="343"/>
        <item m="1" x="403"/>
        <item m="1" x="464"/>
        <item m="1" x="532"/>
        <item m="1" x="591"/>
        <item m="1" x="655"/>
        <item m="1" x="716"/>
        <item m="1" x="771"/>
        <item m="1" x="823"/>
        <item m="1" x="409"/>
        <item m="1" x="471"/>
        <item m="1" x="541"/>
        <item m="1" x="601"/>
        <item m="1" x="666"/>
        <item m="1" x="727"/>
        <item m="1" x="781"/>
        <item m="1" x="832"/>
        <item m="1" x="876"/>
        <item m="1" x="913"/>
        <item m="1" x="546"/>
        <item m="1" x="607"/>
        <item m="1" x="674"/>
        <item m="1" x="735"/>
        <item m="1" x="789"/>
        <item m="1" x="839"/>
        <item m="1" x="882"/>
        <item m="1" x="919"/>
        <item m="1" x="949"/>
        <item m="1" x="974"/>
        <item m="1" x="800"/>
        <item m="1" x="891"/>
        <item m="1" x="955"/>
        <item m="1" x="1001"/>
        <item m="1" x="1032"/>
        <item m="1" x="1055"/>
        <item m="1" x="1074"/>
        <item m="1" x="1093"/>
        <item m="1" x="1103"/>
        <item m="1" x="1380"/>
        <item m="1" x="1402"/>
        <item m="1" x="1428"/>
        <item m="1" x="19"/>
        <item m="1" x="55"/>
        <item m="1" x="94"/>
        <item m="1" x="139"/>
        <item m="1" x="189"/>
        <item m="1" x="241"/>
        <item m="1" x="298"/>
        <item m="1" x="1435"/>
        <item m="1" x="27"/>
        <item m="1" x="64"/>
        <item m="1" x="103"/>
        <item m="1" x="148"/>
        <item m="1" x="197"/>
        <item m="1" x="248"/>
        <item m="1" x="304"/>
        <item m="1" x="361"/>
        <item m="1" x="422"/>
        <item m="1" x="71"/>
        <item m="1" x="111"/>
        <item m="1" x="157"/>
        <item m="1" x="206"/>
        <item m="1" x="257"/>
        <item m="1" x="312"/>
        <item m="1" x="368"/>
        <item m="1" x="428"/>
        <item m="1" x="493"/>
        <item m="1" x="557"/>
        <item m="1" x="164"/>
        <item m="1" x="214"/>
        <item m="1" x="266"/>
        <item m="1" x="321"/>
        <item m="1" x="377"/>
        <item m="1" x="436"/>
        <item m="1" x="501"/>
        <item m="1" x="563"/>
        <item m="1" x="626"/>
        <item m="1" x="690"/>
        <item m="1" x="274"/>
        <item m="1" x="330"/>
        <item m="1" x="387"/>
        <item m="1" x="446"/>
        <item m="1" x="511"/>
        <item m="1" x="571"/>
        <item m="1" x="634"/>
        <item m="1" x="697"/>
        <item m="1" x="754"/>
        <item m="1" x="808"/>
        <item m="1" x="396"/>
        <item m="1" x="456"/>
        <item m="1" x="523"/>
        <item m="1" x="581"/>
        <item m="1" x="644"/>
        <item m="1" x="706"/>
        <item m="1" x="762"/>
        <item m="1" x="815"/>
        <item m="1" x="860"/>
        <item m="1" x="899"/>
        <item m="1" x="533"/>
        <item m="1" x="592"/>
        <item m="1" x="656"/>
        <item m="1" x="717"/>
        <item m="1" x="772"/>
        <item m="1" x="824"/>
        <item m="1" x="868"/>
        <item m="1" x="906"/>
        <item m="1" x="937"/>
        <item m="1" x="963"/>
        <item m="1" x="667"/>
        <item m="1" x="728"/>
        <item m="1" x="782"/>
        <item m="1" x="833"/>
        <item m="1" x="877"/>
        <item m="1" x="914"/>
        <item m="1" x="944"/>
        <item m="1" x="969"/>
        <item m="1" x="990"/>
        <item m="1" x="1008"/>
        <item m="1" x="790"/>
        <item m="1" x="840"/>
        <item m="1" x="883"/>
        <item m="1" x="920"/>
        <item m="1" x="950"/>
        <item m="1" x="975"/>
        <item m="1" x="995"/>
        <item m="1" x="1012"/>
        <item m="1" x="1025"/>
        <item m="1" x="1038"/>
        <item m="1" x="1133"/>
        <item m="1" x="179"/>
        <item m="1" x="1124"/>
        <item m="1" x="126"/>
        <item m="1" x="1118"/>
        <item m="1" x="81"/>
        <item m="1" x="1113"/>
        <item m="1" x="38"/>
        <item m="1" x="1111"/>
        <item m="1" x="1442"/>
        <item m="1" x="1143"/>
        <item m="1" x="233"/>
        <item m="1" x="1131"/>
        <item m="1" x="177"/>
        <item m="1" x="1122"/>
        <item m="1" x="124"/>
        <item m="1" x="1116"/>
        <item m="1" x="79"/>
        <item m="1" x="1112"/>
        <item m="1" x="37"/>
        <item m="1" x="1155"/>
        <item m="1" x="290"/>
        <item m="1" x="1140"/>
        <item m="1" x="230"/>
        <item m="1" x="1128"/>
        <item m="1" x="174"/>
        <item m="1" x="1120"/>
        <item m="1" x="122"/>
        <item m="1" x="1115"/>
        <item m="1" x="77"/>
        <item m="1" x="1169"/>
        <item m="1" x="349"/>
        <item m="1" x="1151"/>
        <item m="1" x="286"/>
        <item m="1" x="1137"/>
        <item m="1" x="227"/>
        <item m="1" x="1126"/>
        <item m="1" x="171"/>
        <item m="1" x="1119"/>
        <item m="1" x="119"/>
        <item m="1" x="1193"/>
        <item m="1" x="410"/>
        <item m="1" x="1165"/>
        <item m="1" x="345"/>
        <item m="1" x="1148"/>
        <item m="1" x="282"/>
        <item m="1" x="1135"/>
        <item m="1" x="223"/>
        <item m="1" x="1125"/>
        <item m="1" x="167"/>
        <item m="1" x="1211"/>
        <item m="1" x="472"/>
        <item m="1" x="1189"/>
        <item m="1" x="405"/>
        <item m="1" x="1162"/>
        <item m="1" x="340"/>
        <item m="1" x="1146"/>
        <item m="1" x="277"/>
        <item m="1" x="1134"/>
        <item m="1" x="218"/>
        <item m="1" x="1229"/>
        <item m="1" x="542"/>
        <item m="1" x="1207"/>
        <item m="1" x="467"/>
        <item m="1" x="1186"/>
        <item m="1" x="399"/>
        <item m="1" x="1160"/>
        <item m="1" x="334"/>
        <item m="1" x="1145"/>
        <item m="1" x="270"/>
        <item m="1" x="1256"/>
        <item m="1" x="603"/>
        <item m="1" x="1225"/>
        <item m="1" x="536"/>
        <item m="1" x="1204"/>
        <item m="1" x="460"/>
        <item m="1" x="1184"/>
        <item m="1" x="391"/>
        <item m="1" x="1159"/>
        <item m="1" x="326"/>
        <item m="1" x="1272"/>
        <item m="1" x="669"/>
        <item m="1" x="1252"/>
        <item m="1" x="596"/>
        <item m="1" x="1222"/>
        <item m="1" x="527"/>
        <item m="1" x="1202"/>
        <item m="1" x="451"/>
        <item m="1" x="1182"/>
        <item m="1" x="382"/>
        <item m="1" x="1287"/>
        <item m="1" x="730"/>
        <item m="1" x="1268"/>
        <item m="1" x="660"/>
        <item m="1" x="1249"/>
        <item m="1" x="586"/>
        <item m="1" x="1220"/>
        <item m="1" x="516"/>
        <item m="1" x="1201"/>
        <item m="1" x="441"/>
        <item m="1" x="1158"/>
        <item m="1" x="293"/>
        <item m="1" x="1144"/>
        <item m="1" x="234"/>
        <item m="1" x="1132"/>
        <item m="1" x="178"/>
        <item m="1" x="1123"/>
        <item m="1" x="125"/>
        <item m="1" x="1117"/>
        <item m="1" x="80"/>
        <item m="1" x="1173"/>
        <item m="1" x="353"/>
        <item m="1" x="1156"/>
        <item m="1" x="291"/>
        <item m="1" x="1141"/>
        <item m="1" x="231"/>
        <item m="1" x="1129"/>
        <item m="1" x="175"/>
        <item m="1" x="1121"/>
        <item m="1" x="123"/>
        <item m="1" x="1197"/>
        <item m="1" x="414"/>
        <item m="1" x="1170"/>
        <item m="1" x="350"/>
        <item m="1" x="1152"/>
        <item m="1" x="287"/>
        <item m="1" x="1138"/>
        <item m="1" x="228"/>
        <item m="1" x="1127"/>
        <item m="1" x="172"/>
        <item m="1" x="1215"/>
        <item m="1" x="476"/>
        <item m="1" x="1194"/>
        <item m="1" x="411"/>
        <item m="1" x="1166"/>
        <item m="1" x="346"/>
        <item m="1" x="1149"/>
        <item m="1" x="283"/>
        <item m="1" x="1136"/>
        <item m="1" x="224"/>
        <item m="1" x="1233"/>
        <item m="1" x="547"/>
        <item m="1" x="1212"/>
        <item m="1" x="473"/>
        <item m="1" x="1190"/>
        <item m="1" x="406"/>
        <item m="1" x="1163"/>
        <item m="1" x="341"/>
        <item m="1" x="1147"/>
        <item m="1" x="278"/>
        <item m="1" x="1260"/>
        <item m="1" x="608"/>
        <item m="1" x="1230"/>
        <item m="1" x="543"/>
        <item m="1" x="1208"/>
        <item m="1" x="468"/>
        <item m="1" x="1187"/>
        <item m="1" x="400"/>
        <item m="1" x="1161"/>
        <item m="1" x="335"/>
        <item m="1" x="1276"/>
        <item m="1" x="675"/>
        <item m="1" x="1257"/>
        <item m="1" x="604"/>
        <item m="1" x="1226"/>
        <item m="1" x="537"/>
        <item m="1" x="1205"/>
        <item m="1" x="461"/>
        <item m="1" x="1185"/>
        <item m="1" x="392"/>
        <item m="1" x="1291"/>
        <item m="1" x="736"/>
        <item m="1" x="1273"/>
        <item m="1" x="670"/>
        <item m="1" x="1253"/>
        <item m="1" x="597"/>
        <item m="1" x="1223"/>
        <item m="1" x="528"/>
        <item m="1" x="1203"/>
        <item m="1" x="452"/>
        <item m="1" x="1301"/>
        <item m="1" x="791"/>
        <item m="1" x="1288"/>
        <item m="1" x="731"/>
        <item m="1" x="1269"/>
        <item m="1" x="661"/>
        <item m="1" x="1250"/>
        <item m="1" x="587"/>
        <item m="1" x="1221"/>
        <item m="1" x="517"/>
        <item m="1" x="1308"/>
        <item m="1" x="841"/>
        <item m="1" x="1298"/>
        <item m="1" x="784"/>
        <item m="1" x="1284"/>
        <item m="1" x="722"/>
        <item m="1" x="1266"/>
        <item m="1" x="649"/>
        <item m="1" x="1247"/>
        <item m="1" x="576"/>
        <item m="1" x="1200"/>
        <item m="1" x="417"/>
        <item m="1" x="1174"/>
        <item m="1" x="354"/>
        <item m="1" x="1157"/>
        <item m="1" x="292"/>
        <item m="1" x="1142"/>
        <item m="1" x="232"/>
        <item m="1" x="1130"/>
        <item m="1" x="176"/>
        <item m="1" x="1218"/>
        <item m="1" x="479"/>
        <item m="1" x="1198"/>
        <item m="1" x="415"/>
        <item m="1" x="1171"/>
        <item m="1" x="351"/>
        <item m="1" x="1153"/>
        <item m="1" x="288"/>
        <item m="1" x="1139"/>
        <item m="1" x="229"/>
        <item m="1" x="1236"/>
        <item m="1" x="550"/>
        <item m="1" x="1216"/>
        <item m="1" x="477"/>
        <item m="1" x="1195"/>
        <item m="1" x="412"/>
        <item m="1" x="1167"/>
        <item m="1" x="347"/>
        <item m="1" x="1150"/>
        <item m="1" x="284"/>
        <item m="1" x="1263"/>
        <item m="1" x="611"/>
        <item m="1" x="1234"/>
        <item m="1" x="548"/>
        <item m="1" x="1213"/>
        <item m="1" x="474"/>
        <item m="1" x="1191"/>
        <item m="1" x="407"/>
        <item m="1" x="1164"/>
        <item m="1" x="342"/>
        <item m="1" x="1280"/>
        <item m="1" x="678"/>
        <item m="1" x="1261"/>
        <item m="1" x="609"/>
        <item m="1" x="1231"/>
        <item m="1" x="544"/>
        <item m="1" x="1209"/>
        <item m="1" x="469"/>
        <item m="1" x="1188"/>
        <item m="1" x="401"/>
        <item m="1" x="1294"/>
        <item m="1" x="739"/>
        <item m="1" x="1277"/>
        <item m="1" x="676"/>
        <item m="1" x="1258"/>
        <item m="1" x="605"/>
        <item m="1" x="1227"/>
        <item m="1" x="538"/>
        <item m="1" x="1206"/>
        <item m="1" x="462"/>
        <item m="1" x="1304"/>
        <item m="1" x="795"/>
        <item m="1" x="1292"/>
        <item m="1" x="737"/>
        <item m="1" x="1274"/>
        <item m="1" x="671"/>
        <item m="1" x="1254"/>
        <item m="1" x="598"/>
        <item m="1" x="1224"/>
        <item m="1" x="529"/>
        <item m="1" x="1311"/>
        <item m="1" x="845"/>
        <item m="1" x="1302"/>
        <item m="1" x="792"/>
        <item m="1" x="1289"/>
        <item m="1" x="732"/>
        <item m="1" x="1270"/>
        <item m="1" x="662"/>
        <item m="1" x="1251"/>
        <item m="1" x="588"/>
        <item m="1" x="1315"/>
        <item m="1" x="886"/>
        <item m="1" x="1309"/>
        <item m="1" x="842"/>
        <item m="1" x="1299"/>
        <item m="1" x="785"/>
        <item m="1" x="1285"/>
        <item m="1" x="723"/>
        <item m="1" x="1267"/>
        <item m="1" x="650"/>
        <item m="1" x="1318"/>
        <item m="1" x="923"/>
        <item m="1" x="1314"/>
        <item m="1" x="884"/>
        <item m="1" x="1307"/>
        <item m="1" x="836"/>
        <item m="1" x="1297"/>
        <item m="1" x="776"/>
        <item m="1" x="1283"/>
        <item m="1" x="712"/>
        <item m="1" x="1238"/>
        <item m="1" x="552"/>
        <item m="1" x="1219"/>
        <item m="1" x="480"/>
        <item m="1" x="1199"/>
        <item m="1" x="416"/>
        <item m="1" x="1172"/>
        <item m="1" x="352"/>
        <item m="1" x="1154"/>
        <item m="1" x="289"/>
        <item m="1" x="1265"/>
        <item m="1" x="613"/>
        <item m="1" x="1237"/>
        <item m="1" x="551"/>
        <item m="1" x="1217"/>
        <item m="1" x="478"/>
        <item m="1" x="1196"/>
        <item m="1" x="413"/>
        <item m="1" x="1168"/>
        <item m="1" x="348"/>
        <item m="1" x="1282"/>
        <item m="1" x="680"/>
        <item m="1" x="1264"/>
        <item m="1" x="612"/>
        <item m="1" x="1235"/>
        <item m="1" x="549"/>
        <item m="1" x="1214"/>
        <item m="1" x="475"/>
        <item m="1" x="1192"/>
        <item m="1" x="408"/>
        <item m="1" x="1296"/>
        <item m="1" x="741"/>
        <item m="1" x="1281"/>
        <item m="1" x="679"/>
        <item m="1" x="1262"/>
        <item m="1" x="610"/>
        <item m="1" x="1232"/>
        <item m="1" x="545"/>
        <item m="1" x="1210"/>
        <item m="1" x="470"/>
        <item m="1" x="1306"/>
        <item m="1" x="797"/>
        <item m="1" x="1295"/>
        <item m="1" x="740"/>
        <item m="1" x="1278"/>
        <item m="1" x="677"/>
        <item m="1" x="1259"/>
        <item m="1" x="606"/>
        <item m="1" x="1228"/>
        <item m="1" x="539"/>
        <item m="1" x="1313"/>
        <item m="1" x="847"/>
        <item m="1" x="1305"/>
        <item m="1" x="796"/>
        <item m="1" x="1293"/>
        <item m="1" x="738"/>
        <item m="1" x="1275"/>
        <item m="1" x="672"/>
        <item m="1" x="1255"/>
        <item m="1" x="599"/>
        <item m="1" x="1317"/>
        <item m="1" x="888"/>
        <item m="1" x="1312"/>
        <item m="1" x="846"/>
        <item m="1" x="1303"/>
        <item m="1" x="793"/>
        <item m="1" x="1290"/>
        <item m="1" x="733"/>
        <item m="1" x="1271"/>
        <item m="1" x="663"/>
        <item m="1" x="1319"/>
        <item m="1" x="924"/>
        <item m="1" x="1316"/>
        <item m="1" x="887"/>
        <item m="1" x="1310"/>
        <item m="1" x="843"/>
        <item m="1" x="1300"/>
        <item m="1" x="786"/>
        <item m="1" x="1286"/>
        <item m="1" x="724"/>
        <item m="1" x="1320"/>
        <item m="1" x="1329"/>
        <item m="1" x="1279"/>
        <item x="1"/>
      </items>
    </pivotField>
  </pivotFields>
  <rowFields count="6">
    <field x="0"/>
    <field x="1"/>
    <field x="2"/>
    <field x="3"/>
    <field x="4"/>
    <field x="5"/>
  </rowFields>
  <rowItems count="11">
    <i>
      <x v="1"/>
      <x v="3"/>
      <x v="3"/>
      <x v="4"/>
      <x v="7"/>
      <x v="4"/>
    </i>
    <i>
      <x v="490"/>
      <x v="964"/>
      <x v="966"/>
      <x v="1440"/>
      <x v="1461"/>
      <x v="1442"/>
    </i>
    <i r="3">
      <x v="1441"/>
      <x v="1462"/>
      <x v="1442"/>
    </i>
    <i r="3">
      <x v="1442"/>
      <x v="1463"/>
      <x v="1442"/>
    </i>
    <i r="3">
      <x v="1443"/>
      <x v="1464"/>
      <x v="1442"/>
    </i>
    <i r="3">
      <x v="1444"/>
      <x v="1471"/>
      <x v="1442"/>
    </i>
    <i r="3">
      <x v="1445"/>
      <x v="1472"/>
      <x v="1442"/>
    </i>
    <i r="3">
      <x v="1446"/>
      <x v="1467"/>
      <x v="1442"/>
    </i>
    <i r="3">
      <x v="1447"/>
      <x v="1468"/>
      <x v="1442"/>
    </i>
    <i r="3">
      <x v="1448"/>
      <x v="1469"/>
      <x v="1442"/>
    </i>
    <i r="3">
      <x v="1449"/>
      <x v="1470"/>
      <x v="1442"/>
    </i>
  </rowItems>
  <colItems count="1">
    <i/>
  </colItems>
  <formats count="19357">
    <format dxfId="19366">
      <pivotArea type="all" dataOnly="0" outline="0" fieldPosition="0"/>
    </format>
    <format dxfId="19365">
      <pivotArea dataOnly="0" labelOnly="1" fieldPosition="0">
        <references count="1">
          <reference field="0" count="1">
            <x v="0"/>
          </reference>
        </references>
      </pivotArea>
    </format>
    <format dxfId="19364">
      <pivotArea dataOnly="0" labelOnly="1" fieldPosition="0">
        <references count="2">
          <reference field="0" count="1" selected="0">
            <x v="0"/>
          </reference>
          <reference field="1" count="1">
            <x v="0"/>
          </reference>
        </references>
      </pivotArea>
    </format>
    <format dxfId="19363">
      <pivotArea dataOnly="0" labelOnly="1" fieldPosition="0">
        <references count="3">
          <reference field="0" count="1" selected="0">
            <x v="0"/>
          </reference>
          <reference field="1" count="1" selected="0">
            <x v="0"/>
          </reference>
          <reference field="2" count="1">
            <x v="0"/>
          </reference>
        </references>
      </pivotArea>
    </format>
    <format dxfId="19362">
      <pivotArea dataOnly="0" labelOnly="1" fieldPosition="0">
        <references count="4">
          <reference field="0" count="1" selected="0">
            <x v="0"/>
          </reference>
          <reference field="1" count="1" selected="0">
            <x v="0"/>
          </reference>
          <reference field="2" count="1" selected="0">
            <x v="0"/>
          </reference>
          <reference field="3" count="1">
            <x v="0"/>
          </reference>
        </references>
      </pivotArea>
    </format>
    <format dxfId="19361">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19360">
      <pivotArea dataOnly="0" labelOnly="1" fieldPosition="0">
        <references count="6">
          <reference field="0" count="1" selected="0">
            <x v="0"/>
          </reference>
          <reference field="1" count="1" selected="0">
            <x v="0"/>
          </reference>
          <reference field="2" count="1" selected="0">
            <x v="0"/>
          </reference>
          <reference field="3" count="1" selected="0">
            <x v="0"/>
          </reference>
          <reference field="4" count="1" selected="0">
            <x v="0"/>
          </reference>
          <reference field="5" count="1">
            <x v="0"/>
          </reference>
        </references>
      </pivotArea>
    </format>
    <format dxfId="19359">
      <pivotArea dataOnly="0" labelOnly="1" fieldPosition="0">
        <references count="1">
          <reference field="0" count="2">
            <x v="2"/>
            <x v="3"/>
          </reference>
        </references>
      </pivotArea>
    </format>
    <format dxfId="19358">
      <pivotArea dataOnly="0" labelOnly="1" fieldPosition="0">
        <references count="1">
          <reference field="0" count="2">
            <x v="2"/>
            <x v="3"/>
          </reference>
        </references>
      </pivotArea>
    </format>
    <format dxfId="19357">
      <pivotArea dataOnly="0" labelOnly="1" fieldPosition="0">
        <references count="1">
          <reference field="0" count="2">
            <x v="2"/>
            <x v="3"/>
          </reference>
        </references>
      </pivotArea>
    </format>
    <format dxfId="19356">
      <pivotArea dataOnly="0" labelOnly="1" fieldPosition="0">
        <references count="2">
          <reference field="0" count="1" selected="0">
            <x v="2"/>
          </reference>
          <reference field="1" count="1">
            <x v="1"/>
          </reference>
        </references>
      </pivotArea>
    </format>
    <format dxfId="19355">
      <pivotArea dataOnly="0" labelOnly="1" fieldPosition="0">
        <references count="2">
          <reference field="0" count="1" selected="0">
            <x v="3"/>
          </reference>
          <reference field="1" count="1">
            <x v="2"/>
          </reference>
        </references>
      </pivotArea>
    </format>
    <format dxfId="19354">
      <pivotArea dataOnly="0" labelOnly="1" fieldPosition="0">
        <references count="2">
          <reference field="0" count="1" selected="0">
            <x v="2"/>
          </reference>
          <reference field="1" count="1">
            <x v="1"/>
          </reference>
        </references>
      </pivotArea>
    </format>
    <format dxfId="19353">
      <pivotArea dataOnly="0" labelOnly="1" fieldPosition="0">
        <references count="2">
          <reference field="0" count="1" selected="0">
            <x v="3"/>
          </reference>
          <reference field="1" count="1">
            <x v="2"/>
          </reference>
        </references>
      </pivotArea>
    </format>
    <format dxfId="19352">
      <pivotArea dataOnly="0" labelOnly="1" fieldPosition="0">
        <references count="2">
          <reference field="0" count="1" selected="0">
            <x v="2"/>
          </reference>
          <reference field="1" count="1">
            <x v="1"/>
          </reference>
        </references>
      </pivotArea>
    </format>
    <format dxfId="19351">
      <pivotArea dataOnly="0" labelOnly="1" fieldPosition="0">
        <references count="2">
          <reference field="0" count="1" selected="0">
            <x v="3"/>
          </reference>
          <reference field="1" count="1">
            <x v="2"/>
          </reference>
        </references>
      </pivotArea>
    </format>
    <format dxfId="19350">
      <pivotArea dataOnly="0" labelOnly="1" fieldPosition="0">
        <references count="1">
          <reference field="0" count="2">
            <x v="2"/>
            <x v="3"/>
          </reference>
        </references>
      </pivotArea>
    </format>
    <format dxfId="19349">
      <pivotArea dataOnly="0" labelOnly="1" fieldPosition="0">
        <references count="3">
          <reference field="0" count="1" selected="0">
            <x v="2"/>
          </reference>
          <reference field="1" count="1" selected="0">
            <x v="1"/>
          </reference>
          <reference field="2" count="1">
            <x v="1"/>
          </reference>
        </references>
      </pivotArea>
    </format>
    <format dxfId="19348">
      <pivotArea dataOnly="0" labelOnly="1" fieldPosition="0">
        <references count="3">
          <reference field="0" count="1" selected="0">
            <x v="3"/>
          </reference>
          <reference field="1" count="1" selected="0">
            <x v="2"/>
          </reference>
          <reference field="2" count="1">
            <x v="2"/>
          </reference>
        </references>
      </pivotArea>
    </format>
    <format dxfId="19347">
      <pivotArea dataOnly="0" labelOnly="1" fieldPosition="0">
        <references count="4">
          <reference field="0" count="1" selected="0">
            <x v="2"/>
          </reference>
          <reference field="1" count="1" selected="0">
            <x v="1"/>
          </reference>
          <reference field="2" count="1" selected="0">
            <x v="1"/>
          </reference>
          <reference field="3" count="1">
            <x v="1"/>
          </reference>
        </references>
      </pivotArea>
    </format>
    <format dxfId="19346">
      <pivotArea dataOnly="0" labelOnly="1" fieldPosition="0">
        <references count="4">
          <reference field="0" count="1" selected="0">
            <x v="3"/>
          </reference>
          <reference field="1" count="1" selected="0">
            <x v="2"/>
          </reference>
          <reference field="2" count="1" selected="0">
            <x v="2"/>
          </reference>
          <reference field="3" count="1">
            <x v="2"/>
          </reference>
        </references>
      </pivotArea>
    </format>
    <format dxfId="19345">
      <pivotArea dataOnly="0" labelOnly="1" fieldPosition="0">
        <references count="5">
          <reference field="0" count="1" selected="0">
            <x v="2"/>
          </reference>
          <reference field="1" count="1" selected="0">
            <x v="1"/>
          </reference>
          <reference field="2" count="1" selected="0">
            <x v="1"/>
          </reference>
          <reference field="3" count="1" selected="0">
            <x v="1"/>
          </reference>
          <reference field="4" count="1">
            <x v="1"/>
          </reference>
        </references>
      </pivotArea>
    </format>
    <format dxfId="19344">
      <pivotArea dataOnly="0" labelOnly="1" fieldPosition="0">
        <references count="5">
          <reference field="0" count="1" selected="0">
            <x v="3"/>
          </reference>
          <reference field="1" count="1" selected="0">
            <x v="2"/>
          </reference>
          <reference field="2" count="1" selected="0">
            <x v="2"/>
          </reference>
          <reference field="3" count="1" selected="0">
            <x v="2"/>
          </reference>
          <reference field="4" count="2">
            <x v="2"/>
            <x v="3"/>
          </reference>
        </references>
      </pivotArea>
    </format>
    <format dxfId="19343">
      <pivotArea dataOnly="0" labelOnly="1" fieldPosition="0">
        <references count="4">
          <reference field="0" count="1" selected="0">
            <x v="2"/>
          </reference>
          <reference field="1" count="1" selected="0">
            <x v="1"/>
          </reference>
          <reference field="2" count="1" selected="0">
            <x v="1"/>
          </reference>
          <reference field="3" count="1">
            <x v="1"/>
          </reference>
        </references>
      </pivotArea>
    </format>
    <format dxfId="19342">
      <pivotArea dataOnly="0" labelOnly="1" fieldPosition="0">
        <references count="4">
          <reference field="0" count="1" selected="0">
            <x v="3"/>
          </reference>
          <reference field="1" count="1" selected="0">
            <x v="2"/>
          </reference>
          <reference field="2" count="1" selected="0">
            <x v="2"/>
          </reference>
          <reference field="3" count="1">
            <x v="2"/>
          </reference>
        </references>
      </pivotArea>
    </format>
    <format dxfId="19341">
      <pivotArea dataOnly="0" labelOnly="1" fieldPosition="0">
        <references count="5">
          <reference field="0" count="1" selected="0">
            <x v="2"/>
          </reference>
          <reference field="1" count="1" selected="0">
            <x v="1"/>
          </reference>
          <reference field="2" count="1" selected="0">
            <x v="1"/>
          </reference>
          <reference field="3" count="1" selected="0">
            <x v="1"/>
          </reference>
          <reference field="4" count="1">
            <x v="1"/>
          </reference>
        </references>
      </pivotArea>
    </format>
    <format dxfId="19340">
      <pivotArea dataOnly="0" labelOnly="1" fieldPosition="0">
        <references count="5">
          <reference field="0" count="1" selected="0">
            <x v="3"/>
          </reference>
          <reference field="1" count="1" selected="0">
            <x v="2"/>
          </reference>
          <reference field="2" count="1" selected="0">
            <x v="2"/>
          </reference>
          <reference field="3" count="1" selected="0">
            <x v="2"/>
          </reference>
          <reference field="4" count="2">
            <x v="2"/>
            <x v="3"/>
          </reference>
        </references>
      </pivotArea>
    </format>
    <format dxfId="19339">
      <pivotArea dataOnly="0" labelOnly="1" fieldPosition="0">
        <references count="4">
          <reference field="0" count="1" selected="0">
            <x v="2"/>
          </reference>
          <reference field="1" count="1" selected="0">
            <x v="1"/>
          </reference>
          <reference field="2" count="1" selected="0">
            <x v="1"/>
          </reference>
          <reference field="3" count="1">
            <x v="1"/>
          </reference>
        </references>
      </pivotArea>
    </format>
    <format dxfId="19338">
      <pivotArea dataOnly="0" labelOnly="1" fieldPosition="0">
        <references count="3">
          <reference field="0" count="1" selected="0">
            <x v="2"/>
          </reference>
          <reference field="1" count="1" selected="0">
            <x v="1"/>
          </reference>
          <reference field="2" count="1">
            <x v="1"/>
          </reference>
        </references>
      </pivotArea>
    </format>
    <format dxfId="19337">
      <pivotArea dataOnly="0" labelOnly="1" fieldPosition="0">
        <references count="3">
          <reference field="0" count="1" selected="0">
            <x v="3"/>
          </reference>
          <reference field="1" count="1" selected="0">
            <x v="2"/>
          </reference>
          <reference field="2" count="1">
            <x v="2"/>
          </reference>
        </references>
      </pivotArea>
    </format>
    <format dxfId="19336">
      <pivotArea dataOnly="0" labelOnly="1" fieldPosition="0">
        <references count="6">
          <reference field="0" count="1" selected="0">
            <x v="2"/>
          </reference>
          <reference field="1" count="1" selected="0">
            <x v="1"/>
          </reference>
          <reference field="2" count="1" selected="0">
            <x v="1"/>
          </reference>
          <reference field="3" count="1" selected="0">
            <x v="1"/>
          </reference>
          <reference field="4" count="1" selected="0">
            <x v="1"/>
          </reference>
          <reference field="5" count="1">
            <x v="1"/>
          </reference>
        </references>
      </pivotArea>
    </format>
    <format dxfId="19335">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2"/>
          </reference>
          <reference field="5" count="1">
            <x v="2"/>
          </reference>
        </references>
      </pivotArea>
    </format>
    <format dxfId="19334">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3"/>
          </reference>
          <reference field="5" count="1">
            <x v="2"/>
          </reference>
        </references>
      </pivotArea>
    </format>
    <format dxfId="19333">
      <pivotArea dataOnly="0" labelOnly="1" fieldPosition="0">
        <references count="6">
          <reference field="0" count="1" selected="0">
            <x v="2"/>
          </reference>
          <reference field="1" count="1" selected="0">
            <x v="1"/>
          </reference>
          <reference field="2" count="1" selected="0">
            <x v="1"/>
          </reference>
          <reference field="3" count="1" selected="0">
            <x v="1"/>
          </reference>
          <reference field="4" count="1" selected="0">
            <x v="1"/>
          </reference>
          <reference field="5" count="1">
            <x v="1"/>
          </reference>
        </references>
      </pivotArea>
    </format>
    <format dxfId="19332">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2"/>
          </reference>
          <reference field="5" count="1">
            <x v="2"/>
          </reference>
        </references>
      </pivotArea>
    </format>
    <format dxfId="19331">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3"/>
          </reference>
          <reference field="5" count="1">
            <x v="2"/>
          </reference>
        </references>
      </pivotArea>
    </format>
    <format dxfId="19330">
      <pivotArea dataOnly="0" labelOnly="1" fieldPosition="0">
        <references count="1">
          <reference field="0" count="1">
            <x v="1"/>
          </reference>
        </references>
      </pivotArea>
    </format>
    <format dxfId="19329">
      <pivotArea dataOnly="0" labelOnly="1" fieldPosition="0">
        <references count="2">
          <reference field="0" count="1" selected="0">
            <x v="1"/>
          </reference>
          <reference field="1" count="1">
            <x v="3"/>
          </reference>
        </references>
      </pivotArea>
    </format>
    <format dxfId="19328">
      <pivotArea dataOnly="0" labelOnly="1" fieldPosition="0">
        <references count="3">
          <reference field="0" count="1" selected="0">
            <x v="1"/>
          </reference>
          <reference field="1" count="1" selected="0">
            <x v="3"/>
          </reference>
          <reference field="2" count="1">
            <x v="3"/>
          </reference>
        </references>
      </pivotArea>
    </format>
    <format dxfId="19327">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26">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25">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24">
      <pivotArea dataOnly="0" labelOnly="1" fieldPosition="0">
        <references count="1">
          <reference field="0" count="1">
            <x v="1"/>
          </reference>
        </references>
      </pivotArea>
    </format>
    <format dxfId="19323">
      <pivotArea dataOnly="0" labelOnly="1" fieldPosition="0">
        <references count="2">
          <reference field="0" count="1" selected="0">
            <x v="1"/>
          </reference>
          <reference field="1" count="1">
            <x v="3"/>
          </reference>
        </references>
      </pivotArea>
    </format>
    <format dxfId="19322">
      <pivotArea dataOnly="0" labelOnly="1" fieldPosition="0">
        <references count="3">
          <reference field="0" count="1" selected="0">
            <x v="1"/>
          </reference>
          <reference field="1" count="1" selected="0">
            <x v="3"/>
          </reference>
          <reference field="2" count="1">
            <x v="3"/>
          </reference>
        </references>
      </pivotArea>
    </format>
    <format dxfId="19321">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20">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19">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18">
      <pivotArea dataOnly="0" labelOnly="1" fieldPosition="0">
        <references count="1">
          <reference field="0" count="1">
            <x v="1"/>
          </reference>
        </references>
      </pivotArea>
    </format>
    <format dxfId="19317">
      <pivotArea dataOnly="0" labelOnly="1" fieldPosition="0">
        <references count="2">
          <reference field="0" count="1" selected="0">
            <x v="1"/>
          </reference>
          <reference field="1" count="1">
            <x v="3"/>
          </reference>
        </references>
      </pivotArea>
    </format>
    <format dxfId="19316">
      <pivotArea dataOnly="0" labelOnly="1" fieldPosition="0">
        <references count="3">
          <reference field="0" count="1" selected="0">
            <x v="1"/>
          </reference>
          <reference field="1" count="1" selected="0">
            <x v="3"/>
          </reference>
          <reference field="2" count="1">
            <x v="3"/>
          </reference>
        </references>
      </pivotArea>
    </format>
    <format dxfId="19315">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14">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13">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12">
      <pivotArea dataOnly="0" labelOnly="1" fieldPosition="0">
        <references count="1">
          <reference field="0" count="1">
            <x v="1"/>
          </reference>
        </references>
      </pivotArea>
    </format>
    <format dxfId="19311">
      <pivotArea dataOnly="0" labelOnly="1" fieldPosition="0">
        <references count="2">
          <reference field="0" count="1" selected="0">
            <x v="1"/>
          </reference>
          <reference field="1" count="1">
            <x v="3"/>
          </reference>
        </references>
      </pivotArea>
    </format>
    <format dxfId="19310">
      <pivotArea dataOnly="0" labelOnly="1" fieldPosition="0">
        <references count="3">
          <reference field="0" count="1" selected="0">
            <x v="1"/>
          </reference>
          <reference field="1" count="1" selected="0">
            <x v="3"/>
          </reference>
          <reference field="2" count="1">
            <x v="3"/>
          </reference>
        </references>
      </pivotArea>
    </format>
    <format dxfId="19309">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08">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07">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06">
      <pivotArea dataOnly="0" labelOnly="1" fieldPosition="0">
        <references count="4">
          <reference field="0" count="1" selected="0">
            <x v="2"/>
          </reference>
          <reference field="1" count="1" selected="0">
            <x v="1"/>
          </reference>
          <reference field="2" count="1" selected="0">
            <x v="1"/>
          </reference>
          <reference field="3" count="1">
            <x v="3"/>
          </reference>
        </references>
      </pivotArea>
    </format>
    <format dxfId="19305">
      <pivotArea dataOnly="0" labelOnly="1" fieldPosition="0">
        <references count="5">
          <reference field="0" count="1" selected="0">
            <x v="2"/>
          </reference>
          <reference field="1" count="1" selected="0">
            <x v="1"/>
          </reference>
          <reference field="2" count="1" selected="0">
            <x v="1"/>
          </reference>
          <reference field="3" count="1" selected="0">
            <x v="3"/>
          </reference>
          <reference field="4" count="3">
            <x v="4"/>
            <x v="5"/>
            <x v="6"/>
          </reference>
        </references>
      </pivotArea>
    </format>
    <format dxfId="19304">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4"/>
          </reference>
          <reference field="5" count="1">
            <x v="3"/>
          </reference>
        </references>
      </pivotArea>
    </format>
    <format dxfId="19303">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5"/>
          </reference>
          <reference field="5" count="1">
            <x v="3"/>
          </reference>
        </references>
      </pivotArea>
    </format>
    <format dxfId="19302">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6"/>
          </reference>
          <reference field="5" count="1">
            <x v="3"/>
          </reference>
        </references>
      </pivotArea>
    </format>
    <format dxfId="19301">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4"/>
          </reference>
          <reference field="5" count="1">
            <x v="3"/>
          </reference>
        </references>
      </pivotArea>
    </format>
    <format dxfId="19300">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5"/>
          </reference>
          <reference field="5" count="1">
            <x v="3"/>
          </reference>
        </references>
      </pivotArea>
    </format>
    <format dxfId="19299">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6"/>
          </reference>
          <reference field="5" count="1">
            <x v="3"/>
          </reference>
        </references>
      </pivotArea>
    </format>
    <format dxfId="19298">
      <pivotArea dataOnly="0" labelOnly="1" fieldPosition="0">
        <references count="1">
          <reference field="0" count="2">
            <x v="2"/>
            <x v="3"/>
          </reference>
        </references>
      </pivotArea>
    </format>
    <format dxfId="19297">
      <pivotArea dataOnly="0" labelOnly="1" fieldPosition="0">
        <references count="2">
          <reference field="0" count="1" selected="0">
            <x v="2"/>
          </reference>
          <reference field="1" count="1">
            <x v="1"/>
          </reference>
        </references>
      </pivotArea>
    </format>
    <format dxfId="19296">
      <pivotArea dataOnly="0" labelOnly="1" fieldPosition="0">
        <references count="2">
          <reference field="0" count="1" selected="0">
            <x v="3"/>
          </reference>
          <reference field="1" count="1">
            <x v="2"/>
          </reference>
        </references>
      </pivotArea>
    </format>
    <format dxfId="19295">
      <pivotArea dataOnly="0" labelOnly="1" fieldPosition="0">
        <references count="3">
          <reference field="0" count="1" selected="0">
            <x v="2"/>
          </reference>
          <reference field="1" count="1" selected="0">
            <x v="1"/>
          </reference>
          <reference field="2" count="1">
            <x v="1"/>
          </reference>
        </references>
      </pivotArea>
    </format>
    <format dxfId="19294">
      <pivotArea dataOnly="0" labelOnly="1" fieldPosition="0">
        <references count="3">
          <reference field="0" count="1" selected="0">
            <x v="3"/>
          </reference>
          <reference field="1" count="1" selected="0">
            <x v="2"/>
          </reference>
          <reference field="2" count="1">
            <x v="2"/>
          </reference>
        </references>
      </pivotArea>
    </format>
    <format dxfId="19293">
      <pivotArea dataOnly="0" labelOnly="1" fieldPosition="0">
        <references count="4">
          <reference field="0" count="1" selected="0">
            <x v="2"/>
          </reference>
          <reference field="1" count="1" selected="0">
            <x v="1"/>
          </reference>
          <reference field="2" count="1" selected="0">
            <x v="1"/>
          </reference>
          <reference field="3" count="2">
            <x v="1"/>
            <x v="3"/>
          </reference>
        </references>
      </pivotArea>
    </format>
    <format dxfId="19292">
      <pivotArea dataOnly="0" labelOnly="1" fieldPosition="0">
        <references count="4">
          <reference field="0" count="1" selected="0">
            <x v="3"/>
          </reference>
          <reference field="1" count="1" selected="0">
            <x v="2"/>
          </reference>
          <reference field="2" count="1" selected="0">
            <x v="2"/>
          </reference>
          <reference field="3" count="1">
            <x v="2"/>
          </reference>
        </references>
      </pivotArea>
    </format>
    <format dxfId="19291">
      <pivotArea dataOnly="0" labelOnly="1" fieldPosition="0">
        <references count="5">
          <reference field="0" count="1" selected="0">
            <x v="2"/>
          </reference>
          <reference field="1" count="1" selected="0">
            <x v="1"/>
          </reference>
          <reference field="2" count="1" selected="0">
            <x v="1"/>
          </reference>
          <reference field="3" count="1" selected="0">
            <x v="1"/>
          </reference>
          <reference field="4" count="1">
            <x v="1"/>
          </reference>
        </references>
      </pivotArea>
    </format>
    <format dxfId="19290">
      <pivotArea dataOnly="0" labelOnly="1" fieldPosition="0">
        <references count="5">
          <reference field="0" count="1" selected="0">
            <x v="2"/>
          </reference>
          <reference field="1" count="1" selected="0">
            <x v="1"/>
          </reference>
          <reference field="2" count="1" selected="0">
            <x v="1"/>
          </reference>
          <reference field="3" count="1" selected="0">
            <x v="3"/>
          </reference>
          <reference field="4" count="3">
            <x v="4"/>
            <x v="5"/>
            <x v="6"/>
          </reference>
        </references>
      </pivotArea>
    </format>
    <format dxfId="19289">
      <pivotArea dataOnly="0" labelOnly="1" fieldPosition="0">
        <references count="5">
          <reference field="0" count="1" selected="0">
            <x v="3"/>
          </reference>
          <reference field="1" count="1" selected="0">
            <x v="2"/>
          </reference>
          <reference field="2" count="1" selected="0">
            <x v="2"/>
          </reference>
          <reference field="3" count="1" selected="0">
            <x v="2"/>
          </reference>
          <reference field="4" count="2">
            <x v="2"/>
            <x v="3"/>
          </reference>
        </references>
      </pivotArea>
    </format>
    <format dxfId="19288">
      <pivotArea dataOnly="0" labelOnly="1" fieldPosition="0">
        <references count="6">
          <reference field="0" count="1" selected="0">
            <x v="2"/>
          </reference>
          <reference field="1" count="1" selected="0">
            <x v="1"/>
          </reference>
          <reference field="2" count="1" selected="0">
            <x v="1"/>
          </reference>
          <reference field="3" count="1" selected="0">
            <x v="1"/>
          </reference>
          <reference field="4" count="1" selected="0">
            <x v="1"/>
          </reference>
          <reference field="5" count="1">
            <x v="1"/>
          </reference>
        </references>
      </pivotArea>
    </format>
    <format dxfId="19287">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4"/>
          </reference>
          <reference field="5" count="1">
            <x v="3"/>
          </reference>
        </references>
      </pivotArea>
    </format>
    <format dxfId="19286">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5"/>
          </reference>
          <reference field="5" count="1">
            <x v="3"/>
          </reference>
        </references>
      </pivotArea>
    </format>
    <format dxfId="19285">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6"/>
          </reference>
          <reference field="5" count="1">
            <x v="3"/>
          </reference>
        </references>
      </pivotArea>
    </format>
    <format dxfId="19284">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2"/>
          </reference>
          <reference field="5" count="1">
            <x v="2"/>
          </reference>
        </references>
      </pivotArea>
    </format>
    <format dxfId="19283">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3"/>
          </reference>
          <reference field="5" count="1">
            <x v="2"/>
          </reference>
        </references>
      </pivotArea>
    </format>
    <format dxfId="19282">
      <pivotArea type="all" dataOnly="0" outline="0" fieldPosition="0"/>
    </format>
    <format dxfId="19281">
      <pivotArea dataOnly="0" labelOnly="1" fieldPosition="0">
        <references count="1">
          <reference field="0" count="50">
            <x v="3"/>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19280">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19279">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19278">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19277">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19276">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19275">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19274">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19273">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19272">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19271">
      <pivotArea dataOnly="0" labelOnly="1" fieldPosition="0">
        <references count="2">
          <reference field="0" count="1" selected="0">
            <x v="3"/>
          </reference>
          <reference field="1" count="1">
            <x v="5"/>
          </reference>
        </references>
      </pivotArea>
    </format>
    <format dxfId="19270">
      <pivotArea dataOnly="0" labelOnly="1" fieldPosition="0">
        <references count="2">
          <reference field="0" count="1" selected="0">
            <x v="7"/>
          </reference>
          <reference field="1" count="1">
            <x v="4"/>
          </reference>
        </references>
      </pivotArea>
    </format>
    <format dxfId="19269">
      <pivotArea dataOnly="0" labelOnly="1" fieldPosition="0">
        <references count="2">
          <reference field="0" count="1" selected="0">
            <x v="8"/>
          </reference>
          <reference field="1" count="1">
            <x v="6"/>
          </reference>
        </references>
      </pivotArea>
    </format>
    <format dxfId="19268">
      <pivotArea dataOnly="0" labelOnly="1" fieldPosition="0">
        <references count="2">
          <reference field="0" count="1" selected="0">
            <x v="9"/>
          </reference>
          <reference field="1" count="1">
            <x v="7"/>
          </reference>
        </references>
      </pivotArea>
    </format>
    <format dxfId="19267">
      <pivotArea dataOnly="0" labelOnly="1" fieldPosition="0">
        <references count="2">
          <reference field="0" count="1" selected="0">
            <x v="10"/>
          </reference>
          <reference field="1" count="1">
            <x v="8"/>
          </reference>
        </references>
      </pivotArea>
    </format>
    <format dxfId="19266">
      <pivotArea dataOnly="0" labelOnly="1" fieldPosition="0">
        <references count="2">
          <reference field="0" count="1" selected="0">
            <x v="11"/>
          </reference>
          <reference field="1" count="1">
            <x v="9"/>
          </reference>
        </references>
      </pivotArea>
    </format>
    <format dxfId="19265">
      <pivotArea dataOnly="0" labelOnly="1" fieldPosition="0">
        <references count="2">
          <reference field="0" count="1" selected="0">
            <x v="12"/>
          </reference>
          <reference field="1" count="1">
            <x v="10"/>
          </reference>
        </references>
      </pivotArea>
    </format>
    <format dxfId="19264">
      <pivotArea dataOnly="0" labelOnly="1" fieldPosition="0">
        <references count="2">
          <reference field="0" count="1" selected="0">
            <x v="13"/>
          </reference>
          <reference field="1" count="1">
            <x v="11"/>
          </reference>
        </references>
      </pivotArea>
    </format>
    <format dxfId="19263">
      <pivotArea dataOnly="0" labelOnly="1" fieldPosition="0">
        <references count="2">
          <reference field="0" count="1" selected="0">
            <x v="14"/>
          </reference>
          <reference field="1" count="1">
            <x v="12"/>
          </reference>
        </references>
      </pivotArea>
    </format>
    <format dxfId="19262">
      <pivotArea dataOnly="0" labelOnly="1" fieldPosition="0">
        <references count="2">
          <reference field="0" count="1" selected="0">
            <x v="15"/>
          </reference>
          <reference field="1" count="1">
            <x v="13"/>
          </reference>
        </references>
      </pivotArea>
    </format>
    <format dxfId="19261">
      <pivotArea dataOnly="0" labelOnly="1" fieldPosition="0">
        <references count="2">
          <reference field="0" count="1" selected="0">
            <x v="16"/>
          </reference>
          <reference field="1" count="1">
            <x v="14"/>
          </reference>
        </references>
      </pivotArea>
    </format>
    <format dxfId="19260">
      <pivotArea dataOnly="0" labelOnly="1" fieldPosition="0">
        <references count="2">
          <reference field="0" count="1" selected="0">
            <x v="17"/>
          </reference>
          <reference field="1" count="1">
            <x v="15"/>
          </reference>
        </references>
      </pivotArea>
    </format>
    <format dxfId="19259">
      <pivotArea dataOnly="0" labelOnly="1" fieldPosition="0">
        <references count="2">
          <reference field="0" count="1" selected="0">
            <x v="18"/>
          </reference>
          <reference field="1" count="1">
            <x v="16"/>
          </reference>
        </references>
      </pivotArea>
    </format>
    <format dxfId="19258">
      <pivotArea dataOnly="0" labelOnly="1" fieldPosition="0">
        <references count="2">
          <reference field="0" count="1" selected="0">
            <x v="19"/>
          </reference>
          <reference field="1" count="1">
            <x v="17"/>
          </reference>
        </references>
      </pivotArea>
    </format>
    <format dxfId="19257">
      <pivotArea dataOnly="0" labelOnly="1" fieldPosition="0">
        <references count="2">
          <reference field="0" count="1" selected="0">
            <x v="20"/>
          </reference>
          <reference field="1" count="1">
            <x v="18"/>
          </reference>
        </references>
      </pivotArea>
    </format>
    <format dxfId="19256">
      <pivotArea dataOnly="0" labelOnly="1" fieldPosition="0">
        <references count="2">
          <reference field="0" count="1" selected="0">
            <x v="21"/>
          </reference>
          <reference field="1" count="1">
            <x v="19"/>
          </reference>
        </references>
      </pivotArea>
    </format>
    <format dxfId="19255">
      <pivotArea dataOnly="0" labelOnly="1" fieldPosition="0">
        <references count="2">
          <reference field="0" count="1" selected="0">
            <x v="22"/>
          </reference>
          <reference field="1" count="1">
            <x v="20"/>
          </reference>
        </references>
      </pivotArea>
    </format>
    <format dxfId="19254">
      <pivotArea dataOnly="0" labelOnly="1" fieldPosition="0">
        <references count="2">
          <reference field="0" count="1" selected="0">
            <x v="23"/>
          </reference>
          <reference field="1" count="1">
            <x v="21"/>
          </reference>
        </references>
      </pivotArea>
    </format>
    <format dxfId="19253">
      <pivotArea dataOnly="0" labelOnly="1" fieldPosition="0">
        <references count="2">
          <reference field="0" count="1" selected="0">
            <x v="24"/>
          </reference>
          <reference field="1" count="1">
            <x v="22"/>
          </reference>
        </references>
      </pivotArea>
    </format>
    <format dxfId="19252">
      <pivotArea dataOnly="0" labelOnly="1" fieldPosition="0">
        <references count="2">
          <reference field="0" count="1" selected="0">
            <x v="25"/>
          </reference>
          <reference field="1" count="1">
            <x v="23"/>
          </reference>
        </references>
      </pivotArea>
    </format>
    <format dxfId="19251">
      <pivotArea dataOnly="0" labelOnly="1" fieldPosition="0">
        <references count="2">
          <reference field="0" count="1" selected="0">
            <x v="26"/>
          </reference>
          <reference field="1" count="1">
            <x v="24"/>
          </reference>
        </references>
      </pivotArea>
    </format>
    <format dxfId="19250">
      <pivotArea dataOnly="0" labelOnly="1" fieldPosition="0">
        <references count="2">
          <reference field="0" count="1" selected="0">
            <x v="27"/>
          </reference>
          <reference field="1" count="1">
            <x v="25"/>
          </reference>
        </references>
      </pivotArea>
    </format>
    <format dxfId="19249">
      <pivotArea dataOnly="0" labelOnly="1" fieldPosition="0">
        <references count="2">
          <reference field="0" count="1" selected="0">
            <x v="28"/>
          </reference>
          <reference field="1" count="1">
            <x v="26"/>
          </reference>
        </references>
      </pivotArea>
    </format>
    <format dxfId="19248">
      <pivotArea dataOnly="0" labelOnly="1" fieldPosition="0">
        <references count="2">
          <reference field="0" count="1" selected="0">
            <x v="29"/>
          </reference>
          <reference field="1" count="1">
            <x v="27"/>
          </reference>
        </references>
      </pivotArea>
    </format>
    <format dxfId="19247">
      <pivotArea dataOnly="0" labelOnly="1" fieldPosition="0">
        <references count="2">
          <reference field="0" count="1" selected="0">
            <x v="30"/>
          </reference>
          <reference field="1" count="1">
            <x v="28"/>
          </reference>
        </references>
      </pivotArea>
    </format>
    <format dxfId="19246">
      <pivotArea dataOnly="0" labelOnly="1" fieldPosition="0">
        <references count="2">
          <reference field="0" count="1" selected="0">
            <x v="31"/>
          </reference>
          <reference field="1" count="1">
            <x v="29"/>
          </reference>
        </references>
      </pivotArea>
    </format>
    <format dxfId="19245">
      <pivotArea dataOnly="0" labelOnly="1" fieldPosition="0">
        <references count="2">
          <reference field="0" count="1" selected="0">
            <x v="32"/>
          </reference>
          <reference field="1" count="1">
            <x v="30"/>
          </reference>
        </references>
      </pivotArea>
    </format>
    <format dxfId="19244">
      <pivotArea dataOnly="0" labelOnly="1" fieldPosition="0">
        <references count="2">
          <reference field="0" count="1" selected="0">
            <x v="33"/>
          </reference>
          <reference field="1" count="1">
            <x v="31"/>
          </reference>
        </references>
      </pivotArea>
    </format>
    <format dxfId="19243">
      <pivotArea dataOnly="0" labelOnly="1" fieldPosition="0">
        <references count="2">
          <reference field="0" count="1" selected="0">
            <x v="34"/>
          </reference>
          <reference field="1" count="1">
            <x v="32"/>
          </reference>
        </references>
      </pivotArea>
    </format>
    <format dxfId="19242">
      <pivotArea dataOnly="0" labelOnly="1" fieldPosition="0">
        <references count="2">
          <reference field="0" count="1" selected="0">
            <x v="35"/>
          </reference>
          <reference field="1" count="1">
            <x v="33"/>
          </reference>
        </references>
      </pivotArea>
    </format>
    <format dxfId="19241">
      <pivotArea dataOnly="0" labelOnly="1" fieldPosition="0">
        <references count="2">
          <reference field="0" count="1" selected="0">
            <x v="36"/>
          </reference>
          <reference field="1" count="1">
            <x v="34"/>
          </reference>
        </references>
      </pivotArea>
    </format>
    <format dxfId="19240">
      <pivotArea dataOnly="0" labelOnly="1" fieldPosition="0">
        <references count="2">
          <reference field="0" count="1" selected="0">
            <x v="37"/>
          </reference>
          <reference field="1" count="1">
            <x v="35"/>
          </reference>
        </references>
      </pivotArea>
    </format>
    <format dxfId="19239">
      <pivotArea dataOnly="0" labelOnly="1" fieldPosition="0">
        <references count="2">
          <reference field="0" count="1" selected="0">
            <x v="38"/>
          </reference>
          <reference field="1" count="1">
            <x v="36"/>
          </reference>
        </references>
      </pivotArea>
    </format>
    <format dxfId="19238">
      <pivotArea dataOnly="0" labelOnly="1" fieldPosition="0">
        <references count="2">
          <reference field="0" count="1" selected="0">
            <x v="39"/>
          </reference>
          <reference field="1" count="1">
            <x v="37"/>
          </reference>
        </references>
      </pivotArea>
    </format>
    <format dxfId="19237">
      <pivotArea dataOnly="0" labelOnly="1" fieldPosition="0">
        <references count="2">
          <reference field="0" count="1" selected="0">
            <x v="40"/>
          </reference>
          <reference field="1" count="1">
            <x v="38"/>
          </reference>
        </references>
      </pivotArea>
    </format>
    <format dxfId="19236">
      <pivotArea dataOnly="0" labelOnly="1" fieldPosition="0">
        <references count="2">
          <reference field="0" count="1" selected="0">
            <x v="41"/>
          </reference>
          <reference field="1" count="1">
            <x v="39"/>
          </reference>
        </references>
      </pivotArea>
    </format>
    <format dxfId="19235">
      <pivotArea dataOnly="0" labelOnly="1" fieldPosition="0">
        <references count="2">
          <reference field="0" count="1" selected="0">
            <x v="42"/>
          </reference>
          <reference field="1" count="1">
            <x v="40"/>
          </reference>
        </references>
      </pivotArea>
    </format>
    <format dxfId="19234">
      <pivotArea dataOnly="0" labelOnly="1" fieldPosition="0">
        <references count="2">
          <reference field="0" count="1" selected="0">
            <x v="43"/>
          </reference>
          <reference field="1" count="1">
            <x v="41"/>
          </reference>
        </references>
      </pivotArea>
    </format>
    <format dxfId="19233">
      <pivotArea dataOnly="0" labelOnly="1" fieldPosition="0">
        <references count="2">
          <reference field="0" count="1" selected="0">
            <x v="44"/>
          </reference>
          <reference field="1" count="1">
            <x v="42"/>
          </reference>
        </references>
      </pivotArea>
    </format>
    <format dxfId="19232">
      <pivotArea dataOnly="0" labelOnly="1" fieldPosition="0">
        <references count="2">
          <reference field="0" count="1" selected="0">
            <x v="45"/>
          </reference>
          <reference field="1" count="1">
            <x v="43"/>
          </reference>
        </references>
      </pivotArea>
    </format>
    <format dxfId="19231">
      <pivotArea dataOnly="0" labelOnly="1" fieldPosition="0">
        <references count="2">
          <reference field="0" count="1" selected="0">
            <x v="46"/>
          </reference>
          <reference field="1" count="1">
            <x v="44"/>
          </reference>
        </references>
      </pivotArea>
    </format>
    <format dxfId="19230">
      <pivotArea dataOnly="0" labelOnly="1" fieldPosition="0">
        <references count="2">
          <reference field="0" count="1" selected="0">
            <x v="47"/>
          </reference>
          <reference field="1" count="1">
            <x v="45"/>
          </reference>
        </references>
      </pivotArea>
    </format>
    <format dxfId="19229">
      <pivotArea dataOnly="0" labelOnly="1" fieldPosition="0">
        <references count="2">
          <reference field="0" count="1" selected="0">
            <x v="48"/>
          </reference>
          <reference field="1" count="1">
            <x v="46"/>
          </reference>
        </references>
      </pivotArea>
    </format>
    <format dxfId="19228">
      <pivotArea dataOnly="0" labelOnly="1" fieldPosition="0">
        <references count="2">
          <reference field="0" count="1" selected="0">
            <x v="49"/>
          </reference>
          <reference field="1" count="1">
            <x v="47"/>
          </reference>
        </references>
      </pivotArea>
    </format>
    <format dxfId="19227">
      <pivotArea dataOnly="0" labelOnly="1" fieldPosition="0">
        <references count="2">
          <reference field="0" count="1" selected="0">
            <x v="50"/>
          </reference>
          <reference field="1" count="1">
            <x v="48"/>
          </reference>
        </references>
      </pivotArea>
    </format>
    <format dxfId="19226">
      <pivotArea dataOnly="0" labelOnly="1" fieldPosition="0">
        <references count="2">
          <reference field="0" count="1" selected="0">
            <x v="51"/>
          </reference>
          <reference field="1" count="1">
            <x v="49"/>
          </reference>
        </references>
      </pivotArea>
    </format>
    <format dxfId="19225">
      <pivotArea dataOnly="0" labelOnly="1" fieldPosition="0">
        <references count="2">
          <reference field="0" count="1" selected="0">
            <x v="52"/>
          </reference>
          <reference field="1" count="1">
            <x v="50"/>
          </reference>
        </references>
      </pivotArea>
    </format>
    <format dxfId="19224">
      <pivotArea dataOnly="0" labelOnly="1" fieldPosition="0">
        <references count="2">
          <reference field="0" count="1" selected="0">
            <x v="53"/>
          </reference>
          <reference field="1" count="1">
            <x v="51"/>
          </reference>
        </references>
      </pivotArea>
    </format>
    <format dxfId="19223">
      <pivotArea dataOnly="0" labelOnly="1" fieldPosition="0">
        <references count="2">
          <reference field="0" count="1" selected="0">
            <x v="54"/>
          </reference>
          <reference field="1" count="1">
            <x v="52"/>
          </reference>
        </references>
      </pivotArea>
    </format>
    <format dxfId="19222">
      <pivotArea dataOnly="0" labelOnly="1" fieldPosition="0">
        <references count="2">
          <reference field="0" count="1" selected="0">
            <x v="55"/>
          </reference>
          <reference field="1" count="1">
            <x v="53"/>
          </reference>
        </references>
      </pivotArea>
    </format>
    <format dxfId="19221">
      <pivotArea dataOnly="0" labelOnly="1" fieldPosition="0">
        <references count="2">
          <reference field="0" count="1" selected="0">
            <x v="56"/>
          </reference>
          <reference field="1" count="1">
            <x v="54"/>
          </reference>
        </references>
      </pivotArea>
    </format>
    <format dxfId="19220">
      <pivotArea dataOnly="0" labelOnly="1" fieldPosition="0">
        <references count="2">
          <reference field="0" count="1" selected="0">
            <x v="57"/>
          </reference>
          <reference field="1" count="1">
            <x v="55"/>
          </reference>
        </references>
      </pivotArea>
    </format>
    <format dxfId="19219">
      <pivotArea dataOnly="0" labelOnly="1" fieldPosition="0">
        <references count="2">
          <reference field="0" count="1" selected="0">
            <x v="58"/>
          </reference>
          <reference field="1" count="1">
            <x v="56"/>
          </reference>
        </references>
      </pivotArea>
    </format>
    <format dxfId="19218">
      <pivotArea dataOnly="0" labelOnly="1" fieldPosition="0">
        <references count="2">
          <reference field="0" count="1" selected="0">
            <x v="59"/>
          </reference>
          <reference field="1" count="1">
            <x v="57"/>
          </reference>
        </references>
      </pivotArea>
    </format>
    <format dxfId="19217">
      <pivotArea dataOnly="0" labelOnly="1" fieldPosition="0">
        <references count="2">
          <reference field="0" count="1" selected="0">
            <x v="60"/>
          </reference>
          <reference field="1" count="1">
            <x v="58"/>
          </reference>
        </references>
      </pivotArea>
    </format>
    <format dxfId="19216">
      <pivotArea dataOnly="0" labelOnly="1" fieldPosition="0">
        <references count="2">
          <reference field="0" count="1" selected="0">
            <x v="61"/>
          </reference>
          <reference field="1" count="1">
            <x v="59"/>
          </reference>
        </references>
      </pivotArea>
    </format>
    <format dxfId="19215">
      <pivotArea dataOnly="0" labelOnly="1" fieldPosition="0">
        <references count="2">
          <reference field="0" count="1" selected="0">
            <x v="62"/>
          </reference>
          <reference field="1" count="1">
            <x v="60"/>
          </reference>
        </references>
      </pivotArea>
    </format>
    <format dxfId="19214">
      <pivotArea dataOnly="0" labelOnly="1" fieldPosition="0">
        <references count="2">
          <reference field="0" count="1" selected="0">
            <x v="63"/>
          </reference>
          <reference field="1" count="1">
            <x v="61"/>
          </reference>
        </references>
      </pivotArea>
    </format>
    <format dxfId="19213">
      <pivotArea dataOnly="0" labelOnly="1" fieldPosition="0">
        <references count="2">
          <reference field="0" count="1" selected="0">
            <x v="64"/>
          </reference>
          <reference field="1" count="1">
            <x v="62"/>
          </reference>
        </references>
      </pivotArea>
    </format>
    <format dxfId="19212">
      <pivotArea dataOnly="0" labelOnly="1" fieldPosition="0">
        <references count="2">
          <reference field="0" count="1" selected="0">
            <x v="65"/>
          </reference>
          <reference field="1" count="1">
            <x v="63"/>
          </reference>
        </references>
      </pivotArea>
    </format>
    <format dxfId="19211">
      <pivotArea dataOnly="0" labelOnly="1" fieldPosition="0">
        <references count="2">
          <reference field="0" count="1" selected="0">
            <x v="66"/>
          </reference>
          <reference field="1" count="1">
            <x v="64"/>
          </reference>
        </references>
      </pivotArea>
    </format>
    <format dxfId="19210">
      <pivotArea dataOnly="0" labelOnly="1" fieldPosition="0">
        <references count="2">
          <reference field="0" count="1" selected="0">
            <x v="67"/>
          </reference>
          <reference field="1" count="1">
            <x v="65"/>
          </reference>
        </references>
      </pivotArea>
    </format>
    <format dxfId="19209">
      <pivotArea dataOnly="0" labelOnly="1" fieldPosition="0">
        <references count="2">
          <reference field="0" count="1" selected="0">
            <x v="68"/>
          </reference>
          <reference field="1" count="1">
            <x v="66"/>
          </reference>
        </references>
      </pivotArea>
    </format>
    <format dxfId="19208">
      <pivotArea dataOnly="0" labelOnly="1" fieldPosition="0">
        <references count="2">
          <reference field="0" count="1" selected="0">
            <x v="69"/>
          </reference>
          <reference field="1" count="1">
            <x v="67"/>
          </reference>
        </references>
      </pivotArea>
    </format>
    <format dxfId="19207">
      <pivotArea dataOnly="0" labelOnly="1" fieldPosition="0">
        <references count="2">
          <reference field="0" count="1" selected="0">
            <x v="70"/>
          </reference>
          <reference field="1" count="1">
            <x v="68"/>
          </reference>
        </references>
      </pivotArea>
    </format>
    <format dxfId="19206">
      <pivotArea dataOnly="0" labelOnly="1" fieldPosition="0">
        <references count="2">
          <reference field="0" count="1" selected="0">
            <x v="71"/>
          </reference>
          <reference field="1" count="1">
            <x v="69"/>
          </reference>
        </references>
      </pivotArea>
    </format>
    <format dxfId="19205">
      <pivotArea dataOnly="0" labelOnly="1" fieldPosition="0">
        <references count="2">
          <reference field="0" count="1" selected="0">
            <x v="72"/>
          </reference>
          <reference field="1" count="1">
            <x v="70"/>
          </reference>
        </references>
      </pivotArea>
    </format>
    <format dxfId="19204">
      <pivotArea dataOnly="0" labelOnly="1" fieldPosition="0">
        <references count="2">
          <reference field="0" count="1" selected="0">
            <x v="73"/>
          </reference>
          <reference field="1" count="1">
            <x v="71"/>
          </reference>
        </references>
      </pivotArea>
    </format>
    <format dxfId="19203">
      <pivotArea dataOnly="0" labelOnly="1" fieldPosition="0">
        <references count="2">
          <reference field="0" count="1" selected="0">
            <x v="74"/>
          </reference>
          <reference field="1" count="1">
            <x v="72"/>
          </reference>
        </references>
      </pivotArea>
    </format>
    <format dxfId="19202">
      <pivotArea dataOnly="0" labelOnly="1" fieldPosition="0">
        <references count="2">
          <reference field="0" count="1" selected="0">
            <x v="75"/>
          </reference>
          <reference field="1" count="1">
            <x v="73"/>
          </reference>
        </references>
      </pivotArea>
    </format>
    <format dxfId="19201">
      <pivotArea dataOnly="0" labelOnly="1" fieldPosition="0">
        <references count="2">
          <reference field="0" count="1" selected="0">
            <x v="76"/>
          </reference>
          <reference field="1" count="1">
            <x v="74"/>
          </reference>
        </references>
      </pivotArea>
    </format>
    <format dxfId="19200">
      <pivotArea dataOnly="0" labelOnly="1" fieldPosition="0">
        <references count="2">
          <reference field="0" count="1" selected="0">
            <x v="77"/>
          </reference>
          <reference field="1" count="1">
            <x v="75"/>
          </reference>
        </references>
      </pivotArea>
    </format>
    <format dxfId="19199">
      <pivotArea dataOnly="0" labelOnly="1" fieldPosition="0">
        <references count="2">
          <reference field="0" count="1" selected="0">
            <x v="78"/>
          </reference>
          <reference field="1" count="1">
            <x v="76"/>
          </reference>
        </references>
      </pivotArea>
    </format>
    <format dxfId="19198">
      <pivotArea dataOnly="0" labelOnly="1" fieldPosition="0">
        <references count="2">
          <reference field="0" count="1" selected="0">
            <x v="79"/>
          </reference>
          <reference field="1" count="1">
            <x v="77"/>
          </reference>
        </references>
      </pivotArea>
    </format>
    <format dxfId="19197">
      <pivotArea dataOnly="0" labelOnly="1" fieldPosition="0">
        <references count="2">
          <reference field="0" count="1" selected="0">
            <x v="80"/>
          </reference>
          <reference field="1" count="1">
            <x v="78"/>
          </reference>
        </references>
      </pivotArea>
    </format>
    <format dxfId="19196">
      <pivotArea dataOnly="0" labelOnly="1" fieldPosition="0">
        <references count="2">
          <reference field="0" count="1" selected="0">
            <x v="81"/>
          </reference>
          <reference field="1" count="1">
            <x v="79"/>
          </reference>
        </references>
      </pivotArea>
    </format>
    <format dxfId="19195">
      <pivotArea dataOnly="0" labelOnly="1" fieldPosition="0">
        <references count="2">
          <reference field="0" count="1" selected="0">
            <x v="82"/>
          </reference>
          <reference field="1" count="1">
            <x v="80"/>
          </reference>
        </references>
      </pivotArea>
    </format>
    <format dxfId="19194">
      <pivotArea dataOnly="0" labelOnly="1" fieldPosition="0">
        <references count="2">
          <reference field="0" count="1" selected="0">
            <x v="83"/>
          </reference>
          <reference field="1" count="1">
            <x v="81"/>
          </reference>
        </references>
      </pivotArea>
    </format>
    <format dxfId="19193">
      <pivotArea dataOnly="0" labelOnly="1" fieldPosition="0">
        <references count="2">
          <reference field="0" count="1" selected="0">
            <x v="84"/>
          </reference>
          <reference field="1" count="1">
            <x v="82"/>
          </reference>
        </references>
      </pivotArea>
    </format>
    <format dxfId="19192">
      <pivotArea dataOnly="0" labelOnly="1" fieldPosition="0">
        <references count="2">
          <reference field="0" count="1" selected="0">
            <x v="85"/>
          </reference>
          <reference field="1" count="1">
            <x v="83"/>
          </reference>
        </references>
      </pivotArea>
    </format>
    <format dxfId="19191">
      <pivotArea dataOnly="0" labelOnly="1" fieldPosition="0">
        <references count="2">
          <reference field="0" count="1" selected="0">
            <x v="86"/>
          </reference>
          <reference field="1" count="1">
            <x v="84"/>
          </reference>
        </references>
      </pivotArea>
    </format>
    <format dxfId="19190">
      <pivotArea dataOnly="0" labelOnly="1" fieldPosition="0">
        <references count="2">
          <reference field="0" count="1" selected="0">
            <x v="87"/>
          </reference>
          <reference field="1" count="1">
            <x v="85"/>
          </reference>
        </references>
      </pivotArea>
    </format>
    <format dxfId="19189">
      <pivotArea dataOnly="0" labelOnly="1" fieldPosition="0">
        <references count="2">
          <reference field="0" count="1" selected="0">
            <x v="88"/>
          </reference>
          <reference field="1" count="1">
            <x v="86"/>
          </reference>
        </references>
      </pivotArea>
    </format>
    <format dxfId="19188">
      <pivotArea dataOnly="0" labelOnly="1" fieldPosition="0">
        <references count="2">
          <reference field="0" count="1" selected="0">
            <x v="89"/>
          </reference>
          <reference field="1" count="1">
            <x v="87"/>
          </reference>
        </references>
      </pivotArea>
    </format>
    <format dxfId="19187">
      <pivotArea dataOnly="0" labelOnly="1" fieldPosition="0">
        <references count="2">
          <reference field="0" count="1" selected="0">
            <x v="90"/>
          </reference>
          <reference field="1" count="1">
            <x v="88"/>
          </reference>
        </references>
      </pivotArea>
    </format>
    <format dxfId="19186">
      <pivotArea dataOnly="0" labelOnly="1" fieldPosition="0">
        <references count="2">
          <reference field="0" count="1" selected="0">
            <x v="91"/>
          </reference>
          <reference field="1" count="1">
            <x v="89"/>
          </reference>
        </references>
      </pivotArea>
    </format>
    <format dxfId="19185">
      <pivotArea dataOnly="0" labelOnly="1" fieldPosition="0">
        <references count="2">
          <reference field="0" count="1" selected="0">
            <x v="92"/>
          </reference>
          <reference field="1" count="1">
            <x v="90"/>
          </reference>
        </references>
      </pivotArea>
    </format>
    <format dxfId="19184">
      <pivotArea dataOnly="0" labelOnly="1" fieldPosition="0">
        <references count="2">
          <reference field="0" count="1" selected="0">
            <x v="93"/>
          </reference>
          <reference field="1" count="1">
            <x v="91"/>
          </reference>
        </references>
      </pivotArea>
    </format>
    <format dxfId="19183">
      <pivotArea dataOnly="0" labelOnly="1" fieldPosition="0">
        <references count="2">
          <reference field="0" count="1" selected="0">
            <x v="94"/>
          </reference>
          <reference field="1" count="1">
            <x v="92"/>
          </reference>
        </references>
      </pivotArea>
    </format>
    <format dxfId="19182">
      <pivotArea dataOnly="0" labelOnly="1" fieldPosition="0">
        <references count="2">
          <reference field="0" count="1" selected="0">
            <x v="95"/>
          </reference>
          <reference field="1" count="1">
            <x v="93"/>
          </reference>
        </references>
      </pivotArea>
    </format>
    <format dxfId="19181">
      <pivotArea dataOnly="0" labelOnly="1" fieldPosition="0">
        <references count="2">
          <reference field="0" count="1" selected="0">
            <x v="96"/>
          </reference>
          <reference field="1" count="1">
            <x v="94"/>
          </reference>
        </references>
      </pivotArea>
    </format>
    <format dxfId="19180">
      <pivotArea dataOnly="0" labelOnly="1" fieldPosition="0">
        <references count="2">
          <reference field="0" count="1" selected="0">
            <x v="97"/>
          </reference>
          <reference field="1" count="1">
            <x v="95"/>
          </reference>
        </references>
      </pivotArea>
    </format>
    <format dxfId="19179">
      <pivotArea dataOnly="0" labelOnly="1" fieldPosition="0">
        <references count="2">
          <reference field="0" count="1" selected="0">
            <x v="98"/>
          </reference>
          <reference field="1" count="1">
            <x v="96"/>
          </reference>
        </references>
      </pivotArea>
    </format>
    <format dxfId="19178">
      <pivotArea dataOnly="0" labelOnly="1" fieldPosition="0">
        <references count="2">
          <reference field="0" count="1" selected="0">
            <x v="99"/>
          </reference>
          <reference field="1" count="1">
            <x v="97"/>
          </reference>
        </references>
      </pivotArea>
    </format>
    <format dxfId="19177">
      <pivotArea dataOnly="0" labelOnly="1" fieldPosition="0">
        <references count="2">
          <reference field="0" count="1" selected="0">
            <x v="100"/>
          </reference>
          <reference field="1" count="1">
            <x v="98"/>
          </reference>
        </references>
      </pivotArea>
    </format>
    <format dxfId="19176">
      <pivotArea dataOnly="0" labelOnly="1" fieldPosition="0">
        <references count="2">
          <reference field="0" count="1" selected="0">
            <x v="101"/>
          </reference>
          <reference field="1" count="1">
            <x v="99"/>
          </reference>
        </references>
      </pivotArea>
    </format>
    <format dxfId="19175">
      <pivotArea dataOnly="0" labelOnly="1" fieldPosition="0">
        <references count="2">
          <reference field="0" count="1" selected="0">
            <x v="102"/>
          </reference>
          <reference field="1" count="1">
            <x v="100"/>
          </reference>
        </references>
      </pivotArea>
    </format>
    <format dxfId="19174">
      <pivotArea dataOnly="0" labelOnly="1" fieldPosition="0">
        <references count="2">
          <reference field="0" count="1" selected="0">
            <x v="103"/>
          </reference>
          <reference field="1" count="1">
            <x v="101"/>
          </reference>
        </references>
      </pivotArea>
    </format>
    <format dxfId="19173">
      <pivotArea dataOnly="0" labelOnly="1" fieldPosition="0">
        <references count="2">
          <reference field="0" count="1" selected="0">
            <x v="104"/>
          </reference>
          <reference field="1" count="1">
            <x v="102"/>
          </reference>
        </references>
      </pivotArea>
    </format>
    <format dxfId="19172">
      <pivotArea dataOnly="0" labelOnly="1" fieldPosition="0">
        <references count="2">
          <reference field="0" count="1" selected="0">
            <x v="105"/>
          </reference>
          <reference field="1" count="1">
            <x v="103"/>
          </reference>
        </references>
      </pivotArea>
    </format>
    <format dxfId="19171">
      <pivotArea dataOnly="0" labelOnly="1" fieldPosition="0">
        <references count="2">
          <reference field="0" count="1" selected="0">
            <x v="106"/>
          </reference>
          <reference field="1" count="1">
            <x v="104"/>
          </reference>
        </references>
      </pivotArea>
    </format>
    <format dxfId="19170">
      <pivotArea dataOnly="0" labelOnly="1" fieldPosition="0">
        <references count="2">
          <reference field="0" count="1" selected="0">
            <x v="107"/>
          </reference>
          <reference field="1" count="1">
            <x v="105"/>
          </reference>
        </references>
      </pivotArea>
    </format>
    <format dxfId="19169">
      <pivotArea dataOnly="0" labelOnly="1" fieldPosition="0">
        <references count="2">
          <reference field="0" count="1" selected="0">
            <x v="108"/>
          </reference>
          <reference field="1" count="1">
            <x v="106"/>
          </reference>
        </references>
      </pivotArea>
    </format>
    <format dxfId="19168">
      <pivotArea dataOnly="0" labelOnly="1" fieldPosition="0">
        <references count="2">
          <reference field="0" count="1" selected="0">
            <x v="109"/>
          </reference>
          <reference field="1" count="1">
            <x v="107"/>
          </reference>
        </references>
      </pivotArea>
    </format>
    <format dxfId="19167">
      <pivotArea dataOnly="0" labelOnly="1" fieldPosition="0">
        <references count="2">
          <reference field="0" count="1" selected="0">
            <x v="110"/>
          </reference>
          <reference field="1" count="1">
            <x v="108"/>
          </reference>
        </references>
      </pivotArea>
    </format>
    <format dxfId="19166">
      <pivotArea dataOnly="0" labelOnly="1" fieldPosition="0">
        <references count="2">
          <reference field="0" count="1" selected="0">
            <x v="111"/>
          </reference>
          <reference field="1" count="1">
            <x v="109"/>
          </reference>
        </references>
      </pivotArea>
    </format>
    <format dxfId="19165">
      <pivotArea dataOnly="0" labelOnly="1" fieldPosition="0">
        <references count="2">
          <reference field="0" count="1" selected="0">
            <x v="112"/>
          </reference>
          <reference field="1" count="1">
            <x v="110"/>
          </reference>
        </references>
      </pivotArea>
    </format>
    <format dxfId="19164">
      <pivotArea dataOnly="0" labelOnly="1" fieldPosition="0">
        <references count="2">
          <reference field="0" count="1" selected="0">
            <x v="113"/>
          </reference>
          <reference field="1" count="1">
            <x v="111"/>
          </reference>
        </references>
      </pivotArea>
    </format>
    <format dxfId="19163">
      <pivotArea dataOnly="0" labelOnly="1" fieldPosition="0">
        <references count="2">
          <reference field="0" count="1" selected="0">
            <x v="114"/>
          </reference>
          <reference field="1" count="1">
            <x v="112"/>
          </reference>
        </references>
      </pivotArea>
    </format>
    <format dxfId="19162">
      <pivotArea dataOnly="0" labelOnly="1" fieldPosition="0">
        <references count="2">
          <reference field="0" count="1" selected="0">
            <x v="115"/>
          </reference>
          <reference field="1" count="1">
            <x v="113"/>
          </reference>
        </references>
      </pivotArea>
    </format>
    <format dxfId="19161">
      <pivotArea dataOnly="0" labelOnly="1" fieldPosition="0">
        <references count="2">
          <reference field="0" count="1" selected="0">
            <x v="116"/>
          </reference>
          <reference field="1" count="1">
            <x v="114"/>
          </reference>
        </references>
      </pivotArea>
    </format>
    <format dxfId="19160">
      <pivotArea dataOnly="0" labelOnly="1" fieldPosition="0">
        <references count="2">
          <reference field="0" count="1" selected="0">
            <x v="117"/>
          </reference>
          <reference field="1" count="1">
            <x v="115"/>
          </reference>
        </references>
      </pivotArea>
    </format>
    <format dxfId="19159">
      <pivotArea dataOnly="0" labelOnly="1" fieldPosition="0">
        <references count="2">
          <reference field="0" count="1" selected="0">
            <x v="118"/>
          </reference>
          <reference field="1" count="1">
            <x v="116"/>
          </reference>
        </references>
      </pivotArea>
    </format>
    <format dxfId="19158">
      <pivotArea dataOnly="0" labelOnly="1" fieldPosition="0">
        <references count="2">
          <reference field="0" count="1" selected="0">
            <x v="119"/>
          </reference>
          <reference field="1" count="1">
            <x v="117"/>
          </reference>
        </references>
      </pivotArea>
    </format>
    <format dxfId="19157">
      <pivotArea dataOnly="0" labelOnly="1" fieldPosition="0">
        <references count="2">
          <reference field="0" count="1" selected="0">
            <x v="120"/>
          </reference>
          <reference field="1" count="1">
            <x v="118"/>
          </reference>
        </references>
      </pivotArea>
    </format>
    <format dxfId="19156">
      <pivotArea dataOnly="0" labelOnly="1" fieldPosition="0">
        <references count="2">
          <reference field="0" count="1" selected="0">
            <x v="121"/>
          </reference>
          <reference field="1" count="1">
            <x v="119"/>
          </reference>
        </references>
      </pivotArea>
    </format>
    <format dxfId="19155">
      <pivotArea dataOnly="0" labelOnly="1" fieldPosition="0">
        <references count="2">
          <reference field="0" count="1" selected="0">
            <x v="122"/>
          </reference>
          <reference field="1" count="1">
            <x v="120"/>
          </reference>
        </references>
      </pivotArea>
    </format>
    <format dxfId="19154">
      <pivotArea dataOnly="0" labelOnly="1" fieldPosition="0">
        <references count="2">
          <reference field="0" count="1" selected="0">
            <x v="123"/>
          </reference>
          <reference field="1" count="1">
            <x v="121"/>
          </reference>
        </references>
      </pivotArea>
    </format>
    <format dxfId="19153">
      <pivotArea dataOnly="0" labelOnly="1" fieldPosition="0">
        <references count="2">
          <reference field="0" count="1" selected="0">
            <x v="124"/>
          </reference>
          <reference field="1" count="1">
            <x v="122"/>
          </reference>
        </references>
      </pivotArea>
    </format>
    <format dxfId="19152">
      <pivotArea dataOnly="0" labelOnly="1" fieldPosition="0">
        <references count="2">
          <reference field="0" count="1" selected="0">
            <x v="125"/>
          </reference>
          <reference field="1" count="1">
            <x v="123"/>
          </reference>
        </references>
      </pivotArea>
    </format>
    <format dxfId="19151">
      <pivotArea dataOnly="0" labelOnly="1" fieldPosition="0">
        <references count="2">
          <reference field="0" count="1" selected="0">
            <x v="126"/>
          </reference>
          <reference field="1" count="1">
            <x v="124"/>
          </reference>
        </references>
      </pivotArea>
    </format>
    <format dxfId="19150">
      <pivotArea dataOnly="0" labelOnly="1" fieldPosition="0">
        <references count="2">
          <reference field="0" count="1" selected="0">
            <x v="127"/>
          </reference>
          <reference field="1" count="1">
            <x v="125"/>
          </reference>
        </references>
      </pivotArea>
    </format>
    <format dxfId="19149">
      <pivotArea dataOnly="0" labelOnly="1" fieldPosition="0">
        <references count="2">
          <reference field="0" count="1" selected="0">
            <x v="128"/>
          </reference>
          <reference field="1" count="1">
            <x v="126"/>
          </reference>
        </references>
      </pivotArea>
    </format>
    <format dxfId="19148">
      <pivotArea dataOnly="0" labelOnly="1" fieldPosition="0">
        <references count="2">
          <reference field="0" count="1" selected="0">
            <x v="129"/>
          </reference>
          <reference field="1" count="1">
            <x v="127"/>
          </reference>
        </references>
      </pivotArea>
    </format>
    <format dxfId="19147">
      <pivotArea dataOnly="0" labelOnly="1" fieldPosition="0">
        <references count="2">
          <reference field="0" count="1" selected="0">
            <x v="130"/>
          </reference>
          <reference field="1" count="1">
            <x v="128"/>
          </reference>
        </references>
      </pivotArea>
    </format>
    <format dxfId="19146">
      <pivotArea dataOnly="0" labelOnly="1" fieldPosition="0">
        <references count="2">
          <reference field="0" count="1" selected="0">
            <x v="131"/>
          </reference>
          <reference field="1" count="1">
            <x v="129"/>
          </reference>
        </references>
      </pivotArea>
    </format>
    <format dxfId="19145">
      <pivotArea dataOnly="0" labelOnly="1" fieldPosition="0">
        <references count="2">
          <reference field="0" count="1" selected="0">
            <x v="132"/>
          </reference>
          <reference field="1" count="1">
            <x v="130"/>
          </reference>
        </references>
      </pivotArea>
    </format>
    <format dxfId="19144">
      <pivotArea dataOnly="0" labelOnly="1" fieldPosition="0">
        <references count="2">
          <reference field="0" count="1" selected="0">
            <x v="133"/>
          </reference>
          <reference field="1" count="1">
            <x v="131"/>
          </reference>
        </references>
      </pivotArea>
    </format>
    <format dxfId="19143">
      <pivotArea dataOnly="0" labelOnly="1" fieldPosition="0">
        <references count="2">
          <reference field="0" count="1" selected="0">
            <x v="134"/>
          </reference>
          <reference field="1" count="1">
            <x v="132"/>
          </reference>
        </references>
      </pivotArea>
    </format>
    <format dxfId="19142">
      <pivotArea dataOnly="0" labelOnly="1" fieldPosition="0">
        <references count="2">
          <reference field="0" count="1" selected="0">
            <x v="135"/>
          </reference>
          <reference field="1" count="1">
            <x v="133"/>
          </reference>
        </references>
      </pivotArea>
    </format>
    <format dxfId="19141">
      <pivotArea dataOnly="0" labelOnly="1" fieldPosition="0">
        <references count="2">
          <reference field="0" count="1" selected="0">
            <x v="136"/>
          </reference>
          <reference field="1" count="1">
            <x v="134"/>
          </reference>
        </references>
      </pivotArea>
    </format>
    <format dxfId="19140">
      <pivotArea dataOnly="0" labelOnly="1" fieldPosition="0">
        <references count="2">
          <reference field="0" count="1" selected="0">
            <x v="137"/>
          </reference>
          <reference field="1" count="1">
            <x v="135"/>
          </reference>
        </references>
      </pivotArea>
    </format>
    <format dxfId="19139">
      <pivotArea dataOnly="0" labelOnly="1" fieldPosition="0">
        <references count="2">
          <reference field="0" count="1" selected="0">
            <x v="138"/>
          </reference>
          <reference field="1" count="1">
            <x v="136"/>
          </reference>
        </references>
      </pivotArea>
    </format>
    <format dxfId="19138">
      <pivotArea dataOnly="0" labelOnly="1" fieldPosition="0">
        <references count="2">
          <reference field="0" count="1" selected="0">
            <x v="139"/>
          </reference>
          <reference field="1" count="1">
            <x v="137"/>
          </reference>
        </references>
      </pivotArea>
    </format>
    <format dxfId="19137">
      <pivotArea dataOnly="0" labelOnly="1" fieldPosition="0">
        <references count="2">
          <reference field="0" count="1" selected="0">
            <x v="140"/>
          </reference>
          <reference field="1" count="1">
            <x v="138"/>
          </reference>
        </references>
      </pivotArea>
    </format>
    <format dxfId="19136">
      <pivotArea dataOnly="0" labelOnly="1" fieldPosition="0">
        <references count="2">
          <reference field="0" count="1" selected="0">
            <x v="141"/>
          </reference>
          <reference field="1" count="1">
            <x v="139"/>
          </reference>
        </references>
      </pivotArea>
    </format>
    <format dxfId="19135">
      <pivotArea dataOnly="0" labelOnly="1" fieldPosition="0">
        <references count="2">
          <reference field="0" count="1" selected="0">
            <x v="142"/>
          </reference>
          <reference field="1" count="1">
            <x v="140"/>
          </reference>
        </references>
      </pivotArea>
    </format>
    <format dxfId="19134">
      <pivotArea dataOnly="0" labelOnly="1" fieldPosition="0">
        <references count="2">
          <reference field="0" count="1" selected="0">
            <x v="143"/>
          </reference>
          <reference field="1" count="1">
            <x v="141"/>
          </reference>
        </references>
      </pivotArea>
    </format>
    <format dxfId="19133">
      <pivotArea dataOnly="0" labelOnly="1" fieldPosition="0">
        <references count="2">
          <reference field="0" count="1" selected="0">
            <x v="144"/>
          </reference>
          <reference field="1" count="1">
            <x v="142"/>
          </reference>
        </references>
      </pivotArea>
    </format>
    <format dxfId="19132">
      <pivotArea dataOnly="0" labelOnly="1" fieldPosition="0">
        <references count="2">
          <reference field="0" count="1" selected="0">
            <x v="145"/>
          </reference>
          <reference field="1" count="1">
            <x v="143"/>
          </reference>
        </references>
      </pivotArea>
    </format>
    <format dxfId="19131">
      <pivotArea dataOnly="0" labelOnly="1" fieldPosition="0">
        <references count="2">
          <reference field="0" count="1" selected="0">
            <x v="146"/>
          </reference>
          <reference field="1" count="1">
            <x v="144"/>
          </reference>
        </references>
      </pivotArea>
    </format>
    <format dxfId="19130">
      <pivotArea dataOnly="0" labelOnly="1" fieldPosition="0">
        <references count="2">
          <reference field="0" count="1" selected="0">
            <x v="147"/>
          </reference>
          <reference field="1" count="1">
            <x v="145"/>
          </reference>
        </references>
      </pivotArea>
    </format>
    <format dxfId="19129">
      <pivotArea dataOnly="0" labelOnly="1" fieldPosition="0">
        <references count="2">
          <reference field="0" count="1" selected="0">
            <x v="148"/>
          </reference>
          <reference field="1" count="1">
            <x v="146"/>
          </reference>
        </references>
      </pivotArea>
    </format>
    <format dxfId="19128">
      <pivotArea dataOnly="0" labelOnly="1" fieldPosition="0">
        <references count="2">
          <reference field="0" count="1" selected="0">
            <x v="149"/>
          </reference>
          <reference field="1" count="1">
            <x v="147"/>
          </reference>
        </references>
      </pivotArea>
    </format>
    <format dxfId="19127">
      <pivotArea dataOnly="0" labelOnly="1" fieldPosition="0">
        <references count="2">
          <reference field="0" count="1" selected="0">
            <x v="150"/>
          </reference>
          <reference field="1" count="1">
            <x v="148"/>
          </reference>
        </references>
      </pivotArea>
    </format>
    <format dxfId="19126">
      <pivotArea dataOnly="0" labelOnly="1" fieldPosition="0">
        <references count="2">
          <reference field="0" count="1" selected="0">
            <x v="151"/>
          </reference>
          <reference field="1" count="1">
            <x v="149"/>
          </reference>
        </references>
      </pivotArea>
    </format>
    <format dxfId="19125">
      <pivotArea dataOnly="0" labelOnly="1" fieldPosition="0">
        <references count="2">
          <reference field="0" count="1" selected="0">
            <x v="152"/>
          </reference>
          <reference field="1" count="1">
            <x v="150"/>
          </reference>
        </references>
      </pivotArea>
    </format>
    <format dxfId="19124">
      <pivotArea dataOnly="0" labelOnly="1" fieldPosition="0">
        <references count="2">
          <reference field="0" count="1" selected="0">
            <x v="153"/>
          </reference>
          <reference field="1" count="1">
            <x v="151"/>
          </reference>
        </references>
      </pivotArea>
    </format>
    <format dxfId="19123">
      <pivotArea dataOnly="0" labelOnly="1" fieldPosition="0">
        <references count="2">
          <reference field="0" count="1" selected="0">
            <x v="154"/>
          </reference>
          <reference field="1" count="1">
            <x v="152"/>
          </reference>
        </references>
      </pivotArea>
    </format>
    <format dxfId="19122">
      <pivotArea dataOnly="0" labelOnly="1" fieldPosition="0">
        <references count="2">
          <reference field="0" count="1" selected="0">
            <x v="155"/>
          </reference>
          <reference field="1" count="1">
            <x v="153"/>
          </reference>
        </references>
      </pivotArea>
    </format>
    <format dxfId="19121">
      <pivotArea dataOnly="0" labelOnly="1" fieldPosition="0">
        <references count="2">
          <reference field="0" count="1" selected="0">
            <x v="156"/>
          </reference>
          <reference field="1" count="1">
            <x v="154"/>
          </reference>
        </references>
      </pivotArea>
    </format>
    <format dxfId="19120">
      <pivotArea dataOnly="0" labelOnly="1" fieldPosition="0">
        <references count="2">
          <reference field="0" count="1" selected="0">
            <x v="157"/>
          </reference>
          <reference field="1" count="1">
            <x v="155"/>
          </reference>
        </references>
      </pivotArea>
    </format>
    <format dxfId="19119">
      <pivotArea dataOnly="0" labelOnly="1" fieldPosition="0">
        <references count="2">
          <reference field="0" count="1" selected="0">
            <x v="158"/>
          </reference>
          <reference field="1" count="1">
            <x v="156"/>
          </reference>
        </references>
      </pivotArea>
    </format>
    <format dxfId="19118">
      <pivotArea dataOnly="0" labelOnly="1" fieldPosition="0">
        <references count="2">
          <reference field="0" count="1" selected="0">
            <x v="159"/>
          </reference>
          <reference field="1" count="1">
            <x v="157"/>
          </reference>
        </references>
      </pivotArea>
    </format>
    <format dxfId="19117">
      <pivotArea dataOnly="0" labelOnly="1" fieldPosition="0">
        <references count="2">
          <reference field="0" count="1" selected="0">
            <x v="160"/>
          </reference>
          <reference field="1" count="1">
            <x v="158"/>
          </reference>
        </references>
      </pivotArea>
    </format>
    <format dxfId="19116">
      <pivotArea dataOnly="0" labelOnly="1" fieldPosition="0">
        <references count="2">
          <reference field="0" count="1" selected="0">
            <x v="161"/>
          </reference>
          <reference field="1" count="1">
            <x v="159"/>
          </reference>
        </references>
      </pivotArea>
    </format>
    <format dxfId="19115">
      <pivotArea dataOnly="0" labelOnly="1" fieldPosition="0">
        <references count="2">
          <reference field="0" count="1" selected="0">
            <x v="162"/>
          </reference>
          <reference field="1" count="1">
            <x v="160"/>
          </reference>
        </references>
      </pivotArea>
    </format>
    <format dxfId="19114">
      <pivotArea dataOnly="0" labelOnly="1" fieldPosition="0">
        <references count="2">
          <reference field="0" count="1" selected="0">
            <x v="163"/>
          </reference>
          <reference field="1" count="1">
            <x v="161"/>
          </reference>
        </references>
      </pivotArea>
    </format>
    <format dxfId="19113">
      <pivotArea dataOnly="0" labelOnly="1" fieldPosition="0">
        <references count="2">
          <reference field="0" count="1" selected="0">
            <x v="164"/>
          </reference>
          <reference field="1" count="1">
            <x v="162"/>
          </reference>
        </references>
      </pivotArea>
    </format>
    <format dxfId="19112">
      <pivotArea dataOnly="0" labelOnly="1" fieldPosition="0">
        <references count="2">
          <reference field="0" count="1" selected="0">
            <x v="165"/>
          </reference>
          <reference field="1" count="1">
            <x v="163"/>
          </reference>
        </references>
      </pivotArea>
    </format>
    <format dxfId="19111">
      <pivotArea dataOnly="0" labelOnly="1" fieldPosition="0">
        <references count="2">
          <reference field="0" count="1" selected="0">
            <x v="166"/>
          </reference>
          <reference field="1" count="1">
            <x v="164"/>
          </reference>
        </references>
      </pivotArea>
    </format>
    <format dxfId="19110">
      <pivotArea dataOnly="0" labelOnly="1" fieldPosition="0">
        <references count="2">
          <reference field="0" count="1" selected="0">
            <x v="167"/>
          </reference>
          <reference field="1" count="1">
            <x v="165"/>
          </reference>
        </references>
      </pivotArea>
    </format>
    <format dxfId="19109">
      <pivotArea dataOnly="0" labelOnly="1" fieldPosition="0">
        <references count="2">
          <reference field="0" count="1" selected="0">
            <x v="168"/>
          </reference>
          <reference field="1" count="1">
            <x v="166"/>
          </reference>
        </references>
      </pivotArea>
    </format>
    <format dxfId="19108">
      <pivotArea dataOnly="0" labelOnly="1" fieldPosition="0">
        <references count="2">
          <reference field="0" count="1" selected="0">
            <x v="169"/>
          </reference>
          <reference field="1" count="1">
            <x v="167"/>
          </reference>
        </references>
      </pivotArea>
    </format>
    <format dxfId="19107">
      <pivotArea dataOnly="0" labelOnly="1" fieldPosition="0">
        <references count="2">
          <reference field="0" count="1" selected="0">
            <x v="170"/>
          </reference>
          <reference field="1" count="1">
            <x v="168"/>
          </reference>
        </references>
      </pivotArea>
    </format>
    <format dxfId="19106">
      <pivotArea dataOnly="0" labelOnly="1" fieldPosition="0">
        <references count="2">
          <reference field="0" count="1" selected="0">
            <x v="171"/>
          </reference>
          <reference field="1" count="1">
            <x v="169"/>
          </reference>
        </references>
      </pivotArea>
    </format>
    <format dxfId="19105">
      <pivotArea dataOnly="0" labelOnly="1" fieldPosition="0">
        <references count="2">
          <reference field="0" count="1" selected="0">
            <x v="172"/>
          </reference>
          <reference field="1" count="1">
            <x v="170"/>
          </reference>
        </references>
      </pivotArea>
    </format>
    <format dxfId="19104">
      <pivotArea dataOnly="0" labelOnly="1" fieldPosition="0">
        <references count="2">
          <reference field="0" count="1" selected="0">
            <x v="173"/>
          </reference>
          <reference field="1" count="1">
            <x v="171"/>
          </reference>
        </references>
      </pivotArea>
    </format>
    <format dxfId="19103">
      <pivotArea dataOnly="0" labelOnly="1" fieldPosition="0">
        <references count="2">
          <reference field="0" count="1" selected="0">
            <x v="174"/>
          </reference>
          <reference field="1" count="1">
            <x v="172"/>
          </reference>
        </references>
      </pivotArea>
    </format>
    <format dxfId="19102">
      <pivotArea dataOnly="0" labelOnly="1" fieldPosition="0">
        <references count="2">
          <reference field="0" count="1" selected="0">
            <x v="175"/>
          </reference>
          <reference field="1" count="1">
            <x v="173"/>
          </reference>
        </references>
      </pivotArea>
    </format>
    <format dxfId="19101">
      <pivotArea dataOnly="0" labelOnly="1" fieldPosition="0">
        <references count="2">
          <reference field="0" count="1" selected="0">
            <x v="176"/>
          </reference>
          <reference field="1" count="1">
            <x v="174"/>
          </reference>
        </references>
      </pivotArea>
    </format>
    <format dxfId="19100">
      <pivotArea dataOnly="0" labelOnly="1" fieldPosition="0">
        <references count="2">
          <reference field="0" count="1" selected="0">
            <x v="177"/>
          </reference>
          <reference field="1" count="1">
            <x v="175"/>
          </reference>
        </references>
      </pivotArea>
    </format>
    <format dxfId="19099">
      <pivotArea dataOnly="0" labelOnly="1" fieldPosition="0">
        <references count="2">
          <reference field="0" count="1" selected="0">
            <x v="178"/>
          </reference>
          <reference field="1" count="1">
            <x v="176"/>
          </reference>
        </references>
      </pivotArea>
    </format>
    <format dxfId="19098">
      <pivotArea dataOnly="0" labelOnly="1" fieldPosition="0">
        <references count="2">
          <reference field="0" count="1" selected="0">
            <x v="179"/>
          </reference>
          <reference field="1" count="1">
            <x v="177"/>
          </reference>
        </references>
      </pivotArea>
    </format>
    <format dxfId="19097">
      <pivotArea dataOnly="0" labelOnly="1" fieldPosition="0">
        <references count="2">
          <reference field="0" count="1" selected="0">
            <x v="180"/>
          </reference>
          <reference field="1" count="1">
            <x v="178"/>
          </reference>
        </references>
      </pivotArea>
    </format>
    <format dxfId="19096">
      <pivotArea dataOnly="0" labelOnly="1" fieldPosition="0">
        <references count="2">
          <reference field="0" count="1" selected="0">
            <x v="181"/>
          </reference>
          <reference field="1" count="1">
            <x v="179"/>
          </reference>
        </references>
      </pivotArea>
    </format>
    <format dxfId="19095">
      <pivotArea dataOnly="0" labelOnly="1" fieldPosition="0">
        <references count="2">
          <reference field="0" count="1" selected="0">
            <x v="182"/>
          </reference>
          <reference field="1" count="1">
            <x v="180"/>
          </reference>
        </references>
      </pivotArea>
    </format>
    <format dxfId="19094">
      <pivotArea dataOnly="0" labelOnly="1" fieldPosition="0">
        <references count="2">
          <reference field="0" count="1" selected="0">
            <x v="183"/>
          </reference>
          <reference field="1" count="1">
            <x v="181"/>
          </reference>
        </references>
      </pivotArea>
    </format>
    <format dxfId="19093">
      <pivotArea dataOnly="0" labelOnly="1" fieldPosition="0">
        <references count="2">
          <reference field="0" count="1" selected="0">
            <x v="184"/>
          </reference>
          <reference field="1" count="1">
            <x v="182"/>
          </reference>
        </references>
      </pivotArea>
    </format>
    <format dxfId="19092">
      <pivotArea dataOnly="0" labelOnly="1" fieldPosition="0">
        <references count="2">
          <reference field="0" count="1" selected="0">
            <x v="185"/>
          </reference>
          <reference field="1" count="1">
            <x v="183"/>
          </reference>
        </references>
      </pivotArea>
    </format>
    <format dxfId="19091">
      <pivotArea dataOnly="0" labelOnly="1" fieldPosition="0">
        <references count="2">
          <reference field="0" count="1" selected="0">
            <x v="186"/>
          </reference>
          <reference field="1" count="1">
            <x v="184"/>
          </reference>
        </references>
      </pivotArea>
    </format>
    <format dxfId="19090">
      <pivotArea dataOnly="0" labelOnly="1" fieldPosition="0">
        <references count="2">
          <reference field="0" count="1" selected="0">
            <x v="187"/>
          </reference>
          <reference field="1" count="1">
            <x v="185"/>
          </reference>
        </references>
      </pivotArea>
    </format>
    <format dxfId="19089">
      <pivotArea dataOnly="0" labelOnly="1" fieldPosition="0">
        <references count="2">
          <reference field="0" count="1" selected="0">
            <x v="188"/>
          </reference>
          <reference field="1" count="1">
            <x v="186"/>
          </reference>
        </references>
      </pivotArea>
    </format>
    <format dxfId="19088">
      <pivotArea dataOnly="0" labelOnly="1" fieldPosition="0">
        <references count="2">
          <reference field="0" count="1" selected="0">
            <x v="189"/>
          </reference>
          <reference field="1" count="1">
            <x v="187"/>
          </reference>
        </references>
      </pivotArea>
    </format>
    <format dxfId="19087">
      <pivotArea dataOnly="0" labelOnly="1" fieldPosition="0">
        <references count="2">
          <reference field="0" count="1" selected="0">
            <x v="190"/>
          </reference>
          <reference field="1" count="1">
            <x v="188"/>
          </reference>
        </references>
      </pivotArea>
    </format>
    <format dxfId="19086">
      <pivotArea dataOnly="0" labelOnly="1" fieldPosition="0">
        <references count="2">
          <reference field="0" count="1" selected="0">
            <x v="191"/>
          </reference>
          <reference field="1" count="1">
            <x v="189"/>
          </reference>
        </references>
      </pivotArea>
    </format>
    <format dxfId="19085">
      <pivotArea dataOnly="0" labelOnly="1" fieldPosition="0">
        <references count="2">
          <reference field="0" count="1" selected="0">
            <x v="192"/>
          </reference>
          <reference field="1" count="1">
            <x v="190"/>
          </reference>
        </references>
      </pivotArea>
    </format>
    <format dxfId="19084">
      <pivotArea dataOnly="0" labelOnly="1" fieldPosition="0">
        <references count="2">
          <reference field="0" count="1" selected="0">
            <x v="193"/>
          </reference>
          <reference field="1" count="1">
            <x v="191"/>
          </reference>
        </references>
      </pivotArea>
    </format>
    <format dxfId="19083">
      <pivotArea dataOnly="0" labelOnly="1" fieldPosition="0">
        <references count="2">
          <reference field="0" count="1" selected="0">
            <x v="194"/>
          </reference>
          <reference field="1" count="1">
            <x v="192"/>
          </reference>
        </references>
      </pivotArea>
    </format>
    <format dxfId="19082">
      <pivotArea dataOnly="0" labelOnly="1" fieldPosition="0">
        <references count="2">
          <reference field="0" count="1" selected="0">
            <x v="195"/>
          </reference>
          <reference field="1" count="1">
            <x v="193"/>
          </reference>
        </references>
      </pivotArea>
    </format>
    <format dxfId="19081">
      <pivotArea dataOnly="0" labelOnly="1" fieldPosition="0">
        <references count="2">
          <reference field="0" count="1" selected="0">
            <x v="196"/>
          </reference>
          <reference field="1" count="1">
            <x v="194"/>
          </reference>
        </references>
      </pivotArea>
    </format>
    <format dxfId="19080">
      <pivotArea dataOnly="0" labelOnly="1" fieldPosition="0">
        <references count="2">
          <reference field="0" count="1" selected="0">
            <x v="197"/>
          </reference>
          <reference field="1" count="1">
            <x v="195"/>
          </reference>
        </references>
      </pivotArea>
    </format>
    <format dxfId="19079">
      <pivotArea dataOnly="0" labelOnly="1" fieldPosition="0">
        <references count="2">
          <reference field="0" count="1" selected="0">
            <x v="198"/>
          </reference>
          <reference field="1" count="1">
            <x v="196"/>
          </reference>
        </references>
      </pivotArea>
    </format>
    <format dxfId="19078">
      <pivotArea dataOnly="0" labelOnly="1" fieldPosition="0">
        <references count="2">
          <reference field="0" count="1" selected="0">
            <x v="199"/>
          </reference>
          <reference field="1" count="1">
            <x v="197"/>
          </reference>
        </references>
      </pivotArea>
    </format>
    <format dxfId="19077">
      <pivotArea dataOnly="0" labelOnly="1" fieldPosition="0">
        <references count="2">
          <reference field="0" count="1" selected="0">
            <x v="200"/>
          </reference>
          <reference field="1" count="1">
            <x v="198"/>
          </reference>
        </references>
      </pivotArea>
    </format>
    <format dxfId="19076">
      <pivotArea dataOnly="0" labelOnly="1" fieldPosition="0">
        <references count="2">
          <reference field="0" count="1" selected="0">
            <x v="201"/>
          </reference>
          <reference field="1" count="1">
            <x v="199"/>
          </reference>
        </references>
      </pivotArea>
    </format>
    <format dxfId="19075">
      <pivotArea dataOnly="0" labelOnly="1" fieldPosition="0">
        <references count="2">
          <reference field="0" count="1" selected="0">
            <x v="202"/>
          </reference>
          <reference field="1" count="1">
            <x v="200"/>
          </reference>
        </references>
      </pivotArea>
    </format>
    <format dxfId="19074">
      <pivotArea dataOnly="0" labelOnly="1" fieldPosition="0">
        <references count="2">
          <reference field="0" count="1" selected="0">
            <x v="203"/>
          </reference>
          <reference field="1" count="1">
            <x v="201"/>
          </reference>
        </references>
      </pivotArea>
    </format>
    <format dxfId="19073">
      <pivotArea dataOnly="0" labelOnly="1" fieldPosition="0">
        <references count="2">
          <reference field="0" count="1" selected="0">
            <x v="204"/>
          </reference>
          <reference field="1" count="1">
            <x v="202"/>
          </reference>
        </references>
      </pivotArea>
    </format>
    <format dxfId="19072">
      <pivotArea dataOnly="0" labelOnly="1" fieldPosition="0">
        <references count="2">
          <reference field="0" count="1" selected="0">
            <x v="205"/>
          </reference>
          <reference field="1" count="1">
            <x v="203"/>
          </reference>
        </references>
      </pivotArea>
    </format>
    <format dxfId="19071">
      <pivotArea dataOnly="0" labelOnly="1" fieldPosition="0">
        <references count="2">
          <reference field="0" count="1" selected="0">
            <x v="206"/>
          </reference>
          <reference field="1" count="1">
            <x v="204"/>
          </reference>
        </references>
      </pivotArea>
    </format>
    <format dxfId="19070">
      <pivotArea dataOnly="0" labelOnly="1" fieldPosition="0">
        <references count="2">
          <reference field="0" count="1" selected="0">
            <x v="207"/>
          </reference>
          <reference field="1" count="1">
            <x v="205"/>
          </reference>
        </references>
      </pivotArea>
    </format>
    <format dxfId="19069">
      <pivotArea dataOnly="0" labelOnly="1" fieldPosition="0">
        <references count="2">
          <reference field="0" count="1" selected="0">
            <x v="208"/>
          </reference>
          <reference field="1" count="1">
            <x v="206"/>
          </reference>
        </references>
      </pivotArea>
    </format>
    <format dxfId="19068">
      <pivotArea dataOnly="0" labelOnly="1" fieldPosition="0">
        <references count="2">
          <reference field="0" count="1" selected="0">
            <x v="209"/>
          </reference>
          <reference field="1" count="1">
            <x v="207"/>
          </reference>
        </references>
      </pivotArea>
    </format>
    <format dxfId="19067">
      <pivotArea dataOnly="0" labelOnly="1" fieldPosition="0">
        <references count="2">
          <reference field="0" count="1" selected="0">
            <x v="210"/>
          </reference>
          <reference field="1" count="1">
            <x v="208"/>
          </reference>
        </references>
      </pivotArea>
    </format>
    <format dxfId="19066">
      <pivotArea dataOnly="0" labelOnly="1" fieldPosition="0">
        <references count="2">
          <reference field="0" count="1" selected="0">
            <x v="211"/>
          </reference>
          <reference field="1" count="1">
            <x v="209"/>
          </reference>
        </references>
      </pivotArea>
    </format>
    <format dxfId="19065">
      <pivotArea dataOnly="0" labelOnly="1" fieldPosition="0">
        <references count="2">
          <reference field="0" count="1" selected="0">
            <x v="212"/>
          </reference>
          <reference field="1" count="1">
            <x v="210"/>
          </reference>
        </references>
      </pivotArea>
    </format>
    <format dxfId="19064">
      <pivotArea dataOnly="0" labelOnly="1" fieldPosition="0">
        <references count="2">
          <reference field="0" count="1" selected="0">
            <x v="213"/>
          </reference>
          <reference field="1" count="1">
            <x v="211"/>
          </reference>
        </references>
      </pivotArea>
    </format>
    <format dxfId="19063">
      <pivotArea dataOnly="0" labelOnly="1" fieldPosition="0">
        <references count="2">
          <reference field="0" count="1" selected="0">
            <x v="214"/>
          </reference>
          <reference field="1" count="1">
            <x v="212"/>
          </reference>
        </references>
      </pivotArea>
    </format>
    <format dxfId="19062">
      <pivotArea dataOnly="0" labelOnly="1" fieldPosition="0">
        <references count="2">
          <reference field="0" count="1" selected="0">
            <x v="215"/>
          </reference>
          <reference field="1" count="1">
            <x v="213"/>
          </reference>
        </references>
      </pivotArea>
    </format>
    <format dxfId="19061">
      <pivotArea dataOnly="0" labelOnly="1" fieldPosition="0">
        <references count="2">
          <reference field="0" count="1" selected="0">
            <x v="216"/>
          </reference>
          <reference field="1" count="1">
            <x v="214"/>
          </reference>
        </references>
      </pivotArea>
    </format>
    <format dxfId="19060">
      <pivotArea dataOnly="0" labelOnly="1" fieldPosition="0">
        <references count="2">
          <reference field="0" count="1" selected="0">
            <x v="217"/>
          </reference>
          <reference field="1" count="1">
            <x v="215"/>
          </reference>
        </references>
      </pivotArea>
    </format>
    <format dxfId="19059">
      <pivotArea dataOnly="0" labelOnly="1" fieldPosition="0">
        <references count="2">
          <reference field="0" count="1" selected="0">
            <x v="218"/>
          </reference>
          <reference field="1" count="1">
            <x v="216"/>
          </reference>
        </references>
      </pivotArea>
    </format>
    <format dxfId="19058">
      <pivotArea dataOnly="0" labelOnly="1" fieldPosition="0">
        <references count="2">
          <reference field="0" count="1" selected="0">
            <x v="219"/>
          </reference>
          <reference field="1" count="1">
            <x v="217"/>
          </reference>
        </references>
      </pivotArea>
    </format>
    <format dxfId="19057">
      <pivotArea dataOnly="0" labelOnly="1" fieldPosition="0">
        <references count="2">
          <reference field="0" count="1" selected="0">
            <x v="220"/>
          </reference>
          <reference field="1" count="1">
            <x v="218"/>
          </reference>
        </references>
      </pivotArea>
    </format>
    <format dxfId="19056">
      <pivotArea dataOnly="0" labelOnly="1" fieldPosition="0">
        <references count="2">
          <reference field="0" count="1" selected="0">
            <x v="221"/>
          </reference>
          <reference field="1" count="1">
            <x v="219"/>
          </reference>
        </references>
      </pivotArea>
    </format>
    <format dxfId="19055">
      <pivotArea dataOnly="0" labelOnly="1" fieldPosition="0">
        <references count="2">
          <reference field="0" count="1" selected="0">
            <x v="222"/>
          </reference>
          <reference field="1" count="1">
            <x v="220"/>
          </reference>
        </references>
      </pivotArea>
    </format>
    <format dxfId="19054">
      <pivotArea dataOnly="0" labelOnly="1" fieldPosition="0">
        <references count="2">
          <reference field="0" count="1" selected="0">
            <x v="223"/>
          </reference>
          <reference field="1" count="1">
            <x v="221"/>
          </reference>
        </references>
      </pivotArea>
    </format>
    <format dxfId="19053">
      <pivotArea dataOnly="0" labelOnly="1" fieldPosition="0">
        <references count="2">
          <reference field="0" count="1" selected="0">
            <x v="224"/>
          </reference>
          <reference field="1" count="1">
            <x v="222"/>
          </reference>
        </references>
      </pivotArea>
    </format>
    <format dxfId="19052">
      <pivotArea dataOnly="0" labelOnly="1" fieldPosition="0">
        <references count="2">
          <reference field="0" count="1" selected="0">
            <x v="225"/>
          </reference>
          <reference field="1" count="1">
            <x v="223"/>
          </reference>
        </references>
      </pivotArea>
    </format>
    <format dxfId="19051">
      <pivotArea dataOnly="0" labelOnly="1" fieldPosition="0">
        <references count="2">
          <reference field="0" count="1" selected="0">
            <x v="226"/>
          </reference>
          <reference field="1" count="1">
            <x v="224"/>
          </reference>
        </references>
      </pivotArea>
    </format>
    <format dxfId="19050">
      <pivotArea dataOnly="0" labelOnly="1" fieldPosition="0">
        <references count="2">
          <reference field="0" count="1" selected="0">
            <x v="227"/>
          </reference>
          <reference field="1" count="1">
            <x v="225"/>
          </reference>
        </references>
      </pivotArea>
    </format>
    <format dxfId="19049">
      <pivotArea dataOnly="0" labelOnly="1" fieldPosition="0">
        <references count="2">
          <reference field="0" count="1" selected="0">
            <x v="228"/>
          </reference>
          <reference field="1" count="1">
            <x v="226"/>
          </reference>
        </references>
      </pivotArea>
    </format>
    <format dxfId="19048">
      <pivotArea dataOnly="0" labelOnly="1" fieldPosition="0">
        <references count="2">
          <reference field="0" count="1" selected="0">
            <x v="229"/>
          </reference>
          <reference field="1" count="1">
            <x v="227"/>
          </reference>
        </references>
      </pivotArea>
    </format>
    <format dxfId="19047">
      <pivotArea dataOnly="0" labelOnly="1" fieldPosition="0">
        <references count="2">
          <reference field="0" count="1" selected="0">
            <x v="230"/>
          </reference>
          <reference field="1" count="1">
            <x v="228"/>
          </reference>
        </references>
      </pivotArea>
    </format>
    <format dxfId="19046">
      <pivotArea dataOnly="0" labelOnly="1" fieldPosition="0">
        <references count="2">
          <reference field="0" count="1" selected="0">
            <x v="231"/>
          </reference>
          <reference field="1" count="1">
            <x v="229"/>
          </reference>
        </references>
      </pivotArea>
    </format>
    <format dxfId="19045">
      <pivotArea dataOnly="0" labelOnly="1" fieldPosition="0">
        <references count="2">
          <reference field="0" count="1" selected="0">
            <x v="232"/>
          </reference>
          <reference field="1" count="1">
            <x v="230"/>
          </reference>
        </references>
      </pivotArea>
    </format>
    <format dxfId="19044">
      <pivotArea dataOnly="0" labelOnly="1" fieldPosition="0">
        <references count="2">
          <reference field="0" count="1" selected="0">
            <x v="233"/>
          </reference>
          <reference field="1" count="1">
            <x v="231"/>
          </reference>
        </references>
      </pivotArea>
    </format>
    <format dxfId="19043">
      <pivotArea dataOnly="0" labelOnly="1" fieldPosition="0">
        <references count="2">
          <reference field="0" count="1" selected="0">
            <x v="234"/>
          </reference>
          <reference field="1" count="1">
            <x v="232"/>
          </reference>
        </references>
      </pivotArea>
    </format>
    <format dxfId="19042">
      <pivotArea dataOnly="0" labelOnly="1" fieldPosition="0">
        <references count="2">
          <reference field="0" count="1" selected="0">
            <x v="235"/>
          </reference>
          <reference field="1" count="1">
            <x v="233"/>
          </reference>
        </references>
      </pivotArea>
    </format>
    <format dxfId="19041">
      <pivotArea dataOnly="0" labelOnly="1" fieldPosition="0">
        <references count="2">
          <reference field="0" count="1" selected="0">
            <x v="236"/>
          </reference>
          <reference field="1" count="1">
            <x v="234"/>
          </reference>
        </references>
      </pivotArea>
    </format>
    <format dxfId="19040">
      <pivotArea dataOnly="0" labelOnly="1" fieldPosition="0">
        <references count="2">
          <reference field="0" count="1" selected="0">
            <x v="237"/>
          </reference>
          <reference field="1" count="1">
            <x v="235"/>
          </reference>
        </references>
      </pivotArea>
    </format>
    <format dxfId="19039">
      <pivotArea dataOnly="0" labelOnly="1" fieldPosition="0">
        <references count="2">
          <reference field="0" count="1" selected="0">
            <x v="238"/>
          </reference>
          <reference field="1" count="1">
            <x v="236"/>
          </reference>
        </references>
      </pivotArea>
    </format>
    <format dxfId="19038">
      <pivotArea dataOnly="0" labelOnly="1" fieldPosition="0">
        <references count="2">
          <reference field="0" count="1" selected="0">
            <x v="239"/>
          </reference>
          <reference field="1" count="1">
            <x v="237"/>
          </reference>
        </references>
      </pivotArea>
    </format>
    <format dxfId="19037">
      <pivotArea dataOnly="0" labelOnly="1" fieldPosition="0">
        <references count="2">
          <reference field="0" count="1" selected="0">
            <x v="240"/>
          </reference>
          <reference field="1" count="1">
            <x v="238"/>
          </reference>
        </references>
      </pivotArea>
    </format>
    <format dxfId="19036">
      <pivotArea dataOnly="0" labelOnly="1" fieldPosition="0">
        <references count="2">
          <reference field="0" count="1" selected="0">
            <x v="241"/>
          </reference>
          <reference field="1" count="1">
            <x v="239"/>
          </reference>
        </references>
      </pivotArea>
    </format>
    <format dxfId="19035">
      <pivotArea dataOnly="0" labelOnly="1" fieldPosition="0">
        <references count="2">
          <reference field="0" count="1" selected="0">
            <x v="242"/>
          </reference>
          <reference field="1" count="1">
            <x v="240"/>
          </reference>
        </references>
      </pivotArea>
    </format>
    <format dxfId="19034">
      <pivotArea dataOnly="0" labelOnly="1" fieldPosition="0">
        <references count="2">
          <reference field="0" count="1" selected="0">
            <x v="243"/>
          </reference>
          <reference field="1" count="1">
            <x v="241"/>
          </reference>
        </references>
      </pivotArea>
    </format>
    <format dxfId="19033">
      <pivotArea dataOnly="0" labelOnly="1" fieldPosition="0">
        <references count="2">
          <reference field="0" count="1" selected="0">
            <x v="244"/>
          </reference>
          <reference field="1" count="1">
            <x v="242"/>
          </reference>
        </references>
      </pivotArea>
    </format>
    <format dxfId="19032">
      <pivotArea dataOnly="0" labelOnly="1" fieldPosition="0">
        <references count="2">
          <reference field="0" count="1" selected="0">
            <x v="245"/>
          </reference>
          <reference field="1" count="1">
            <x v="243"/>
          </reference>
        </references>
      </pivotArea>
    </format>
    <format dxfId="19031">
      <pivotArea dataOnly="0" labelOnly="1" fieldPosition="0">
        <references count="2">
          <reference field="0" count="1" selected="0">
            <x v="246"/>
          </reference>
          <reference field="1" count="1">
            <x v="244"/>
          </reference>
        </references>
      </pivotArea>
    </format>
    <format dxfId="19030">
      <pivotArea dataOnly="0" labelOnly="1" fieldPosition="0">
        <references count="2">
          <reference field="0" count="1" selected="0">
            <x v="247"/>
          </reference>
          <reference field="1" count="1">
            <x v="245"/>
          </reference>
        </references>
      </pivotArea>
    </format>
    <format dxfId="19029">
      <pivotArea dataOnly="0" labelOnly="1" fieldPosition="0">
        <references count="2">
          <reference field="0" count="1" selected="0">
            <x v="248"/>
          </reference>
          <reference field="1" count="1">
            <x v="246"/>
          </reference>
        </references>
      </pivotArea>
    </format>
    <format dxfId="19028">
      <pivotArea dataOnly="0" labelOnly="1" fieldPosition="0">
        <references count="2">
          <reference field="0" count="1" selected="0">
            <x v="249"/>
          </reference>
          <reference field="1" count="1">
            <x v="247"/>
          </reference>
        </references>
      </pivotArea>
    </format>
    <format dxfId="19027">
      <pivotArea dataOnly="0" labelOnly="1" fieldPosition="0">
        <references count="2">
          <reference field="0" count="1" selected="0">
            <x v="250"/>
          </reference>
          <reference field="1" count="1">
            <x v="248"/>
          </reference>
        </references>
      </pivotArea>
    </format>
    <format dxfId="19026">
      <pivotArea dataOnly="0" labelOnly="1" fieldPosition="0">
        <references count="2">
          <reference field="0" count="1" selected="0">
            <x v="251"/>
          </reference>
          <reference field="1" count="1">
            <x v="249"/>
          </reference>
        </references>
      </pivotArea>
    </format>
    <format dxfId="19025">
      <pivotArea dataOnly="0" labelOnly="1" fieldPosition="0">
        <references count="2">
          <reference field="0" count="1" selected="0">
            <x v="252"/>
          </reference>
          <reference field="1" count="1">
            <x v="250"/>
          </reference>
        </references>
      </pivotArea>
    </format>
    <format dxfId="19024">
      <pivotArea dataOnly="0" labelOnly="1" fieldPosition="0">
        <references count="2">
          <reference field="0" count="1" selected="0">
            <x v="253"/>
          </reference>
          <reference field="1" count="1">
            <x v="251"/>
          </reference>
        </references>
      </pivotArea>
    </format>
    <format dxfId="19023">
      <pivotArea dataOnly="0" labelOnly="1" fieldPosition="0">
        <references count="2">
          <reference field="0" count="1" selected="0">
            <x v="254"/>
          </reference>
          <reference field="1" count="1">
            <x v="252"/>
          </reference>
        </references>
      </pivotArea>
    </format>
    <format dxfId="19022">
      <pivotArea dataOnly="0" labelOnly="1" fieldPosition="0">
        <references count="2">
          <reference field="0" count="1" selected="0">
            <x v="255"/>
          </reference>
          <reference field="1" count="1">
            <x v="253"/>
          </reference>
        </references>
      </pivotArea>
    </format>
    <format dxfId="19021">
      <pivotArea dataOnly="0" labelOnly="1" fieldPosition="0">
        <references count="2">
          <reference field="0" count="1" selected="0">
            <x v="256"/>
          </reference>
          <reference field="1" count="1">
            <x v="254"/>
          </reference>
        </references>
      </pivotArea>
    </format>
    <format dxfId="19020">
      <pivotArea dataOnly="0" labelOnly="1" fieldPosition="0">
        <references count="2">
          <reference field="0" count="1" selected="0">
            <x v="257"/>
          </reference>
          <reference field="1" count="1">
            <x v="255"/>
          </reference>
        </references>
      </pivotArea>
    </format>
    <format dxfId="19019">
      <pivotArea dataOnly="0" labelOnly="1" fieldPosition="0">
        <references count="2">
          <reference field="0" count="1" selected="0">
            <x v="258"/>
          </reference>
          <reference field="1" count="1">
            <x v="256"/>
          </reference>
        </references>
      </pivotArea>
    </format>
    <format dxfId="19018">
      <pivotArea dataOnly="0" labelOnly="1" fieldPosition="0">
        <references count="2">
          <reference field="0" count="1" selected="0">
            <x v="259"/>
          </reference>
          <reference field="1" count="1">
            <x v="257"/>
          </reference>
        </references>
      </pivotArea>
    </format>
    <format dxfId="19017">
      <pivotArea dataOnly="0" labelOnly="1" fieldPosition="0">
        <references count="2">
          <reference field="0" count="1" selected="0">
            <x v="260"/>
          </reference>
          <reference field="1" count="1">
            <x v="258"/>
          </reference>
        </references>
      </pivotArea>
    </format>
    <format dxfId="19016">
      <pivotArea dataOnly="0" labelOnly="1" fieldPosition="0">
        <references count="2">
          <reference field="0" count="1" selected="0">
            <x v="261"/>
          </reference>
          <reference field="1" count="1">
            <x v="259"/>
          </reference>
        </references>
      </pivotArea>
    </format>
    <format dxfId="19015">
      <pivotArea dataOnly="0" labelOnly="1" fieldPosition="0">
        <references count="2">
          <reference field="0" count="1" selected="0">
            <x v="262"/>
          </reference>
          <reference field="1" count="1">
            <x v="260"/>
          </reference>
        </references>
      </pivotArea>
    </format>
    <format dxfId="19014">
      <pivotArea dataOnly="0" labelOnly="1" fieldPosition="0">
        <references count="2">
          <reference field="0" count="1" selected="0">
            <x v="263"/>
          </reference>
          <reference field="1" count="1">
            <x v="261"/>
          </reference>
        </references>
      </pivotArea>
    </format>
    <format dxfId="19013">
      <pivotArea dataOnly="0" labelOnly="1" fieldPosition="0">
        <references count="2">
          <reference field="0" count="1" selected="0">
            <x v="264"/>
          </reference>
          <reference field="1" count="1">
            <x v="262"/>
          </reference>
        </references>
      </pivotArea>
    </format>
    <format dxfId="19012">
      <pivotArea dataOnly="0" labelOnly="1" fieldPosition="0">
        <references count="2">
          <reference field="0" count="1" selected="0">
            <x v="265"/>
          </reference>
          <reference field="1" count="1">
            <x v="263"/>
          </reference>
        </references>
      </pivotArea>
    </format>
    <format dxfId="19011">
      <pivotArea dataOnly="0" labelOnly="1" fieldPosition="0">
        <references count="2">
          <reference field="0" count="1" selected="0">
            <x v="266"/>
          </reference>
          <reference field="1" count="1">
            <x v="264"/>
          </reference>
        </references>
      </pivotArea>
    </format>
    <format dxfId="19010">
      <pivotArea dataOnly="0" labelOnly="1" fieldPosition="0">
        <references count="2">
          <reference field="0" count="1" selected="0">
            <x v="267"/>
          </reference>
          <reference field="1" count="1">
            <x v="265"/>
          </reference>
        </references>
      </pivotArea>
    </format>
    <format dxfId="19009">
      <pivotArea dataOnly="0" labelOnly="1" fieldPosition="0">
        <references count="2">
          <reference field="0" count="1" selected="0">
            <x v="268"/>
          </reference>
          <reference field="1" count="1">
            <x v="266"/>
          </reference>
        </references>
      </pivotArea>
    </format>
    <format dxfId="19008">
      <pivotArea dataOnly="0" labelOnly="1" fieldPosition="0">
        <references count="2">
          <reference field="0" count="1" selected="0">
            <x v="269"/>
          </reference>
          <reference field="1" count="1">
            <x v="267"/>
          </reference>
        </references>
      </pivotArea>
    </format>
    <format dxfId="19007">
      <pivotArea dataOnly="0" labelOnly="1" fieldPosition="0">
        <references count="2">
          <reference field="0" count="1" selected="0">
            <x v="270"/>
          </reference>
          <reference field="1" count="1">
            <x v="268"/>
          </reference>
        </references>
      </pivotArea>
    </format>
    <format dxfId="19006">
      <pivotArea dataOnly="0" labelOnly="1" fieldPosition="0">
        <references count="2">
          <reference field="0" count="1" selected="0">
            <x v="271"/>
          </reference>
          <reference field="1" count="1">
            <x v="269"/>
          </reference>
        </references>
      </pivotArea>
    </format>
    <format dxfId="19005">
      <pivotArea dataOnly="0" labelOnly="1" fieldPosition="0">
        <references count="2">
          <reference field="0" count="1" selected="0">
            <x v="272"/>
          </reference>
          <reference field="1" count="1">
            <x v="270"/>
          </reference>
        </references>
      </pivotArea>
    </format>
    <format dxfId="19004">
      <pivotArea dataOnly="0" labelOnly="1" fieldPosition="0">
        <references count="2">
          <reference field="0" count="1" selected="0">
            <x v="273"/>
          </reference>
          <reference field="1" count="1">
            <x v="271"/>
          </reference>
        </references>
      </pivotArea>
    </format>
    <format dxfId="19003">
      <pivotArea dataOnly="0" labelOnly="1" fieldPosition="0">
        <references count="2">
          <reference field="0" count="1" selected="0">
            <x v="274"/>
          </reference>
          <reference field="1" count="1">
            <x v="272"/>
          </reference>
        </references>
      </pivotArea>
    </format>
    <format dxfId="19002">
      <pivotArea dataOnly="0" labelOnly="1" fieldPosition="0">
        <references count="2">
          <reference field="0" count="1" selected="0">
            <x v="275"/>
          </reference>
          <reference field="1" count="1">
            <x v="273"/>
          </reference>
        </references>
      </pivotArea>
    </format>
    <format dxfId="19001">
      <pivotArea dataOnly="0" labelOnly="1" fieldPosition="0">
        <references count="2">
          <reference field="0" count="1" selected="0">
            <x v="276"/>
          </reference>
          <reference field="1" count="1">
            <x v="274"/>
          </reference>
        </references>
      </pivotArea>
    </format>
    <format dxfId="19000">
      <pivotArea dataOnly="0" labelOnly="1" fieldPosition="0">
        <references count="2">
          <reference field="0" count="1" selected="0">
            <x v="277"/>
          </reference>
          <reference field="1" count="1">
            <x v="275"/>
          </reference>
        </references>
      </pivotArea>
    </format>
    <format dxfId="18999">
      <pivotArea dataOnly="0" labelOnly="1" fieldPosition="0">
        <references count="2">
          <reference field="0" count="1" selected="0">
            <x v="278"/>
          </reference>
          <reference field="1" count="1">
            <x v="276"/>
          </reference>
        </references>
      </pivotArea>
    </format>
    <format dxfId="18998">
      <pivotArea dataOnly="0" labelOnly="1" fieldPosition="0">
        <references count="2">
          <reference field="0" count="1" selected="0">
            <x v="279"/>
          </reference>
          <reference field="1" count="1">
            <x v="277"/>
          </reference>
        </references>
      </pivotArea>
    </format>
    <format dxfId="18997">
      <pivotArea dataOnly="0" labelOnly="1" fieldPosition="0">
        <references count="2">
          <reference field="0" count="1" selected="0">
            <x v="280"/>
          </reference>
          <reference field="1" count="1">
            <x v="278"/>
          </reference>
        </references>
      </pivotArea>
    </format>
    <format dxfId="18996">
      <pivotArea dataOnly="0" labelOnly="1" fieldPosition="0">
        <references count="2">
          <reference field="0" count="1" selected="0">
            <x v="281"/>
          </reference>
          <reference field="1" count="1">
            <x v="279"/>
          </reference>
        </references>
      </pivotArea>
    </format>
    <format dxfId="18995">
      <pivotArea dataOnly="0" labelOnly="1" fieldPosition="0">
        <references count="2">
          <reference field="0" count="1" selected="0">
            <x v="282"/>
          </reference>
          <reference field="1" count="1">
            <x v="280"/>
          </reference>
        </references>
      </pivotArea>
    </format>
    <format dxfId="18994">
      <pivotArea dataOnly="0" labelOnly="1" fieldPosition="0">
        <references count="2">
          <reference field="0" count="1" selected="0">
            <x v="283"/>
          </reference>
          <reference field="1" count="1">
            <x v="281"/>
          </reference>
        </references>
      </pivotArea>
    </format>
    <format dxfId="18993">
      <pivotArea dataOnly="0" labelOnly="1" fieldPosition="0">
        <references count="2">
          <reference field="0" count="1" selected="0">
            <x v="284"/>
          </reference>
          <reference field="1" count="1">
            <x v="282"/>
          </reference>
        </references>
      </pivotArea>
    </format>
    <format dxfId="18992">
      <pivotArea dataOnly="0" labelOnly="1" fieldPosition="0">
        <references count="2">
          <reference field="0" count="1" selected="0">
            <x v="285"/>
          </reference>
          <reference field="1" count="1">
            <x v="283"/>
          </reference>
        </references>
      </pivotArea>
    </format>
    <format dxfId="18991">
      <pivotArea dataOnly="0" labelOnly="1" fieldPosition="0">
        <references count="2">
          <reference field="0" count="1" selected="0">
            <x v="286"/>
          </reference>
          <reference field="1" count="1">
            <x v="284"/>
          </reference>
        </references>
      </pivotArea>
    </format>
    <format dxfId="18990">
      <pivotArea dataOnly="0" labelOnly="1" fieldPosition="0">
        <references count="2">
          <reference field="0" count="1" selected="0">
            <x v="287"/>
          </reference>
          <reference field="1" count="1">
            <x v="285"/>
          </reference>
        </references>
      </pivotArea>
    </format>
    <format dxfId="18989">
      <pivotArea dataOnly="0" labelOnly="1" fieldPosition="0">
        <references count="2">
          <reference field="0" count="1" selected="0">
            <x v="288"/>
          </reference>
          <reference field="1" count="1">
            <x v="286"/>
          </reference>
        </references>
      </pivotArea>
    </format>
    <format dxfId="18988">
      <pivotArea dataOnly="0" labelOnly="1" fieldPosition="0">
        <references count="2">
          <reference field="0" count="1" selected="0">
            <x v="289"/>
          </reference>
          <reference field="1" count="1">
            <x v="287"/>
          </reference>
        </references>
      </pivotArea>
    </format>
    <format dxfId="18987">
      <pivotArea dataOnly="0" labelOnly="1" fieldPosition="0">
        <references count="2">
          <reference field="0" count="1" selected="0">
            <x v="290"/>
          </reference>
          <reference field="1" count="1">
            <x v="288"/>
          </reference>
        </references>
      </pivotArea>
    </format>
    <format dxfId="18986">
      <pivotArea dataOnly="0" labelOnly="1" fieldPosition="0">
        <references count="2">
          <reference field="0" count="1" selected="0">
            <x v="291"/>
          </reference>
          <reference field="1" count="1">
            <x v="289"/>
          </reference>
        </references>
      </pivotArea>
    </format>
    <format dxfId="18985">
      <pivotArea dataOnly="0" labelOnly="1" fieldPosition="0">
        <references count="2">
          <reference field="0" count="1" selected="0">
            <x v="292"/>
          </reference>
          <reference field="1" count="1">
            <x v="290"/>
          </reference>
        </references>
      </pivotArea>
    </format>
    <format dxfId="18984">
      <pivotArea dataOnly="0" labelOnly="1" fieldPosition="0">
        <references count="2">
          <reference field="0" count="1" selected="0">
            <x v="293"/>
          </reference>
          <reference field="1" count="1">
            <x v="291"/>
          </reference>
        </references>
      </pivotArea>
    </format>
    <format dxfId="18983">
      <pivotArea dataOnly="0" labelOnly="1" fieldPosition="0">
        <references count="2">
          <reference field="0" count="1" selected="0">
            <x v="294"/>
          </reference>
          <reference field="1" count="1">
            <x v="292"/>
          </reference>
        </references>
      </pivotArea>
    </format>
    <format dxfId="18982">
      <pivotArea dataOnly="0" labelOnly="1" fieldPosition="0">
        <references count="2">
          <reference field="0" count="1" selected="0">
            <x v="295"/>
          </reference>
          <reference field="1" count="1">
            <x v="293"/>
          </reference>
        </references>
      </pivotArea>
    </format>
    <format dxfId="18981">
      <pivotArea dataOnly="0" labelOnly="1" fieldPosition="0">
        <references count="2">
          <reference field="0" count="1" selected="0">
            <x v="296"/>
          </reference>
          <reference field="1" count="1">
            <x v="294"/>
          </reference>
        </references>
      </pivotArea>
    </format>
    <format dxfId="18980">
      <pivotArea dataOnly="0" labelOnly="1" fieldPosition="0">
        <references count="2">
          <reference field="0" count="1" selected="0">
            <x v="297"/>
          </reference>
          <reference field="1" count="1">
            <x v="295"/>
          </reference>
        </references>
      </pivotArea>
    </format>
    <format dxfId="18979">
      <pivotArea dataOnly="0" labelOnly="1" fieldPosition="0">
        <references count="2">
          <reference field="0" count="1" selected="0">
            <x v="298"/>
          </reference>
          <reference field="1" count="1">
            <x v="296"/>
          </reference>
        </references>
      </pivotArea>
    </format>
    <format dxfId="18978">
      <pivotArea dataOnly="0" labelOnly="1" fieldPosition="0">
        <references count="2">
          <reference field="0" count="1" selected="0">
            <x v="299"/>
          </reference>
          <reference field="1" count="1">
            <x v="297"/>
          </reference>
        </references>
      </pivotArea>
    </format>
    <format dxfId="18977">
      <pivotArea dataOnly="0" labelOnly="1" fieldPosition="0">
        <references count="2">
          <reference field="0" count="1" selected="0">
            <x v="300"/>
          </reference>
          <reference field="1" count="1">
            <x v="298"/>
          </reference>
        </references>
      </pivotArea>
    </format>
    <format dxfId="18976">
      <pivotArea dataOnly="0" labelOnly="1" fieldPosition="0">
        <references count="2">
          <reference field="0" count="1" selected="0">
            <x v="301"/>
          </reference>
          <reference field="1" count="1">
            <x v="299"/>
          </reference>
        </references>
      </pivotArea>
    </format>
    <format dxfId="18975">
      <pivotArea dataOnly="0" labelOnly="1" fieldPosition="0">
        <references count="2">
          <reference field="0" count="1" selected="0">
            <x v="302"/>
          </reference>
          <reference field="1" count="1">
            <x v="300"/>
          </reference>
        </references>
      </pivotArea>
    </format>
    <format dxfId="18974">
      <pivotArea dataOnly="0" labelOnly="1" fieldPosition="0">
        <references count="2">
          <reference field="0" count="1" selected="0">
            <x v="303"/>
          </reference>
          <reference field="1" count="1">
            <x v="301"/>
          </reference>
        </references>
      </pivotArea>
    </format>
    <format dxfId="18973">
      <pivotArea dataOnly="0" labelOnly="1" fieldPosition="0">
        <references count="2">
          <reference field="0" count="1" selected="0">
            <x v="304"/>
          </reference>
          <reference field="1" count="1">
            <x v="302"/>
          </reference>
        </references>
      </pivotArea>
    </format>
    <format dxfId="18972">
      <pivotArea dataOnly="0" labelOnly="1" fieldPosition="0">
        <references count="2">
          <reference field="0" count="1" selected="0">
            <x v="305"/>
          </reference>
          <reference field="1" count="1">
            <x v="303"/>
          </reference>
        </references>
      </pivotArea>
    </format>
    <format dxfId="18971">
      <pivotArea dataOnly="0" labelOnly="1" fieldPosition="0">
        <references count="2">
          <reference field="0" count="1" selected="0">
            <x v="306"/>
          </reference>
          <reference field="1" count="1">
            <x v="304"/>
          </reference>
        </references>
      </pivotArea>
    </format>
    <format dxfId="18970">
      <pivotArea dataOnly="0" labelOnly="1" fieldPosition="0">
        <references count="2">
          <reference field="0" count="1" selected="0">
            <x v="307"/>
          </reference>
          <reference field="1" count="1">
            <x v="305"/>
          </reference>
        </references>
      </pivotArea>
    </format>
    <format dxfId="18969">
      <pivotArea dataOnly="0" labelOnly="1" fieldPosition="0">
        <references count="2">
          <reference field="0" count="1" selected="0">
            <x v="308"/>
          </reference>
          <reference field="1" count="1">
            <x v="306"/>
          </reference>
        </references>
      </pivotArea>
    </format>
    <format dxfId="18968">
      <pivotArea dataOnly="0" labelOnly="1" fieldPosition="0">
        <references count="2">
          <reference field="0" count="1" selected="0">
            <x v="309"/>
          </reference>
          <reference field="1" count="1">
            <x v="307"/>
          </reference>
        </references>
      </pivotArea>
    </format>
    <format dxfId="18967">
      <pivotArea dataOnly="0" labelOnly="1" fieldPosition="0">
        <references count="2">
          <reference field="0" count="1" selected="0">
            <x v="310"/>
          </reference>
          <reference field="1" count="1">
            <x v="308"/>
          </reference>
        </references>
      </pivotArea>
    </format>
    <format dxfId="18966">
      <pivotArea dataOnly="0" labelOnly="1" fieldPosition="0">
        <references count="2">
          <reference field="0" count="1" selected="0">
            <x v="311"/>
          </reference>
          <reference field="1" count="1">
            <x v="309"/>
          </reference>
        </references>
      </pivotArea>
    </format>
    <format dxfId="18965">
      <pivotArea dataOnly="0" labelOnly="1" fieldPosition="0">
        <references count="2">
          <reference field="0" count="1" selected="0">
            <x v="312"/>
          </reference>
          <reference field="1" count="1">
            <x v="310"/>
          </reference>
        </references>
      </pivotArea>
    </format>
    <format dxfId="18964">
      <pivotArea dataOnly="0" labelOnly="1" fieldPosition="0">
        <references count="2">
          <reference field="0" count="1" selected="0">
            <x v="313"/>
          </reference>
          <reference field="1" count="1">
            <x v="311"/>
          </reference>
        </references>
      </pivotArea>
    </format>
    <format dxfId="18963">
      <pivotArea dataOnly="0" labelOnly="1" fieldPosition="0">
        <references count="2">
          <reference field="0" count="1" selected="0">
            <x v="314"/>
          </reference>
          <reference field="1" count="1">
            <x v="312"/>
          </reference>
        </references>
      </pivotArea>
    </format>
    <format dxfId="18962">
      <pivotArea dataOnly="0" labelOnly="1" fieldPosition="0">
        <references count="2">
          <reference field="0" count="1" selected="0">
            <x v="315"/>
          </reference>
          <reference field="1" count="1">
            <x v="313"/>
          </reference>
        </references>
      </pivotArea>
    </format>
    <format dxfId="18961">
      <pivotArea dataOnly="0" labelOnly="1" fieldPosition="0">
        <references count="2">
          <reference field="0" count="1" selected="0">
            <x v="316"/>
          </reference>
          <reference field="1" count="1">
            <x v="314"/>
          </reference>
        </references>
      </pivotArea>
    </format>
    <format dxfId="18960">
      <pivotArea dataOnly="0" labelOnly="1" fieldPosition="0">
        <references count="2">
          <reference field="0" count="1" selected="0">
            <x v="317"/>
          </reference>
          <reference field="1" count="1">
            <x v="315"/>
          </reference>
        </references>
      </pivotArea>
    </format>
    <format dxfId="18959">
      <pivotArea dataOnly="0" labelOnly="1" fieldPosition="0">
        <references count="2">
          <reference field="0" count="1" selected="0">
            <x v="318"/>
          </reference>
          <reference field="1" count="1">
            <x v="316"/>
          </reference>
        </references>
      </pivotArea>
    </format>
    <format dxfId="18958">
      <pivotArea dataOnly="0" labelOnly="1" fieldPosition="0">
        <references count="2">
          <reference field="0" count="1" selected="0">
            <x v="319"/>
          </reference>
          <reference field="1" count="1">
            <x v="317"/>
          </reference>
        </references>
      </pivotArea>
    </format>
    <format dxfId="18957">
      <pivotArea dataOnly="0" labelOnly="1" fieldPosition="0">
        <references count="2">
          <reference field="0" count="1" selected="0">
            <x v="320"/>
          </reference>
          <reference field="1" count="1">
            <x v="318"/>
          </reference>
        </references>
      </pivotArea>
    </format>
    <format dxfId="18956">
      <pivotArea dataOnly="0" labelOnly="1" fieldPosition="0">
        <references count="2">
          <reference field="0" count="1" selected="0">
            <x v="321"/>
          </reference>
          <reference field="1" count="1">
            <x v="319"/>
          </reference>
        </references>
      </pivotArea>
    </format>
    <format dxfId="18955">
      <pivotArea dataOnly="0" labelOnly="1" fieldPosition="0">
        <references count="2">
          <reference field="0" count="1" selected="0">
            <x v="322"/>
          </reference>
          <reference field="1" count="1">
            <x v="320"/>
          </reference>
        </references>
      </pivotArea>
    </format>
    <format dxfId="18954">
      <pivotArea dataOnly="0" labelOnly="1" fieldPosition="0">
        <references count="2">
          <reference field="0" count="1" selected="0">
            <x v="323"/>
          </reference>
          <reference field="1" count="1">
            <x v="321"/>
          </reference>
        </references>
      </pivotArea>
    </format>
    <format dxfId="18953">
      <pivotArea dataOnly="0" labelOnly="1" fieldPosition="0">
        <references count="2">
          <reference field="0" count="1" selected="0">
            <x v="324"/>
          </reference>
          <reference field="1" count="1">
            <x v="322"/>
          </reference>
        </references>
      </pivotArea>
    </format>
    <format dxfId="18952">
      <pivotArea dataOnly="0" labelOnly="1" fieldPosition="0">
        <references count="2">
          <reference field="0" count="1" selected="0">
            <x v="325"/>
          </reference>
          <reference field="1" count="1">
            <x v="323"/>
          </reference>
        </references>
      </pivotArea>
    </format>
    <format dxfId="18951">
      <pivotArea dataOnly="0" labelOnly="1" fieldPosition="0">
        <references count="2">
          <reference field="0" count="1" selected="0">
            <x v="326"/>
          </reference>
          <reference field="1" count="1">
            <x v="324"/>
          </reference>
        </references>
      </pivotArea>
    </format>
    <format dxfId="18950">
      <pivotArea dataOnly="0" labelOnly="1" fieldPosition="0">
        <references count="2">
          <reference field="0" count="1" selected="0">
            <x v="327"/>
          </reference>
          <reference field="1" count="1">
            <x v="325"/>
          </reference>
        </references>
      </pivotArea>
    </format>
    <format dxfId="18949">
      <pivotArea dataOnly="0" labelOnly="1" fieldPosition="0">
        <references count="2">
          <reference field="0" count="1" selected="0">
            <x v="328"/>
          </reference>
          <reference field="1" count="1">
            <x v="326"/>
          </reference>
        </references>
      </pivotArea>
    </format>
    <format dxfId="18948">
      <pivotArea dataOnly="0" labelOnly="1" fieldPosition="0">
        <references count="2">
          <reference field="0" count="1" selected="0">
            <x v="329"/>
          </reference>
          <reference field="1" count="1">
            <x v="327"/>
          </reference>
        </references>
      </pivotArea>
    </format>
    <format dxfId="18947">
      <pivotArea dataOnly="0" labelOnly="1" fieldPosition="0">
        <references count="2">
          <reference field="0" count="1" selected="0">
            <x v="330"/>
          </reference>
          <reference field="1" count="1">
            <x v="328"/>
          </reference>
        </references>
      </pivotArea>
    </format>
    <format dxfId="18946">
      <pivotArea dataOnly="0" labelOnly="1" fieldPosition="0">
        <references count="2">
          <reference field="0" count="1" selected="0">
            <x v="331"/>
          </reference>
          <reference field="1" count="1">
            <x v="329"/>
          </reference>
        </references>
      </pivotArea>
    </format>
    <format dxfId="18945">
      <pivotArea dataOnly="0" labelOnly="1" fieldPosition="0">
        <references count="2">
          <reference field="0" count="1" selected="0">
            <x v="332"/>
          </reference>
          <reference field="1" count="1">
            <x v="330"/>
          </reference>
        </references>
      </pivotArea>
    </format>
    <format dxfId="18944">
      <pivotArea dataOnly="0" labelOnly="1" fieldPosition="0">
        <references count="2">
          <reference field="0" count="1" selected="0">
            <x v="333"/>
          </reference>
          <reference field="1" count="1">
            <x v="331"/>
          </reference>
        </references>
      </pivotArea>
    </format>
    <format dxfId="18943">
      <pivotArea dataOnly="0" labelOnly="1" fieldPosition="0">
        <references count="2">
          <reference field="0" count="1" selected="0">
            <x v="334"/>
          </reference>
          <reference field="1" count="1">
            <x v="332"/>
          </reference>
        </references>
      </pivotArea>
    </format>
    <format dxfId="18942">
      <pivotArea dataOnly="0" labelOnly="1" fieldPosition="0">
        <references count="2">
          <reference field="0" count="1" selected="0">
            <x v="335"/>
          </reference>
          <reference field="1" count="1">
            <x v="333"/>
          </reference>
        </references>
      </pivotArea>
    </format>
    <format dxfId="18941">
      <pivotArea dataOnly="0" labelOnly="1" fieldPosition="0">
        <references count="2">
          <reference field="0" count="1" selected="0">
            <x v="336"/>
          </reference>
          <reference field="1" count="1">
            <x v="334"/>
          </reference>
        </references>
      </pivotArea>
    </format>
    <format dxfId="18940">
      <pivotArea dataOnly="0" labelOnly="1" fieldPosition="0">
        <references count="2">
          <reference field="0" count="1" selected="0">
            <x v="337"/>
          </reference>
          <reference field="1" count="1">
            <x v="335"/>
          </reference>
        </references>
      </pivotArea>
    </format>
    <format dxfId="18939">
      <pivotArea dataOnly="0" labelOnly="1" fieldPosition="0">
        <references count="2">
          <reference field="0" count="1" selected="0">
            <x v="338"/>
          </reference>
          <reference field="1" count="1">
            <x v="336"/>
          </reference>
        </references>
      </pivotArea>
    </format>
    <format dxfId="18938">
      <pivotArea dataOnly="0" labelOnly="1" fieldPosition="0">
        <references count="2">
          <reference field="0" count="1" selected="0">
            <x v="339"/>
          </reference>
          <reference field="1" count="1">
            <x v="337"/>
          </reference>
        </references>
      </pivotArea>
    </format>
    <format dxfId="18937">
      <pivotArea dataOnly="0" labelOnly="1" fieldPosition="0">
        <references count="2">
          <reference field="0" count="1" selected="0">
            <x v="340"/>
          </reference>
          <reference field="1" count="1">
            <x v="338"/>
          </reference>
        </references>
      </pivotArea>
    </format>
    <format dxfId="18936">
      <pivotArea dataOnly="0" labelOnly="1" fieldPosition="0">
        <references count="2">
          <reference field="0" count="1" selected="0">
            <x v="341"/>
          </reference>
          <reference field="1" count="1">
            <x v="339"/>
          </reference>
        </references>
      </pivotArea>
    </format>
    <format dxfId="18935">
      <pivotArea dataOnly="0" labelOnly="1" fieldPosition="0">
        <references count="2">
          <reference field="0" count="1" selected="0">
            <x v="342"/>
          </reference>
          <reference field="1" count="1">
            <x v="340"/>
          </reference>
        </references>
      </pivotArea>
    </format>
    <format dxfId="18934">
      <pivotArea dataOnly="0" labelOnly="1" fieldPosition="0">
        <references count="2">
          <reference field="0" count="1" selected="0">
            <x v="343"/>
          </reference>
          <reference field="1" count="1">
            <x v="341"/>
          </reference>
        </references>
      </pivotArea>
    </format>
    <format dxfId="18933">
      <pivotArea dataOnly="0" labelOnly="1" fieldPosition="0">
        <references count="2">
          <reference field="0" count="1" selected="0">
            <x v="344"/>
          </reference>
          <reference field="1" count="1">
            <x v="342"/>
          </reference>
        </references>
      </pivotArea>
    </format>
    <format dxfId="18932">
      <pivotArea dataOnly="0" labelOnly="1" fieldPosition="0">
        <references count="2">
          <reference field="0" count="1" selected="0">
            <x v="345"/>
          </reference>
          <reference field="1" count="1">
            <x v="343"/>
          </reference>
        </references>
      </pivotArea>
    </format>
    <format dxfId="18931">
      <pivotArea dataOnly="0" labelOnly="1" fieldPosition="0">
        <references count="2">
          <reference field="0" count="1" selected="0">
            <x v="346"/>
          </reference>
          <reference field="1" count="1">
            <x v="344"/>
          </reference>
        </references>
      </pivotArea>
    </format>
    <format dxfId="18930">
      <pivotArea dataOnly="0" labelOnly="1" fieldPosition="0">
        <references count="2">
          <reference field="0" count="1" selected="0">
            <x v="347"/>
          </reference>
          <reference field="1" count="1">
            <x v="345"/>
          </reference>
        </references>
      </pivotArea>
    </format>
    <format dxfId="18929">
      <pivotArea dataOnly="0" labelOnly="1" fieldPosition="0">
        <references count="2">
          <reference field="0" count="1" selected="0">
            <x v="348"/>
          </reference>
          <reference field="1" count="1">
            <x v="346"/>
          </reference>
        </references>
      </pivotArea>
    </format>
    <format dxfId="18928">
      <pivotArea dataOnly="0" labelOnly="1" fieldPosition="0">
        <references count="2">
          <reference field="0" count="1" selected="0">
            <x v="349"/>
          </reference>
          <reference field="1" count="1">
            <x v="347"/>
          </reference>
        </references>
      </pivotArea>
    </format>
    <format dxfId="18927">
      <pivotArea dataOnly="0" labelOnly="1" fieldPosition="0">
        <references count="2">
          <reference field="0" count="1" selected="0">
            <x v="350"/>
          </reference>
          <reference field="1" count="1">
            <x v="348"/>
          </reference>
        </references>
      </pivotArea>
    </format>
    <format dxfId="18926">
      <pivotArea dataOnly="0" labelOnly="1" fieldPosition="0">
        <references count="2">
          <reference field="0" count="1" selected="0">
            <x v="351"/>
          </reference>
          <reference field="1" count="1">
            <x v="349"/>
          </reference>
        </references>
      </pivotArea>
    </format>
    <format dxfId="18925">
      <pivotArea dataOnly="0" labelOnly="1" fieldPosition="0">
        <references count="2">
          <reference field="0" count="1" selected="0">
            <x v="352"/>
          </reference>
          <reference field="1" count="1">
            <x v="350"/>
          </reference>
        </references>
      </pivotArea>
    </format>
    <format dxfId="18924">
      <pivotArea dataOnly="0" labelOnly="1" fieldPosition="0">
        <references count="2">
          <reference field="0" count="1" selected="0">
            <x v="353"/>
          </reference>
          <reference field="1" count="1">
            <x v="351"/>
          </reference>
        </references>
      </pivotArea>
    </format>
    <format dxfId="18923">
      <pivotArea dataOnly="0" labelOnly="1" fieldPosition="0">
        <references count="2">
          <reference field="0" count="1" selected="0">
            <x v="354"/>
          </reference>
          <reference field="1" count="1">
            <x v="352"/>
          </reference>
        </references>
      </pivotArea>
    </format>
    <format dxfId="18922">
      <pivotArea dataOnly="0" labelOnly="1" fieldPosition="0">
        <references count="2">
          <reference field="0" count="1" selected="0">
            <x v="355"/>
          </reference>
          <reference field="1" count="1">
            <x v="353"/>
          </reference>
        </references>
      </pivotArea>
    </format>
    <format dxfId="18921">
      <pivotArea dataOnly="0" labelOnly="1" fieldPosition="0">
        <references count="2">
          <reference field="0" count="1" selected="0">
            <x v="356"/>
          </reference>
          <reference field="1" count="1">
            <x v="354"/>
          </reference>
        </references>
      </pivotArea>
    </format>
    <format dxfId="18920">
      <pivotArea dataOnly="0" labelOnly="1" fieldPosition="0">
        <references count="2">
          <reference field="0" count="1" selected="0">
            <x v="357"/>
          </reference>
          <reference field="1" count="1">
            <x v="355"/>
          </reference>
        </references>
      </pivotArea>
    </format>
    <format dxfId="18919">
      <pivotArea dataOnly="0" labelOnly="1" fieldPosition="0">
        <references count="2">
          <reference field="0" count="1" selected="0">
            <x v="358"/>
          </reference>
          <reference field="1" count="1">
            <x v="356"/>
          </reference>
        </references>
      </pivotArea>
    </format>
    <format dxfId="18918">
      <pivotArea dataOnly="0" labelOnly="1" fieldPosition="0">
        <references count="2">
          <reference field="0" count="1" selected="0">
            <x v="359"/>
          </reference>
          <reference field="1" count="1">
            <x v="357"/>
          </reference>
        </references>
      </pivotArea>
    </format>
    <format dxfId="18917">
      <pivotArea dataOnly="0" labelOnly="1" fieldPosition="0">
        <references count="2">
          <reference field="0" count="1" selected="0">
            <x v="360"/>
          </reference>
          <reference field="1" count="1">
            <x v="358"/>
          </reference>
        </references>
      </pivotArea>
    </format>
    <format dxfId="18916">
      <pivotArea dataOnly="0" labelOnly="1" fieldPosition="0">
        <references count="2">
          <reference field="0" count="1" selected="0">
            <x v="361"/>
          </reference>
          <reference field="1" count="1">
            <x v="359"/>
          </reference>
        </references>
      </pivotArea>
    </format>
    <format dxfId="18915">
      <pivotArea dataOnly="0" labelOnly="1" fieldPosition="0">
        <references count="2">
          <reference field="0" count="1" selected="0">
            <x v="362"/>
          </reference>
          <reference field="1" count="1">
            <x v="360"/>
          </reference>
        </references>
      </pivotArea>
    </format>
    <format dxfId="18914">
      <pivotArea dataOnly="0" labelOnly="1" fieldPosition="0">
        <references count="2">
          <reference field="0" count="1" selected="0">
            <x v="363"/>
          </reference>
          <reference field="1" count="1">
            <x v="361"/>
          </reference>
        </references>
      </pivotArea>
    </format>
    <format dxfId="18913">
      <pivotArea dataOnly="0" labelOnly="1" fieldPosition="0">
        <references count="2">
          <reference field="0" count="1" selected="0">
            <x v="364"/>
          </reference>
          <reference field="1" count="1">
            <x v="362"/>
          </reference>
        </references>
      </pivotArea>
    </format>
    <format dxfId="18912">
      <pivotArea dataOnly="0" labelOnly="1" fieldPosition="0">
        <references count="2">
          <reference field="0" count="1" selected="0">
            <x v="365"/>
          </reference>
          <reference field="1" count="1">
            <x v="363"/>
          </reference>
        </references>
      </pivotArea>
    </format>
    <format dxfId="18911">
      <pivotArea dataOnly="0" labelOnly="1" fieldPosition="0">
        <references count="2">
          <reference field="0" count="1" selected="0">
            <x v="366"/>
          </reference>
          <reference field="1" count="1">
            <x v="364"/>
          </reference>
        </references>
      </pivotArea>
    </format>
    <format dxfId="18910">
      <pivotArea dataOnly="0" labelOnly="1" fieldPosition="0">
        <references count="2">
          <reference field="0" count="1" selected="0">
            <x v="367"/>
          </reference>
          <reference field="1" count="1">
            <x v="365"/>
          </reference>
        </references>
      </pivotArea>
    </format>
    <format dxfId="18909">
      <pivotArea dataOnly="0" labelOnly="1" fieldPosition="0">
        <references count="2">
          <reference field="0" count="1" selected="0">
            <x v="368"/>
          </reference>
          <reference field="1" count="1">
            <x v="366"/>
          </reference>
        </references>
      </pivotArea>
    </format>
    <format dxfId="18908">
      <pivotArea dataOnly="0" labelOnly="1" fieldPosition="0">
        <references count="2">
          <reference field="0" count="1" selected="0">
            <x v="369"/>
          </reference>
          <reference field="1" count="1">
            <x v="367"/>
          </reference>
        </references>
      </pivotArea>
    </format>
    <format dxfId="18907">
      <pivotArea dataOnly="0" labelOnly="1" fieldPosition="0">
        <references count="2">
          <reference field="0" count="1" selected="0">
            <x v="370"/>
          </reference>
          <reference field="1" count="1">
            <x v="368"/>
          </reference>
        </references>
      </pivotArea>
    </format>
    <format dxfId="18906">
      <pivotArea dataOnly="0" labelOnly="1" fieldPosition="0">
        <references count="2">
          <reference field="0" count="1" selected="0">
            <x v="371"/>
          </reference>
          <reference field="1" count="1">
            <x v="369"/>
          </reference>
        </references>
      </pivotArea>
    </format>
    <format dxfId="18905">
      <pivotArea dataOnly="0" labelOnly="1" fieldPosition="0">
        <references count="2">
          <reference field="0" count="1" selected="0">
            <x v="372"/>
          </reference>
          <reference field="1" count="1">
            <x v="370"/>
          </reference>
        </references>
      </pivotArea>
    </format>
    <format dxfId="18904">
      <pivotArea dataOnly="0" labelOnly="1" fieldPosition="0">
        <references count="2">
          <reference field="0" count="1" selected="0">
            <x v="373"/>
          </reference>
          <reference field="1" count="1">
            <x v="371"/>
          </reference>
        </references>
      </pivotArea>
    </format>
    <format dxfId="18903">
      <pivotArea dataOnly="0" labelOnly="1" fieldPosition="0">
        <references count="2">
          <reference field="0" count="1" selected="0">
            <x v="374"/>
          </reference>
          <reference field="1" count="1">
            <x v="372"/>
          </reference>
        </references>
      </pivotArea>
    </format>
    <format dxfId="18902">
      <pivotArea dataOnly="0" labelOnly="1" fieldPosition="0">
        <references count="2">
          <reference field="0" count="1" selected="0">
            <x v="375"/>
          </reference>
          <reference field="1" count="1">
            <x v="373"/>
          </reference>
        </references>
      </pivotArea>
    </format>
    <format dxfId="18901">
      <pivotArea dataOnly="0" labelOnly="1" fieldPosition="0">
        <references count="2">
          <reference field="0" count="1" selected="0">
            <x v="376"/>
          </reference>
          <reference field="1" count="1">
            <x v="374"/>
          </reference>
        </references>
      </pivotArea>
    </format>
    <format dxfId="18900">
      <pivotArea dataOnly="0" labelOnly="1" fieldPosition="0">
        <references count="2">
          <reference field="0" count="1" selected="0">
            <x v="377"/>
          </reference>
          <reference field="1" count="1">
            <x v="375"/>
          </reference>
        </references>
      </pivotArea>
    </format>
    <format dxfId="18899">
      <pivotArea dataOnly="0" labelOnly="1" fieldPosition="0">
        <references count="2">
          <reference field="0" count="1" selected="0">
            <x v="378"/>
          </reference>
          <reference field="1" count="1">
            <x v="376"/>
          </reference>
        </references>
      </pivotArea>
    </format>
    <format dxfId="18898">
      <pivotArea dataOnly="0" labelOnly="1" fieldPosition="0">
        <references count="2">
          <reference field="0" count="1" selected="0">
            <x v="379"/>
          </reference>
          <reference field="1" count="1">
            <x v="377"/>
          </reference>
        </references>
      </pivotArea>
    </format>
    <format dxfId="18897">
      <pivotArea dataOnly="0" labelOnly="1" fieldPosition="0">
        <references count="2">
          <reference field="0" count="1" selected="0">
            <x v="380"/>
          </reference>
          <reference field="1" count="1">
            <x v="378"/>
          </reference>
        </references>
      </pivotArea>
    </format>
    <format dxfId="18896">
      <pivotArea dataOnly="0" labelOnly="1" fieldPosition="0">
        <references count="2">
          <reference field="0" count="1" selected="0">
            <x v="381"/>
          </reference>
          <reference field="1" count="1">
            <x v="379"/>
          </reference>
        </references>
      </pivotArea>
    </format>
    <format dxfId="18895">
      <pivotArea dataOnly="0" labelOnly="1" fieldPosition="0">
        <references count="2">
          <reference field="0" count="1" selected="0">
            <x v="382"/>
          </reference>
          <reference field="1" count="1">
            <x v="380"/>
          </reference>
        </references>
      </pivotArea>
    </format>
    <format dxfId="18894">
      <pivotArea dataOnly="0" labelOnly="1" fieldPosition="0">
        <references count="2">
          <reference field="0" count="1" selected="0">
            <x v="383"/>
          </reference>
          <reference field="1" count="1">
            <x v="381"/>
          </reference>
        </references>
      </pivotArea>
    </format>
    <format dxfId="18893">
      <pivotArea dataOnly="0" labelOnly="1" fieldPosition="0">
        <references count="2">
          <reference field="0" count="1" selected="0">
            <x v="384"/>
          </reference>
          <reference field="1" count="1">
            <x v="382"/>
          </reference>
        </references>
      </pivotArea>
    </format>
    <format dxfId="18892">
      <pivotArea dataOnly="0" labelOnly="1" fieldPosition="0">
        <references count="2">
          <reference field="0" count="1" selected="0">
            <x v="385"/>
          </reference>
          <reference field="1" count="1">
            <x v="383"/>
          </reference>
        </references>
      </pivotArea>
    </format>
    <format dxfId="18891">
      <pivotArea dataOnly="0" labelOnly="1" fieldPosition="0">
        <references count="2">
          <reference field="0" count="1" selected="0">
            <x v="386"/>
          </reference>
          <reference field="1" count="1">
            <x v="384"/>
          </reference>
        </references>
      </pivotArea>
    </format>
    <format dxfId="18890">
      <pivotArea dataOnly="0" labelOnly="1" fieldPosition="0">
        <references count="2">
          <reference field="0" count="1" selected="0">
            <x v="387"/>
          </reference>
          <reference field="1" count="1">
            <x v="385"/>
          </reference>
        </references>
      </pivotArea>
    </format>
    <format dxfId="18889">
      <pivotArea dataOnly="0" labelOnly="1" fieldPosition="0">
        <references count="2">
          <reference field="0" count="1" selected="0">
            <x v="388"/>
          </reference>
          <reference field="1" count="1">
            <x v="386"/>
          </reference>
        </references>
      </pivotArea>
    </format>
    <format dxfId="18888">
      <pivotArea dataOnly="0" labelOnly="1" fieldPosition="0">
        <references count="2">
          <reference field="0" count="1" selected="0">
            <x v="389"/>
          </reference>
          <reference field="1" count="1">
            <x v="387"/>
          </reference>
        </references>
      </pivotArea>
    </format>
    <format dxfId="18887">
      <pivotArea dataOnly="0" labelOnly="1" fieldPosition="0">
        <references count="2">
          <reference field="0" count="1" selected="0">
            <x v="390"/>
          </reference>
          <reference field="1" count="1">
            <x v="388"/>
          </reference>
        </references>
      </pivotArea>
    </format>
    <format dxfId="18886">
      <pivotArea dataOnly="0" labelOnly="1" fieldPosition="0">
        <references count="2">
          <reference field="0" count="1" selected="0">
            <x v="391"/>
          </reference>
          <reference field="1" count="1">
            <x v="389"/>
          </reference>
        </references>
      </pivotArea>
    </format>
    <format dxfId="18885">
      <pivotArea dataOnly="0" labelOnly="1" fieldPosition="0">
        <references count="2">
          <reference field="0" count="1" selected="0">
            <x v="392"/>
          </reference>
          <reference field="1" count="1">
            <x v="390"/>
          </reference>
        </references>
      </pivotArea>
    </format>
    <format dxfId="18884">
      <pivotArea dataOnly="0" labelOnly="1" fieldPosition="0">
        <references count="2">
          <reference field="0" count="1" selected="0">
            <x v="393"/>
          </reference>
          <reference field="1" count="1">
            <x v="391"/>
          </reference>
        </references>
      </pivotArea>
    </format>
    <format dxfId="18883">
      <pivotArea dataOnly="0" labelOnly="1" fieldPosition="0">
        <references count="2">
          <reference field="0" count="1" selected="0">
            <x v="394"/>
          </reference>
          <reference field="1" count="1">
            <x v="392"/>
          </reference>
        </references>
      </pivotArea>
    </format>
    <format dxfId="18882">
      <pivotArea dataOnly="0" labelOnly="1" fieldPosition="0">
        <references count="2">
          <reference field="0" count="1" selected="0">
            <x v="395"/>
          </reference>
          <reference field="1" count="1">
            <x v="393"/>
          </reference>
        </references>
      </pivotArea>
    </format>
    <format dxfId="18881">
      <pivotArea dataOnly="0" labelOnly="1" fieldPosition="0">
        <references count="2">
          <reference field="0" count="1" selected="0">
            <x v="396"/>
          </reference>
          <reference field="1" count="1">
            <x v="394"/>
          </reference>
        </references>
      </pivotArea>
    </format>
    <format dxfId="18880">
      <pivotArea dataOnly="0" labelOnly="1" fieldPosition="0">
        <references count="2">
          <reference field="0" count="1" selected="0">
            <x v="397"/>
          </reference>
          <reference field="1" count="1">
            <x v="395"/>
          </reference>
        </references>
      </pivotArea>
    </format>
    <format dxfId="18879">
      <pivotArea dataOnly="0" labelOnly="1" fieldPosition="0">
        <references count="2">
          <reference field="0" count="1" selected="0">
            <x v="398"/>
          </reference>
          <reference field="1" count="1">
            <x v="396"/>
          </reference>
        </references>
      </pivotArea>
    </format>
    <format dxfId="18878">
      <pivotArea dataOnly="0" labelOnly="1" fieldPosition="0">
        <references count="2">
          <reference field="0" count="1" selected="0">
            <x v="399"/>
          </reference>
          <reference field="1" count="1">
            <x v="397"/>
          </reference>
        </references>
      </pivotArea>
    </format>
    <format dxfId="18877">
      <pivotArea dataOnly="0" labelOnly="1" fieldPosition="0">
        <references count="2">
          <reference field="0" count="1" selected="0">
            <x v="400"/>
          </reference>
          <reference field="1" count="1">
            <x v="398"/>
          </reference>
        </references>
      </pivotArea>
    </format>
    <format dxfId="18876">
      <pivotArea dataOnly="0" labelOnly="1" fieldPosition="0">
        <references count="2">
          <reference field="0" count="1" selected="0">
            <x v="401"/>
          </reference>
          <reference field="1" count="1">
            <x v="399"/>
          </reference>
        </references>
      </pivotArea>
    </format>
    <format dxfId="18875">
      <pivotArea dataOnly="0" labelOnly="1" fieldPosition="0">
        <references count="2">
          <reference field="0" count="1" selected="0">
            <x v="402"/>
          </reference>
          <reference field="1" count="1">
            <x v="400"/>
          </reference>
        </references>
      </pivotArea>
    </format>
    <format dxfId="18874">
      <pivotArea dataOnly="0" labelOnly="1" fieldPosition="0">
        <references count="2">
          <reference field="0" count="1" selected="0">
            <x v="403"/>
          </reference>
          <reference field="1" count="1">
            <x v="401"/>
          </reference>
        </references>
      </pivotArea>
    </format>
    <format dxfId="18873">
      <pivotArea dataOnly="0" labelOnly="1" fieldPosition="0">
        <references count="2">
          <reference field="0" count="1" selected="0">
            <x v="404"/>
          </reference>
          <reference field="1" count="1">
            <x v="402"/>
          </reference>
        </references>
      </pivotArea>
    </format>
    <format dxfId="18872">
      <pivotArea dataOnly="0" labelOnly="1" fieldPosition="0">
        <references count="2">
          <reference field="0" count="1" selected="0">
            <x v="405"/>
          </reference>
          <reference field="1" count="1">
            <x v="403"/>
          </reference>
        </references>
      </pivotArea>
    </format>
    <format dxfId="18871">
      <pivotArea dataOnly="0" labelOnly="1" fieldPosition="0">
        <references count="2">
          <reference field="0" count="1" selected="0">
            <x v="406"/>
          </reference>
          <reference field="1" count="1">
            <x v="404"/>
          </reference>
        </references>
      </pivotArea>
    </format>
    <format dxfId="18870">
      <pivotArea dataOnly="0" labelOnly="1" fieldPosition="0">
        <references count="2">
          <reference field="0" count="1" selected="0">
            <x v="407"/>
          </reference>
          <reference field="1" count="1">
            <x v="405"/>
          </reference>
        </references>
      </pivotArea>
    </format>
    <format dxfId="18869">
      <pivotArea dataOnly="0" labelOnly="1" fieldPosition="0">
        <references count="2">
          <reference field="0" count="1" selected="0">
            <x v="408"/>
          </reference>
          <reference field="1" count="1">
            <x v="406"/>
          </reference>
        </references>
      </pivotArea>
    </format>
    <format dxfId="18868">
      <pivotArea dataOnly="0" labelOnly="1" fieldPosition="0">
        <references count="2">
          <reference field="0" count="1" selected="0">
            <x v="409"/>
          </reference>
          <reference field="1" count="1">
            <x v="407"/>
          </reference>
        </references>
      </pivotArea>
    </format>
    <format dxfId="18867">
      <pivotArea dataOnly="0" labelOnly="1" fieldPosition="0">
        <references count="2">
          <reference field="0" count="1" selected="0">
            <x v="410"/>
          </reference>
          <reference field="1" count="1">
            <x v="408"/>
          </reference>
        </references>
      </pivotArea>
    </format>
    <format dxfId="18866">
      <pivotArea dataOnly="0" labelOnly="1" fieldPosition="0">
        <references count="2">
          <reference field="0" count="1" selected="0">
            <x v="411"/>
          </reference>
          <reference field="1" count="1">
            <x v="409"/>
          </reference>
        </references>
      </pivotArea>
    </format>
    <format dxfId="18865">
      <pivotArea dataOnly="0" labelOnly="1" fieldPosition="0">
        <references count="2">
          <reference field="0" count="1" selected="0">
            <x v="412"/>
          </reference>
          <reference field="1" count="1">
            <x v="410"/>
          </reference>
        </references>
      </pivotArea>
    </format>
    <format dxfId="18864">
      <pivotArea dataOnly="0" labelOnly="1" fieldPosition="0">
        <references count="2">
          <reference field="0" count="1" selected="0">
            <x v="413"/>
          </reference>
          <reference field="1" count="1">
            <x v="411"/>
          </reference>
        </references>
      </pivotArea>
    </format>
    <format dxfId="18863">
      <pivotArea dataOnly="0" labelOnly="1" fieldPosition="0">
        <references count="2">
          <reference field="0" count="1" selected="0">
            <x v="414"/>
          </reference>
          <reference field="1" count="1">
            <x v="412"/>
          </reference>
        </references>
      </pivotArea>
    </format>
    <format dxfId="18862">
      <pivotArea dataOnly="0" labelOnly="1" fieldPosition="0">
        <references count="2">
          <reference field="0" count="1" selected="0">
            <x v="415"/>
          </reference>
          <reference field="1" count="1">
            <x v="413"/>
          </reference>
        </references>
      </pivotArea>
    </format>
    <format dxfId="18861">
      <pivotArea dataOnly="0" labelOnly="1" fieldPosition="0">
        <references count="2">
          <reference field="0" count="1" selected="0">
            <x v="416"/>
          </reference>
          <reference field="1" count="1">
            <x v="414"/>
          </reference>
        </references>
      </pivotArea>
    </format>
    <format dxfId="18860">
      <pivotArea dataOnly="0" labelOnly="1" fieldPosition="0">
        <references count="2">
          <reference field="0" count="1" selected="0">
            <x v="417"/>
          </reference>
          <reference field="1" count="1">
            <x v="415"/>
          </reference>
        </references>
      </pivotArea>
    </format>
    <format dxfId="18859">
      <pivotArea dataOnly="0" labelOnly="1" fieldPosition="0">
        <references count="2">
          <reference field="0" count="1" selected="0">
            <x v="418"/>
          </reference>
          <reference field="1" count="1">
            <x v="416"/>
          </reference>
        </references>
      </pivotArea>
    </format>
    <format dxfId="18858">
      <pivotArea dataOnly="0" labelOnly="1" fieldPosition="0">
        <references count="2">
          <reference field="0" count="1" selected="0">
            <x v="419"/>
          </reference>
          <reference field="1" count="1">
            <x v="417"/>
          </reference>
        </references>
      </pivotArea>
    </format>
    <format dxfId="18857">
      <pivotArea dataOnly="0" labelOnly="1" fieldPosition="0">
        <references count="2">
          <reference field="0" count="1" selected="0">
            <x v="420"/>
          </reference>
          <reference field="1" count="1">
            <x v="418"/>
          </reference>
        </references>
      </pivotArea>
    </format>
    <format dxfId="18856">
      <pivotArea dataOnly="0" labelOnly="1" fieldPosition="0">
        <references count="2">
          <reference field="0" count="1" selected="0">
            <x v="421"/>
          </reference>
          <reference field="1" count="1">
            <x v="419"/>
          </reference>
        </references>
      </pivotArea>
    </format>
    <format dxfId="18855">
      <pivotArea dataOnly="0" labelOnly="1" fieldPosition="0">
        <references count="2">
          <reference field="0" count="1" selected="0">
            <x v="422"/>
          </reference>
          <reference field="1" count="1">
            <x v="420"/>
          </reference>
        </references>
      </pivotArea>
    </format>
    <format dxfId="18854">
      <pivotArea dataOnly="0" labelOnly="1" fieldPosition="0">
        <references count="2">
          <reference field="0" count="1" selected="0">
            <x v="423"/>
          </reference>
          <reference field="1" count="1">
            <x v="421"/>
          </reference>
        </references>
      </pivotArea>
    </format>
    <format dxfId="18853">
      <pivotArea dataOnly="0" labelOnly="1" fieldPosition="0">
        <references count="2">
          <reference field="0" count="1" selected="0">
            <x v="424"/>
          </reference>
          <reference field="1" count="1">
            <x v="422"/>
          </reference>
        </references>
      </pivotArea>
    </format>
    <format dxfId="18852">
      <pivotArea dataOnly="0" labelOnly="1" fieldPosition="0">
        <references count="2">
          <reference field="0" count="1" selected="0">
            <x v="425"/>
          </reference>
          <reference field="1" count="1">
            <x v="423"/>
          </reference>
        </references>
      </pivotArea>
    </format>
    <format dxfId="18851">
      <pivotArea dataOnly="0" labelOnly="1" fieldPosition="0">
        <references count="2">
          <reference field="0" count="1" selected="0">
            <x v="426"/>
          </reference>
          <reference field="1" count="1">
            <x v="424"/>
          </reference>
        </references>
      </pivotArea>
    </format>
    <format dxfId="18850">
      <pivotArea dataOnly="0" labelOnly="1" fieldPosition="0">
        <references count="2">
          <reference field="0" count="1" selected="0">
            <x v="427"/>
          </reference>
          <reference field="1" count="1">
            <x v="425"/>
          </reference>
        </references>
      </pivotArea>
    </format>
    <format dxfId="18849">
      <pivotArea dataOnly="0" labelOnly="1" fieldPosition="0">
        <references count="2">
          <reference field="0" count="1" selected="0">
            <x v="428"/>
          </reference>
          <reference field="1" count="1">
            <x v="426"/>
          </reference>
        </references>
      </pivotArea>
    </format>
    <format dxfId="18848">
      <pivotArea dataOnly="0" labelOnly="1" fieldPosition="0">
        <references count="2">
          <reference field="0" count="1" selected="0">
            <x v="429"/>
          </reference>
          <reference field="1" count="1">
            <x v="427"/>
          </reference>
        </references>
      </pivotArea>
    </format>
    <format dxfId="18847">
      <pivotArea dataOnly="0" labelOnly="1" fieldPosition="0">
        <references count="2">
          <reference field="0" count="1" selected="0">
            <x v="430"/>
          </reference>
          <reference field="1" count="1">
            <x v="428"/>
          </reference>
        </references>
      </pivotArea>
    </format>
    <format dxfId="18846">
      <pivotArea dataOnly="0" labelOnly="1" fieldPosition="0">
        <references count="2">
          <reference field="0" count="1" selected="0">
            <x v="431"/>
          </reference>
          <reference field="1" count="1">
            <x v="429"/>
          </reference>
        </references>
      </pivotArea>
    </format>
    <format dxfId="18845">
      <pivotArea dataOnly="0" labelOnly="1" fieldPosition="0">
        <references count="2">
          <reference field="0" count="1" selected="0">
            <x v="432"/>
          </reference>
          <reference field="1" count="1">
            <x v="430"/>
          </reference>
        </references>
      </pivotArea>
    </format>
    <format dxfId="18844">
      <pivotArea dataOnly="0" labelOnly="1" fieldPosition="0">
        <references count="2">
          <reference field="0" count="1" selected="0">
            <x v="433"/>
          </reference>
          <reference field="1" count="1">
            <x v="431"/>
          </reference>
        </references>
      </pivotArea>
    </format>
    <format dxfId="18843">
      <pivotArea dataOnly="0" labelOnly="1" fieldPosition="0">
        <references count="2">
          <reference field="0" count="1" selected="0">
            <x v="434"/>
          </reference>
          <reference field="1" count="1">
            <x v="432"/>
          </reference>
        </references>
      </pivotArea>
    </format>
    <format dxfId="18842">
      <pivotArea dataOnly="0" labelOnly="1" fieldPosition="0">
        <references count="2">
          <reference field="0" count="1" selected="0">
            <x v="435"/>
          </reference>
          <reference field="1" count="1">
            <x v="433"/>
          </reference>
        </references>
      </pivotArea>
    </format>
    <format dxfId="18841">
      <pivotArea dataOnly="0" labelOnly="1" fieldPosition="0">
        <references count="2">
          <reference field="0" count="1" selected="0">
            <x v="436"/>
          </reference>
          <reference field="1" count="1">
            <x v="434"/>
          </reference>
        </references>
      </pivotArea>
    </format>
    <format dxfId="18840">
      <pivotArea dataOnly="0" labelOnly="1" fieldPosition="0">
        <references count="2">
          <reference field="0" count="1" selected="0">
            <x v="437"/>
          </reference>
          <reference field="1" count="1">
            <x v="435"/>
          </reference>
        </references>
      </pivotArea>
    </format>
    <format dxfId="18839">
      <pivotArea dataOnly="0" labelOnly="1" fieldPosition="0">
        <references count="2">
          <reference field="0" count="1" selected="0">
            <x v="438"/>
          </reference>
          <reference field="1" count="1">
            <x v="436"/>
          </reference>
        </references>
      </pivotArea>
    </format>
    <format dxfId="18838">
      <pivotArea dataOnly="0" labelOnly="1" fieldPosition="0">
        <references count="2">
          <reference field="0" count="1" selected="0">
            <x v="439"/>
          </reference>
          <reference field="1" count="1">
            <x v="437"/>
          </reference>
        </references>
      </pivotArea>
    </format>
    <format dxfId="18837">
      <pivotArea dataOnly="0" labelOnly="1" fieldPosition="0">
        <references count="2">
          <reference field="0" count="1" selected="0">
            <x v="440"/>
          </reference>
          <reference field="1" count="1">
            <x v="438"/>
          </reference>
        </references>
      </pivotArea>
    </format>
    <format dxfId="18836">
      <pivotArea dataOnly="0" labelOnly="1" fieldPosition="0">
        <references count="2">
          <reference field="0" count="1" selected="0">
            <x v="441"/>
          </reference>
          <reference field="1" count="1">
            <x v="439"/>
          </reference>
        </references>
      </pivotArea>
    </format>
    <format dxfId="18835">
      <pivotArea dataOnly="0" labelOnly="1" fieldPosition="0">
        <references count="2">
          <reference field="0" count="1" selected="0">
            <x v="442"/>
          </reference>
          <reference field="1" count="1">
            <x v="440"/>
          </reference>
        </references>
      </pivotArea>
    </format>
    <format dxfId="18834">
      <pivotArea dataOnly="0" labelOnly="1" fieldPosition="0">
        <references count="2">
          <reference field="0" count="1" selected="0">
            <x v="443"/>
          </reference>
          <reference field="1" count="1">
            <x v="441"/>
          </reference>
        </references>
      </pivotArea>
    </format>
    <format dxfId="18833">
      <pivotArea dataOnly="0" labelOnly="1" fieldPosition="0">
        <references count="2">
          <reference field="0" count="1" selected="0">
            <x v="444"/>
          </reference>
          <reference field="1" count="1">
            <x v="442"/>
          </reference>
        </references>
      </pivotArea>
    </format>
    <format dxfId="18832">
      <pivotArea dataOnly="0" labelOnly="1" fieldPosition="0">
        <references count="2">
          <reference field="0" count="1" selected="0">
            <x v="445"/>
          </reference>
          <reference field="1" count="1">
            <x v="443"/>
          </reference>
        </references>
      </pivotArea>
    </format>
    <format dxfId="18831">
      <pivotArea dataOnly="0" labelOnly="1" fieldPosition="0">
        <references count="2">
          <reference field="0" count="1" selected="0">
            <x v="446"/>
          </reference>
          <reference field="1" count="1">
            <x v="444"/>
          </reference>
        </references>
      </pivotArea>
    </format>
    <format dxfId="18830">
      <pivotArea dataOnly="0" labelOnly="1" fieldPosition="0">
        <references count="2">
          <reference field="0" count="1" selected="0">
            <x v="447"/>
          </reference>
          <reference field="1" count="1">
            <x v="445"/>
          </reference>
        </references>
      </pivotArea>
    </format>
    <format dxfId="18829">
      <pivotArea dataOnly="0" labelOnly="1" fieldPosition="0">
        <references count="2">
          <reference field="0" count="1" selected="0">
            <x v="448"/>
          </reference>
          <reference field="1" count="1">
            <x v="446"/>
          </reference>
        </references>
      </pivotArea>
    </format>
    <format dxfId="18828">
      <pivotArea dataOnly="0" labelOnly="1" fieldPosition="0">
        <references count="2">
          <reference field="0" count="1" selected="0">
            <x v="449"/>
          </reference>
          <reference field="1" count="1">
            <x v="447"/>
          </reference>
        </references>
      </pivotArea>
    </format>
    <format dxfId="18827">
      <pivotArea dataOnly="0" labelOnly="1" fieldPosition="0">
        <references count="2">
          <reference field="0" count="1" selected="0">
            <x v="450"/>
          </reference>
          <reference field="1" count="1">
            <x v="448"/>
          </reference>
        </references>
      </pivotArea>
    </format>
    <format dxfId="18826">
      <pivotArea dataOnly="0" labelOnly="1" fieldPosition="0">
        <references count="2">
          <reference field="0" count="1" selected="0">
            <x v="451"/>
          </reference>
          <reference field="1" count="1">
            <x v="449"/>
          </reference>
        </references>
      </pivotArea>
    </format>
    <format dxfId="18825">
      <pivotArea dataOnly="0" labelOnly="1" fieldPosition="0">
        <references count="2">
          <reference field="0" count="1" selected="0">
            <x v="452"/>
          </reference>
          <reference field="1" count="1">
            <x v="450"/>
          </reference>
        </references>
      </pivotArea>
    </format>
    <format dxfId="18824">
      <pivotArea dataOnly="0" labelOnly="1" fieldPosition="0">
        <references count="2">
          <reference field="0" count="1" selected="0">
            <x v="453"/>
          </reference>
          <reference field="1" count="1">
            <x v="451"/>
          </reference>
        </references>
      </pivotArea>
    </format>
    <format dxfId="18823">
      <pivotArea dataOnly="0" labelOnly="1" fieldPosition="0">
        <references count="2">
          <reference field="0" count="1" selected="0">
            <x v="454"/>
          </reference>
          <reference field="1" count="1">
            <x v="452"/>
          </reference>
        </references>
      </pivotArea>
    </format>
    <format dxfId="18822">
      <pivotArea dataOnly="0" labelOnly="1" fieldPosition="0">
        <references count="2">
          <reference field="0" count="1" selected="0">
            <x v="455"/>
          </reference>
          <reference field="1" count="1">
            <x v="453"/>
          </reference>
        </references>
      </pivotArea>
    </format>
    <format dxfId="18821">
      <pivotArea dataOnly="0" labelOnly="1" fieldPosition="0">
        <references count="2">
          <reference field="0" count="1" selected="0">
            <x v="456"/>
          </reference>
          <reference field="1" count="1">
            <x v="454"/>
          </reference>
        </references>
      </pivotArea>
    </format>
    <format dxfId="18820">
      <pivotArea dataOnly="0" labelOnly="1" fieldPosition="0">
        <references count="2">
          <reference field="0" count="1" selected="0">
            <x v="457"/>
          </reference>
          <reference field="1" count="1">
            <x v="455"/>
          </reference>
        </references>
      </pivotArea>
    </format>
    <format dxfId="18819">
      <pivotArea dataOnly="0" labelOnly="1" fieldPosition="0">
        <references count="2">
          <reference field="0" count="1" selected="0">
            <x v="458"/>
          </reference>
          <reference field="1" count="1">
            <x v="456"/>
          </reference>
        </references>
      </pivotArea>
    </format>
    <format dxfId="18818">
      <pivotArea dataOnly="0" labelOnly="1" fieldPosition="0">
        <references count="2">
          <reference field="0" count="1" selected="0">
            <x v="459"/>
          </reference>
          <reference field="1" count="1">
            <x v="457"/>
          </reference>
        </references>
      </pivotArea>
    </format>
    <format dxfId="18817">
      <pivotArea dataOnly="0" labelOnly="1" fieldPosition="0">
        <references count="2">
          <reference field="0" count="1" selected="0">
            <x v="460"/>
          </reference>
          <reference field="1" count="1">
            <x v="458"/>
          </reference>
        </references>
      </pivotArea>
    </format>
    <format dxfId="18816">
      <pivotArea dataOnly="0" labelOnly="1" fieldPosition="0">
        <references count="2">
          <reference field="0" count="1" selected="0">
            <x v="461"/>
          </reference>
          <reference field="1" count="1">
            <x v="459"/>
          </reference>
        </references>
      </pivotArea>
    </format>
    <format dxfId="18815">
      <pivotArea dataOnly="0" labelOnly="1" fieldPosition="0">
        <references count="2">
          <reference field="0" count="1" selected="0">
            <x v="462"/>
          </reference>
          <reference field="1" count="1">
            <x v="460"/>
          </reference>
        </references>
      </pivotArea>
    </format>
    <format dxfId="18814">
      <pivotArea dataOnly="0" labelOnly="1" fieldPosition="0">
        <references count="2">
          <reference field="0" count="1" selected="0">
            <x v="463"/>
          </reference>
          <reference field="1" count="1">
            <x v="461"/>
          </reference>
        </references>
      </pivotArea>
    </format>
    <format dxfId="18813">
      <pivotArea dataOnly="0" labelOnly="1" fieldPosition="0">
        <references count="2">
          <reference field="0" count="1" selected="0">
            <x v="464"/>
          </reference>
          <reference field="1" count="1">
            <x v="462"/>
          </reference>
        </references>
      </pivotArea>
    </format>
    <format dxfId="18812">
      <pivotArea dataOnly="0" labelOnly="1" fieldPosition="0">
        <references count="2">
          <reference field="0" count="1" selected="0">
            <x v="465"/>
          </reference>
          <reference field="1" count="1">
            <x v="463"/>
          </reference>
        </references>
      </pivotArea>
    </format>
    <format dxfId="18811">
      <pivotArea dataOnly="0" labelOnly="1" fieldPosition="0">
        <references count="2">
          <reference field="0" count="1" selected="0">
            <x v="466"/>
          </reference>
          <reference field="1" count="1">
            <x v="464"/>
          </reference>
        </references>
      </pivotArea>
    </format>
    <format dxfId="18810">
      <pivotArea dataOnly="0" labelOnly="1" fieldPosition="0">
        <references count="2">
          <reference field="0" count="1" selected="0">
            <x v="467"/>
          </reference>
          <reference field="1" count="1">
            <x v="465"/>
          </reference>
        </references>
      </pivotArea>
    </format>
    <format dxfId="18809">
      <pivotArea dataOnly="0" labelOnly="1" fieldPosition="0">
        <references count="2">
          <reference field="0" count="1" selected="0">
            <x v="468"/>
          </reference>
          <reference field="1" count="1">
            <x v="466"/>
          </reference>
        </references>
      </pivotArea>
    </format>
    <format dxfId="18808">
      <pivotArea dataOnly="0" labelOnly="1" fieldPosition="0">
        <references count="2">
          <reference field="0" count="1" selected="0">
            <x v="469"/>
          </reference>
          <reference field="1" count="1">
            <x v="467"/>
          </reference>
        </references>
      </pivotArea>
    </format>
    <format dxfId="18807">
      <pivotArea dataOnly="0" labelOnly="1" fieldPosition="0">
        <references count="2">
          <reference field="0" count="1" selected="0">
            <x v="470"/>
          </reference>
          <reference field="1" count="1">
            <x v="468"/>
          </reference>
        </references>
      </pivotArea>
    </format>
    <format dxfId="18806">
      <pivotArea dataOnly="0" labelOnly="1" fieldPosition="0">
        <references count="2">
          <reference field="0" count="1" selected="0">
            <x v="471"/>
          </reference>
          <reference field="1" count="1">
            <x v="469"/>
          </reference>
        </references>
      </pivotArea>
    </format>
    <format dxfId="18805">
      <pivotArea dataOnly="0" labelOnly="1" fieldPosition="0">
        <references count="2">
          <reference field="0" count="1" selected="0">
            <x v="472"/>
          </reference>
          <reference field="1" count="1">
            <x v="470"/>
          </reference>
        </references>
      </pivotArea>
    </format>
    <format dxfId="18804">
      <pivotArea dataOnly="0" labelOnly="1" fieldPosition="0">
        <references count="2">
          <reference field="0" count="1" selected="0">
            <x v="473"/>
          </reference>
          <reference field="1" count="1">
            <x v="471"/>
          </reference>
        </references>
      </pivotArea>
    </format>
    <format dxfId="18803">
      <pivotArea dataOnly="0" labelOnly="1" fieldPosition="0">
        <references count="2">
          <reference field="0" count="1" selected="0">
            <x v="474"/>
          </reference>
          <reference field="1" count="1">
            <x v="472"/>
          </reference>
        </references>
      </pivotArea>
    </format>
    <format dxfId="18802">
      <pivotArea dataOnly="0" labelOnly="1" fieldPosition="0">
        <references count="2">
          <reference field="0" count="1" selected="0">
            <x v="475"/>
          </reference>
          <reference field="1" count="1">
            <x v="473"/>
          </reference>
        </references>
      </pivotArea>
    </format>
    <format dxfId="18801">
      <pivotArea dataOnly="0" labelOnly="1" fieldPosition="0">
        <references count="2">
          <reference field="0" count="1" selected="0">
            <x v="476"/>
          </reference>
          <reference field="1" count="1">
            <x v="474"/>
          </reference>
        </references>
      </pivotArea>
    </format>
    <format dxfId="18800">
      <pivotArea dataOnly="0" labelOnly="1" fieldPosition="0">
        <references count="2">
          <reference field="0" count="1" selected="0">
            <x v="477"/>
          </reference>
          <reference field="1" count="1">
            <x v="475"/>
          </reference>
        </references>
      </pivotArea>
    </format>
    <format dxfId="18799">
      <pivotArea dataOnly="0" labelOnly="1" fieldPosition="0">
        <references count="2">
          <reference field="0" count="1" selected="0">
            <x v="478"/>
          </reference>
          <reference field="1" count="1">
            <x v="476"/>
          </reference>
        </references>
      </pivotArea>
    </format>
    <format dxfId="18798">
      <pivotArea dataOnly="0" labelOnly="1" fieldPosition="0">
        <references count="2">
          <reference field="0" count="1" selected="0">
            <x v="479"/>
          </reference>
          <reference field="1" count="1">
            <x v="477"/>
          </reference>
        </references>
      </pivotArea>
    </format>
    <format dxfId="18797">
      <pivotArea dataOnly="0" labelOnly="1" fieldPosition="0">
        <references count="2">
          <reference field="0" count="1" selected="0">
            <x v="480"/>
          </reference>
          <reference field="1" count="1">
            <x v="478"/>
          </reference>
        </references>
      </pivotArea>
    </format>
    <format dxfId="18796">
      <pivotArea dataOnly="0" labelOnly="1" fieldPosition="0">
        <references count="2">
          <reference field="0" count="1" selected="0">
            <x v="481"/>
          </reference>
          <reference field="1" count="1">
            <x v="479"/>
          </reference>
        </references>
      </pivotArea>
    </format>
    <format dxfId="18795">
      <pivotArea dataOnly="0" labelOnly="1" fieldPosition="0">
        <references count="2">
          <reference field="0" count="1" selected="0">
            <x v="482"/>
          </reference>
          <reference field="1" count="1">
            <x v="480"/>
          </reference>
        </references>
      </pivotArea>
    </format>
    <format dxfId="18794">
      <pivotArea dataOnly="0" labelOnly="1" fieldPosition="0">
        <references count="2">
          <reference field="0" count="1" selected="0">
            <x v="483"/>
          </reference>
          <reference field="1" count="1">
            <x v="481"/>
          </reference>
        </references>
      </pivotArea>
    </format>
    <format dxfId="18793">
      <pivotArea dataOnly="0" labelOnly="1" fieldPosition="0">
        <references count="2">
          <reference field="0" count="1" selected="0">
            <x v="484"/>
          </reference>
          <reference field="1" count="1">
            <x v="482"/>
          </reference>
        </references>
      </pivotArea>
    </format>
    <format dxfId="18792">
      <pivotArea dataOnly="0" labelOnly="1" fieldPosition="0">
        <references count="3">
          <reference field="0" count="1" selected="0">
            <x v="3"/>
          </reference>
          <reference field="1" count="1" selected="0">
            <x v="5"/>
          </reference>
          <reference field="2" count="1">
            <x v="6"/>
          </reference>
        </references>
      </pivotArea>
    </format>
    <format dxfId="18791">
      <pivotArea dataOnly="0" labelOnly="1" fieldPosition="0">
        <references count="3">
          <reference field="0" count="1" selected="0">
            <x v="7"/>
          </reference>
          <reference field="1" count="1" selected="0">
            <x v="4"/>
          </reference>
          <reference field="2" count="1">
            <x v="5"/>
          </reference>
        </references>
      </pivotArea>
    </format>
    <format dxfId="18790">
      <pivotArea dataOnly="0" labelOnly="1" fieldPosition="0">
        <references count="3">
          <reference field="0" count="1" selected="0">
            <x v="8"/>
          </reference>
          <reference field="1" count="1" selected="0">
            <x v="6"/>
          </reference>
          <reference field="2" count="1">
            <x v="7"/>
          </reference>
        </references>
      </pivotArea>
    </format>
    <format dxfId="18789">
      <pivotArea dataOnly="0" labelOnly="1" fieldPosition="0">
        <references count="3">
          <reference field="0" count="1" selected="0">
            <x v="9"/>
          </reference>
          <reference field="1" count="1" selected="0">
            <x v="7"/>
          </reference>
          <reference field="2" count="1">
            <x v="8"/>
          </reference>
        </references>
      </pivotArea>
    </format>
    <format dxfId="18788">
      <pivotArea dataOnly="0" labelOnly="1" fieldPosition="0">
        <references count="3">
          <reference field="0" count="1" selected="0">
            <x v="10"/>
          </reference>
          <reference field="1" count="1" selected="0">
            <x v="8"/>
          </reference>
          <reference field="2" count="1">
            <x v="9"/>
          </reference>
        </references>
      </pivotArea>
    </format>
    <format dxfId="18787">
      <pivotArea dataOnly="0" labelOnly="1" fieldPosition="0">
        <references count="3">
          <reference field="0" count="1" selected="0">
            <x v="11"/>
          </reference>
          <reference field="1" count="1" selected="0">
            <x v="9"/>
          </reference>
          <reference field="2" count="1">
            <x v="10"/>
          </reference>
        </references>
      </pivotArea>
    </format>
    <format dxfId="18786">
      <pivotArea dataOnly="0" labelOnly="1" fieldPosition="0">
        <references count="3">
          <reference field="0" count="1" selected="0">
            <x v="12"/>
          </reference>
          <reference field="1" count="1" selected="0">
            <x v="10"/>
          </reference>
          <reference field="2" count="1">
            <x v="11"/>
          </reference>
        </references>
      </pivotArea>
    </format>
    <format dxfId="18785">
      <pivotArea dataOnly="0" labelOnly="1" fieldPosition="0">
        <references count="3">
          <reference field="0" count="1" selected="0">
            <x v="13"/>
          </reference>
          <reference field="1" count="1" selected="0">
            <x v="11"/>
          </reference>
          <reference field="2" count="1">
            <x v="12"/>
          </reference>
        </references>
      </pivotArea>
    </format>
    <format dxfId="18784">
      <pivotArea dataOnly="0" labelOnly="1" fieldPosition="0">
        <references count="3">
          <reference field="0" count="1" selected="0">
            <x v="14"/>
          </reference>
          <reference field="1" count="1" selected="0">
            <x v="12"/>
          </reference>
          <reference field="2" count="1">
            <x v="13"/>
          </reference>
        </references>
      </pivotArea>
    </format>
    <format dxfId="18783">
      <pivotArea dataOnly="0" labelOnly="1" fieldPosition="0">
        <references count="3">
          <reference field="0" count="1" selected="0">
            <x v="15"/>
          </reference>
          <reference field="1" count="1" selected="0">
            <x v="13"/>
          </reference>
          <reference field="2" count="1">
            <x v="14"/>
          </reference>
        </references>
      </pivotArea>
    </format>
    <format dxfId="18782">
      <pivotArea dataOnly="0" labelOnly="1" fieldPosition="0">
        <references count="3">
          <reference field="0" count="1" selected="0">
            <x v="16"/>
          </reference>
          <reference field="1" count="1" selected="0">
            <x v="14"/>
          </reference>
          <reference field="2" count="1">
            <x v="15"/>
          </reference>
        </references>
      </pivotArea>
    </format>
    <format dxfId="18781">
      <pivotArea dataOnly="0" labelOnly="1" fieldPosition="0">
        <references count="3">
          <reference field="0" count="1" selected="0">
            <x v="17"/>
          </reference>
          <reference field="1" count="1" selected="0">
            <x v="15"/>
          </reference>
          <reference field="2" count="1">
            <x v="16"/>
          </reference>
        </references>
      </pivotArea>
    </format>
    <format dxfId="18780">
      <pivotArea dataOnly="0" labelOnly="1" fieldPosition="0">
        <references count="3">
          <reference field="0" count="1" selected="0">
            <x v="18"/>
          </reference>
          <reference field="1" count="1" selected="0">
            <x v="16"/>
          </reference>
          <reference field="2" count="1">
            <x v="17"/>
          </reference>
        </references>
      </pivotArea>
    </format>
    <format dxfId="18779">
      <pivotArea dataOnly="0" labelOnly="1" fieldPosition="0">
        <references count="3">
          <reference field="0" count="1" selected="0">
            <x v="19"/>
          </reference>
          <reference field="1" count="1" selected="0">
            <x v="17"/>
          </reference>
          <reference field="2" count="1">
            <x v="18"/>
          </reference>
        </references>
      </pivotArea>
    </format>
    <format dxfId="18778">
      <pivotArea dataOnly="0" labelOnly="1" fieldPosition="0">
        <references count="3">
          <reference field="0" count="1" selected="0">
            <x v="20"/>
          </reference>
          <reference field="1" count="1" selected="0">
            <x v="18"/>
          </reference>
          <reference field="2" count="1">
            <x v="19"/>
          </reference>
        </references>
      </pivotArea>
    </format>
    <format dxfId="18777">
      <pivotArea dataOnly="0" labelOnly="1" fieldPosition="0">
        <references count="3">
          <reference field="0" count="1" selected="0">
            <x v="21"/>
          </reference>
          <reference field="1" count="1" selected="0">
            <x v="19"/>
          </reference>
          <reference field="2" count="1">
            <x v="20"/>
          </reference>
        </references>
      </pivotArea>
    </format>
    <format dxfId="18776">
      <pivotArea dataOnly="0" labelOnly="1" fieldPosition="0">
        <references count="3">
          <reference field="0" count="1" selected="0">
            <x v="22"/>
          </reference>
          <reference field="1" count="1" selected="0">
            <x v="20"/>
          </reference>
          <reference field="2" count="1">
            <x v="21"/>
          </reference>
        </references>
      </pivotArea>
    </format>
    <format dxfId="18775">
      <pivotArea dataOnly="0" labelOnly="1" fieldPosition="0">
        <references count="3">
          <reference field="0" count="1" selected="0">
            <x v="23"/>
          </reference>
          <reference field="1" count="1" selected="0">
            <x v="21"/>
          </reference>
          <reference field="2" count="1">
            <x v="22"/>
          </reference>
        </references>
      </pivotArea>
    </format>
    <format dxfId="18774">
      <pivotArea dataOnly="0" labelOnly="1" fieldPosition="0">
        <references count="3">
          <reference field="0" count="1" selected="0">
            <x v="24"/>
          </reference>
          <reference field="1" count="1" selected="0">
            <x v="22"/>
          </reference>
          <reference field="2" count="1">
            <x v="23"/>
          </reference>
        </references>
      </pivotArea>
    </format>
    <format dxfId="18773">
      <pivotArea dataOnly="0" labelOnly="1" fieldPosition="0">
        <references count="3">
          <reference field="0" count="1" selected="0">
            <x v="25"/>
          </reference>
          <reference field="1" count="1" selected="0">
            <x v="23"/>
          </reference>
          <reference field="2" count="1">
            <x v="24"/>
          </reference>
        </references>
      </pivotArea>
    </format>
    <format dxfId="18772">
      <pivotArea dataOnly="0" labelOnly="1" fieldPosition="0">
        <references count="3">
          <reference field="0" count="1" selected="0">
            <x v="26"/>
          </reference>
          <reference field="1" count="1" selected="0">
            <x v="24"/>
          </reference>
          <reference field="2" count="1">
            <x v="25"/>
          </reference>
        </references>
      </pivotArea>
    </format>
    <format dxfId="18771">
      <pivotArea dataOnly="0" labelOnly="1" fieldPosition="0">
        <references count="3">
          <reference field="0" count="1" selected="0">
            <x v="27"/>
          </reference>
          <reference field="1" count="1" selected="0">
            <x v="25"/>
          </reference>
          <reference field="2" count="1">
            <x v="26"/>
          </reference>
        </references>
      </pivotArea>
    </format>
    <format dxfId="18770">
      <pivotArea dataOnly="0" labelOnly="1" fieldPosition="0">
        <references count="3">
          <reference field="0" count="1" selected="0">
            <x v="28"/>
          </reference>
          <reference field="1" count="1" selected="0">
            <x v="26"/>
          </reference>
          <reference field="2" count="1">
            <x v="27"/>
          </reference>
        </references>
      </pivotArea>
    </format>
    <format dxfId="18769">
      <pivotArea dataOnly="0" labelOnly="1" fieldPosition="0">
        <references count="3">
          <reference field="0" count="1" selected="0">
            <x v="29"/>
          </reference>
          <reference field="1" count="1" selected="0">
            <x v="27"/>
          </reference>
          <reference field="2" count="1">
            <x v="28"/>
          </reference>
        </references>
      </pivotArea>
    </format>
    <format dxfId="18768">
      <pivotArea dataOnly="0" labelOnly="1" fieldPosition="0">
        <references count="3">
          <reference field="0" count="1" selected="0">
            <x v="30"/>
          </reference>
          <reference field="1" count="1" selected="0">
            <x v="28"/>
          </reference>
          <reference field="2" count="1">
            <x v="29"/>
          </reference>
        </references>
      </pivotArea>
    </format>
    <format dxfId="18767">
      <pivotArea dataOnly="0" labelOnly="1" fieldPosition="0">
        <references count="3">
          <reference field="0" count="1" selected="0">
            <x v="31"/>
          </reference>
          <reference field="1" count="1" selected="0">
            <x v="29"/>
          </reference>
          <reference field="2" count="1">
            <x v="30"/>
          </reference>
        </references>
      </pivotArea>
    </format>
    <format dxfId="18766">
      <pivotArea dataOnly="0" labelOnly="1" fieldPosition="0">
        <references count="3">
          <reference field="0" count="1" selected="0">
            <x v="32"/>
          </reference>
          <reference field="1" count="1" selected="0">
            <x v="30"/>
          </reference>
          <reference field="2" count="1">
            <x v="31"/>
          </reference>
        </references>
      </pivotArea>
    </format>
    <format dxfId="18765">
      <pivotArea dataOnly="0" labelOnly="1" fieldPosition="0">
        <references count="3">
          <reference field="0" count="1" selected="0">
            <x v="33"/>
          </reference>
          <reference field="1" count="1" selected="0">
            <x v="31"/>
          </reference>
          <reference field="2" count="1">
            <x v="32"/>
          </reference>
        </references>
      </pivotArea>
    </format>
    <format dxfId="18764">
      <pivotArea dataOnly="0" labelOnly="1" fieldPosition="0">
        <references count="3">
          <reference field="0" count="1" selected="0">
            <x v="34"/>
          </reference>
          <reference field="1" count="1" selected="0">
            <x v="32"/>
          </reference>
          <reference field="2" count="1">
            <x v="33"/>
          </reference>
        </references>
      </pivotArea>
    </format>
    <format dxfId="18763">
      <pivotArea dataOnly="0" labelOnly="1" fieldPosition="0">
        <references count="3">
          <reference field="0" count="1" selected="0">
            <x v="35"/>
          </reference>
          <reference field="1" count="1" selected="0">
            <x v="33"/>
          </reference>
          <reference field="2" count="1">
            <x v="34"/>
          </reference>
        </references>
      </pivotArea>
    </format>
    <format dxfId="18762">
      <pivotArea dataOnly="0" labelOnly="1" fieldPosition="0">
        <references count="3">
          <reference field="0" count="1" selected="0">
            <x v="36"/>
          </reference>
          <reference field="1" count="1" selected="0">
            <x v="34"/>
          </reference>
          <reference field="2" count="1">
            <x v="35"/>
          </reference>
        </references>
      </pivotArea>
    </format>
    <format dxfId="18761">
      <pivotArea dataOnly="0" labelOnly="1" fieldPosition="0">
        <references count="3">
          <reference field="0" count="1" selected="0">
            <x v="37"/>
          </reference>
          <reference field="1" count="1" selected="0">
            <x v="35"/>
          </reference>
          <reference field="2" count="1">
            <x v="36"/>
          </reference>
        </references>
      </pivotArea>
    </format>
    <format dxfId="18760">
      <pivotArea dataOnly="0" labelOnly="1" fieldPosition="0">
        <references count="3">
          <reference field="0" count="1" selected="0">
            <x v="38"/>
          </reference>
          <reference field="1" count="1" selected="0">
            <x v="36"/>
          </reference>
          <reference field="2" count="1">
            <x v="37"/>
          </reference>
        </references>
      </pivotArea>
    </format>
    <format dxfId="18759">
      <pivotArea dataOnly="0" labelOnly="1" fieldPosition="0">
        <references count="3">
          <reference field="0" count="1" selected="0">
            <x v="39"/>
          </reference>
          <reference field="1" count="1" selected="0">
            <x v="37"/>
          </reference>
          <reference field="2" count="1">
            <x v="38"/>
          </reference>
        </references>
      </pivotArea>
    </format>
    <format dxfId="18758">
      <pivotArea dataOnly="0" labelOnly="1" fieldPosition="0">
        <references count="3">
          <reference field="0" count="1" selected="0">
            <x v="40"/>
          </reference>
          <reference field="1" count="1" selected="0">
            <x v="38"/>
          </reference>
          <reference field="2" count="1">
            <x v="39"/>
          </reference>
        </references>
      </pivotArea>
    </format>
    <format dxfId="18757">
      <pivotArea dataOnly="0" labelOnly="1" fieldPosition="0">
        <references count="3">
          <reference field="0" count="1" selected="0">
            <x v="41"/>
          </reference>
          <reference field="1" count="1" selected="0">
            <x v="39"/>
          </reference>
          <reference field="2" count="1">
            <x v="40"/>
          </reference>
        </references>
      </pivotArea>
    </format>
    <format dxfId="18756">
      <pivotArea dataOnly="0" labelOnly="1" fieldPosition="0">
        <references count="3">
          <reference field="0" count="1" selected="0">
            <x v="42"/>
          </reference>
          <reference field="1" count="1" selected="0">
            <x v="40"/>
          </reference>
          <reference field="2" count="1">
            <x v="41"/>
          </reference>
        </references>
      </pivotArea>
    </format>
    <format dxfId="18755">
      <pivotArea dataOnly="0" labelOnly="1" fieldPosition="0">
        <references count="3">
          <reference field="0" count="1" selected="0">
            <x v="43"/>
          </reference>
          <reference field="1" count="1" selected="0">
            <x v="41"/>
          </reference>
          <reference field="2" count="1">
            <x v="42"/>
          </reference>
        </references>
      </pivotArea>
    </format>
    <format dxfId="18754">
      <pivotArea dataOnly="0" labelOnly="1" fieldPosition="0">
        <references count="3">
          <reference field="0" count="1" selected="0">
            <x v="44"/>
          </reference>
          <reference field="1" count="1" selected="0">
            <x v="42"/>
          </reference>
          <reference field="2" count="1">
            <x v="43"/>
          </reference>
        </references>
      </pivotArea>
    </format>
    <format dxfId="18753">
      <pivotArea dataOnly="0" labelOnly="1" fieldPosition="0">
        <references count="3">
          <reference field="0" count="1" selected="0">
            <x v="45"/>
          </reference>
          <reference field="1" count="1" selected="0">
            <x v="43"/>
          </reference>
          <reference field="2" count="1">
            <x v="44"/>
          </reference>
        </references>
      </pivotArea>
    </format>
    <format dxfId="18752">
      <pivotArea dataOnly="0" labelOnly="1" fieldPosition="0">
        <references count="3">
          <reference field="0" count="1" selected="0">
            <x v="46"/>
          </reference>
          <reference field="1" count="1" selected="0">
            <x v="44"/>
          </reference>
          <reference field="2" count="1">
            <x v="45"/>
          </reference>
        </references>
      </pivotArea>
    </format>
    <format dxfId="18751">
      <pivotArea dataOnly="0" labelOnly="1" fieldPosition="0">
        <references count="3">
          <reference field="0" count="1" selected="0">
            <x v="47"/>
          </reference>
          <reference field="1" count="1" selected="0">
            <x v="45"/>
          </reference>
          <reference field="2" count="1">
            <x v="46"/>
          </reference>
        </references>
      </pivotArea>
    </format>
    <format dxfId="18750">
      <pivotArea dataOnly="0" labelOnly="1" fieldPosition="0">
        <references count="3">
          <reference field="0" count="1" selected="0">
            <x v="48"/>
          </reference>
          <reference field="1" count="1" selected="0">
            <x v="46"/>
          </reference>
          <reference field="2" count="1">
            <x v="47"/>
          </reference>
        </references>
      </pivotArea>
    </format>
    <format dxfId="18749">
      <pivotArea dataOnly="0" labelOnly="1" fieldPosition="0">
        <references count="3">
          <reference field="0" count="1" selected="0">
            <x v="49"/>
          </reference>
          <reference field="1" count="1" selected="0">
            <x v="47"/>
          </reference>
          <reference field="2" count="1">
            <x v="48"/>
          </reference>
        </references>
      </pivotArea>
    </format>
    <format dxfId="18748">
      <pivotArea dataOnly="0" labelOnly="1" fieldPosition="0">
        <references count="3">
          <reference field="0" count="1" selected="0">
            <x v="50"/>
          </reference>
          <reference field="1" count="1" selected="0">
            <x v="48"/>
          </reference>
          <reference field="2" count="1">
            <x v="49"/>
          </reference>
        </references>
      </pivotArea>
    </format>
    <format dxfId="18747">
      <pivotArea dataOnly="0" labelOnly="1" fieldPosition="0">
        <references count="3">
          <reference field="0" count="1" selected="0">
            <x v="51"/>
          </reference>
          <reference field="1" count="1" selected="0">
            <x v="49"/>
          </reference>
          <reference field="2" count="1">
            <x v="50"/>
          </reference>
        </references>
      </pivotArea>
    </format>
    <format dxfId="18746">
      <pivotArea dataOnly="0" labelOnly="1" fieldPosition="0">
        <references count="3">
          <reference field="0" count="1" selected="0">
            <x v="52"/>
          </reference>
          <reference field="1" count="1" selected="0">
            <x v="50"/>
          </reference>
          <reference field="2" count="1">
            <x v="51"/>
          </reference>
        </references>
      </pivotArea>
    </format>
    <format dxfId="18745">
      <pivotArea dataOnly="0" labelOnly="1" fieldPosition="0">
        <references count="3">
          <reference field="0" count="1" selected="0">
            <x v="53"/>
          </reference>
          <reference field="1" count="1" selected="0">
            <x v="51"/>
          </reference>
          <reference field="2" count="1">
            <x v="52"/>
          </reference>
        </references>
      </pivotArea>
    </format>
    <format dxfId="18744">
      <pivotArea dataOnly="0" labelOnly="1" fieldPosition="0">
        <references count="3">
          <reference field="0" count="1" selected="0">
            <x v="54"/>
          </reference>
          <reference field="1" count="1" selected="0">
            <x v="52"/>
          </reference>
          <reference field="2" count="1">
            <x v="53"/>
          </reference>
        </references>
      </pivotArea>
    </format>
    <format dxfId="18743">
      <pivotArea dataOnly="0" labelOnly="1" fieldPosition="0">
        <references count="3">
          <reference field="0" count="1" selected="0">
            <x v="55"/>
          </reference>
          <reference field="1" count="1" selected="0">
            <x v="53"/>
          </reference>
          <reference field="2" count="1">
            <x v="54"/>
          </reference>
        </references>
      </pivotArea>
    </format>
    <format dxfId="18742">
      <pivotArea dataOnly="0" labelOnly="1" fieldPosition="0">
        <references count="3">
          <reference field="0" count="1" selected="0">
            <x v="56"/>
          </reference>
          <reference field="1" count="1" selected="0">
            <x v="54"/>
          </reference>
          <reference field="2" count="1">
            <x v="55"/>
          </reference>
        </references>
      </pivotArea>
    </format>
    <format dxfId="18741">
      <pivotArea dataOnly="0" labelOnly="1" fieldPosition="0">
        <references count="3">
          <reference field="0" count="1" selected="0">
            <x v="57"/>
          </reference>
          <reference field="1" count="1" selected="0">
            <x v="55"/>
          </reference>
          <reference field="2" count="1">
            <x v="56"/>
          </reference>
        </references>
      </pivotArea>
    </format>
    <format dxfId="18740">
      <pivotArea dataOnly="0" labelOnly="1" fieldPosition="0">
        <references count="3">
          <reference field="0" count="1" selected="0">
            <x v="58"/>
          </reference>
          <reference field="1" count="1" selected="0">
            <x v="56"/>
          </reference>
          <reference field="2" count="1">
            <x v="57"/>
          </reference>
        </references>
      </pivotArea>
    </format>
    <format dxfId="18739">
      <pivotArea dataOnly="0" labelOnly="1" fieldPosition="0">
        <references count="3">
          <reference field="0" count="1" selected="0">
            <x v="59"/>
          </reference>
          <reference field="1" count="1" selected="0">
            <x v="57"/>
          </reference>
          <reference field="2" count="1">
            <x v="58"/>
          </reference>
        </references>
      </pivotArea>
    </format>
    <format dxfId="18738">
      <pivotArea dataOnly="0" labelOnly="1" fieldPosition="0">
        <references count="3">
          <reference field="0" count="1" selected="0">
            <x v="60"/>
          </reference>
          <reference field="1" count="1" selected="0">
            <x v="58"/>
          </reference>
          <reference field="2" count="1">
            <x v="59"/>
          </reference>
        </references>
      </pivotArea>
    </format>
    <format dxfId="18737">
      <pivotArea dataOnly="0" labelOnly="1" fieldPosition="0">
        <references count="3">
          <reference field="0" count="1" selected="0">
            <x v="61"/>
          </reference>
          <reference field="1" count="1" selected="0">
            <x v="59"/>
          </reference>
          <reference field="2" count="1">
            <x v="60"/>
          </reference>
        </references>
      </pivotArea>
    </format>
    <format dxfId="18736">
      <pivotArea dataOnly="0" labelOnly="1" fieldPosition="0">
        <references count="3">
          <reference field="0" count="1" selected="0">
            <x v="62"/>
          </reference>
          <reference field="1" count="1" selected="0">
            <x v="60"/>
          </reference>
          <reference field="2" count="1">
            <x v="61"/>
          </reference>
        </references>
      </pivotArea>
    </format>
    <format dxfId="18735">
      <pivotArea dataOnly="0" labelOnly="1" fieldPosition="0">
        <references count="3">
          <reference field="0" count="1" selected="0">
            <x v="63"/>
          </reference>
          <reference field="1" count="1" selected="0">
            <x v="61"/>
          </reference>
          <reference field="2" count="1">
            <x v="62"/>
          </reference>
        </references>
      </pivotArea>
    </format>
    <format dxfId="18734">
      <pivotArea dataOnly="0" labelOnly="1" fieldPosition="0">
        <references count="3">
          <reference field="0" count="1" selected="0">
            <x v="64"/>
          </reference>
          <reference field="1" count="1" selected="0">
            <x v="62"/>
          </reference>
          <reference field="2" count="1">
            <x v="63"/>
          </reference>
        </references>
      </pivotArea>
    </format>
    <format dxfId="18733">
      <pivotArea dataOnly="0" labelOnly="1" fieldPosition="0">
        <references count="3">
          <reference field="0" count="1" selected="0">
            <x v="65"/>
          </reference>
          <reference field="1" count="1" selected="0">
            <x v="63"/>
          </reference>
          <reference field="2" count="1">
            <x v="64"/>
          </reference>
        </references>
      </pivotArea>
    </format>
    <format dxfId="18732">
      <pivotArea dataOnly="0" labelOnly="1" fieldPosition="0">
        <references count="3">
          <reference field="0" count="1" selected="0">
            <x v="66"/>
          </reference>
          <reference field="1" count="1" selected="0">
            <x v="64"/>
          </reference>
          <reference field="2" count="1">
            <x v="65"/>
          </reference>
        </references>
      </pivotArea>
    </format>
    <format dxfId="18731">
      <pivotArea dataOnly="0" labelOnly="1" fieldPosition="0">
        <references count="3">
          <reference field="0" count="1" selected="0">
            <x v="67"/>
          </reference>
          <reference field="1" count="1" selected="0">
            <x v="65"/>
          </reference>
          <reference field="2" count="1">
            <x v="66"/>
          </reference>
        </references>
      </pivotArea>
    </format>
    <format dxfId="18730">
      <pivotArea dataOnly="0" labelOnly="1" fieldPosition="0">
        <references count="3">
          <reference field="0" count="1" selected="0">
            <x v="68"/>
          </reference>
          <reference field="1" count="1" selected="0">
            <x v="66"/>
          </reference>
          <reference field="2" count="1">
            <x v="67"/>
          </reference>
        </references>
      </pivotArea>
    </format>
    <format dxfId="18729">
      <pivotArea dataOnly="0" labelOnly="1" fieldPosition="0">
        <references count="3">
          <reference field="0" count="1" selected="0">
            <x v="69"/>
          </reference>
          <reference field="1" count="1" selected="0">
            <x v="67"/>
          </reference>
          <reference field="2" count="1">
            <x v="68"/>
          </reference>
        </references>
      </pivotArea>
    </format>
    <format dxfId="18728">
      <pivotArea dataOnly="0" labelOnly="1" fieldPosition="0">
        <references count="3">
          <reference field="0" count="1" selected="0">
            <x v="70"/>
          </reference>
          <reference field="1" count="1" selected="0">
            <x v="68"/>
          </reference>
          <reference field="2" count="1">
            <x v="69"/>
          </reference>
        </references>
      </pivotArea>
    </format>
    <format dxfId="18727">
      <pivotArea dataOnly="0" labelOnly="1" fieldPosition="0">
        <references count="3">
          <reference field="0" count="1" selected="0">
            <x v="71"/>
          </reference>
          <reference field="1" count="1" selected="0">
            <x v="69"/>
          </reference>
          <reference field="2" count="1">
            <x v="70"/>
          </reference>
        </references>
      </pivotArea>
    </format>
    <format dxfId="18726">
      <pivotArea dataOnly="0" labelOnly="1" fieldPosition="0">
        <references count="3">
          <reference field="0" count="1" selected="0">
            <x v="72"/>
          </reference>
          <reference field="1" count="1" selected="0">
            <x v="70"/>
          </reference>
          <reference field="2" count="1">
            <x v="71"/>
          </reference>
        </references>
      </pivotArea>
    </format>
    <format dxfId="18725">
      <pivotArea dataOnly="0" labelOnly="1" fieldPosition="0">
        <references count="3">
          <reference field="0" count="1" selected="0">
            <x v="73"/>
          </reference>
          <reference field="1" count="1" selected="0">
            <x v="71"/>
          </reference>
          <reference field="2" count="1">
            <x v="72"/>
          </reference>
        </references>
      </pivotArea>
    </format>
    <format dxfId="18724">
      <pivotArea dataOnly="0" labelOnly="1" fieldPosition="0">
        <references count="3">
          <reference field="0" count="1" selected="0">
            <x v="74"/>
          </reference>
          <reference field="1" count="1" selected="0">
            <x v="72"/>
          </reference>
          <reference field="2" count="1">
            <x v="73"/>
          </reference>
        </references>
      </pivotArea>
    </format>
    <format dxfId="18723">
      <pivotArea dataOnly="0" labelOnly="1" fieldPosition="0">
        <references count="3">
          <reference field="0" count="1" selected="0">
            <x v="75"/>
          </reference>
          <reference field="1" count="1" selected="0">
            <x v="73"/>
          </reference>
          <reference field="2" count="1">
            <x v="74"/>
          </reference>
        </references>
      </pivotArea>
    </format>
    <format dxfId="18722">
      <pivotArea dataOnly="0" labelOnly="1" fieldPosition="0">
        <references count="3">
          <reference field="0" count="1" selected="0">
            <x v="76"/>
          </reference>
          <reference field="1" count="1" selected="0">
            <x v="74"/>
          </reference>
          <reference field="2" count="1">
            <x v="75"/>
          </reference>
        </references>
      </pivotArea>
    </format>
    <format dxfId="18721">
      <pivotArea dataOnly="0" labelOnly="1" fieldPosition="0">
        <references count="3">
          <reference field="0" count="1" selected="0">
            <x v="77"/>
          </reference>
          <reference field="1" count="1" selected="0">
            <x v="75"/>
          </reference>
          <reference field="2" count="1">
            <x v="76"/>
          </reference>
        </references>
      </pivotArea>
    </format>
    <format dxfId="18720">
      <pivotArea dataOnly="0" labelOnly="1" fieldPosition="0">
        <references count="3">
          <reference field="0" count="1" selected="0">
            <x v="78"/>
          </reference>
          <reference field="1" count="1" selected="0">
            <x v="76"/>
          </reference>
          <reference field="2" count="1">
            <x v="77"/>
          </reference>
        </references>
      </pivotArea>
    </format>
    <format dxfId="18719">
      <pivotArea dataOnly="0" labelOnly="1" fieldPosition="0">
        <references count="3">
          <reference field="0" count="1" selected="0">
            <x v="79"/>
          </reference>
          <reference field="1" count="1" selected="0">
            <x v="77"/>
          </reference>
          <reference field="2" count="1">
            <x v="78"/>
          </reference>
        </references>
      </pivotArea>
    </format>
    <format dxfId="18718">
      <pivotArea dataOnly="0" labelOnly="1" fieldPosition="0">
        <references count="3">
          <reference field="0" count="1" selected="0">
            <x v="80"/>
          </reference>
          <reference field="1" count="1" selected="0">
            <x v="78"/>
          </reference>
          <reference field="2" count="1">
            <x v="79"/>
          </reference>
        </references>
      </pivotArea>
    </format>
    <format dxfId="18717">
      <pivotArea dataOnly="0" labelOnly="1" fieldPosition="0">
        <references count="3">
          <reference field="0" count="1" selected="0">
            <x v="81"/>
          </reference>
          <reference field="1" count="1" selected="0">
            <x v="79"/>
          </reference>
          <reference field="2" count="1">
            <x v="80"/>
          </reference>
        </references>
      </pivotArea>
    </format>
    <format dxfId="18716">
      <pivotArea dataOnly="0" labelOnly="1" fieldPosition="0">
        <references count="3">
          <reference field="0" count="1" selected="0">
            <x v="82"/>
          </reference>
          <reference field="1" count="1" selected="0">
            <x v="80"/>
          </reference>
          <reference field="2" count="1">
            <x v="81"/>
          </reference>
        </references>
      </pivotArea>
    </format>
    <format dxfId="18715">
      <pivotArea dataOnly="0" labelOnly="1" fieldPosition="0">
        <references count="3">
          <reference field="0" count="1" selected="0">
            <x v="83"/>
          </reference>
          <reference field="1" count="1" selected="0">
            <x v="81"/>
          </reference>
          <reference field="2" count="1">
            <x v="82"/>
          </reference>
        </references>
      </pivotArea>
    </format>
    <format dxfId="18714">
      <pivotArea dataOnly="0" labelOnly="1" fieldPosition="0">
        <references count="3">
          <reference field="0" count="1" selected="0">
            <x v="84"/>
          </reference>
          <reference field="1" count="1" selected="0">
            <x v="82"/>
          </reference>
          <reference field="2" count="1">
            <x v="83"/>
          </reference>
        </references>
      </pivotArea>
    </format>
    <format dxfId="18713">
      <pivotArea dataOnly="0" labelOnly="1" fieldPosition="0">
        <references count="3">
          <reference field="0" count="1" selected="0">
            <x v="85"/>
          </reference>
          <reference field="1" count="1" selected="0">
            <x v="83"/>
          </reference>
          <reference field="2" count="1">
            <x v="84"/>
          </reference>
        </references>
      </pivotArea>
    </format>
    <format dxfId="18712">
      <pivotArea dataOnly="0" labelOnly="1" fieldPosition="0">
        <references count="3">
          <reference field="0" count="1" selected="0">
            <x v="86"/>
          </reference>
          <reference field="1" count="1" selected="0">
            <x v="84"/>
          </reference>
          <reference field="2" count="1">
            <x v="85"/>
          </reference>
        </references>
      </pivotArea>
    </format>
    <format dxfId="18711">
      <pivotArea dataOnly="0" labelOnly="1" fieldPosition="0">
        <references count="3">
          <reference field="0" count="1" selected="0">
            <x v="87"/>
          </reference>
          <reference field="1" count="1" selected="0">
            <x v="85"/>
          </reference>
          <reference field="2" count="1">
            <x v="86"/>
          </reference>
        </references>
      </pivotArea>
    </format>
    <format dxfId="18710">
      <pivotArea dataOnly="0" labelOnly="1" fieldPosition="0">
        <references count="3">
          <reference field="0" count="1" selected="0">
            <x v="88"/>
          </reference>
          <reference field="1" count="1" selected="0">
            <x v="86"/>
          </reference>
          <reference field="2" count="1">
            <x v="87"/>
          </reference>
        </references>
      </pivotArea>
    </format>
    <format dxfId="18709">
      <pivotArea dataOnly="0" labelOnly="1" fieldPosition="0">
        <references count="3">
          <reference field="0" count="1" selected="0">
            <x v="89"/>
          </reference>
          <reference field="1" count="1" selected="0">
            <x v="87"/>
          </reference>
          <reference field="2" count="1">
            <x v="88"/>
          </reference>
        </references>
      </pivotArea>
    </format>
    <format dxfId="18708">
      <pivotArea dataOnly="0" labelOnly="1" fieldPosition="0">
        <references count="3">
          <reference field="0" count="1" selected="0">
            <x v="90"/>
          </reference>
          <reference field="1" count="1" selected="0">
            <x v="88"/>
          </reference>
          <reference field="2" count="1">
            <x v="89"/>
          </reference>
        </references>
      </pivotArea>
    </format>
    <format dxfId="18707">
      <pivotArea dataOnly="0" labelOnly="1" fieldPosition="0">
        <references count="3">
          <reference field="0" count="1" selected="0">
            <x v="91"/>
          </reference>
          <reference field="1" count="1" selected="0">
            <x v="89"/>
          </reference>
          <reference field="2" count="1">
            <x v="90"/>
          </reference>
        </references>
      </pivotArea>
    </format>
    <format dxfId="18706">
      <pivotArea dataOnly="0" labelOnly="1" fieldPosition="0">
        <references count="3">
          <reference field="0" count="1" selected="0">
            <x v="92"/>
          </reference>
          <reference field="1" count="1" selected="0">
            <x v="90"/>
          </reference>
          <reference field="2" count="1">
            <x v="91"/>
          </reference>
        </references>
      </pivotArea>
    </format>
    <format dxfId="18705">
      <pivotArea dataOnly="0" labelOnly="1" fieldPosition="0">
        <references count="3">
          <reference field="0" count="1" selected="0">
            <x v="93"/>
          </reference>
          <reference field="1" count="1" selected="0">
            <x v="91"/>
          </reference>
          <reference field="2" count="1">
            <x v="92"/>
          </reference>
        </references>
      </pivotArea>
    </format>
    <format dxfId="18704">
      <pivotArea dataOnly="0" labelOnly="1" fieldPosition="0">
        <references count="3">
          <reference field="0" count="1" selected="0">
            <x v="94"/>
          </reference>
          <reference field="1" count="1" selected="0">
            <x v="92"/>
          </reference>
          <reference field="2" count="1">
            <x v="93"/>
          </reference>
        </references>
      </pivotArea>
    </format>
    <format dxfId="18703">
      <pivotArea dataOnly="0" labelOnly="1" fieldPosition="0">
        <references count="3">
          <reference field="0" count="1" selected="0">
            <x v="95"/>
          </reference>
          <reference field="1" count="1" selected="0">
            <x v="93"/>
          </reference>
          <reference field="2" count="1">
            <x v="94"/>
          </reference>
        </references>
      </pivotArea>
    </format>
    <format dxfId="18702">
      <pivotArea dataOnly="0" labelOnly="1" fieldPosition="0">
        <references count="3">
          <reference field="0" count="1" selected="0">
            <x v="96"/>
          </reference>
          <reference field="1" count="1" selected="0">
            <x v="94"/>
          </reference>
          <reference field="2" count="1">
            <x v="95"/>
          </reference>
        </references>
      </pivotArea>
    </format>
    <format dxfId="18701">
      <pivotArea dataOnly="0" labelOnly="1" fieldPosition="0">
        <references count="3">
          <reference field="0" count="1" selected="0">
            <x v="97"/>
          </reference>
          <reference field="1" count="1" selected="0">
            <x v="95"/>
          </reference>
          <reference field="2" count="1">
            <x v="96"/>
          </reference>
        </references>
      </pivotArea>
    </format>
    <format dxfId="18700">
      <pivotArea dataOnly="0" labelOnly="1" fieldPosition="0">
        <references count="3">
          <reference field="0" count="1" selected="0">
            <x v="98"/>
          </reference>
          <reference field="1" count="1" selected="0">
            <x v="96"/>
          </reference>
          <reference field="2" count="1">
            <x v="97"/>
          </reference>
        </references>
      </pivotArea>
    </format>
    <format dxfId="18699">
      <pivotArea dataOnly="0" labelOnly="1" fieldPosition="0">
        <references count="3">
          <reference field="0" count="1" selected="0">
            <x v="99"/>
          </reference>
          <reference field="1" count="1" selected="0">
            <x v="97"/>
          </reference>
          <reference field="2" count="1">
            <x v="98"/>
          </reference>
        </references>
      </pivotArea>
    </format>
    <format dxfId="18698">
      <pivotArea dataOnly="0" labelOnly="1" fieldPosition="0">
        <references count="3">
          <reference field="0" count="1" selected="0">
            <x v="100"/>
          </reference>
          <reference field="1" count="1" selected="0">
            <x v="98"/>
          </reference>
          <reference field="2" count="1">
            <x v="99"/>
          </reference>
        </references>
      </pivotArea>
    </format>
    <format dxfId="18697">
      <pivotArea dataOnly="0" labelOnly="1" fieldPosition="0">
        <references count="3">
          <reference field="0" count="1" selected="0">
            <x v="101"/>
          </reference>
          <reference field="1" count="1" selected="0">
            <x v="99"/>
          </reference>
          <reference field="2" count="1">
            <x v="100"/>
          </reference>
        </references>
      </pivotArea>
    </format>
    <format dxfId="18696">
      <pivotArea dataOnly="0" labelOnly="1" fieldPosition="0">
        <references count="3">
          <reference field="0" count="1" selected="0">
            <x v="102"/>
          </reference>
          <reference field="1" count="1" selected="0">
            <x v="100"/>
          </reference>
          <reference field="2" count="1">
            <x v="101"/>
          </reference>
        </references>
      </pivotArea>
    </format>
    <format dxfId="18695">
      <pivotArea dataOnly="0" labelOnly="1" fieldPosition="0">
        <references count="3">
          <reference field="0" count="1" selected="0">
            <x v="103"/>
          </reference>
          <reference field="1" count="1" selected="0">
            <x v="101"/>
          </reference>
          <reference field="2" count="1">
            <x v="102"/>
          </reference>
        </references>
      </pivotArea>
    </format>
    <format dxfId="18694">
      <pivotArea dataOnly="0" labelOnly="1" fieldPosition="0">
        <references count="3">
          <reference field="0" count="1" selected="0">
            <x v="104"/>
          </reference>
          <reference field="1" count="1" selected="0">
            <x v="102"/>
          </reference>
          <reference field="2" count="1">
            <x v="103"/>
          </reference>
        </references>
      </pivotArea>
    </format>
    <format dxfId="18693">
      <pivotArea dataOnly="0" labelOnly="1" fieldPosition="0">
        <references count="3">
          <reference field="0" count="1" selected="0">
            <x v="105"/>
          </reference>
          <reference field="1" count="1" selected="0">
            <x v="103"/>
          </reference>
          <reference field="2" count="1">
            <x v="104"/>
          </reference>
        </references>
      </pivotArea>
    </format>
    <format dxfId="18692">
      <pivotArea dataOnly="0" labelOnly="1" fieldPosition="0">
        <references count="3">
          <reference field="0" count="1" selected="0">
            <x v="106"/>
          </reference>
          <reference field="1" count="1" selected="0">
            <x v="104"/>
          </reference>
          <reference field="2" count="1">
            <x v="105"/>
          </reference>
        </references>
      </pivotArea>
    </format>
    <format dxfId="18691">
      <pivotArea dataOnly="0" labelOnly="1" fieldPosition="0">
        <references count="3">
          <reference field="0" count="1" selected="0">
            <x v="107"/>
          </reference>
          <reference field="1" count="1" selected="0">
            <x v="105"/>
          </reference>
          <reference field="2" count="1">
            <x v="106"/>
          </reference>
        </references>
      </pivotArea>
    </format>
    <format dxfId="18690">
      <pivotArea dataOnly="0" labelOnly="1" fieldPosition="0">
        <references count="3">
          <reference field="0" count="1" selected="0">
            <x v="108"/>
          </reference>
          <reference field="1" count="1" selected="0">
            <x v="106"/>
          </reference>
          <reference field="2" count="1">
            <x v="107"/>
          </reference>
        </references>
      </pivotArea>
    </format>
    <format dxfId="18689">
      <pivotArea dataOnly="0" labelOnly="1" fieldPosition="0">
        <references count="3">
          <reference field="0" count="1" selected="0">
            <x v="109"/>
          </reference>
          <reference field="1" count="1" selected="0">
            <x v="107"/>
          </reference>
          <reference field="2" count="1">
            <x v="108"/>
          </reference>
        </references>
      </pivotArea>
    </format>
    <format dxfId="18688">
      <pivotArea dataOnly="0" labelOnly="1" fieldPosition="0">
        <references count="3">
          <reference field="0" count="1" selected="0">
            <x v="110"/>
          </reference>
          <reference field="1" count="1" selected="0">
            <x v="108"/>
          </reference>
          <reference field="2" count="1">
            <x v="109"/>
          </reference>
        </references>
      </pivotArea>
    </format>
    <format dxfId="18687">
      <pivotArea dataOnly="0" labelOnly="1" fieldPosition="0">
        <references count="3">
          <reference field="0" count="1" selected="0">
            <x v="111"/>
          </reference>
          <reference field="1" count="1" selected="0">
            <x v="109"/>
          </reference>
          <reference field="2" count="1">
            <x v="110"/>
          </reference>
        </references>
      </pivotArea>
    </format>
    <format dxfId="18686">
      <pivotArea dataOnly="0" labelOnly="1" fieldPosition="0">
        <references count="3">
          <reference field="0" count="1" selected="0">
            <x v="112"/>
          </reference>
          <reference field="1" count="1" selected="0">
            <x v="110"/>
          </reference>
          <reference field="2" count="1">
            <x v="111"/>
          </reference>
        </references>
      </pivotArea>
    </format>
    <format dxfId="18685">
      <pivotArea dataOnly="0" labelOnly="1" fieldPosition="0">
        <references count="3">
          <reference field="0" count="1" selected="0">
            <x v="113"/>
          </reference>
          <reference field="1" count="1" selected="0">
            <x v="111"/>
          </reference>
          <reference field="2" count="1">
            <x v="112"/>
          </reference>
        </references>
      </pivotArea>
    </format>
    <format dxfId="18684">
      <pivotArea dataOnly="0" labelOnly="1" fieldPosition="0">
        <references count="3">
          <reference field="0" count="1" selected="0">
            <x v="114"/>
          </reference>
          <reference field="1" count="1" selected="0">
            <x v="112"/>
          </reference>
          <reference field="2" count="1">
            <x v="113"/>
          </reference>
        </references>
      </pivotArea>
    </format>
    <format dxfId="18683">
      <pivotArea dataOnly="0" labelOnly="1" fieldPosition="0">
        <references count="3">
          <reference field="0" count="1" selected="0">
            <x v="115"/>
          </reference>
          <reference field="1" count="1" selected="0">
            <x v="113"/>
          </reference>
          <reference field="2" count="1">
            <x v="114"/>
          </reference>
        </references>
      </pivotArea>
    </format>
    <format dxfId="18682">
      <pivotArea dataOnly="0" labelOnly="1" fieldPosition="0">
        <references count="3">
          <reference field="0" count="1" selected="0">
            <x v="116"/>
          </reference>
          <reference field="1" count="1" selected="0">
            <x v="114"/>
          </reference>
          <reference field="2" count="1">
            <x v="115"/>
          </reference>
        </references>
      </pivotArea>
    </format>
    <format dxfId="18681">
      <pivotArea dataOnly="0" labelOnly="1" fieldPosition="0">
        <references count="3">
          <reference field="0" count="1" selected="0">
            <x v="117"/>
          </reference>
          <reference field="1" count="1" selected="0">
            <x v="115"/>
          </reference>
          <reference field="2" count="1">
            <x v="116"/>
          </reference>
        </references>
      </pivotArea>
    </format>
    <format dxfId="18680">
      <pivotArea dataOnly="0" labelOnly="1" fieldPosition="0">
        <references count="3">
          <reference field="0" count="1" selected="0">
            <x v="118"/>
          </reference>
          <reference field="1" count="1" selected="0">
            <x v="116"/>
          </reference>
          <reference field="2" count="1">
            <x v="117"/>
          </reference>
        </references>
      </pivotArea>
    </format>
    <format dxfId="18679">
      <pivotArea dataOnly="0" labelOnly="1" fieldPosition="0">
        <references count="3">
          <reference field="0" count="1" selected="0">
            <x v="119"/>
          </reference>
          <reference field="1" count="1" selected="0">
            <x v="117"/>
          </reference>
          <reference field="2" count="1">
            <x v="118"/>
          </reference>
        </references>
      </pivotArea>
    </format>
    <format dxfId="18678">
      <pivotArea dataOnly="0" labelOnly="1" fieldPosition="0">
        <references count="3">
          <reference field="0" count="1" selected="0">
            <x v="120"/>
          </reference>
          <reference field="1" count="1" selected="0">
            <x v="118"/>
          </reference>
          <reference field="2" count="1">
            <x v="119"/>
          </reference>
        </references>
      </pivotArea>
    </format>
    <format dxfId="18677">
      <pivotArea dataOnly="0" labelOnly="1" fieldPosition="0">
        <references count="3">
          <reference field="0" count="1" selected="0">
            <x v="121"/>
          </reference>
          <reference field="1" count="1" selected="0">
            <x v="119"/>
          </reference>
          <reference field="2" count="1">
            <x v="120"/>
          </reference>
        </references>
      </pivotArea>
    </format>
    <format dxfId="18676">
      <pivotArea dataOnly="0" labelOnly="1" fieldPosition="0">
        <references count="3">
          <reference field="0" count="1" selected="0">
            <x v="122"/>
          </reference>
          <reference field="1" count="1" selected="0">
            <x v="120"/>
          </reference>
          <reference field="2" count="1">
            <x v="121"/>
          </reference>
        </references>
      </pivotArea>
    </format>
    <format dxfId="18675">
      <pivotArea dataOnly="0" labelOnly="1" fieldPosition="0">
        <references count="3">
          <reference field="0" count="1" selected="0">
            <x v="123"/>
          </reference>
          <reference field="1" count="1" selected="0">
            <x v="121"/>
          </reference>
          <reference field="2" count="1">
            <x v="122"/>
          </reference>
        </references>
      </pivotArea>
    </format>
    <format dxfId="18674">
      <pivotArea dataOnly="0" labelOnly="1" fieldPosition="0">
        <references count="3">
          <reference field="0" count="1" selected="0">
            <x v="124"/>
          </reference>
          <reference field="1" count="1" selected="0">
            <x v="122"/>
          </reference>
          <reference field="2" count="1">
            <x v="123"/>
          </reference>
        </references>
      </pivotArea>
    </format>
    <format dxfId="18673">
      <pivotArea dataOnly="0" labelOnly="1" fieldPosition="0">
        <references count="3">
          <reference field="0" count="1" selected="0">
            <x v="125"/>
          </reference>
          <reference field="1" count="1" selected="0">
            <x v="123"/>
          </reference>
          <reference field="2" count="1">
            <x v="124"/>
          </reference>
        </references>
      </pivotArea>
    </format>
    <format dxfId="18672">
      <pivotArea dataOnly="0" labelOnly="1" fieldPosition="0">
        <references count="3">
          <reference field="0" count="1" selected="0">
            <x v="126"/>
          </reference>
          <reference field="1" count="1" selected="0">
            <x v="124"/>
          </reference>
          <reference field="2" count="1">
            <x v="125"/>
          </reference>
        </references>
      </pivotArea>
    </format>
    <format dxfId="18671">
      <pivotArea dataOnly="0" labelOnly="1" fieldPosition="0">
        <references count="3">
          <reference field="0" count="1" selected="0">
            <x v="127"/>
          </reference>
          <reference field="1" count="1" selected="0">
            <x v="125"/>
          </reference>
          <reference field="2" count="1">
            <x v="126"/>
          </reference>
        </references>
      </pivotArea>
    </format>
    <format dxfId="18670">
      <pivotArea dataOnly="0" labelOnly="1" fieldPosition="0">
        <references count="3">
          <reference field="0" count="1" selected="0">
            <x v="128"/>
          </reference>
          <reference field="1" count="1" selected="0">
            <x v="126"/>
          </reference>
          <reference field="2" count="1">
            <x v="127"/>
          </reference>
        </references>
      </pivotArea>
    </format>
    <format dxfId="18669">
      <pivotArea dataOnly="0" labelOnly="1" fieldPosition="0">
        <references count="3">
          <reference field="0" count="1" selected="0">
            <x v="129"/>
          </reference>
          <reference field="1" count="1" selected="0">
            <x v="127"/>
          </reference>
          <reference field="2" count="1">
            <x v="128"/>
          </reference>
        </references>
      </pivotArea>
    </format>
    <format dxfId="18668">
      <pivotArea dataOnly="0" labelOnly="1" fieldPosition="0">
        <references count="3">
          <reference field="0" count="1" selected="0">
            <x v="130"/>
          </reference>
          <reference field="1" count="1" selected="0">
            <x v="128"/>
          </reference>
          <reference field="2" count="1">
            <x v="129"/>
          </reference>
        </references>
      </pivotArea>
    </format>
    <format dxfId="18667">
      <pivotArea dataOnly="0" labelOnly="1" fieldPosition="0">
        <references count="3">
          <reference field="0" count="1" selected="0">
            <x v="131"/>
          </reference>
          <reference field="1" count="1" selected="0">
            <x v="129"/>
          </reference>
          <reference field="2" count="1">
            <x v="130"/>
          </reference>
        </references>
      </pivotArea>
    </format>
    <format dxfId="18666">
      <pivotArea dataOnly="0" labelOnly="1" fieldPosition="0">
        <references count="3">
          <reference field="0" count="1" selected="0">
            <x v="132"/>
          </reference>
          <reference field="1" count="1" selected="0">
            <x v="130"/>
          </reference>
          <reference field="2" count="1">
            <x v="131"/>
          </reference>
        </references>
      </pivotArea>
    </format>
    <format dxfId="18665">
      <pivotArea dataOnly="0" labelOnly="1" fieldPosition="0">
        <references count="3">
          <reference field="0" count="1" selected="0">
            <x v="133"/>
          </reference>
          <reference field="1" count="1" selected="0">
            <x v="131"/>
          </reference>
          <reference field="2" count="1">
            <x v="132"/>
          </reference>
        </references>
      </pivotArea>
    </format>
    <format dxfId="18664">
      <pivotArea dataOnly="0" labelOnly="1" fieldPosition="0">
        <references count="3">
          <reference field="0" count="1" selected="0">
            <x v="134"/>
          </reference>
          <reference field="1" count="1" selected="0">
            <x v="132"/>
          </reference>
          <reference field="2" count="1">
            <x v="133"/>
          </reference>
        </references>
      </pivotArea>
    </format>
    <format dxfId="18663">
      <pivotArea dataOnly="0" labelOnly="1" fieldPosition="0">
        <references count="3">
          <reference field="0" count="1" selected="0">
            <x v="135"/>
          </reference>
          <reference field="1" count="1" selected="0">
            <x v="133"/>
          </reference>
          <reference field="2" count="1">
            <x v="134"/>
          </reference>
        </references>
      </pivotArea>
    </format>
    <format dxfId="18662">
      <pivotArea dataOnly="0" labelOnly="1" fieldPosition="0">
        <references count="3">
          <reference field="0" count="1" selected="0">
            <x v="136"/>
          </reference>
          <reference field="1" count="1" selected="0">
            <x v="134"/>
          </reference>
          <reference field="2" count="1">
            <x v="135"/>
          </reference>
        </references>
      </pivotArea>
    </format>
    <format dxfId="18661">
      <pivotArea dataOnly="0" labelOnly="1" fieldPosition="0">
        <references count="3">
          <reference field="0" count="1" selected="0">
            <x v="137"/>
          </reference>
          <reference field="1" count="1" selected="0">
            <x v="135"/>
          </reference>
          <reference field="2" count="1">
            <x v="136"/>
          </reference>
        </references>
      </pivotArea>
    </format>
    <format dxfId="18660">
      <pivotArea dataOnly="0" labelOnly="1" fieldPosition="0">
        <references count="3">
          <reference field="0" count="1" selected="0">
            <x v="138"/>
          </reference>
          <reference field="1" count="1" selected="0">
            <x v="136"/>
          </reference>
          <reference field="2" count="1">
            <x v="137"/>
          </reference>
        </references>
      </pivotArea>
    </format>
    <format dxfId="18659">
      <pivotArea dataOnly="0" labelOnly="1" fieldPosition="0">
        <references count="3">
          <reference field="0" count="1" selected="0">
            <x v="139"/>
          </reference>
          <reference field="1" count="1" selected="0">
            <x v="137"/>
          </reference>
          <reference field="2" count="1">
            <x v="138"/>
          </reference>
        </references>
      </pivotArea>
    </format>
    <format dxfId="18658">
      <pivotArea dataOnly="0" labelOnly="1" fieldPosition="0">
        <references count="3">
          <reference field="0" count="1" selected="0">
            <x v="140"/>
          </reference>
          <reference field="1" count="1" selected="0">
            <x v="138"/>
          </reference>
          <reference field="2" count="1">
            <x v="139"/>
          </reference>
        </references>
      </pivotArea>
    </format>
    <format dxfId="18657">
      <pivotArea dataOnly="0" labelOnly="1" fieldPosition="0">
        <references count="3">
          <reference field="0" count="1" selected="0">
            <x v="141"/>
          </reference>
          <reference field="1" count="1" selected="0">
            <x v="139"/>
          </reference>
          <reference field="2" count="1">
            <x v="140"/>
          </reference>
        </references>
      </pivotArea>
    </format>
    <format dxfId="18656">
      <pivotArea dataOnly="0" labelOnly="1" fieldPosition="0">
        <references count="3">
          <reference field="0" count="1" selected="0">
            <x v="142"/>
          </reference>
          <reference field="1" count="1" selected="0">
            <x v="140"/>
          </reference>
          <reference field="2" count="1">
            <x v="141"/>
          </reference>
        </references>
      </pivotArea>
    </format>
    <format dxfId="18655">
      <pivotArea dataOnly="0" labelOnly="1" fieldPosition="0">
        <references count="3">
          <reference field="0" count="1" selected="0">
            <x v="143"/>
          </reference>
          <reference field="1" count="1" selected="0">
            <x v="141"/>
          </reference>
          <reference field="2" count="1">
            <x v="142"/>
          </reference>
        </references>
      </pivotArea>
    </format>
    <format dxfId="18654">
      <pivotArea dataOnly="0" labelOnly="1" fieldPosition="0">
        <references count="3">
          <reference field="0" count="1" selected="0">
            <x v="144"/>
          </reference>
          <reference field="1" count="1" selected="0">
            <x v="142"/>
          </reference>
          <reference field="2" count="1">
            <x v="143"/>
          </reference>
        </references>
      </pivotArea>
    </format>
    <format dxfId="18653">
      <pivotArea dataOnly="0" labelOnly="1" fieldPosition="0">
        <references count="3">
          <reference field="0" count="1" selected="0">
            <x v="145"/>
          </reference>
          <reference field="1" count="1" selected="0">
            <x v="143"/>
          </reference>
          <reference field="2" count="1">
            <x v="144"/>
          </reference>
        </references>
      </pivotArea>
    </format>
    <format dxfId="18652">
      <pivotArea dataOnly="0" labelOnly="1" fieldPosition="0">
        <references count="3">
          <reference field="0" count="1" selected="0">
            <x v="146"/>
          </reference>
          <reference field="1" count="1" selected="0">
            <x v="144"/>
          </reference>
          <reference field="2" count="1">
            <x v="145"/>
          </reference>
        </references>
      </pivotArea>
    </format>
    <format dxfId="18651">
      <pivotArea dataOnly="0" labelOnly="1" fieldPosition="0">
        <references count="3">
          <reference field="0" count="1" selected="0">
            <x v="147"/>
          </reference>
          <reference field="1" count="1" selected="0">
            <x v="145"/>
          </reference>
          <reference field="2" count="1">
            <x v="146"/>
          </reference>
        </references>
      </pivotArea>
    </format>
    <format dxfId="18650">
      <pivotArea dataOnly="0" labelOnly="1" fieldPosition="0">
        <references count="3">
          <reference field="0" count="1" selected="0">
            <x v="148"/>
          </reference>
          <reference field="1" count="1" selected="0">
            <x v="146"/>
          </reference>
          <reference field="2" count="1">
            <x v="147"/>
          </reference>
        </references>
      </pivotArea>
    </format>
    <format dxfId="18649">
      <pivotArea dataOnly="0" labelOnly="1" fieldPosition="0">
        <references count="3">
          <reference field="0" count="1" selected="0">
            <x v="149"/>
          </reference>
          <reference field="1" count="1" selected="0">
            <x v="147"/>
          </reference>
          <reference field="2" count="1">
            <x v="148"/>
          </reference>
        </references>
      </pivotArea>
    </format>
    <format dxfId="18648">
      <pivotArea dataOnly="0" labelOnly="1" fieldPosition="0">
        <references count="3">
          <reference field="0" count="1" selected="0">
            <x v="150"/>
          </reference>
          <reference field="1" count="1" selected="0">
            <x v="148"/>
          </reference>
          <reference field="2" count="1">
            <x v="149"/>
          </reference>
        </references>
      </pivotArea>
    </format>
    <format dxfId="18647">
      <pivotArea dataOnly="0" labelOnly="1" fieldPosition="0">
        <references count="3">
          <reference field="0" count="1" selected="0">
            <x v="151"/>
          </reference>
          <reference field="1" count="1" selected="0">
            <x v="149"/>
          </reference>
          <reference field="2" count="1">
            <x v="150"/>
          </reference>
        </references>
      </pivotArea>
    </format>
    <format dxfId="18646">
      <pivotArea dataOnly="0" labelOnly="1" fieldPosition="0">
        <references count="3">
          <reference field="0" count="1" selected="0">
            <x v="152"/>
          </reference>
          <reference field="1" count="1" selected="0">
            <x v="150"/>
          </reference>
          <reference field="2" count="1">
            <x v="151"/>
          </reference>
        </references>
      </pivotArea>
    </format>
    <format dxfId="18645">
      <pivotArea dataOnly="0" labelOnly="1" fieldPosition="0">
        <references count="3">
          <reference field="0" count="1" selected="0">
            <x v="153"/>
          </reference>
          <reference field="1" count="1" selected="0">
            <x v="151"/>
          </reference>
          <reference field="2" count="1">
            <x v="152"/>
          </reference>
        </references>
      </pivotArea>
    </format>
    <format dxfId="18644">
      <pivotArea dataOnly="0" labelOnly="1" fieldPosition="0">
        <references count="3">
          <reference field="0" count="1" selected="0">
            <x v="154"/>
          </reference>
          <reference field="1" count="1" selected="0">
            <x v="152"/>
          </reference>
          <reference field="2" count="1">
            <x v="153"/>
          </reference>
        </references>
      </pivotArea>
    </format>
    <format dxfId="18643">
      <pivotArea dataOnly="0" labelOnly="1" fieldPosition="0">
        <references count="3">
          <reference field="0" count="1" selected="0">
            <x v="155"/>
          </reference>
          <reference field="1" count="1" selected="0">
            <x v="153"/>
          </reference>
          <reference field="2" count="1">
            <x v="154"/>
          </reference>
        </references>
      </pivotArea>
    </format>
    <format dxfId="18642">
      <pivotArea dataOnly="0" labelOnly="1" fieldPosition="0">
        <references count="3">
          <reference field="0" count="1" selected="0">
            <x v="156"/>
          </reference>
          <reference field="1" count="1" selected="0">
            <x v="154"/>
          </reference>
          <reference field="2" count="1">
            <x v="155"/>
          </reference>
        </references>
      </pivotArea>
    </format>
    <format dxfId="18641">
      <pivotArea dataOnly="0" labelOnly="1" fieldPosition="0">
        <references count="3">
          <reference field="0" count="1" selected="0">
            <x v="157"/>
          </reference>
          <reference field="1" count="1" selected="0">
            <x v="155"/>
          </reference>
          <reference field="2" count="1">
            <x v="156"/>
          </reference>
        </references>
      </pivotArea>
    </format>
    <format dxfId="18640">
      <pivotArea dataOnly="0" labelOnly="1" fieldPosition="0">
        <references count="3">
          <reference field="0" count="1" selected="0">
            <x v="158"/>
          </reference>
          <reference field="1" count="1" selected="0">
            <x v="156"/>
          </reference>
          <reference field="2" count="1">
            <x v="157"/>
          </reference>
        </references>
      </pivotArea>
    </format>
    <format dxfId="18639">
      <pivotArea dataOnly="0" labelOnly="1" fieldPosition="0">
        <references count="3">
          <reference field="0" count="1" selected="0">
            <x v="159"/>
          </reference>
          <reference field="1" count="1" selected="0">
            <x v="157"/>
          </reference>
          <reference field="2" count="1">
            <x v="158"/>
          </reference>
        </references>
      </pivotArea>
    </format>
    <format dxfId="18638">
      <pivotArea dataOnly="0" labelOnly="1" fieldPosition="0">
        <references count="3">
          <reference field="0" count="1" selected="0">
            <x v="160"/>
          </reference>
          <reference field="1" count="1" selected="0">
            <x v="158"/>
          </reference>
          <reference field="2" count="1">
            <x v="159"/>
          </reference>
        </references>
      </pivotArea>
    </format>
    <format dxfId="18637">
      <pivotArea dataOnly="0" labelOnly="1" fieldPosition="0">
        <references count="3">
          <reference field="0" count="1" selected="0">
            <x v="161"/>
          </reference>
          <reference field="1" count="1" selected="0">
            <x v="159"/>
          </reference>
          <reference field="2" count="1">
            <x v="160"/>
          </reference>
        </references>
      </pivotArea>
    </format>
    <format dxfId="18636">
      <pivotArea dataOnly="0" labelOnly="1" fieldPosition="0">
        <references count="3">
          <reference field="0" count="1" selected="0">
            <x v="162"/>
          </reference>
          <reference field="1" count="1" selected="0">
            <x v="160"/>
          </reference>
          <reference field="2" count="1">
            <x v="161"/>
          </reference>
        </references>
      </pivotArea>
    </format>
    <format dxfId="18635">
      <pivotArea dataOnly="0" labelOnly="1" fieldPosition="0">
        <references count="3">
          <reference field="0" count="1" selected="0">
            <x v="163"/>
          </reference>
          <reference field="1" count="1" selected="0">
            <x v="161"/>
          </reference>
          <reference field="2" count="1">
            <x v="162"/>
          </reference>
        </references>
      </pivotArea>
    </format>
    <format dxfId="18634">
      <pivotArea dataOnly="0" labelOnly="1" fieldPosition="0">
        <references count="3">
          <reference field="0" count="1" selected="0">
            <x v="164"/>
          </reference>
          <reference field="1" count="1" selected="0">
            <x v="162"/>
          </reference>
          <reference field="2" count="1">
            <x v="163"/>
          </reference>
        </references>
      </pivotArea>
    </format>
    <format dxfId="18633">
      <pivotArea dataOnly="0" labelOnly="1" fieldPosition="0">
        <references count="3">
          <reference field="0" count="1" selected="0">
            <x v="165"/>
          </reference>
          <reference field="1" count="1" selected="0">
            <x v="163"/>
          </reference>
          <reference field="2" count="1">
            <x v="164"/>
          </reference>
        </references>
      </pivotArea>
    </format>
    <format dxfId="18632">
      <pivotArea dataOnly="0" labelOnly="1" fieldPosition="0">
        <references count="3">
          <reference field="0" count="1" selected="0">
            <x v="166"/>
          </reference>
          <reference field="1" count="1" selected="0">
            <x v="164"/>
          </reference>
          <reference field="2" count="1">
            <x v="165"/>
          </reference>
        </references>
      </pivotArea>
    </format>
    <format dxfId="18631">
      <pivotArea dataOnly="0" labelOnly="1" fieldPosition="0">
        <references count="3">
          <reference field="0" count="1" selected="0">
            <x v="167"/>
          </reference>
          <reference field="1" count="1" selected="0">
            <x v="165"/>
          </reference>
          <reference field="2" count="1">
            <x v="166"/>
          </reference>
        </references>
      </pivotArea>
    </format>
    <format dxfId="18630">
      <pivotArea dataOnly="0" labelOnly="1" fieldPosition="0">
        <references count="3">
          <reference field="0" count="1" selected="0">
            <x v="168"/>
          </reference>
          <reference field="1" count="1" selected="0">
            <x v="166"/>
          </reference>
          <reference field="2" count="1">
            <x v="167"/>
          </reference>
        </references>
      </pivotArea>
    </format>
    <format dxfId="18629">
      <pivotArea dataOnly="0" labelOnly="1" fieldPosition="0">
        <references count="3">
          <reference field="0" count="1" selected="0">
            <x v="169"/>
          </reference>
          <reference field="1" count="1" selected="0">
            <x v="167"/>
          </reference>
          <reference field="2" count="1">
            <x v="168"/>
          </reference>
        </references>
      </pivotArea>
    </format>
    <format dxfId="18628">
      <pivotArea dataOnly="0" labelOnly="1" fieldPosition="0">
        <references count="3">
          <reference field="0" count="1" selected="0">
            <x v="170"/>
          </reference>
          <reference field="1" count="1" selected="0">
            <x v="168"/>
          </reference>
          <reference field="2" count="1">
            <x v="169"/>
          </reference>
        </references>
      </pivotArea>
    </format>
    <format dxfId="18627">
      <pivotArea dataOnly="0" labelOnly="1" fieldPosition="0">
        <references count="3">
          <reference field="0" count="1" selected="0">
            <x v="171"/>
          </reference>
          <reference field="1" count="1" selected="0">
            <x v="169"/>
          </reference>
          <reference field="2" count="1">
            <x v="170"/>
          </reference>
        </references>
      </pivotArea>
    </format>
    <format dxfId="18626">
      <pivotArea dataOnly="0" labelOnly="1" fieldPosition="0">
        <references count="3">
          <reference field="0" count="1" selected="0">
            <x v="172"/>
          </reference>
          <reference field="1" count="1" selected="0">
            <x v="170"/>
          </reference>
          <reference field="2" count="1">
            <x v="171"/>
          </reference>
        </references>
      </pivotArea>
    </format>
    <format dxfId="18625">
      <pivotArea dataOnly="0" labelOnly="1" fieldPosition="0">
        <references count="3">
          <reference field="0" count="1" selected="0">
            <x v="173"/>
          </reference>
          <reference field="1" count="1" selected="0">
            <x v="171"/>
          </reference>
          <reference field="2" count="1">
            <x v="172"/>
          </reference>
        </references>
      </pivotArea>
    </format>
    <format dxfId="18624">
      <pivotArea dataOnly="0" labelOnly="1" fieldPosition="0">
        <references count="3">
          <reference field="0" count="1" selected="0">
            <x v="174"/>
          </reference>
          <reference field="1" count="1" selected="0">
            <x v="172"/>
          </reference>
          <reference field="2" count="1">
            <x v="173"/>
          </reference>
        </references>
      </pivotArea>
    </format>
    <format dxfId="18623">
      <pivotArea dataOnly="0" labelOnly="1" fieldPosition="0">
        <references count="3">
          <reference field="0" count="1" selected="0">
            <x v="175"/>
          </reference>
          <reference field="1" count="1" selected="0">
            <x v="173"/>
          </reference>
          <reference field="2" count="1">
            <x v="174"/>
          </reference>
        </references>
      </pivotArea>
    </format>
    <format dxfId="18622">
      <pivotArea dataOnly="0" labelOnly="1" fieldPosition="0">
        <references count="3">
          <reference field="0" count="1" selected="0">
            <x v="176"/>
          </reference>
          <reference field="1" count="1" selected="0">
            <x v="174"/>
          </reference>
          <reference field="2" count="1">
            <x v="175"/>
          </reference>
        </references>
      </pivotArea>
    </format>
    <format dxfId="18621">
      <pivotArea dataOnly="0" labelOnly="1" fieldPosition="0">
        <references count="3">
          <reference field="0" count="1" selected="0">
            <x v="177"/>
          </reference>
          <reference field="1" count="1" selected="0">
            <x v="175"/>
          </reference>
          <reference field="2" count="1">
            <x v="176"/>
          </reference>
        </references>
      </pivotArea>
    </format>
    <format dxfId="18620">
      <pivotArea dataOnly="0" labelOnly="1" fieldPosition="0">
        <references count="3">
          <reference field="0" count="1" selected="0">
            <x v="178"/>
          </reference>
          <reference field="1" count="1" selected="0">
            <x v="176"/>
          </reference>
          <reference field="2" count="1">
            <x v="177"/>
          </reference>
        </references>
      </pivotArea>
    </format>
    <format dxfId="18619">
      <pivotArea dataOnly="0" labelOnly="1" fieldPosition="0">
        <references count="3">
          <reference field="0" count="1" selected="0">
            <x v="179"/>
          </reference>
          <reference field="1" count="1" selected="0">
            <x v="177"/>
          </reference>
          <reference field="2" count="1">
            <x v="178"/>
          </reference>
        </references>
      </pivotArea>
    </format>
    <format dxfId="18618">
      <pivotArea dataOnly="0" labelOnly="1" fieldPosition="0">
        <references count="3">
          <reference field="0" count="1" selected="0">
            <x v="180"/>
          </reference>
          <reference field="1" count="1" selected="0">
            <x v="178"/>
          </reference>
          <reference field="2" count="1">
            <x v="179"/>
          </reference>
        </references>
      </pivotArea>
    </format>
    <format dxfId="18617">
      <pivotArea dataOnly="0" labelOnly="1" fieldPosition="0">
        <references count="3">
          <reference field="0" count="1" selected="0">
            <x v="181"/>
          </reference>
          <reference field="1" count="1" selected="0">
            <x v="179"/>
          </reference>
          <reference field="2" count="1">
            <x v="180"/>
          </reference>
        </references>
      </pivotArea>
    </format>
    <format dxfId="18616">
      <pivotArea dataOnly="0" labelOnly="1" fieldPosition="0">
        <references count="3">
          <reference field="0" count="1" selected="0">
            <x v="182"/>
          </reference>
          <reference field="1" count="1" selected="0">
            <x v="180"/>
          </reference>
          <reference field="2" count="1">
            <x v="181"/>
          </reference>
        </references>
      </pivotArea>
    </format>
    <format dxfId="18615">
      <pivotArea dataOnly="0" labelOnly="1" fieldPosition="0">
        <references count="3">
          <reference field="0" count="1" selected="0">
            <x v="183"/>
          </reference>
          <reference field="1" count="1" selected="0">
            <x v="181"/>
          </reference>
          <reference field="2" count="1">
            <x v="182"/>
          </reference>
        </references>
      </pivotArea>
    </format>
    <format dxfId="18614">
      <pivotArea dataOnly="0" labelOnly="1" fieldPosition="0">
        <references count="3">
          <reference field="0" count="1" selected="0">
            <x v="184"/>
          </reference>
          <reference field="1" count="1" selected="0">
            <x v="182"/>
          </reference>
          <reference field="2" count="1">
            <x v="183"/>
          </reference>
        </references>
      </pivotArea>
    </format>
    <format dxfId="18613">
      <pivotArea dataOnly="0" labelOnly="1" fieldPosition="0">
        <references count="3">
          <reference field="0" count="1" selected="0">
            <x v="185"/>
          </reference>
          <reference field="1" count="1" selected="0">
            <x v="183"/>
          </reference>
          <reference field="2" count="1">
            <x v="184"/>
          </reference>
        </references>
      </pivotArea>
    </format>
    <format dxfId="18612">
      <pivotArea dataOnly="0" labelOnly="1" fieldPosition="0">
        <references count="3">
          <reference field="0" count="1" selected="0">
            <x v="186"/>
          </reference>
          <reference field="1" count="1" selected="0">
            <x v="184"/>
          </reference>
          <reference field="2" count="1">
            <x v="185"/>
          </reference>
        </references>
      </pivotArea>
    </format>
    <format dxfId="18611">
      <pivotArea dataOnly="0" labelOnly="1" fieldPosition="0">
        <references count="3">
          <reference field="0" count="1" selected="0">
            <x v="187"/>
          </reference>
          <reference field="1" count="1" selected="0">
            <x v="185"/>
          </reference>
          <reference field="2" count="1">
            <x v="186"/>
          </reference>
        </references>
      </pivotArea>
    </format>
    <format dxfId="18610">
      <pivotArea dataOnly="0" labelOnly="1" fieldPosition="0">
        <references count="3">
          <reference field="0" count="1" selected="0">
            <x v="188"/>
          </reference>
          <reference field="1" count="1" selected="0">
            <x v="186"/>
          </reference>
          <reference field="2" count="1">
            <x v="187"/>
          </reference>
        </references>
      </pivotArea>
    </format>
    <format dxfId="18609">
      <pivotArea dataOnly="0" labelOnly="1" fieldPosition="0">
        <references count="3">
          <reference field="0" count="1" selected="0">
            <x v="189"/>
          </reference>
          <reference field="1" count="1" selected="0">
            <x v="187"/>
          </reference>
          <reference field="2" count="1">
            <x v="188"/>
          </reference>
        </references>
      </pivotArea>
    </format>
    <format dxfId="18608">
      <pivotArea dataOnly="0" labelOnly="1" fieldPosition="0">
        <references count="3">
          <reference field="0" count="1" selected="0">
            <x v="190"/>
          </reference>
          <reference field="1" count="1" selected="0">
            <x v="188"/>
          </reference>
          <reference field="2" count="1">
            <x v="189"/>
          </reference>
        </references>
      </pivotArea>
    </format>
    <format dxfId="18607">
      <pivotArea dataOnly="0" labelOnly="1" fieldPosition="0">
        <references count="3">
          <reference field="0" count="1" selected="0">
            <x v="191"/>
          </reference>
          <reference field="1" count="1" selected="0">
            <x v="189"/>
          </reference>
          <reference field="2" count="1">
            <x v="190"/>
          </reference>
        </references>
      </pivotArea>
    </format>
    <format dxfId="18606">
      <pivotArea dataOnly="0" labelOnly="1" fieldPosition="0">
        <references count="3">
          <reference field="0" count="1" selected="0">
            <x v="192"/>
          </reference>
          <reference field="1" count="1" selected="0">
            <x v="190"/>
          </reference>
          <reference field="2" count="1">
            <x v="191"/>
          </reference>
        </references>
      </pivotArea>
    </format>
    <format dxfId="18605">
      <pivotArea dataOnly="0" labelOnly="1" fieldPosition="0">
        <references count="3">
          <reference field="0" count="1" selected="0">
            <x v="193"/>
          </reference>
          <reference field="1" count="1" selected="0">
            <x v="191"/>
          </reference>
          <reference field="2" count="1">
            <x v="192"/>
          </reference>
        </references>
      </pivotArea>
    </format>
    <format dxfId="18604">
      <pivotArea dataOnly="0" labelOnly="1" fieldPosition="0">
        <references count="3">
          <reference field="0" count="1" selected="0">
            <x v="194"/>
          </reference>
          <reference field="1" count="1" selected="0">
            <x v="192"/>
          </reference>
          <reference field="2" count="1">
            <x v="193"/>
          </reference>
        </references>
      </pivotArea>
    </format>
    <format dxfId="18603">
      <pivotArea dataOnly="0" labelOnly="1" fieldPosition="0">
        <references count="3">
          <reference field="0" count="1" selected="0">
            <x v="195"/>
          </reference>
          <reference field="1" count="1" selected="0">
            <x v="193"/>
          </reference>
          <reference field="2" count="1">
            <x v="194"/>
          </reference>
        </references>
      </pivotArea>
    </format>
    <format dxfId="18602">
      <pivotArea dataOnly="0" labelOnly="1" fieldPosition="0">
        <references count="3">
          <reference field="0" count="1" selected="0">
            <x v="196"/>
          </reference>
          <reference field="1" count="1" selected="0">
            <x v="194"/>
          </reference>
          <reference field="2" count="1">
            <x v="195"/>
          </reference>
        </references>
      </pivotArea>
    </format>
    <format dxfId="18601">
      <pivotArea dataOnly="0" labelOnly="1" fieldPosition="0">
        <references count="3">
          <reference field="0" count="1" selected="0">
            <x v="197"/>
          </reference>
          <reference field="1" count="1" selected="0">
            <x v="195"/>
          </reference>
          <reference field="2" count="1">
            <x v="196"/>
          </reference>
        </references>
      </pivotArea>
    </format>
    <format dxfId="18600">
      <pivotArea dataOnly="0" labelOnly="1" fieldPosition="0">
        <references count="3">
          <reference field="0" count="1" selected="0">
            <x v="198"/>
          </reference>
          <reference field="1" count="1" selected="0">
            <x v="196"/>
          </reference>
          <reference field="2" count="1">
            <x v="197"/>
          </reference>
        </references>
      </pivotArea>
    </format>
    <format dxfId="18599">
      <pivotArea dataOnly="0" labelOnly="1" fieldPosition="0">
        <references count="3">
          <reference field="0" count="1" selected="0">
            <x v="199"/>
          </reference>
          <reference field="1" count="1" selected="0">
            <x v="197"/>
          </reference>
          <reference field="2" count="1">
            <x v="198"/>
          </reference>
        </references>
      </pivotArea>
    </format>
    <format dxfId="18598">
      <pivotArea dataOnly="0" labelOnly="1" fieldPosition="0">
        <references count="3">
          <reference field="0" count="1" selected="0">
            <x v="200"/>
          </reference>
          <reference field="1" count="1" selected="0">
            <x v="198"/>
          </reference>
          <reference field="2" count="1">
            <x v="199"/>
          </reference>
        </references>
      </pivotArea>
    </format>
    <format dxfId="18597">
      <pivotArea dataOnly="0" labelOnly="1" fieldPosition="0">
        <references count="3">
          <reference field="0" count="1" selected="0">
            <x v="201"/>
          </reference>
          <reference field="1" count="1" selected="0">
            <x v="199"/>
          </reference>
          <reference field="2" count="1">
            <x v="200"/>
          </reference>
        </references>
      </pivotArea>
    </format>
    <format dxfId="18596">
      <pivotArea dataOnly="0" labelOnly="1" fieldPosition="0">
        <references count="3">
          <reference field="0" count="1" selected="0">
            <x v="202"/>
          </reference>
          <reference field="1" count="1" selected="0">
            <x v="200"/>
          </reference>
          <reference field="2" count="1">
            <x v="201"/>
          </reference>
        </references>
      </pivotArea>
    </format>
    <format dxfId="18595">
      <pivotArea dataOnly="0" labelOnly="1" fieldPosition="0">
        <references count="3">
          <reference field="0" count="1" selected="0">
            <x v="203"/>
          </reference>
          <reference field="1" count="1" selected="0">
            <x v="201"/>
          </reference>
          <reference field="2" count="1">
            <x v="202"/>
          </reference>
        </references>
      </pivotArea>
    </format>
    <format dxfId="18594">
      <pivotArea dataOnly="0" labelOnly="1" fieldPosition="0">
        <references count="3">
          <reference field="0" count="1" selected="0">
            <x v="204"/>
          </reference>
          <reference field="1" count="1" selected="0">
            <x v="202"/>
          </reference>
          <reference field="2" count="1">
            <x v="203"/>
          </reference>
        </references>
      </pivotArea>
    </format>
    <format dxfId="18593">
      <pivotArea dataOnly="0" labelOnly="1" fieldPosition="0">
        <references count="3">
          <reference field="0" count="1" selected="0">
            <x v="205"/>
          </reference>
          <reference field="1" count="1" selected="0">
            <x v="203"/>
          </reference>
          <reference field="2" count="1">
            <x v="204"/>
          </reference>
        </references>
      </pivotArea>
    </format>
    <format dxfId="18592">
      <pivotArea dataOnly="0" labelOnly="1" fieldPosition="0">
        <references count="3">
          <reference field="0" count="1" selected="0">
            <x v="206"/>
          </reference>
          <reference field="1" count="1" selected="0">
            <x v="204"/>
          </reference>
          <reference field="2" count="1">
            <x v="205"/>
          </reference>
        </references>
      </pivotArea>
    </format>
    <format dxfId="18591">
      <pivotArea dataOnly="0" labelOnly="1" fieldPosition="0">
        <references count="3">
          <reference field="0" count="1" selected="0">
            <x v="207"/>
          </reference>
          <reference field="1" count="1" selected="0">
            <x v="205"/>
          </reference>
          <reference field="2" count="1">
            <x v="206"/>
          </reference>
        </references>
      </pivotArea>
    </format>
    <format dxfId="18590">
      <pivotArea dataOnly="0" labelOnly="1" fieldPosition="0">
        <references count="3">
          <reference field="0" count="1" selected="0">
            <x v="208"/>
          </reference>
          <reference field="1" count="1" selected="0">
            <x v="206"/>
          </reference>
          <reference field="2" count="1">
            <x v="207"/>
          </reference>
        </references>
      </pivotArea>
    </format>
    <format dxfId="18589">
      <pivotArea dataOnly="0" labelOnly="1" fieldPosition="0">
        <references count="3">
          <reference field="0" count="1" selected="0">
            <x v="209"/>
          </reference>
          <reference field="1" count="1" selected="0">
            <x v="207"/>
          </reference>
          <reference field="2" count="1">
            <x v="208"/>
          </reference>
        </references>
      </pivotArea>
    </format>
    <format dxfId="18588">
      <pivotArea dataOnly="0" labelOnly="1" fieldPosition="0">
        <references count="3">
          <reference field="0" count="1" selected="0">
            <x v="210"/>
          </reference>
          <reference field="1" count="1" selected="0">
            <x v="208"/>
          </reference>
          <reference field="2" count="1">
            <x v="209"/>
          </reference>
        </references>
      </pivotArea>
    </format>
    <format dxfId="18587">
      <pivotArea dataOnly="0" labelOnly="1" fieldPosition="0">
        <references count="3">
          <reference field="0" count="1" selected="0">
            <x v="211"/>
          </reference>
          <reference field="1" count="1" selected="0">
            <x v="209"/>
          </reference>
          <reference field="2" count="1">
            <x v="210"/>
          </reference>
        </references>
      </pivotArea>
    </format>
    <format dxfId="18586">
      <pivotArea dataOnly="0" labelOnly="1" fieldPosition="0">
        <references count="3">
          <reference field="0" count="1" selected="0">
            <x v="212"/>
          </reference>
          <reference field="1" count="1" selected="0">
            <x v="210"/>
          </reference>
          <reference field="2" count="1">
            <x v="211"/>
          </reference>
        </references>
      </pivotArea>
    </format>
    <format dxfId="18585">
      <pivotArea dataOnly="0" labelOnly="1" fieldPosition="0">
        <references count="3">
          <reference field="0" count="1" selected="0">
            <x v="213"/>
          </reference>
          <reference field="1" count="1" selected="0">
            <x v="211"/>
          </reference>
          <reference field="2" count="1">
            <x v="212"/>
          </reference>
        </references>
      </pivotArea>
    </format>
    <format dxfId="18584">
      <pivotArea dataOnly="0" labelOnly="1" fieldPosition="0">
        <references count="3">
          <reference field="0" count="1" selected="0">
            <x v="214"/>
          </reference>
          <reference field="1" count="1" selected="0">
            <x v="212"/>
          </reference>
          <reference field="2" count="1">
            <x v="213"/>
          </reference>
        </references>
      </pivotArea>
    </format>
    <format dxfId="18583">
      <pivotArea dataOnly="0" labelOnly="1" fieldPosition="0">
        <references count="3">
          <reference field="0" count="1" selected="0">
            <x v="215"/>
          </reference>
          <reference field="1" count="1" selected="0">
            <x v="213"/>
          </reference>
          <reference field="2" count="1">
            <x v="214"/>
          </reference>
        </references>
      </pivotArea>
    </format>
    <format dxfId="18582">
      <pivotArea dataOnly="0" labelOnly="1" fieldPosition="0">
        <references count="3">
          <reference field="0" count="1" selected="0">
            <x v="216"/>
          </reference>
          <reference field="1" count="1" selected="0">
            <x v="214"/>
          </reference>
          <reference field="2" count="1">
            <x v="215"/>
          </reference>
        </references>
      </pivotArea>
    </format>
    <format dxfId="18581">
      <pivotArea dataOnly="0" labelOnly="1" fieldPosition="0">
        <references count="3">
          <reference field="0" count="1" selected="0">
            <x v="217"/>
          </reference>
          <reference field="1" count="1" selected="0">
            <x v="215"/>
          </reference>
          <reference field="2" count="1">
            <x v="216"/>
          </reference>
        </references>
      </pivotArea>
    </format>
    <format dxfId="18580">
      <pivotArea dataOnly="0" labelOnly="1" fieldPosition="0">
        <references count="3">
          <reference field="0" count="1" selected="0">
            <x v="218"/>
          </reference>
          <reference field="1" count="1" selected="0">
            <x v="216"/>
          </reference>
          <reference field="2" count="1">
            <x v="217"/>
          </reference>
        </references>
      </pivotArea>
    </format>
    <format dxfId="18579">
      <pivotArea dataOnly="0" labelOnly="1" fieldPosition="0">
        <references count="3">
          <reference field="0" count="1" selected="0">
            <x v="219"/>
          </reference>
          <reference field="1" count="1" selected="0">
            <x v="217"/>
          </reference>
          <reference field="2" count="1">
            <x v="218"/>
          </reference>
        </references>
      </pivotArea>
    </format>
    <format dxfId="18578">
      <pivotArea dataOnly="0" labelOnly="1" fieldPosition="0">
        <references count="3">
          <reference field="0" count="1" selected="0">
            <x v="220"/>
          </reference>
          <reference field="1" count="1" selected="0">
            <x v="218"/>
          </reference>
          <reference field="2" count="1">
            <x v="219"/>
          </reference>
        </references>
      </pivotArea>
    </format>
    <format dxfId="18577">
      <pivotArea dataOnly="0" labelOnly="1" fieldPosition="0">
        <references count="3">
          <reference field="0" count="1" selected="0">
            <x v="221"/>
          </reference>
          <reference field="1" count="1" selected="0">
            <x v="219"/>
          </reference>
          <reference field="2" count="1">
            <x v="220"/>
          </reference>
        </references>
      </pivotArea>
    </format>
    <format dxfId="18576">
      <pivotArea dataOnly="0" labelOnly="1" fieldPosition="0">
        <references count="3">
          <reference field="0" count="1" selected="0">
            <x v="222"/>
          </reference>
          <reference field="1" count="1" selected="0">
            <x v="220"/>
          </reference>
          <reference field="2" count="1">
            <x v="221"/>
          </reference>
        </references>
      </pivotArea>
    </format>
    <format dxfId="18575">
      <pivotArea dataOnly="0" labelOnly="1" fieldPosition="0">
        <references count="3">
          <reference field="0" count="1" selected="0">
            <x v="223"/>
          </reference>
          <reference field="1" count="1" selected="0">
            <x v="221"/>
          </reference>
          <reference field="2" count="1">
            <x v="222"/>
          </reference>
        </references>
      </pivotArea>
    </format>
    <format dxfId="18574">
      <pivotArea dataOnly="0" labelOnly="1" fieldPosition="0">
        <references count="3">
          <reference field="0" count="1" selected="0">
            <x v="224"/>
          </reference>
          <reference field="1" count="1" selected="0">
            <x v="222"/>
          </reference>
          <reference field="2" count="1">
            <x v="223"/>
          </reference>
        </references>
      </pivotArea>
    </format>
    <format dxfId="18573">
      <pivotArea dataOnly="0" labelOnly="1" fieldPosition="0">
        <references count="3">
          <reference field="0" count="1" selected="0">
            <x v="225"/>
          </reference>
          <reference field="1" count="1" selected="0">
            <x v="223"/>
          </reference>
          <reference field="2" count="1">
            <x v="224"/>
          </reference>
        </references>
      </pivotArea>
    </format>
    <format dxfId="18572">
      <pivotArea dataOnly="0" labelOnly="1" fieldPosition="0">
        <references count="3">
          <reference field="0" count="1" selected="0">
            <x v="226"/>
          </reference>
          <reference field="1" count="1" selected="0">
            <x v="224"/>
          </reference>
          <reference field="2" count="1">
            <x v="225"/>
          </reference>
        </references>
      </pivotArea>
    </format>
    <format dxfId="18571">
      <pivotArea dataOnly="0" labelOnly="1" fieldPosition="0">
        <references count="3">
          <reference field="0" count="1" selected="0">
            <x v="227"/>
          </reference>
          <reference field="1" count="1" selected="0">
            <x v="225"/>
          </reference>
          <reference field="2" count="1">
            <x v="226"/>
          </reference>
        </references>
      </pivotArea>
    </format>
    <format dxfId="18570">
      <pivotArea dataOnly="0" labelOnly="1" fieldPosition="0">
        <references count="3">
          <reference field="0" count="1" selected="0">
            <x v="228"/>
          </reference>
          <reference field="1" count="1" selected="0">
            <x v="226"/>
          </reference>
          <reference field="2" count="1">
            <x v="227"/>
          </reference>
        </references>
      </pivotArea>
    </format>
    <format dxfId="18569">
      <pivotArea dataOnly="0" labelOnly="1" fieldPosition="0">
        <references count="3">
          <reference field="0" count="1" selected="0">
            <x v="229"/>
          </reference>
          <reference field="1" count="1" selected="0">
            <x v="227"/>
          </reference>
          <reference field="2" count="1">
            <x v="228"/>
          </reference>
        </references>
      </pivotArea>
    </format>
    <format dxfId="18568">
      <pivotArea dataOnly="0" labelOnly="1" fieldPosition="0">
        <references count="3">
          <reference field="0" count="1" selected="0">
            <x v="230"/>
          </reference>
          <reference field="1" count="1" selected="0">
            <x v="228"/>
          </reference>
          <reference field="2" count="1">
            <x v="229"/>
          </reference>
        </references>
      </pivotArea>
    </format>
    <format dxfId="18567">
      <pivotArea dataOnly="0" labelOnly="1" fieldPosition="0">
        <references count="3">
          <reference field="0" count="1" selected="0">
            <x v="231"/>
          </reference>
          <reference field="1" count="1" selected="0">
            <x v="229"/>
          </reference>
          <reference field="2" count="1">
            <x v="230"/>
          </reference>
        </references>
      </pivotArea>
    </format>
    <format dxfId="18566">
      <pivotArea dataOnly="0" labelOnly="1" fieldPosition="0">
        <references count="3">
          <reference field="0" count="1" selected="0">
            <x v="232"/>
          </reference>
          <reference field="1" count="1" selected="0">
            <x v="230"/>
          </reference>
          <reference field="2" count="1">
            <x v="231"/>
          </reference>
        </references>
      </pivotArea>
    </format>
    <format dxfId="18565">
      <pivotArea dataOnly="0" labelOnly="1" fieldPosition="0">
        <references count="3">
          <reference field="0" count="1" selected="0">
            <x v="233"/>
          </reference>
          <reference field="1" count="1" selected="0">
            <x v="231"/>
          </reference>
          <reference field="2" count="1">
            <x v="232"/>
          </reference>
        </references>
      </pivotArea>
    </format>
    <format dxfId="18564">
      <pivotArea dataOnly="0" labelOnly="1" fieldPosition="0">
        <references count="3">
          <reference field="0" count="1" selected="0">
            <x v="234"/>
          </reference>
          <reference field="1" count="1" selected="0">
            <x v="232"/>
          </reference>
          <reference field="2" count="1">
            <x v="233"/>
          </reference>
        </references>
      </pivotArea>
    </format>
    <format dxfId="18563">
      <pivotArea dataOnly="0" labelOnly="1" fieldPosition="0">
        <references count="3">
          <reference field="0" count="1" selected="0">
            <x v="235"/>
          </reference>
          <reference field="1" count="1" selected="0">
            <x v="233"/>
          </reference>
          <reference field="2" count="1">
            <x v="234"/>
          </reference>
        </references>
      </pivotArea>
    </format>
    <format dxfId="18562">
      <pivotArea dataOnly="0" labelOnly="1" fieldPosition="0">
        <references count="3">
          <reference field="0" count="1" selected="0">
            <x v="236"/>
          </reference>
          <reference field="1" count="1" selected="0">
            <x v="234"/>
          </reference>
          <reference field="2" count="1">
            <x v="235"/>
          </reference>
        </references>
      </pivotArea>
    </format>
    <format dxfId="18561">
      <pivotArea dataOnly="0" labelOnly="1" fieldPosition="0">
        <references count="3">
          <reference field="0" count="1" selected="0">
            <x v="237"/>
          </reference>
          <reference field="1" count="1" selected="0">
            <x v="235"/>
          </reference>
          <reference field="2" count="1">
            <x v="236"/>
          </reference>
        </references>
      </pivotArea>
    </format>
    <format dxfId="18560">
      <pivotArea dataOnly="0" labelOnly="1" fieldPosition="0">
        <references count="3">
          <reference field="0" count="1" selected="0">
            <x v="238"/>
          </reference>
          <reference field="1" count="1" selected="0">
            <x v="236"/>
          </reference>
          <reference field="2" count="1">
            <x v="237"/>
          </reference>
        </references>
      </pivotArea>
    </format>
    <format dxfId="18559">
      <pivotArea dataOnly="0" labelOnly="1" fieldPosition="0">
        <references count="3">
          <reference field="0" count="1" selected="0">
            <x v="239"/>
          </reference>
          <reference field="1" count="1" selected="0">
            <x v="237"/>
          </reference>
          <reference field="2" count="1">
            <x v="238"/>
          </reference>
        </references>
      </pivotArea>
    </format>
    <format dxfId="18558">
      <pivotArea dataOnly="0" labelOnly="1" fieldPosition="0">
        <references count="3">
          <reference field="0" count="1" selected="0">
            <x v="240"/>
          </reference>
          <reference field="1" count="1" selected="0">
            <x v="238"/>
          </reference>
          <reference field="2" count="1">
            <x v="239"/>
          </reference>
        </references>
      </pivotArea>
    </format>
    <format dxfId="18557">
      <pivotArea dataOnly="0" labelOnly="1" fieldPosition="0">
        <references count="3">
          <reference field="0" count="1" selected="0">
            <x v="241"/>
          </reference>
          <reference field="1" count="1" selected="0">
            <x v="239"/>
          </reference>
          <reference field="2" count="1">
            <x v="240"/>
          </reference>
        </references>
      </pivotArea>
    </format>
    <format dxfId="18556">
      <pivotArea dataOnly="0" labelOnly="1" fieldPosition="0">
        <references count="3">
          <reference field="0" count="1" selected="0">
            <x v="242"/>
          </reference>
          <reference field="1" count="1" selected="0">
            <x v="240"/>
          </reference>
          <reference field="2" count="1">
            <x v="241"/>
          </reference>
        </references>
      </pivotArea>
    </format>
    <format dxfId="18555">
      <pivotArea dataOnly="0" labelOnly="1" fieldPosition="0">
        <references count="3">
          <reference field="0" count="1" selected="0">
            <x v="243"/>
          </reference>
          <reference field="1" count="1" selected="0">
            <x v="241"/>
          </reference>
          <reference field="2" count="1">
            <x v="242"/>
          </reference>
        </references>
      </pivotArea>
    </format>
    <format dxfId="18554">
      <pivotArea dataOnly="0" labelOnly="1" fieldPosition="0">
        <references count="3">
          <reference field="0" count="1" selected="0">
            <x v="244"/>
          </reference>
          <reference field="1" count="1" selected="0">
            <x v="242"/>
          </reference>
          <reference field="2" count="1">
            <x v="243"/>
          </reference>
        </references>
      </pivotArea>
    </format>
    <format dxfId="18553">
      <pivotArea dataOnly="0" labelOnly="1" fieldPosition="0">
        <references count="3">
          <reference field="0" count="1" selected="0">
            <x v="245"/>
          </reference>
          <reference field="1" count="1" selected="0">
            <x v="243"/>
          </reference>
          <reference field="2" count="1">
            <x v="244"/>
          </reference>
        </references>
      </pivotArea>
    </format>
    <format dxfId="18552">
      <pivotArea dataOnly="0" labelOnly="1" fieldPosition="0">
        <references count="3">
          <reference field="0" count="1" selected="0">
            <x v="246"/>
          </reference>
          <reference field="1" count="1" selected="0">
            <x v="244"/>
          </reference>
          <reference field="2" count="1">
            <x v="245"/>
          </reference>
        </references>
      </pivotArea>
    </format>
    <format dxfId="18551">
      <pivotArea dataOnly="0" labelOnly="1" fieldPosition="0">
        <references count="3">
          <reference field="0" count="1" selected="0">
            <x v="247"/>
          </reference>
          <reference field="1" count="1" selected="0">
            <x v="245"/>
          </reference>
          <reference field="2" count="1">
            <x v="246"/>
          </reference>
        </references>
      </pivotArea>
    </format>
    <format dxfId="18550">
      <pivotArea dataOnly="0" labelOnly="1" fieldPosition="0">
        <references count="3">
          <reference field="0" count="1" selected="0">
            <x v="248"/>
          </reference>
          <reference field="1" count="1" selected="0">
            <x v="246"/>
          </reference>
          <reference field="2" count="1">
            <x v="247"/>
          </reference>
        </references>
      </pivotArea>
    </format>
    <format dxfId="18549">
      <pivotArea dataOnly="0" labelOnly="1" fieldPosition="0">
        <references count="3">
          <reference field="0" count="1" selected="0">
            <x v="249"/>
          </reference>
          <reference field="1" count="1" selected="0">
            <x v="247"/>
          </reference>
          <reference field="2" count="1">
            <x v="248"/>
          </reference>
        </references>
      </pivotArea>
    </format>
    <format dxfId="18548">
      <pivotArea dataOnly="0" labelOnly="1" fieldPosition="0">
        <references count="3">
          <reference field="0" count="1" selected="0">
            <x v="250"/>
          </reference>
          <reference field="1" count="1" selected="0">
            <x v="248"/>
          </reference>
          <reference field="2" count="1">
            <x v="249"/>
          </reference>
        </references>
      </pivotArea>
    </format>
    <format dxfId="18547">
      <pivotArea dataOnly="0" labelOnly="1" fieldPosition="0">
        <references count="3">
          <reference field="0" count="1" selected="0">
            <x v="251"/>
          </reference>
          <reference field="1" count="1" selected="0">
            <x v="249"/>
          </reference>
          <reference field="2" count="1">
            <x v="250"/>
          </reference>
        </references>
      </pivotArea>
    </format>
    <format dxfId="18546">
      <pivotArea dataOnly="0" labelOnly="1" fieldPosition="0">
        <references count="3">
          <reference field="0" count="1" selected="0">
            <x v="252"/>
          </reference>
          <reference field="1" count="1" selected="0">
            <x v="250"/>
          </reference>
          <reference field="2" count="1">
            <x v="251"/>
          </reference>
        </references>
      </pivotArea>
    </format>
    <format dxfId="18545">
      <pivotArea dataOnly="0" labelOnly="1" fieldPosition="0">
        <references count="3">
          <reference field="0" count="1" selected="0">
            <x v="253"/>
          </reference>
          <reference field="1" count="1" selected="0">
            <x v="251"/>
          </reference>
          <reference field="2" count="1">
            <x v="252"/>
          </reference>
        </references>
      </pivotArea>
    </format>
    <format dxfId="18544">
      <pivotArea dataOnly="0" labelOnly="1" fieldPosition="0">
        <references count="3">
          <reference field="0" count="1" selected="0">
            <x v="254"/>
          </reference>
          <reference field="1" count="1" selected="0">
            <x v="252"/>
          </reference>
          <reference field="2" count="1">
            <x v="253"/>
          </reference>
        </references>
      </pivotArea>
    </format>
    <format dxfId="18543">
      <pivotArea dataOnly="0" labelOnly="1" fieldPosition="0">
        <references count="3">
          <reference field="0" count="1" selected="0">
            <x v="255"/>
          </reference>
          <reference field="1" count="1" selected="0">
            <x v="253"/>
          </reference>
          <reference field="2" count="1">
            <x v="254"/>
          </reference>
        </references>
      </pivotArea>
    </format>
    <format dxfId="18542">
      <pivotArea dataOnly="0" labelOnly="1" fieldPosition="0">
        <references count="3">
          <reference field="0" count="1" selected="0">
            <x v="256"/>
          </reference>
          <reference field="1" count="1" selected="0">
            <x v="254"/>
          </reference>
          <reference field="2" count="1">
            <x v="255"/>
          </reference>
        </references>
      </pivotArea>
    </format>
    <format dxfId="18541">
      <pivotArea dataOnly="0" labelOnly="1" fieldPosition="0">
        <references count="3">
          <reference field="0" count="1" selected="0">
            <x v="257"/>
          </reference>
          <reference field="1" count="1" selected="0">
            <x v="255"/>
          </reference>
          <reference field="2" count="1">
            <x v="256"/>
          </reference>
        </references>
      </pivotArea>
    </format>
    <format dxfId="18540">
      <pivotArea dataOnly="0" labelOnly="1" fieldPosition="0">
        <references count="3">
          <reference field="0" count="1" selected="0">
            <x v="258"/>
          </reference>
          <reference field="1" count="1" selected="0">
            <x v="256"/>
          </reference>
          <reference field="2" count="1">
            <x v="257"/>
          </reference>
        </references>
      </pivotArea>
    </format>
    <format dxfId="18539">
      <pivotArea dataOnly="0" labelOnly="1" fieldPosition="0">
        <references count="3">
          <reference field="0" count="1" selected="0">
            <x v="259"/>
          </reference>
          <reference field="1" count="1" selected="0">
            <x v="257"/>
          </reference>
          <reference field="2" count="1">
            <x v="258"/>
          </reference>
        </references>
      </pivotArea>
    </format>
    <format dxfId="18538">
      <pivotArea dataOnly="0" labelOnly="1" fieldPosition="0">
        <references count="3">
          <reference field="0" count="1" selected="0">
            <x v="260"/>
          </reference>
          <reference field="1" count="1" selected="0">
            <x v="258"/>
          </reference>
          <reference field="2" count="1">
            <x v="259"/>
          </reference>
        </references>
      </pivotArea>
    </format>
    <format dxfId="18537">
      <pivotArea dataOnly="0" labelOnly="1" fieldPosition="0">
        <references count="3">
          <reference field="0" count="1" selected="0">
            <x v="261"/>
          </reference>
          <reference field="1" count="1" selected="0">
            <x v="259"/>
          </reference>
          <reference field="2" count="1">
            <x v="260"/>
          </reference>
        </references>
      </pivotArea>
    </format>
    <format dxfId="18536">
      <pivotArea dataOnly="0" labelOnly="1" fieldPosition="0">
        <references count="3">
          <reference field="0" count="1" selected="0">
            <x v="262"/>
          </reference>
          <reference field="1" count="1" selected="0">
            <x v="260"/>
          </reference>
          <reference field="2" count="1">
            <x v="261"/>
          </reference>
        </references>
      </pivotArea>
    </format>
    <format dxfId="18535">
      <pivotArea dataOnly="0" labelOnly="1" fieldPosition="0">
        <references count="3">
          <reference field="0" count="1" selected="0">
            <x v="263"/>
          </reference>
          <reference field="1" count="1" selected="0">
            <x v="261"/>
          </reference>
          <reference field="2" count="1">
            <x v="262"/>
          </reference>
        </references>
      </pivotArea>
    </format>
    <format dxfId="18534">
      <pivotArea dataOnly="0" labelOnly="1" fieldPosition="0">
        <references count="3">
          <reference field="0" count="1" selected="0">
            <x v="264"/>
          </reference>
          <reference field="1" count="1" selected="0">
            <x v="262"/>
          </reference>
          <reference field="2" count="1">
            <x v="263"/>
          </reference>
        </references>
      </pivotArea>
    </format>
    <format dxfId="18533">
      <pivotArea dataOnly="0" labelOnly="1" fieldPosition="0">
        <references count="3">
          <reference field="0" count="1" selected="0">
            <x v="265"/>
          </reference>
          <reference field="1" count="1" selected="0">
            <x v="263"/>
          </reference>
          <reference field="2" count="1">
            <x v="264"/>
          </reference>
        </references>
      </pivotArea>
    </format>
    <format dxfId="18532">
      <pivotArea dataOnly="0" labelOnly="1" fieldPosition="0">
        <references count="3">
          <reference field="0" count="1" selected="0">
            <x v="266"/>
          </reference>
          <reference field="1" count="1" selected="0">
            <x v="264"/>
          </reference>
          <reference field="2" count="1">
            <x v="265"/>
          </reference>
        </references>
      </pivotArea>
    </format>
    <format dxfId="18531">
      <pivotArea dataOnly="0" labelOnly="1" fieldPosition="0">
        <references count="3">
          <reference field="0" count="1" selected="0">
            <x v="267"/>
          </reference>
          <reference field="1" count="1" selected="0">
            <x v="265"/>
          </reference>
          <reference field="2" count="1">
            <x v="266"/>
          </reference>
        </references>
      </pivotArea>
    </format>
    <format dxfId="18530">
      <pivotArea dataOnly="0" labelOnly="1" fieldPosition="0">
        <references count="3">
          <reference field="0" count="1" selected="0">
            <x v="268"/>
          </reference>
          <reference field="1" count="1" selected="0">
            <x v="266"/>
          </reference>
          <reference field="2" count="1">
            <x v="267"/>
          </reference>
        </references>
      </pivotArea>
    </format>
    <format dxfId="18529">
      <pivotArea dataOnly="0" labelOnly="1" fieldPosition="0">
        <references count="3">
          <reference field="0" count="1" selected="0">
            <x v="269"/>
          </reference>
          <reference field="1" count="1" selected="0">
            <x v="267"/>
          </reference>
          <reference field="2" count="1">
            <x v="268"/>
          </reference>
        </references>
      </pivotArea>
    </format>
    <format dxfId="18528">
      <pivotArea dataOnly="0" labelOnly="1" fieldPosition="0">
        <references count="3">
          <reference field="0" count="1" selected="0">
            <x v="270"/>
          </reference>
          <reference field="1" count="1" selected="0">
            <x v="268"/>
          </reference>
          <reference field="2" count="1">
            <x v="269"/>
          </reference>
        </references>
      </pivotArea>
    </format>
    <format dxfId="18527">
      <pivotArea dataOnly="0" labelOnly="1" fieldPosition="0">
        <references count="3">
          <reference field="0" count="1" selected="0">
            <x v="271"/>
          </reference>
          <reference field="1" count="1" selected="0">
            <x v="269"/>
          </reference>
          <reference field="2" count="1">
            <x v="270"/>
          </reference>
        </references>
      </pivotArea>
    </format>
    <format dxfId="18526">
      <pivotArea dataOnly="0" labelOnly="1" fieldPosition="0">
        <references count="3">
          <reference field="0" count="1" selected="0">
            <x v="272"/>
          </reference>
          <reference field="1" count="1" selected="0">
            <x v="270"/>
          </reference>
          <reference field="2" count="1">
            <x v="271"/>
          </reference>
        </references>
      </pivotArea>
    </format>
    <format dxfId="18525">
      <pivotArea dataOnly="0" labelOnly="1" fieldPosition="0">
        <references count="3">
          <reference field="0" count="1" selected="0">
            <x v="273"/>
          </reference>
          <reference field="1" count="1" selected="0">
            <x v="271"/>
          </reference>
          <reference field="2" count="1">
            <x v="272"/>
          </reference>
        </references>
      </pivotArea>
    </format>
    <format dxfId="18524">
      <pivotArea dataOnly="0" labelOnly="1" fieldPosition="0">
        <references count="3">
          <reference field="0" count="1" selected="0">
            <x v="274"/>
          </reference>
          <reference field="1" count="1" selected="0">
            <x v="272"/>
          </reference>
          <reference field="2" count="1">
            <x v="273"/>
          </reference>
        </references>
      </pivotArea>
    </format>
    <format dxfId="18523">
      <pivotArea dataOnly="0" labelOnly="1" fieldPosition="0">
        <references count="3">
          <reference field="0" count="1" selected="0">
            <x v="275"/>
          </reference>
          <reference field="1" count="1" selected="0">
            <x v="273"/>
          </reference>
          <reference field="2" count="1">
            <x v="274"/>
          </reference>
        </references>
      </pivotArea>
    </format>
    <format dxfId="18522">
      <pivotArea dataOnly="0" labelOnly="1" fieldPosition="0">
        <references count="3">
          <reference field="0" count="1" selected="0">
            <x v="276"/>
          </reference>
          <reference field="1" count="1" selected="0">
            <x v="274"/>
          </reference>
          <reference field="2" count="1">
            <x v="275"/>
          </reference>
        </references>
      </pivotArea>
    </format>
    <format dxfId="18521">
      <pivotArea dataOnly="0" labelOnly="1" fieldPosition="0">
        <references count="3">
          <reference field="0" count="1" selected="0">
            <x v="277"/>
          </reference>
          <reference field="1" count="1" selected="0">
            <x v="275"/>
          </reference>
          <reference field="2" count="1">
            <x v="276"/>
          </reference>
        </references>
      </pivotArea>
    </format>
    <format dxfId="18520">
      <pivotArea dataOnly="0" labelOnly="1" fieldPosition="0">
        <references count="3">
          <reference field="0" count="1" selected="0">
            <x v="278"/>
          </reference>
          <reference field="1" count="1" selected="0">
            <x v="276"/>
          </reference>
          <reference field="2" count="1">
            <x v="277"/>
          </reference>
        </references>
      </pivotArea>
    </format>
    <format dxfId="18519">
      <pivotArea dataOnly="0" labelOnly="1" fieldPosition="0">
        <references count="3">
          <reference field="0" count="1" selected="0">
            <x v="279"/>
          </reference>
          <reference field="1" count="1" selected="0">
            <x v="277"/>
          </reference>
          <reference field="2" count="1">
            <x v="278"/>
          </reference>
        </references>
      </pivotArea>
    </format>
    <format dxfId="18518">
      <pivotArea dataOnly="0" labelOnly="1" fieldPosition="0">
        <references count="3">
          <reference field="0" count="1" selected="0">
            <x v="280"/>
          </reference>
          <reference field="1" count="1" selected="0">
            <x v="278"/>
          </reference>
          <reference field="2" count="1">
            <x v="279"/>
          </reference>
        </references>
      </pivotArea>
    </format>
    <format dxfId="18517">
      <pivotArea dataOnly="0" labelOnly="1" fieldPosition="0">
        <references count="3">
          <reference field="0" count="1" selected="0">
            <x v="281"/>
          </reference>
          <reference field="1" count="1" selected="0">
            <x v="279"/>
          </reference>
          <reference field="2" count="1">
            <x v="280"/>
          </reference>
        </references>
      </pivotArea>
    </format>
    <format dxfId="18516">
      <pivotArea dataOnly="0" labelOnly="1" fieldPosition="0">
        <references count="3">
          <reference field="0" count="1" selected="0">
            <x v="282"/>
          </reference>
          <reference field="1" count="1" selected="0">
            <x v="280"/>
          </reference>
          <reference field="2" count="1">
            <x v="281"/>
          </reference>
        </references>
      </pivotArea>
    </format>
    <format dxfId="18515">
      <pivotArea dataOnly="0" labelOnly="1" fieldPosition="0">
        <references count="3">
          <reference field="0" count="1" selected="0">
            <x v="283"/>
          </reference>
          <reference field="1" count="1" selected="0">
            <x v="281"/>
          </reference>
          <reference field="2" count="1">
            <x v="282"/>
          </reference>
        </references>
      </pivotArea>
    </format>
    <format dxfId="18514">
      <pivotArea dataOnly="0" labelOnly="1" fieldPosition="0">
        <references count="3">
          <reference field="0" count="1" selected="0">
            <x v="284"/>
          </reference>
          <reference field="1" count="1" selected="0">
            <x v="282"/>
          </reference>
          <reference field="2" count="1">
            <x v="283"/>
          </reference>
        </references>
      </pivotArea>
    </format>
    <format dxfId="18513">
      <pivotArea dataOnly="0" labelOnly="1" fieldPosition="0">
        <references count="3">
          <reference field="0" count="1" selected="0">
            <x v="285"/>
          </reference>
          <reference field="1" count="1" selected="0">
            <x v="283"/>
          </reference>
          <reference field="2" count="1">
            <x v="284"/>
          </reference>
        </references>
      </pivotArea>
    </format>
    <format dxfId="18512">
      <pivotArea dataOnly="0" labelOnly="1" fieldPosition="0">
        <references count="3">
          <reference field="0" count="1" selected="0">
            <x v="286"/>
          </reference>
          <reference field="1" count="1" selected="0">
            <x v="284"/>
          </reference>
          <reference field="2" count="1">
            <x v="285"/>
          </reference>
        </references>
      </pivotArea>
    </format>
    <format dxfId="18511">
      <pivotArea dataOnly="0" labelOnly="1" fieldPosition="0">
        <references count="3">
          <reference field="0" count="1" selected="0">
            <x v="287"/>
          </reference>
          <reference field="1" count="1" selected="0">
            <x v="285"/>
          </reference>
          <reference field="2" count="1">
            <x v="286"/>
          </reference>
        </references>
      </pivotArea>
    </format>
    <format dxfId="18510">
      <pivotArea dataOnly="0" labelOnly="1" fieldPosition="0">
        <references count="3">
          <reference field="0" count="1" selected="0">
            <x v="288"/>
          </reference>
          <reference field="1" count="1" selected="0">
            <x v="286"/>
          </reference>
          <reference field="2" count="1">
            <x v="287"/>
          </reference>
        </references>
      </pivotArea>
    </format>
    <format dxfId="18509">
      <pivotArea dataOnly="0" labelOnly="1" fieldPosition="0">
        <references count="3">
          <reference field="0" count="1" selected="0">
            <x v="289"/>
          </reference>
          <reference field="1" count="1" selected="0">
            <x v="287"/>
          </reference>
          <reference field="2" count="1">
            <x v="288"/>
          </reference>
        </references>
      </pivotArea>
    </format>
    <format dxfId="18508">
      <pivotArea dataOnly="0" labelOnly="1" fieldPosition="0">
        <references count="3">
          <reference field="0" count="1" selected="0">
            <x v="290"/>
          </reference>
          <reference field="1" count="1" selected="0">
            <x v="288"/>
          </reference>
          <reference field="2" count="1">
            <x v="289"/>
          </reference>
        </references>
      </pivotArea>
    </format>
    <format dxfId="18507">
      <pivotArea dataOnly="0" labelOnly="1" fieldPosition="0">
        <references count="3">
          <reference field="0" count="1" selected="0">
            <x v="291"/>
          </reference>
          <reference field="1" count="1" selected="0">
            <x v="289"/>
          </reference>
          <reference field="2" count="1">
            <x v="290"/>
          </reference>
        </references>
      </pivotArea>
    </format>
    <format dxfId="18506">
      <pivotArea dataOnly="0" labelOnly="1" fieldPosition="0">
        <references count="3">
          <reference field="0" count="1" selected="0">
            <x v="292"/>
          </reference>
          <reference field="1" count="1" selected="0">
            <x v="290"/>
          </reference>
          <reference field="2" count="1">
            <x v="291"/>
          </reference>
        </references>
      </pivotArea>
    </format>
    <format dxfId="18505">
      <pivotArea dataOnly="0" labelOnly="1" fieldPosition="0">
        <references count="3">
          <reference field="0" count="1" selected="0">
            <x v="293"/>
          </reference>
          <reference field="1" count="1" selected="0">
            <x v="291"/>
          </reference>
          <reference field="2" count="1">
            <x v="292"/>
          </reference>
        </references>
      </pivotArea>
    </format>
    <format dxfId="18504">
      <pivotArea dataOnly="0" labelOnly="1" fieldPosition="0">
        <references count="3">
          <reference field="0" count="1" selected="0">
            <x v="294"/>
          </reference>
          <reference field="1" count="1" selected="0">
            <x v="292"/>
          </reference>
          <reference field="2" count="1">
            <x v="293"/>
          </reference>
        </references>
      </pivotArea>
    </format>
    <format dxfId="18503">
      <pivotArea dataOnly="0" labelOnly="1" fieldPosition="0">
        <references count="3">
          <reference field="0" count="1" selected="0">
            <x v="295"/>
          </reference>
          <reference field="1" count="1" selected="0">
            <x v="293"/>
          </reference>
          <reference field="2" count="1">
            <x v="294"/>
          </reference>
        </references>
      </pivotArea>
    </format>
    <format dxfId="18502">
      <pivotArea dataOnly="0" labelOnly="1" fieldPosition="0">
        <references count="3">
          <reference field="0" count="1" selected="0">
            <x v="296"/>
          </reference>
          <reference field="1" count="1" selected="0">
            <x v="294"/>
          </reference>
          <reference field="2" count="1">
            <x v="295"/>
          </reference>
        </references>
      </pivotArea>
    </format>
    <format dxfId="18501">
      <pivotArea dataOnly="0" labelOnly="1" fieldPosition="0">
        <references count="3">
          <reference field="0" count="1" selected="0">
            <x v="297"/>
          </reference>
          <reference field="1" count="1" selected="0">
            <x v="295"/>
          </reference>
          <reference field="2" count="1">
            <x v="296"/>
          </reference>
        </references>
      </pivotArea>
    </format>
    <format dxfId="18500">
      <pivotArea dataOnly="0" labelOnly="1" fieldPosition="0">
        <references count="3">
          <reference field="0" count="1" selected="0">
            <x v="298"/>
          </reference>
          <reference field="1" count="1" selected="0">
            <x v="296"/>
          </reference>
          <reference field="2" count="1">
            <x v="297"/>
          </reference>
        </references>
      </pivotArea>
    </format>
    <format dxfId="18499">
      <pivotArea dataOnly="0" labelOnly="1" fieldPosition="0">
        <references count="3">
          <reference field="0" count="1" selected="0">
            <x v="299"/>
          </reference>
          <reference field="1" count="1" selected="0">
            <x v="297"/>
          </reference>
          <reference field="2" count="1">
            <x v="298"/>
          </reference>
        </references>
      </pivotArea>
    </format>
    <format dxfId="18498">
      <pivotArea dataOnly="0" labelOnly="1" fieldPosition="0">
        <references count="3">
          <reference field="0" count="1" selected="0">
            <x v="300"/>
          </reference>
          <reference field="1" count="1" selected="0">
            <x v="298"/>
          </reference>
          <reference field="2" count="1">
            <x v="299"/>
          </reference>
        </references>
      </pivotArea>
    </format>
    <format dxfId="18497">
      <pivotArea dataOnly="0" labelOnly="1" fieldPosition="0">
        <references count="3">
          <reference field="0" count="1" selected="0">
            <x v="301"/>
          </reference>
          <reference field="1" count="1" selected="0">
            <x v="299"/>
          </reference>
          <reference field="2" count="1">
            <x v="300"/>
          </reference>
        </references>
      </pivotArea>
    </format>
    <format dxfId="18496">
      <pivotArea dataOnly="0" labelOnly="1" fieldPosition="0">
        <references count="3">
          <reference field="0" count="1" selected="0">
            <x v="302"/>
          </reference>
          <reference field="1" count="1" selected="0">
            <x v="300"/>
          </reference>
          <reference field="2" count="1">
            <x v="301"/>
          </reference>
        </references>
      </pivotArea>
    </format>
    <format dxfId="18495">
      <pivotArea dataOnly="0" labelOnly="1" fieldPosition="0">
        <references count="3">
          <reference field="0" count="1" selected="0">
            <x v="303"/>
          </reference>
          <reference field="1" count="1" selected="0">
            <x v="301"/>
          </reference>
          <reference field="2" count="1">
            <x v="302"/>
          </reference>
        </references>
      </pivotArea>
    </format>
    <format dxfId="18494">
      <pivotArea dataOnly="0" labelOnly="1" fieldPosition="0">
        <references count="3">
          <reference field="0" count="1" selected="0">
            <x v="304"/>
          </reference>
          <reference field="1" count="1" selected="0">
            <x v="302"/>
          </reference>
          <reference field="2" count="1">
            <x v="303"/>
          </reference>
        </references>
      </pivotArea>
    </format>
    <format dxfId="18493">
      <pivotArea dataOnly="0" labelOnly="1" fieldPosition="0">
        <references count="3">
          <reference field="0" count="1" selected="0">
            <x v="305"/>
          </reference>
          <reference field="1" count="1" selected="0">
            <x v="303"/>
          </reference>
          <reference field="2" count="1">
            <x v="304"/>
          </reference>
        </references>
      </pivotArea>
    </format>
    <format dxfId="18492">
      <pivotArea dataOnly="0" labelOnly="1" fieldPosition="0">
        <references count="3">
          <reference field="0" count="1" selected="0">
            <x v="306"/>
          </reference>
          <reference field="1" count="1" selected="0">
            <x v="304"/>
          </reference>
          <reference field="2" count="1">
            <x v="305"/>
          </reference>
        </references>
      </pivotArea>
    </format>
    <format dxfId="18491">
      <pivotArea dataOnly="0" labelOnly="1" fieldPosition="0">
        <references count="3">
          <reference field="0" count="1" selected="0">
            <x v="307"/>
          </reference>
          <reference field="1" count="1" selected="0">
            <x v="305"/>
          </reference>
          <reference field="2" count="1">
            <x v="306"/>
          </reference>
        </references>
      </pivotArea>
    </format>
    <format dxfId="18490">
      <pivotArea dataOnly="0" labelOnly="1" fieldPosition="0">
        <references count="3">
          <reference field="0" count="1" selected="0">
            <x v="308"/>
          </reference>
          <reference field="1" count="1" selected="0">
            <x v="306"/>
          </reference>
          <reference field="2" count="1">
            <x v="307"/>
          </reference>
        </references>
      </pivotArea>
    </format>
    <format dxfId="18489">
      <pivotArea dataOnly="0" labelOnly="1" fieldPosition="0">
        <references count="3">
          <reference field="0" count="1" selected="0">
            <x v="309"/>
          </reference>
          <reference field="1" count="1" selected="0">
            <x v="307"/>
          </reference>
          <reference field="2" count="1">
            <x v="308"/>
          </reference>
        </references>
      </pivotArea>
    </format>
    <format dxfId="18488">
      <pivotArea dataOnly="0" labelOnly="1" fieldPosition="0">
        <references count="3">
          <reference field="0" count="1" selected="0">
            <x v="310"/>
          </reference>
          <reference field="1" count="1" selected="0">
            <x v="308"/>
          </reference>
          <reference field="2" count="1">
            <x v="309"/>
          </reference>
        </references>
      </pivotArea>
    </format>
    <format dxfId="18487">
      <pivotArea dataOnly="0" labelOnly="1" fieldPosition="0">
        <references count="3">
          <reference field="0" count="1" selected="0">
            <x v="311"/>
          </reference>
          <reference field="1" count="1" selected="0">
            <x v="309"/>
          </reference>
          <reference field="2" count="1">
            <x v="310"/>
          </reference>
        </references>
      </pivotArea>
    </format>
    <format dxfId="18486">
      <pivotArea dataOnly="0" labelOnly="1" fieldPosition="0">
        <references count="3">
          <reference field="0" count="1" selected="0">
            <x v="312"/>
          </reference>
          <reference field="1" count="1" selected="0">
            <x v="310"/>
          </reference>
          <reference field="2" count="1">
            <x v="311"/>
          </reference>
        </references>
      </pivotArea>
    </format>
    <format dxfId="18485">
      <pivotArea dataOnly="0" labelOnly="1" fieldPosition="0">
        <references count="3">
          <reference field="0" count="1" selected="0">
            <x v="313"/>
          </reference>
          <reference field="1" count="1" selected="0">
            <x v="311"/>
          </reference>
          <reference field="2" count="1">
            <x v="312"/>
          </reference>
        </references>
      </pivotArea>
    </format>
    <format dxfId="18484">
      <pivotArea dataOnly="0" labelOnly="1" fieldPosition="0">
        <references count="3">
          <reference field="0" count="1" selected="0">
            <x v="314"/>
          </reference>
          <reference field="1" count="1" selected="0">
            <x v="312"/>
          </reference>
          <reference field="2" count="1">
            <x v="313"/>
          </reference>
        </references>
      </pivotArea>
    </format>
    <format dxfId="18483">
      <pivotArea dataOnly="0" labelOnly="1" fieldPosition="0">
        <references count="3">
          <reference field="0" count="1" selected="0">
            <x v="315"/>
          </reference>
          <reference field="1" count="1" selected="0">
            <x v="313"/>
          </reference>
          <reference field="2" count="1">
            <x v="314"/>
          </reference>
        </references>
      </pivotArea>
    </format>
    <format dxfId="18482">
      <pivotArea dataOnly="0" labelOnly="1" fieldPosition="0">
        <references count="3">
          <reference field="0" count="1" selected="0">
            <x v="316"/>
          </reference>
          <reference field="1" count="1" selected="0">
            <x v="314"/>
          </reference>
          <reference field="2" count="1">
            <x v="315"/>
          </reference>
        </references>
      </pivotArea>
    </format>
    <format dxfId="18481">
      <pivotArea dataOnly="0" labelOnly="1" fieldPosition="0">
        <references count="3">
          <reference field="0" count="1" selected="0">
            <x v="317"/>
          </reference>
          <reference field="1" count="1" selected="0">
            <x v="315"/>
          </reference>
          <reference field="2" count="1">
            <x v="316"/>
          </reference>
        </references>
      </pivotArea>
    </format>
    <format dxfId="18480">
      <pivotArea dataOnly="0" labelOnly="1" fieldPosition="0">
        <references count="3">
          <reference field="0" count="1" selected="0">
            <x v="318"/>
          </reference>
          <reference field="1" count="1" selected="0">
            <x v="316"/>
          </reference>
          <reference field="2" count="1">
            <x v="317"/>
          </reference>
        </references>
      </pivotArea>
    </format>
    <format dxfId="18479">
      <pivotArea dataOnly="0" labelOnly="1" fieldPosition="0">
        <references count="3">
          <reference field="0" count="1" selected="0">
            <x v="319"/>
          </reference>
          <reference field="1" count="1" selected="0">
            <x v="317"/>
          </reference>
          <reference field="2" count="1">
            <x v="318"/>
          </reference>
        </references>
      </pivotArea>
    </format>
    <format dxfId="18478">
      <pivotArea dataOnly="0" labelOnly="1" fieldPosition="0">
        <references count="3">
          <reference field="0" count="1" selected="0">
            <x v="320"/>
          </reference>
          <reference field="1" count="1" selected="0">
            <x v="318"/>
          </reference>
          <reference field="2" count="1">
            <x v="319"/>
          </reference>
        </references>
      </pivotArea>
    </format>
    <format dxfId="18477">
      <pivotArea dataOnly="0" labelOnly="1" fieldPosition="0">
        <references count="3">
          <reference field="0" count="1" selected="0">
            <x v="321"/>
          </reference>
          <reference field="1" count="1" selected="0">
            <x v="319"/>
          </reference>
          <reference field="2" count="1">
            <x v="320"/>
          </reference>
        </references>
      </pivotArea>
    </format>
    <format dxfId="18476">
      <pivotArea dataOnly="0" labelOnly="1" fieldPosition="0">
        <references count="3">
          <reference field="0" count="1" selected="0">
            <x v="322"/>
          </reference>
          <reference field="1" count="1" selected="0">
            <x v="320"/>
          </reference>
          <reference field="2" count="1">
            <x v="321"/>
          </reference>
        </references>
      </pivotArea>
    </format>
    <format dxfId="18475">
      <pivotArea dataOnly="0" labelOnly="1" fieldPosition="0">
        <references count="3">
          <reference field="0" count="1" selected="0">
            <x v="323"/>
          </reference>
          <reference field="1" count="1" selected="0">
            <x v="321"/>
          </reference>
          <reference field="2" count="1">
            <x v="322"/>
          </reference>
        </references>
      </pivotArea>
    </format>
    <format dxfId="18474">
      <pivotArea dataOnly="0" labelOnly="1" fieldPosition="0">
        <references count="3">
          <reference field="0" count="1" selected="0">
            <x v="324"/>
          </reference>
          <reference field="1" count="1" selected="0">
            <x v="322"/>
          </reference>
          <reference field="2" count="1">
            <x v="323"/>
          </reference>
        </references>
      </pivotArea>
    </format>
    <format dxfId="18473">
      <pivotArea dataOnly="0" labelOnly="1" fieldPosition="0">
        <references count="3">
          <reference field="0" count="1" selected="0">
            <x v="325"/>
          </reference>
          <reference field="1" count="1" selected="0">
            <x v="323"/>
          </reference>
          <reference field="2" count="1">
            <x v="324"/>
          </reference>
        </references>
      </pivotArea>
    </format>
    <format dxfId="18472">
      <pivotArea dataOnly="0" labelOnly="1" fieldPosition="0">
        <references count="3">
          <reference field="0" count="1" selected="0">
            <x v="326"/>
          </reference>
          <reference field="1" count="1" selected="0">
            <x v="324"/>
          </reference>
          <reference field="2" count="1">
            <x v="325"/>
          </reference>
        </references>
      </pivotArea>
    </format>
    <format dxfId="18471">
      <pivotArea dataOnly="0" labelOnly="1" fieldPosition="0">
        <references count="3">
          <reference field="0" count="1" selected="0">
            <x v="327"/>
          </reference>
          <reference field="1" count="1" selected="0">
            <x v="325"/>
          </reference>
          <reference field="2" count="1">
            <x v="326"/>
          </reference>
        </references>
      </pivotArea>
    </format>
    <format dxfId="18470">
      <pivotArea dataOnly="0" labelOnly="1" fieldPosition="0">
        <references count="3">
          <reference field="0" count="1" selected="0">
            <x v="328"/>
          </reference>
          <reference field="1" count="1" selected="0">
            <x v="326"/>
          </reference>
          <reference field="2" count="1">
            <x v="327"/>
          </reference>
        </references>
      </pivotArea>
    </format>
    <format dxfId="18469">
      <pivotArea dataOnly="0" labelOnly="1" fieldPosition="0">
        <references count="3">
          <reference field="0" count="1" selected="0">
            <x v="329"/>
          </reference>
          <reference field="1" count="1" selected="0">
            <x v="327"/>
          </reference>
          <reference field="2" count="1">
            <x v="328"/>
          </reference>
        </references>
      </pivotArea>
    </format>
    <format dxfId="18468">
      <pivotArea dataOnly="0" labelOnly="1" fieldPosition="0">
        <references count="3">
          <reference field="0" count="1" selected="0">
            <x v="330"/>
          </reference>
          <reference field="1" count="1" selected="0">
            <x v="328"/>
          </reference>
          <reference field="2" count="1">
            <x v="329"/>
          </reference>
        </references>
      </pivotArea>
    </format>
    <format dxfId="18467">
      <pivotArea dataOnly="0" labelOnly="1" fieldPosition="0">
        <references count="3">
          <reference field="0" count="1" selected="0">
            <x v="331"/>
          </reference>
          <reference field="1" count="1" selected="0">
            <x v="329"/>
          </reference>
          <reference field="2" count="1">
            <x v="330"/>
          </reference>
        </references>
      </pivotArea>
    </format>
    <format dxfId="18466">
      <pivotArea dataOnly="0" labelOnly="1" fieldPosition="0">
        <references count="3">
          <reference field="0" count="1" selected="0">
            <x v="332"/>
          </reference>
          <reference field="1" count="1" selected="0">
            <x v="330"/>
          </reference>
          <reference field="2" count="1">
            <x v="331"/>
          </reference>
        </references>
      </pivotArea>
    </format>
    <format dxfId="18465">
      <pivotArea dataOnly="0" labelOnly="1" fieldPosition="0">
        <references count="3">
          <reference field="0" count="1" selected="0">
            <x v="333"/>
          </reference>
          <reference field="1" count="1" selected="0">
            <x v="331"/>
          </reference>
          <reference field="2" count="1">
            <x v="332"/>
          </reference>
        </references>
      </pivotArea>
    </format>
    <format dxfId="18464">
      <pivotArea dataOnly="0" labelOnly="1" fieldPosition="0">
        <references count="3">
          <reference field="0" count="1" selected="0">
            <x v="334"/>
          </reference>
          <reference field="1" count="1" selected="0">
            <x v="332"/>
          </reference>
          <reference field="2" count="1">
            <x v="333"/>
          </reference>
        </references>
      </pivotArea>
    </format>
    <format dxfId="18463">
      <pivotArea dataOnly="0" labelOnly="1" fieldPosition="0">
        <references count="3">
          <reference field="0" count="1" selected="0">
            <x v="335"/>
          </reference>
          <reference field="1" count="1" selected="0">
            <x v="333"/>
          </reference>
          <reference field="2" count="1">
            <x v="334"/>
          </reference>
        </references>
      </pivotArea>
    </format>
    <format dxfId="18462">
      <pivotArea dataOnly="0" labelOnly="1" fieldPosition="0">
        <references count="3">
          <reference field="0" count="1" selected="0">
            <x v="336"/>
          </reference>
          <reference field="1" count="1" selected="0">
            <x v="334"/>
          </reference>
          <reference field="2" count="1">
            <x v="335"/>
          </reference>
        </references>
      </pivotArea>
    </format>
    <format dxfId="18461">
      <pivotArea dataOnly="0" labelOnly="1" fieldPosition="0">
        <references count="3">
          <reference field="0" count="1" selected="0">
            <x v="337"/>
          </reference>
          <reference field="1" count="1" selected="0">
            <x v="335"/>
          </reference>
          <reference field="2" count="1">
            <x v="336"/>
          </reference>
        </references>
      </pivotArea>
    </format>
    <format dxfId="18460">
      <pivotArea dataOnly="0" labelOnly="1" fieldPosition="0">
        <references count="3">
          <reference field="0" count="1" selected="0">
            <x v="338"/>
          </reference>
          <reference field="1" count="1" selected="0">
            <x v="336"/>
          </reference>
          <reference field="2" count="1">
            <x v="337"/>
          </reference>
        </references>
      </pivotArea>
    </format>
    <format dxfId="18459">
      <pivotArea dataOnly="0" labelOnly="1" fieldPosition="0">
        <references count="3">
          <reference field="0" count="1" selected="0">
            <x v="339"/>
          </reference>
          <reference field="1" count="1" selected="0">
            <x v="337"/>
          </reference>
          <reference field="2" count="1">
            <x v="338"/>
          </reference>
        </references>
      </pivotArea>
    </format>
    <format dxfId="18458">
      <pivotArea dataOnly="0" labelOnly="1" fieldPosition="0">
        <references count="3">
          <reference field="0" count="1" selected="0">
            <x v="340"/>
          </reference>
          <reference field="1" count="1" selected="0">
            <x v="338"/>
          </reference>
          <reference field="2" count="1">
            <x v="339"/>
          </reference>
        </references>
      </pivotArea>
    </format>
    <format dxfId="18457">
      <pivotArea dataOnly="0" labelOnly="1" fieldPosition="0">
        <references count="3">
          <reference field="0" count="1" selected="0">
            <x v="341"/>
          </reference>
          <reference field="1" count="1" selected="0">
            <x v="339"/>
          </reference>
          <reference field="2" count="1">
            <x v="340"/>
          </reference>
        </references>
      </pivotArea>
    </format>
    <format dxfId="18456">
      <pivotArea dataOnly="0" labelOnly="1" fieldPosition="0">
        <references count="3">
          <reference field="0" count="1" selected="0">
            <x v="342"/>
          </reference>
          <reference field="1" count="1" selected="0">
            <x v="340"/>
          </reference>
          <reference field="2" count="1">
            <x v="341"/>
          </reference>
        </references>
      </pivotArea>
    </format>
    <format dxfId="18455">
      <pivotArea dataOnly="0" labelOnly="1" fieldPosition="0">
        <references count="3">
          <reference field="0" count="1" selected="0">
            <x v="343"/>
          </reference>
          <reference field="1" count="1" selected="0">
            <x v="341"/>
          </reference>
          <reference field="2" count="1">
            <x v="342"/>
          </reference>
        </references>
      </pivotArea>
    </format>
    <format dxfId="18454">
      <pivotArea dataOnly="0" labelOnly="1" fieldPosition="0">
        <references count="3">
          <reference field="0" count="1" selected="0">
            <x v="344"/>
          </reference>
          <reference field="1" count="1" selected="0">
            <x v="342"/>
          </reference>
          <reference field="2" count="1">
            <x v="343"/>
          </reference>
        </references>
      </pivotArea>
    </format>
    <format dxfId="18453">
      <pivotArea dataOnly="0" labelOnly="1" fieldPosition="0">
        <references count="3">
          <reference field="0" count="1" selected="0">
            <x v="345"/>
          </reference>
          <reference field="1" count="1" selected="0">
            <x v="343"/>
          </reference>
          <reference field="2" count="1">
            <x v="344"/>
          </reference>
        </references>
      </pivotArea>
    </format>
    <format dxfId="18452">
      <pivotArea dataOnly="0" labelOnly="1" fieldPosition="0">
        <references count="3">
          <reference field="0" count="1" selected="0">
            <x v="346"/>
          </reference>
          <reference field="1" count="1" selected="0">
            <x v="344"/>
          </reference>
          <reference field="2" count="1">
            <x v="345"/>
          </reference>
        </references>
      </pivotArea>
    </format>
    <format dxfId="18451">
      <pivotArea dataOnly="0" labelOnly="1" fieldPosition="0">
        <references count="3">
          <reference field="0" count="1" selected="0">
            <x v="347"/>
          </reference>
          <reference field="1" count="1" selected="0">
            <x v="345"/>
          </reference>
          <reference field="2" count="1">
            <x v="346"/>
          </reference>
        </references>
      </pivotArea>
    </format>
    <format dxfId="18450">
      <pivotArea dataOnly="0" labelOnly="1" fieldPosition="0">
        <references count="3">
          <reference field="0" count="1" selected="0">
            <x v="348"/>
          </reference>
          <reference field="1" count="1" selected="0">
            <x v="346"/>
          </reference>
          <reference field="2" count="1">
            <x v="347"/>
          </reference>
        </references>
      </pivotArea>
    </format>
    <format dxfId="18449">
      <pivotArea dataOnly="0" labelOnly="1" fieldPosition="0">
        <references count="3">
          <reference field="0" count="1" selected="0">
            <x v="349"/>
          </reference>
          <reference field="1" count="1" selected="0">
            <x v="347"/>
          </reference>
          <reference field="2" count="1">
            <x v="348"/>
          </reference>
        </references>
      </pivotArea>
    </format>
    <format dxfId="18448">
      <pivotArea dataOnly="0" labelOnly="1" fieldPosition="0">
        <references count="3">
          <reference field="0" count="1" selected="0">
            <x v="350"/>
          </reference>
          <reference field="1" count="1" selected="0">
            <x v="348"/>
          </reference>
          <reference field="2" count="1">
            <x v="349"/>
          </reference>
        </references>
      </pivotArea>
    </format>
    <format dxfId="18447">
      <pivotArea dataOnly="0" labelOnly="1" fieldPosition="0">
        <references count="3">
          <reference field="0" count="1" selected="0">
            <x v="351"/>
          </reference>
          <reference field="1" count="1" selected="0">
            <x v="349"/>
          </reference>
          <reference field="2" count="1">
            <x v="350"/>
          </reference>
        </references>
      </pivotArea>
    </format>
    <format dxfId="18446">
      <pivotArea dataOnly="0" labelOnly="1" fieldPosition="0">
        <references count="3">
          <reference field="0" count="1" selected="0">
            <x v="352"/>
          </reference>
          <reference field="1" count="1" selected="0">
            <x v="350"/>
          </reference>
          <reference field="2" count="1">
            <x v="351"/>
          </reference>
        </references>
      </pivotArea>
    </format>
    <format dxfId="18445">
      <pivotArea dataOnly="0" labelOnly="1" fieldPosition="0">
        <references count="3">
          <reference field="0" count="1" selected="0">
            <x v="353"/>
          </reference>
          <reference field="1" count="1" selected="0">
            <x v="351"/>
          </reference>
          <reference field="2" count="1">
            <x v="352"/>
          </reference>
        </references>
      </pivotArea>
    </format>
    <format dxfId="18444">
      <pivotArea dataOnly="0" labelOnly="1" fieldPosition="0">
        <references count="3">
          <reference field="0" count="1" selected="0">
            <x v="354"/>
          </reference>
          <reference field="1" count="1" selected="0">
            <x v="352"/>
          </reference>
          <reference field="2" count="1">
            <x v="353"/>
          </reference>
        </references>
      </pivotArea>
    </format>
    <format dxfId="18443">
      <pivotArea dataOnly="0" labelOnly="1" fieldPosition="0">
        <references count="3">
          <reference field="0" count="1" selected="0">
            <x v="355"/>
          </reference>
          <reference field="1" count="1" selected="0">
            <x v="353"/>
          </reference>
          <reference field="2" count="1">
            <x v="354"/>
          </reference>
        </references>
      </pivotArea>
    </format>
    <format dxfId="18442">
      <pivotArea dataOnly="0" labelOnly="1" fieldPosition="0">
        <references count="3">
          <reference field="0" count="1" selected="0">
            <x v="356"/>
          </reference>
          <reference field="1" count="1" selected="0">
            <x v="354"/>
          </reference>
          <reference field="2" count="1">
            <x v="355"/>
          </reference>
        </references>
      </pivotArea>
    </format>
    <format dxfId="18441">
      <pivotArea dataOnly="0" labelOnly="1" fieldPosition="0">
        <references count="3">
          <reference field="0" count="1" selected="0">
            <x v="357"/>
          </reference>
          <reference field="1" count="1" selected="0">
            <x v="355"/>
          </reference>
          <reference field="2" count="1">
            <x v="356"/>
          </reference>
        </references>
      </pivotArea>
    </format>
    <format dxfId="18440">
      <pivotArea dataOnly="0" labelOnly="1" fieldPosition="0">
        <references count="3">
          <reference field="0" count="1" selected="0">
            <x v="358"/>
          </reference>
          <reference field="1" count="1" selected="0">
            <x v="356"/>
          </reference>
          <reference field="2" count="1">
            <x v="357"/>
          </reference>
        </references>
      </pivotArea>
    </format>
    <format dxfId="18439">
      <pivotArea dataOnly="0" labelOnly="1" fieldPosition="0">
        <references count="3">
          <reference field="0" count="1" selected="0">
            <x v="359"/>
          </reference>
          <reference field="1" count="1" selected="0">
            <x v="357"/>
          </reference>
          <reference field="2" count="1">
            <x v="358"/>
          </reference>
        </references>
      </pivotArea>
    </format>
    <format dxfId="18438">
      <pivotArea dataOnly="0" labelOnly="1" fieldPosition="0">
        <references count="3">
          <reference field="0" count="1" selected="0">
            <x v="360"/>
          </reference>
          <reference field="1" count="1" selected="0">
            <x v="358"/>
          </reference>
          <reference field="2" count="1">
            <x v="359"/>
          </reference>
        </references>
      </pivotArea>
    </format>
    <format dxfId="18437">
      <pivotArea dataOnly="0" labelOnly="1" fieldPosition="0">
        <references count="3">
          <reference field="0" count="1" selected="0">
            <x v="361"/>
          </reference>
          <reference field="1" count="1" selected="0">
            <x v="359"/>
          </reference>
          <reference field="2" count="1">
            <x v="360"/>
          </reference>
        </references>
      </pivotArea>
    </format>
    <format dxfId="18436">
      <pivotArea dataOnly="0" labelOnly="1" fieldPosition="0">
        <references count="3">
          <reference field="0" count="1" selected="0">
            <x v="362"/>
          </reference>
          <reference field="1" count="1" selected="0">
            <x v="360"/>
          </reference>
          <reference field="2" count="1">
            <x v="361"/>
          </reference>
        </references>
      </pivotArea>
    </format>
    <format dxfId="18435">
      <pivotArea dataOnly="0" labelOnly="1" fieldPosition="0">
        <references count="3">
          <reference field="0" count="1" selected="0">
            <x v="363"/>
          </reference>
          <reference field="1" count="1" selected="0">
            <x v="361"/>
          </reference>
          <reference field="2" count="1">
            <x v="362"/>
          </reference>
        </references>
      </pivotArea>
    </format>
    <format dxfId="18434">
      <pivotArea dataOnly="0" labelOnly="1" fieldPosition="0">
        <references count="3">
          <reference field="0" count="1" selected="0">
            <x v="364"/>
          </reference>
          <reference field="1" count="1" selected="0">
            <x v="362"/>
          </reference>
          <reference field="2" count="1">
            <x v="363"/>
          </reference>
        </references>
      </pivotArea>
    </format>
    <format dxfId="18433">
      <pivotArea dataOnly="0" labelOnly="1" fieldPosition="0">
        <references count="3">
          <reference field="0" count="1" selected="0">
            <x v="365"/>
          </reference>
          <reference field="1" count="1" selected="0">
            <x v="363"/>
          </reference>
          <reference field="2" count="1">
            <x v="364"/>
          </reference>
        </references>
      </pivotArea>
    </format>
    <format dxfId="18432">
      <pivotArea dataOnly="0" labelOnly="1" fieldPosition="0">
        <references count="3">
          <reference field="0" count="1" selected="0">
            <x v="366"/>
          </reference>
          <reference field="1" count="1" selected="0">
            <x v="364"/>
          </reference>
          <reference field="2" count="1">
            <x v="365"/>
          </reference>
        </references>
      </pivotArea>
    </format>
    <format dxfId="18431">
      <pivotArea dataOnly="0" labelOnly="1" fieldPosition="0">
        <references count="3">
          <reference field="0" count="1" selected="0">
            <x v="367"/>
          </reference>
          <reference field="1" count="1" selected="0">
            <x v="365"/>
          </reference>
          <reference field="2" count="1">
            <x v="366"/>
          </reference>
        </references>
      </pivotArea>
    </format>
    <format dxfId="18430">
      <pivotArea dataOnly="0" labelOnly="1" fieldPosition="0">
        <references count="3">
          <reference field="0" count="1" selected="0">
            <x v="368"/>
          </reference>
          <reference field="1" count="1" selected="0">
            <x v="366"/>
          </reference>
          <reference field="2" count="1">
            <x v="367"/>
          </reference>
        </references>
      </pivotArea>
    </format>
    <format dxfId="18429">
      <pivotArea dataOnly="0" labelOnly="1" fieldPosition="0">
        <references count="3">
          <reference field="0" count="1" selected="0">
            <x v="369"/>
          </reference>
          <reference field="1" count="1" selected="0">
            <x v="367"/>
          </reference>
          <reference field="2" count="1">
            <x v="368"/>
          </reference>
        </references>
      </pivotArea>
    </format>
    <format dxfId="18428">
      <pivotArea dataOnly="0" labelOnly="1" fieldPosition="0">
        <references count="3">
          <reference field="0" count="1" selected="0">
            <x v="370"/>
          </reference>
          <reference field="1" count="1" selected="0">
            <x v="368"/>
          </reference>
          <reference field="2" count="1">
            <x v="369"/>
          </reference>
        </references>
      </pivotArea>
    </format>
    <format dxfId="18427">
      <pivotArea dataOnly="0" labelOnly="1" fieldPosition="0">
        <references count="3">
          <reference field="0" count="1" selected="0">
            <x v="371"/>
          </reference>
          <reference field="1" count="1" selected="0">
            <x v="369"/>
          </reference>
          <reference field="2" count="1">
            <x v="370"/>
          </reference>
        </references>
      </pivotArea>
    </format>
    <format dxfId="18426">
      <pivotArea dataOnly="0" labelOnly="1" fieldPosition="0">
        <references count="3">
          <reference field="0" count="1" selected="0">
            <x v="372"/>
          </reference>
          <reference field="1" count="1" selected="0">
            <x v="370"/>
          </reference>
          <reference field="2" count="1">
            <x v="371"/>
          </reference>
        </references>
      </pivotArea>
    </format>
    <format dxfId="18425">
      <pivotArea dataOnly="0" labelOnly="1" fieldPosition="0">
        <references count="3">
          <reference field="0" count="1" selected="0">
            <x v="373"/>
          </reference>
          <reference field="1" count="1" selected="0">
            <x v="371"/>
          </reference>
          <reference field="2" count="1">
            <x v="372"/>
          </reference>
        </references>
      </pivotArea>
    </format>
    <format dxfId="18424">
      <pivotArea dataOnly="0" labelOnly="1" fieldPosition="0">
        <references count="3">
          <reference field="0" count="1" selected="0">
            <x v="374"/>
          </reference>
          <reference field="1" count="1" selected="0">
            <x v="372"/>
          </reference>
          <reference field="2" count="1">
            <x v="373"/>
          </reference>
        </references>
      </pivotArea>
    </format>
    <format dxfId="18423">
      <pivotArea dataOnly="0" labelOnly="1" fieldPosition="0">
        <references count="3">
          <reference field="0" count="1" selected="0">
            <x v="375"/>
          </reference>
          <reference field="1" count="1" selected="0">
            <x v="373"/>
          </reference>
          <reference field="2" count="1">
            <x v="374"/>
          </reference>
        </references>
      </pivotArea>
    </format>
    <format dxfId="18422">
      <pivotArea dataOnly="0" labelOnly="1" fieldPosition="0">
        <references count="3">
          <reference field="0" count="1" selected="0">
            <x v="376"/>
          </reference>
          <reference field="1" count="1" selected="0">
            <x v="374"/>
          </reference>
          <reference field="2" count="1">
            <x v="375"/>
          </reference>
        </references>
      </pivotArea>
    </format>
    <format dxfId="18421">
      <pivotArea dataOnly="0" labelOnly="1" fieldPosition="0">
        <references count="3">
          <reference field="0" count="1" selected="0">
            <x v="377"/>
          </reference>
          <reference field="1" count="1" selected="0">
            <x v="375"/>
          </reference>
          <reference field="2" count="1">
            <x v="376"/>
          </reference>
        </references>
      </pivotArea>
    </format>
    <format dxfId="18420">
      <pivotArea dataOnly="0" labelOnly="1" fieldPosition="0">
        <references count="3">
          <reference field="0" count="1" selected="0">
            <x v="378"/>
          </reference>
          <reference field="1" count="1" selected="0">
            <x v="376"/>
          </reference>
          <reference field="2" count="1">
            <x v="377"/>
          </reference>
        </references>
      </pivotArea>
    </format>
    <format dxfId="18419">
      <pivotArea dataOnly="0" labelOnly="1" fieldPosition="0">
        <references count="3">
          <reference field="0" count="1" selected="0">
            <x v="379"/>
          </reference>
          <reference field="1" count="1" selected="0">
            <x v="377"/>
          </reference>
          <reference field="2" count="1">
            <x v="378"/>
          </reference>
        </references>
      </pivotArea>
    </format>
    <format dxfId="18418">
      <pivotArea dataOnly="0" labelOnly="1" fieldPosition="0">
        <references count="3">
          <reference field="0" count="1" selected="0">
            <x v="380"/>
          </reference>
          <reference field="1" count="1" selected="0">
            <x v="378"/>
          </reference>
          <reference field="2" count="1">
            <x v="379"/>
          </reference>
        </references>
      </pivotArea>
    </format>
    <format dxfId="18417">
      <pivotArea dataOnly="0" labelOnly="1" fieldPosition="0">
        <references count="3">
          <reference field="0" count="1" selected="0">
            <x v="381"/>
          </reference>
          <reference field="1" count="1" selected="0">
            <x v="379"/>
          </reference>
          <reference field="2" count="1">
            <x v="380"/>
          </reference>
        </references>
      </pivotArea>
    </format>
    <format dxfId="18416">
      <pivotArea dataOnly="0" labelOnly="1" fieldPosition="0">
        <references count="3">
          <reference field="0" count="1" selected="0">
            <x v="382"/>
          </reference>
          <reference field="1" count="1" selected="0">
            <x v="380"/>
          </reference>
          <reference field="2" count="1">
            <x v="381"/>
          </reference>
        </references>
      </pivotArea>
    </format>
    <format dxfId="18415">
      <pivotArea dataOnly="0" labelOnly="1" fieldPosition="0">
        <references count="3">
          <reference field="0" count="1" selected="0">
            <x v="383"/>
          </reference>
          <reference field="1" count="1" selected="0">
            <x v="381"/>
          </reference>
          <reference field="2" count="1">
            <x v="382"/>
          </reference>
        </references>
      </pivotArea>
    </format>
    <format dxfId="18414">
      <pivotArea dataOnly="0" labelOnly="1" fieldPosition="0">
        <references count="3">
          <reference field="0" count="1" selected="0">
            <x v="384"/>
          </reference>
          <reference field="1" count="1" selected="0">
            <x v="382"/>
          </reference>
          <reference field="2" count="1">
            <x v="383"/>
          </reference>
        </references>
      </pivotArea>
    </format>
    <format dxfId="18413">
      <pivotArea dataOnly="0" labelOnly="1" fieldPosition="0">
        <references count="3">
          <reference field="0" count="1" selected="0">
            <x v="385"/>
          </reference>
          <reference field="1" count="1" selected="0">
            <x v="383"/>
          </reference>
          <reference field="2" count="1">
            <x v="384"/>
          </reference>
        </references>
      </pivotArea>
    </format>
    <format dxfId="18412">
      <pivotArea dataOnly="0" labelOnly="1" fieldPosition="0">
        <references count="3">
          <reference field="0" count="1" selected="0">
            <x v="386"/>
          </reference>
          <reference field="1" count="1" selected="0">
            <x v="384"/>
          </reference>
          <reference field="2" count="1">
            <x v="385"/>
          </reference>
        </references>
      </pivotArea>
    </format>
    <format dxfId="18411">
      <pivotArea dataOnly="0" labelOnly="1" fieldPosition="0">
        <references count="3">
          <reference field="0" count="1" selected="0">
            <x v="387"/>
          </reference>
          <reference field="1" count="1" selected="0">
            <x v="385"/>
          </reference>
          <reference field="2" count="1">
            <x v="386"/>
          </reference>
        </references>
      </pivotArea>
    </format>
    <format dxfId="18410">
      <pivotArea dataOnly="0" labelOnly="1" fieldPosition="0">
        <references count="3">
          <reference field="0" count="1" selected="0">
            <x v="388"/>
          </reference>
          <reference field="1" count="1" selected="0">
            <x v="386"/>
          </reference>
          <reference field="2" count="1">
            <x v="387"/>
          </reference>
        </references>
      </pivotArea>
    </format>
    <format dxfId="18409">
      <pivotArea dataOnly="0" labelOnly="1" fieldPosition="0">
        <references count="3">
          <reference field="0" count="1" selected="0">
            <x v="389"/>
          </reference>
          <reference field="1" count="1" selected="0">
            <x v="387"/>
          </reference>
          <reference field="2" count="1">
            <x v="388"/>
          </reference>
        </references>
      </pivotArea>
    </format>
    <format dxfId="18408">
      <pivotArea dataOnly="0" labelOnly="1" fieldPosition="0">
        <references count="3">
          <reference field="0" count="1" selected="0">
            <x v="390"/>
          </reference>
          <reference field="1" count="1" selected="0">
            <x v="388"/>
          </reference>
          <reference field="2" count="1">
            <x v="389"/>
          </reference>
        </references>
      </pivotArea>
    </format>
    <format dxfId="18407">
      <pivotArea dataOnly="0" labelOnly="1" fieldPosition="0">
        <references count="3">
          <reference field="0" count="1" selected="0">
            <x v="391"/>
          </reference>
          <reference field="1" count="1" selected="0">
            <x v="389"/>
          </reference>
          <reference field="2" count="1">
            <x v="390"/>
          </reference>
        </references>
      </pivotArea>
    </format>
    <format dxfId="18406">
      <pivotArea dataOnly="0" labelOnly="1" fieldPosition="0">
        <references count="3">
          <reference field="0" count="1" selected="0">
            <x v="392"/>
          </reference>
          <reference field="1" count="1" selected="0">
            <x v="390"/>
          </reference>
          <reference field="2" count="1">
            <x v="391"/>
          </reference>
        </references>
      </pivotArea>
    </format>
    <format dxfId="18405">
      <pivotArea dataOnly="0" labelOnly="1" fieldPosition="0">
        <references count="3">
          <reference field="0" count="1" selected="0">
            <x v="393"/>
          </reference>
          <reference field="1" count="1" selected="0">
            <x v="391"/>
          </reference>
          <reference field="2" count="1">
            <x v="392"/>
          </reference>
        </references>
      </pivotArea>
    </format>
    <format dxfId="18404">
      <pivotArea dataOnly="0" labelOnly="1" fieldPosition="0">
        <references count="3">
          <reference field="0" count="1" selected="0">
            <x v="394"/>
          </reference>
          <reference field="1" count="1" selected="0">
            <x v="392"/>
          </reference>
          <reference field="2" count="1">
            <x v="393"/>
          </reference>
        </references>
      </pivotArea>
    </format>
    <format dxfId="18403">
      <pivotArea dataOnly="0" labelOnly="1" fieldPosition="0">
        <references count="3">
          <reference field="0" count="1" selected="0">
            <x v="395"/>
          </reference>
          <reference field="1" count="1" selected="0">
            <x v="393"/>
          </reference>
          <reference field="2" count="1">
            <x v="394"/>
          </reference>
        </references>
      </pivotArea>
    </format>
    <format dxfId="18402">
      <pivotArea dataOnly="0" labelOnly="1" fieldPosition="0">
        <references count="3">
          <reference field="0" count="1" selected="0">
            <x v="396"/>
          </reference>
          <reference field="1" count="1" selected="0">
            <x v="394"/>
          </reference>
          <reference field="2" count="1">
            <x v="395"/>
          </reference>
        </references>
      </pivotArea>
    </format>
    <format dxfId="18401">
      <pivotArea dataOnly="0" labelOnly="1" fieldPosition="0">
        <references count="3">
          <reference field="0" count="1" selected="0">
            <x v="397"/>
          </reference>
          <reference field="1" count="1" selected="0">
            <x v="395"/>
          </reference>
          <reference field="2" count="1">
            <x v="396"/>
          </reference>
        </references>
      </pivotArea>
    </format>
    <format dxfId="18400">
      <pivotArea dataOnly="0" labelOnly="1" fieldPosition="0">
        <references count="3">
          <reference field="0" count="1" selected="0">
            <x v="398"/>
          </reference>
          <reference field="1" count="1" selected="0">
            <x v="396"/>
          </reference>
          <reference field="2" count="1">
            <x v="397"/>
          </reference>
        </references>
      </pivotArea>
    </format>
    <format dxfId="18399">
      <pivotArea dataOnly="0" labelOnly="1" fieldPosition="0">
        <references count="3">
          <reference field="0" count="1" selected="0">
            <x v="399"/>
          </reference>
          <reference field="1" count="1" selected="0">
            <x v="397"/>
          </reference>
          <reference field="2" count="1">
            <x v="398"/>
          </reference>
        </references>
      </pivotArea>
    </format>
    <format dxfId="18398">
      <pivotArea dataOnly="0" labelOnly="1" fieldPosition="0">
        <references count="3">
          <reference field="0" count="1" selected="0">
            <x v="400"/>
          </reference>
          <reference field="1" count="1" selected="0">
            <x v="398"/>
          </reference>
          <reference field="2" count="1">
            <x v="399"/>
          </reference>
        </references>
      </pivotArea>
    </format>
    <format dxfId="18397">
      <pivotArea dataOnly="0" labelOnly="1" fieldPosition="0">
        <references count="3">
          <reference field="0" count="1" selected="0">
            <x v="401"/>
          </reference>
          <reference field="1" count="1" selected="0">
            <x v="399"/>
          </reference>
          <reference field="2" count="1">
            <x v="400"/>
          </reference>
        </references>
      </pivotArea>
    </format>
    <format dxfId="18396">
      <pivotArea dataOnly="0" labelOnly="1" fieldPosition="0">
        <references count="3">
          <reference field="0" count="1" selected="0">
            <x v="402"/>
          </reference>
          <reference field="1" count="1" selected="0">
            <x v="400"/>
          </reference>
          <reference field="2" count="1">
            <x v="401"/>
          </reference>
        </references>
      </pivotArea>
    </format>
    <format dxfId="18395">
      <pivotArea dataOnly="0" labelOnly="1" fieldPosition="0">
        <references count="3">
          <reference field="0" count="1" selected="0">
            <x v="403"/>
          </reference>
          <reference field="1" count="1" selected="0">
            <x v="401"/>
          </reference>
          <reference field="2" count="1">
            <x v="402"/>
          </reference>
        </references>
      </pivotArea>
    </format>
    <format dxfId="18394">
      <pivotArea dataOnly="0" labelOnly="1" fieldPosition="0">
        <references count="3">
          <reference field="0" count="1" selected="0">
            <x v="404"/>
          </reference>
          <reference field="1" count="1" selected="0">
            <x v="402"/>
          </reference>
          <reference field="2" count="1">
            <x v="403"/>
          </reference>
        </references>
      </pivotArea>
    </format>
    <format dxfId="18393">
      <pivotArea dataOnly="0" labelOnly="1" fieldPosition="0">
        <references count="3">
          <reference field="0" count="1" selected="0">
            <x v="405"/>
          </reference>
          <reference field="1" count="1" selected="0">
            <x v="403"/>
          </reference>
          <reference field="2" count="1">
            <x v="404"/>
          </reference>
        </references>
      </pivotArea>
    </format>
    <format dxfId="18392">
      <pivotArea dataOnly="0" labelOnly="1" fieldPosition="0">
        <references count="3">
          <reference field="0" count="1" selected="0">
            <x v="406"/>
          </reference>
          <reference field="1" count="1" selected="0">
            <x v="404"/>
          </reference>
          <reference field="2" count="1">
            <x v="405"/>
          </reference>
        </references>
      </pivotArea>
    </format>
    <format dxfId="18391">
      <pivotArea dataOnly="0" labelOnly="1" fieldPosition="0">
        <references count="3">
          <reference field="0" count="1" selected="0">
            <x v="407"/>
          </reference>
          <reference field="1" count="1" selected="0">
            <x v="405"/>
          </reference>
          <reference field="2" count="1">
            <x v="406"/>
          </reference>
        </references>
      </pivotArea>
    </format>
    <format dxfId="18390">
      <pivotArea dataOnly="0" labelOnly="1" fieldPosition="0">
        <references count="3">
          <reference field="0" count="1" selected="0">
            <x v="408"/>
          </reference>
          <reference field="1" count="1" selected="0">
            <x v="406"/>
          </reference>
          <reference field="2" count="1">
            <x v="407"/>
          </reference>
        </references>
      </pivotArea>
    </format>
    <format dxfId="18389">
      <pivotArea dataOnly="0" labelOnly="1" fieldPosition="0">
        <references count="3">
          <reference field="0" count="1" selected="0">
            <x v="409"/>
          </reference>
          <reference field="1" count="1" selected="0">
            <x v="407"/>
          </reference>
          <reference field="2" count="1">
            <x v="408"/>
          </reference>
        </references>
      </pivotArea>
    </format>
    <format dxfId="18388">
      <pivotArea dataOnly="0" labelOnly="1" fieldPosition="0">
        <references count="3">
          <reference field="0" count="1" selected="0">
            <x v="410"/>
          </reference>
          <reference field="1" count="1" selected="0">
            <x v="408"/>
          </reference>
          <reference field="2" count="1">
            <x v="409"/>
          </reference>
        </references>
      </pivotArea>
    </format>
    <format dxfId="18387">
      <pivotArea dataOnly="0" labelOnly="1" fieldPosition="0">
        <references count="3">
          <reference field="0" count="1" selected="0">
            <x v="411"/>
          </reference>
          <reference field="1" count="1" selected="0">
            <x v="409"/>
          </reference>
          <reference field="2" count="1">
            <x v="410"/>
          </reference>
        </references>
      </pivotArea>
    </format>
    <format dxfId="18386">
      <pivotArea dataOnly="0" labelOnly="1" fieldPosition="0">
        <references count="3">
          <reference field="0" count="1" selected="0">
            <x v="412"/>
          </reference>
          <reference field="1" count="1" selected="0">
            <x v="410"/>
          </reference>
          <reference field="2" count="1">
            <x v="411"/>
          </reference>
        </references>
      </pivotArea>
    </format>
    <format dxfId="18385">
      <pivotArea dataOnly="0" labelOnly="1" fieldPosition="0">
        <references count="3">
          <reference field="0" count="1" selected="0">
            <x v="413"/>
          </reference>
          <reference field="1" count="1" selected="0">
            <x v="411"/>
          </reference>
          <reference field="2" count="1">
            <x v="412"/>
          </reference>
        </references>
      </pivotArea>
    </format>
    <format dxfId="18384">
      <pivotArea dataOnly="0" labelOnly="1" fieldPosition="0">
        <references count="3">
          <reference field="0" count="1" selected="0">
            <x v="414"/>
          </reference>
          <reference field="1" count="1" selected="0">
            <x v="412"/>
          </reference>
          <reference field="2" count="1">
            <x v="413"/>
          </reference>
        </references>
      </pivotArea>
    </format>
    <format dxfId="18383">
      <pivotArea dataOnly="0" labelOnly="1" fieldPosition="0">
        <references count="3">
          <reference field="0" count="1" selected="0">
            <x v="415"/>
          </reference>
          <reference field="1" count="1" selected="0">
            <x v="413"/>
          </reference>
          <reference field="2" count="1">
            <x v="414"/>
          </reference>
        </references>
      </pivotArea>
    </format>
    <format dxfId="18382">
      <pivotArea dataOnly="0" labelOnly="1" fieldPosition="0">
        <references count="3">
          <reference field="0" count="1" selected="0">
            <x v="416"/>
          </reference>
          <reference field="1" count="1" selected="0">
            <x v="414"/>
          </reference>
          <reference field="2" count="1">
            <x v="415"/>
          </reference>
        </references>
      </pivotArea>
    </format>
    <format dxfId="18381">
      <pivotArea dataOnly="0" labelOnly="1" fieldPosition="0">
        <references count="3">
          <reference field="0" count="1" selected="0">
            <x v="417"/>
          </reference>
          <reference field="1" count="1" selected="0">
            <x v="415"/>
          </reference>
          <reference field="2" count="1">
            <x v="416"/>
          </reference>
        </references>
      </pivotArea>
    </format>
    <format dxfId="18380">
      <pivotArea dataOnly="0" labelOnly="1" fieldPosition="0">
        <references count="3">
          <reference field="0" count="1" selected="0">
            <x v="418"/>
          </reference>
          <reference field="1" count="1" selected="0">
            <x v="416"/>
          </reference>
          <reference field="2" count="1">
            <x v="417"/>
          </reference>
        </references>
      </pivotArea>
    </format>
    <format dxfId="18379">
      <pivotArea dataOnly="0" labelOnly="1" fieldPosition="0">
        <references count="3">
          <reference field="0" count="1" selected="0">
            <x v="419"/>
          </reference>
          <reference field="1" count="1" selected="0">
            <x v="417"/>
          </reference>
          <reference field="2" count="1">
            <x v="418"/>
          </reference>
        </references>
      </pivotArea>
    </format>
    <format dxfId="18378">
      <pivotArea dataOnly="0" labelOnly="1" fieldPosition="0">
        <references count="3">
          <reference field="0" count="1" selected="0">
            <x v="420"/>
          </reference>
          <reference field="1" count="1" selected="0">
            <x v="418"/>
          </reference>
          <reference field="2" count="1">
            <x v="419"/>
          </reference>
        </references>
      </pivotArea>
    </format>
    <format dxfId="18377">
      <pivotArea dataOnly="0" labelOnly="1" fieldPosition="0">
        <references count="3">
          <reference field="0" count="1" selected="0">
            <x v="421"/>
          </reference>
          <reference field="1" count="1" selected="0">
            <x v="419"/>
          </reference>
          <reference field="2" count="1">
            <x v="420"/>
          </reference>
        </references>
      </pivotArea>
    </format>
    <format dxfId="18376">
      <pivotArea dataOnly="0" labelOnly="1" fieldPosition="0">
        <references count="3">
          <reference field="0" count="1" selected="0">
            <x v="422"/>
          </reference>
          <reference field="1" count="1" selected="0">
            <x v="420"/>
          </reference>
          <reference field="2" count="1">
            <x v="421"/>
          </reference>
        </references>
      </pivotArea>
    </format>
    <format dxfId="18375">
      <pivotArea dataOnly="0" labelOnly="1" fieldPosition="0">
        <references count="3">
          <reference field="0" count="1" selected="0">
            <x v="423"/>
          </reference>
          <reference field="1" count="1" selected="0">
            <x v="421"/>
          </reference>
          <reference field="2" count="1">
            <x v="422"/>
          </reference>
        </references>
      </pivotArea>
    </format>
    <format dxfId="18374">
      <pivotArea dataOnly="0" labelOnly="1" fieldPosition="0">
        <references count="3">
          <reference field="0" count="1" selected="0">
            <x v="424"/>
          </reference>
          <reference field="1" count="1" selected="0">
            <x v="422"/>
          </reference>
          <reference field="2" count="1">
            <x v="423"/>
          </reference>
        </references>
      </pivotArea>
    </format>
    <format dxfId="18373">
      <pivotArea dataOnly="0" labelOnly="1" fieldPosition="0">
        <references count="3">
          <reference field="0" count="1" selected="0">
            <x v="425"/>
          </reference>
          <reference field="1" count="1" selected="0">
            <x v="423"/>
          </reference>
          <reference field="2" count="1">
            <x v="424"/>
          </reference>
        </references>
      </pivotArea>
    </format>
    <format dxfId="18372">
      <pivotArea dataOnly="0" labelOnly="1" fieldPosition="0">
        <references count="3">
          <reference field="0" count="1" selected="0">
            <x v="426"/>
          </reference>
          <reference field="1" count="1" selected="0">
            <x v="424"/>
          </reference>
          <reference field="2" count="1">
            <x v="425"/>
          </reference>
        </references>
      </pivotArea>
    </format>
    <format dxfId="18371">
      <pivotArea dataOnly="0" labelOnly="1" fieldPosition="0">
        <references count="3">
          <reference field="0" count="1" selected="0">
            <x v="427"/>
          </reference>
          <reference field="1" count="1" selected="0">
            <x v="425"/>
          </reference>
          <reference field="2" count="1">
            <x v="426"/>
          </reference>
        </references>
      </pivotArea>
    </format>
    <format dxfId="18370">
      <pivotArea dataOnly="0" labelOnly="1" fieldPosition="0">
        <references count="3">
          <reference field="0" count="1" selected="0">
            <x v="428"/>
          </reference>
          <reference field="1" count="1" selected="0">
            <x v="426"/>
          </reference>
          <reference field="2" count="1">
            <x v="427"/>
          </reference>
        </references>
      </pivotArea>
    </format>
    <format dxfId="18369">
      <pivotArea dataOnly="0" labelOnly="1" fieldPosition="0">
        <references count="3">
          <reference field="0" count="1" selected="0">
            <x v="429"/>
          </reference>
          <reference field="1" count="1" selected="0">
            <x v="427"/>
          </reference>
          <reference field="2" count="1">
            <x v="428"/>
          </reference>
        </references>
      </pivotArea>
    </format>
    <format dxfId="18368">
      <pivotArea dataOnly="0" labelOnly="1" fieldPosition="0">
        <references count="3">
          <reference field="0" count="1" selected="0">
            <x v="430"/>
          </reference>
          <reference field="1" count="1" selected="0">
            <x v="428"/>
          </reference>
          <reference field="2" count="1">
            <x v="429"/>
          </reference>
        </references>
      </pivotArea>
    </format>
    <format dxfId="18367">
      <pivotArea dataOnly="0" labelOnly="1" fieldPosition="0">
        <references count="3">
          <reference field="0" count="1" selected="0">
            <x v="431"/>
          </reference>
          <reference field="1" count="1" selected="0">
            <x v="429"/>
          </reference>
          <reference field="2" count="1">
            <x v="430"/>
          </reference>
        </references>
      </pivotArea>
    </format>
    <format dxfId="18366">
      <pivotArea dataOnly="0" labelOnly="1" fieldPosition="0">
        <references count="3">
          <reference field="0" count="1" selected="0">
            <x v="432"/>
          </reference>
          <reference field="1" count="1" selected="0">
            <x v="430"/>
          </reference>
          <reference field="2" count="1">
            <x v="431"/>
          </reference>
        </references>
      </pivotArea>
    </format>
    <format dxfId="18365">
      <pivotArea dataOnly="0" labelOnly="1" fieldPosition="0">
        <references count="3">
          <reference field="0" count="1" selected="0">
            <x v="433"/>
          </reference>
          <reference field="1" count="1" selected="0">
            <x v="431"/>
          </reference>
          <reference field="2" count="1">
            <x v="432"/>
          </reference>
        </references>
      </pivotArea>
    </format>
    <format dxfId="18364">
      <pivotArea dataOnly="0" labelOnly="1" fieldPosition="0">
        <references count="3">
          <reference field="0" count="1" selected="0">
            <x v="434"/>
          </reference>
          <reference field="1" count="1" selected="0">
            <x v="432"/>
          </reference>
          <reference field="2" count="1">
            <x v="433"/>
          </reference>
        </references>
      </pivotArea>
    </format>
    <format dxfId="18363">
      <pivotArea dataOnly="0" labelOnly="1" fieldPosition="0">
        <references count="3">
          <reference field="0" count="1" selected="0">
            <x v="435"/>
          </reference>
          <reference field="1" count="1" selected="0">
            <x v="433"/>
          </reference>
          <reference field="2" count="1">
            <x v="434"/>
          </reference>
        </references>
      </pivotArea>
    </format>
    <format dxfId="18362">
      <pivotArea dataOnly="0" labelOnly="1" fieldPosition="0">
        <references count="3">
          <reference field="0" count="1" selected="0">
            <x v="436"/>
          </reference>
          <reference field="1" count="1" selected="0">
            <x v="434"/>
          </reference>
          <reference field="2" count="1">
            <x v="435"/>
          </reference>
        </references>
      </pivotArea>
    </format>
    <format dxfId="18361">
      <pivotArea dataOnly="0" labelOnly="1" fieldPosition="0">
        <references count="3">
          <reference field="0" count="1" selected="0">
            <x v="437"/>
          </reference>
          <reference field="1" count="1" selected="0">
            <x v="435"/>
          </reference>
          <reference field="2" count="1">
            <x v="436"/>
          </reference>
        </references>
      </pivotArea>
    </format>
    <format dxfId="18360">
      <pivotArea dataOnly="0" labelOnly="1" fieldPosition="0">
        <references count="3">
          <reference field="0" count="1" selected="0">
            <x v="438"/>
          </reference>
          <reference field="1" count="1" selected="0">
            <x v="436"/>
          </reference>
          <reference field="2" count="1">
            <x v="437"/>
          </reference>
        </references>
      </pivotArea>
    </format>
    <format dxfId="18359">
      <pivotArea dataOnly="0" labelOnly="1" fieldPosition="0">
        <references count="3">
          <reference field="0" count="1" selected="0">
            <x v="439"/>
          </reference>
          <reference field="1" count="1" selected="0">
            <x v="437"/>
          </reference>
          <reference field="2" count="1">
            <x v="438"/>
          </reference>
        </references>
      </pivotArea>
    </format>
    <format dxfId="18358">
      <pivotArea dataOnly="0" labelOnly="1" fieldPosition="0">
        <references count="3">
          <reference field="0" count="1" selected="0">
            <x v="440"/>
          </reference>
          <reference field="1" count="1" selected="0">
            <x v="438"/>
          </reference>
          <reference field="2" count="1">
            <x v="439"/>
          </reference>
        </references>
      </pivotArea>
    </format>
    <format dxfId="18357">
      <pivotArea dataOnly="0" labelOnly="1" fieldPosition="0">
        <references count="3">
          <reference field="0" count="1" selected="0">
            <x v="441"/>
          </reference>
          <reference field="1" count="1" selected="0">
            <x v="439"/>
          </reference>
          <reference field="2" count="1">
            <x v="440"/>
          </reference>
        </references>
      </pivotArea>
    </format>
    <format dxfId="18356">
      <pivotArea dataOnly="0" labelOnly="1" fieldPosition="0">
        <references count="3">
          <reference field="0" count="1" selected="0">
            <x v="442"/>
          </reference>
          <reference field="1" count="1" selected="0">
            <x v="440"/>
          </reference>
          <reference field="2" count="1">
            <x v="441"/>
          </reference>
        </references>
      </pivotArea>
    </format>
    <format dxfId="18355">
      <pivotArea dataOnly="0" labelOnly="1" fieldPosition="0">
        <references count="3">
          <reference field="0" count="1" selected="0">
            <x v="443"/>
          </reference>
          <reference field="1" count="1" selected="0">
            <x v="441"/>
          </reference>
          <reference field="2" count="1">
            <x v="442"/>
          </reference>
        </references>
      </pivotArea>
    </format>
    <format dxfId="18354">
      <pivotArea dataOnly="0" labelOnly="1" fieldPosition="0">
        <references count="3">
          <reference field="0" count="1" selected="0">
            <x v="444"/>
          </reference>
          <reference field="1" count="1" selected="0">
            <x v="442"/>
          </reference>
          <reference field="2" count="1">
            <x v="443"/>
          </reference>
        </references>
      </pivotArea>
    </format>
    <format dxfId="18353">
      <pivotArea dataOnly="0" labelOnly="1" fieldPosition="0">
        <references count="3">
          <reference field="0" count="1" selected="0">
            <x v="445"/>
          </reference>
          <reference field="1" count="1" selected="0">
            <x v="443"/>
          </reference>
          <reference field="2" count="1">
            <x v="444"/>
          </reference>
        </references>
      </pivotArea>
    </format>
    <format dxfId="18352">
      <pivotArea dataOnly="0" labelOnly="1" fieldPosition="0">
        <references count="3">
          <reference field="0" count="1" selected="0">
            <x v="446"/>
          </reference>
          <reference field="1" count="1" selected="0">
            <x v="444"/>
          </reference>
          <reference field="2" count="1">
            <x v="445"/>
          </reference>
        </references>
      </pivotArea>
    </format>
    <format dxfId="18351">
      <pivotArea dataOnly="0" labelOnly="1" fieldPosition="0">
        <references count="3">
          <reference field="0" count="1" selected="0">
            <x v="447"/>
          </reference>
          <reference field="1" count="1" selected="0">
            <x v="445"/>
          </reference>
          <reference field="2" count="1">
            <x v="446"/>
          </reference>
        </references>
      </pivotArea>
    </format>
    <format dxfId="18350">
      <pivotArea dataOnly="0" labelOnly="1" fieldPosition="0">
        <references count="3">
          <reference field="0" count="1" selected="0">
            <x v="448"/>
          </reference>
          <reference field="1" count="1" selected="0">
            <x v="446"/>
          </reference>
          <reference field="2" count="1">
            <x v="447"/>
          </reference>
        </references>
      </pivotArea>
    </format>
    <format dxfId="18349">
      <pivotArea dataOnly="0" labelOnly="1" fieldPosition="0">
        <references count="3">
          <reference field="0" count="1" selected="0">
            <x v="449"/>
          </reference>
          <reference field="1" count="1" selected="0">
            <x v="447"/>
          </reference>
          <reference field="2" count="1">
            <x v="448"/>
          </reference>
        </references>
      </pivotArea>
    </format>
    <format dxfId="18348">
      <pivotArea dataOnly="0" labelOnly="1" fieldPosition="0">
        <references count="3">
          <reference field="0" count="1" selected="0">
            <x v="450"/>
          </reference>
          <reference field="1" count="1" selected="0">
            <x v="448"/>
          </reference>
          <reference field="2" count="1">
            <x v="449"/>
          </reference>
        </references>
      </pivotArea>
    </format>
    <format dxfId="18347">
      <pivotArea dataOnly="0" labelOnly="1" fieldPosition="0">
        <references count="3">
          <reference field="0" count="1" selected="0">
            <x v="451"/>
          </reference>
          <reference field="1" count="1" selected="0">
            <x v="449"/>
          </reference>
          <reference field="2" count="1">
            <x v="450"/>
          </reference>
        </references>
      </pivotArea>
    </format>
    <format dxfId="18346">
      <pivotArea dataOnly="0" labelOnly="1" fieldPosition="0">
        <references count="3">
          <reference field="0" count="1" selected="0">
            <x v="452"/>
          </reference>
          <reference field="1" count="1" selected="0">
            <x v="450"/>
          </reference>
          <reference field="2" count="1">
            <x v="451"/>
          </reference>
        </references>
      </pivotArea>
    </format>
    <format dxfId="18345">
      <pivotArea dataOnly="0" labelOnly="1" fieldPosition="0">
        <references count="3">
          <reference field="0" count="1" selected="0">
            <x v="453"/>
          </reference>
          <reference field="1" count="1" selected="0">
            <x v="451"/>
          </reference>
          <reference field="2" count="1">
            <x v="452"/>
          </reference>
        </references>
      </pivotArea>
    </format>
    <format dxfId="18344">
      <pivotArea dataOnly="0" labelOnly="1" fieldPosition="0">
        <references count="3">
          <reference field="0" count="1" selected="0">
            <x v="454"/>
          </reference>
          <reference field="1" count="1" selected="0">
            <x v="452"/>
          </reference>
          <reference field="2" count="1">
            <x v="453"/>
          </reference>
        </references>
      </pivotArea>
    </format>
    <format dxfId="18343">
      <pivotArea dataOnly="0" labelOnly="1" fieldPosition="0">
        <references count="3">
          <reference field="0" count="1" selected="0">
            <x v="455"/>
          </reference>
          <reference field="1" count="1" selected="0">
            <x v="453"/>
          </reference>
          <reference field="2" count="1">
            <x v="454"/>
          </reference>
        </references>
      </pivotArea>
    </format>
    <format dxfId="18342">
      <pivotArea dataOnly="0" labelOnly="1" fieldPosition="0">
        <references count="3">
          <reference field="0" count="1" selected="0">
            <x v="456"/>
          </reference>
          <reference field="1" count="1" selected="0">
            <x v="454"/>
          </reference>
          <reference field="2" count="1">
            <x v="455"/>
          </reference>
        </references>
      </pivotArea>
    </format>
    <format dxfId="18341">
      <pivotArea dataOnly="0" labelOnly="1" fieldPosition="0">
        <references count="3">
          <reference field="0" count="1" selected="0">
            <x v="457"/>
          </reference>
          <reference field="1" count="1" selected="0">
            <x v="455"/>
          </reference>
          <reference field="2" count="1">
            <x v="456"/>
          </reference>
        </references>
      </pivotArea>
    </format>
    <format dxfId="18340">
      <pivotArea dataOnly="0" labelOnly="1" fieldPosition="0">
        <references count="3">
          <reference field="0" count="1" selected="0">
            <x v="458"/>
          </reference>
          <reference field="1" count="1" selected="0">
            <x v="456"/>
          </reference>
          <reference field="2" count="1">
            <x v="457"/>
          </reference>
        </references>
      </pivotArea>
    </format>
    <format dxfId="18339">
      <pivotArea dataOnly="0" labelOnly="1" fieldPosition="0">
        <references count="3">
          <reference field="0" count="1" selected="0">
            <x v="459"/>
          </reference>
          <reference field="1" count="1" selected="0">
            <x v="457"/>
          </reference>
          <reference field="2" count="1">
            <x v="458"/>
          </reference>
        </references>
      </pivotArea>
    </format>
    <format dxfId="18338">
      <pivotArea dataOnly="0" labelOnly="1" fieldPosition="0">
        <references count="3">
          <reference field="0" count="1" selected="0">
            <x v="460"/>
          </reference>
          <reference field="1" count="1" selected="0">
            <x v="458"/>
          </reference>
          <reference field="2" count="1">
            <x v="459"/>
          </reference>
        </references>
      </pivotArea>
    </format>
    <format dxfId="18337">
      <pivotArea dataOnly="0" labelOnly="1" fieldPosition="0">
        <references count="3">
          <reference field="0" count="1" selected="0">
            <x v="461"/>
          </reference>
          <reference field="1" count="1" selected="0">
            <x v="459"/>
          </reference>
          <reference field="2" count="1">
            <x v="460"/>
          </reference>
        </references>
      </pivotArea>
    </format>
    <format dxfId="18336">
      <pivotArea dataOnly="0" labelOnly="1" fieldPosition="0">
        <references count="3">
          <reference field="0" count="1" selected="0">
            <x v="462"/>
          </reference>
          <reference field="1" count="1" selected="0">
            <x v="460"/>
          </reference>
          <reference field="2" count="1">
            <x v="461"/>
          </reference>
        </references>
      </pivotArea>
    </format>
    <format dxfId="18335">
      <pivotArea dataOnly="0" labelOnly="1" fieldPosition="0">
        <references count="3">
          <reference field="0" count="1" selected="0">
            <x v="463"/>
          </reference>
          <reference field="1" count="1" selected="0">
            <x v="461"/>
          </reference>
          <reference field="2" count="1">
            <x v="462"/>
          </reference>
        </references>
      </pivotArea>
    </format>
    <format dxfId="18334">
      <pivotArea dataOnly="0" labelOnly="1" fieldPosition="0">
        <references count="3">
          <reference field="0" count="1" selected="0">
            <x v="464"/>
          </reference>
          <reference field="1" count="1" selected="0">
            <x v="462"/>
          </reference>
          <reference field="2" count="1">
            <x v="463"/>
          </reference>
        </references>
      </pivotArea>
    </format>
    <format dxfId="18333">
      <pivotArea dataOnly="0" labelOnly="1" fieldPosition="0">
        <references count="3">
          <reference field="0" count="1" selected="0">
            <x v="465"/>
          </reference>
          <reference field="1" count="1" selected="0">
            <x v="463"/>
          </reference>
          <reference field="2" count="1">
            <x v="464"/>
          </reference>
        </references>
      </pivotArea>
    </format>
    <format dxfId="18332">
      <pivotArea dataOnly="0" labelOnly="1" fieldPosition="0">
        <references count="3">
          <reference field="0" count="1" selected="0">
            <x v="466"/>
          </reference>
          <reference field="1" count="1" selected="0">
            <x v="464"/>
          </reference>
          <reference field="2" count="1">
            <x v="465"/>
          </reference>
        </references>
      </pivotArea>
    </format>
    <format dxfId="18331">
      <pivotArea dataOnly="0" labelOnly="1" fieldPosition="0">
        <references count="3">
          <reference field="0" count="1" selected="0">
            <x v="467"/>
          </reference>
          <reference field="1" count="1" selected="0">
            <x v="465"/>
          </reference>
          <reference field="2" count="1">
            <x v="466"/>
          </reference>
        </references>
      </pivotArea>
    </format>
    <format dxfId="18330">
      <pivotArea dataOnly="0" labelOnly="1" fieldPosition="0">
        <references count="3">
          <reference field="0" count="1" selected="0">
            <x v="468"/>
          </reference>
          <reference field="1" count="1" selected="0">
            <x v="466"/>
          </reference>
          <reference field="2" count="1">
            <x v="467"/>
          </reference>
        </references>
      </pivotArea>
    </format>
    <format dxfId="18329">
      <pivotArea dataOnly="0" labelOnly="1" fieldPosition="0">
        <references count="3">
          <reference field="0" count="1" selected="0">
            <x v="469"/>
          </reference>
          <reference field="1" count="1" selected="0">
            <x v="467"/>
          </reference>
          <reference field="2" count="1">
            <x v="468"/>
          </reference>
        </references>
      </pivotArea>
    </format>
    <format dxfId="18328">
      <pivotArea dataOnly="0" labelOnly="1" fieldPosition="0">
        <references count="3">
          <reference field="0" count="1" selected="0">
            <x v="470"/>
          </reference>
          <reference field="1" count="1" selected="0">
            <x v="468"/>
          </reference>
          <reference field="2" count="1">
            <x v="469"/>
          </reference>
        </references>
      </pivotArea>
    </format>
    <format dxfId="18327">
      <pivotArea dataOnly="0" labelOnly="1" fieldPosition="0">
        <references count="3">
          <reference field="0" count="1" selected="0">
            <x v="471"/>
          </reference>
          <reference field="1" count="1" selected="0">
            <x v="469"/>
          </reference>
          <reference field="2" count="1">
            <x v="470"/>
          </reference>
        </references>
      </pivotArea>
    </format>
    <format dxfId="18326">
      <pivotArea dataOnly="0" labelOnly="1" fieldPosition="0">
        <references count="3">
          <reference field="0" count="1" selected="0">
            <x v="472"/>
          </reference>
          <reference field="1" count="1" selected="0">
            <x v="470"/>
          </reference>
          <reference field="2" count="1">
            <x v="471"/>
          </reference>
        </references>
      </pivotArea>
    </format>
    <format dxfId="18325">
      <pivotArea dataOnly="0" labelOnly="1" fieldPosition="0">
        <references count="3">
          <reference field="0" count="1" selected="0">
            <x v="473"/>
          </reference>
          <reference field="1" count="1" selected="0">
            <x v="471"/>
          </reference>
          <reference field="2" count="1">
            <x v="472"/>
          </reference>
        </references>
      </pivotArea>
    </format>
    <format dxfId="18324">
      <pivotArea dataOnly="0" labelOnly="1" fieldPosition="0">
        <references count="3">
          <reference field="0" count="1" selected="0">
            <x v="474"/>
          </reference>
          <reference field="1" count="1" selected="0">
            <x v="472"/>
          </reference>
          <reference field="2" count="1">
            <x v="473"/>
          </reference>
        </references>
      </pivotArea>
    </format>
    <format dxfId="18323">
      <pivotArea dataOnly="0" labelOnly="1" fieldPosition="0">
        <references count="3">
          <reference field="0" count="1" selected="0">
            <x v="475"/>
          </reference>
          <reference field="1" count="1" selected="0">
            <x v="473"/>
          </reference>
          <reference field="2" count="1">
            <x v="474"/>
          </reference>
        </references>
      </pivotArea>
    </format>
    <format dxfId="18322">
      <pivotArea dataOnly="0" labelOnly="1" fieldPosition="0">
        <references count="3">
          <reference field="0" count="1" selected="0">
            <x v="476"/>
          </reference>
          <reference field="1" count="1" selected="0">
            <x v="474"/>
          </reference>
          <reference field="2" count="1">
            <x v="475"/>
          </reference>
        </references>
      </pivotArea>
    </format>
    <format dxfId="18321">
      <pivotArea dataOnly="0" labelOnly="1" fieldPosition="0">
        <references count="3">
          <reference field="0" count="1" selected="0">
            <x v="477"/>
          </reference>
          <reference field="1" count="1" selected="0">
            <x v="475"/>
          </reference>
          <reference field="2" count="1">
            <x v="476"/>
          </reference>
        </references>
      </pivotArea>
    </format>
    <format dxfId="18320">
      <pivotArea dataOnly="0" labelOnly="1" fieldPosition="0">
        <references count="3">
          <reference field="0" count="1" selected="0">
            <x v="478"/>
          </reference>
          <reference field="1" count="1" selected="0">
            <x v="476"/>
          </reference>
          <reference field="2" count="1">
            <x v="477"/>
          </reference>
        </references>
      </pivotArea>
    </format>
    <format dxfId="18319">
      <pivotArea dataOnly="0" labelOnly="1" fieldPosition="0">
        <references count="3">
          <reference field="0" count="1" selected="0">
            <x v="479"/>
          </reference>
          <reference field="1" count="1" selected="0">
            <x v="477"/>
          </reference>
          <reference field="2" count="1">
            <x v="478"/>
          </reference>
        </references>
      </pivotArea>
    </format>
    <format dxfId="18318">
      <pivotArea dataOnly="0" labelOnly="1" fieldPosition="0">
        <references count="3">
          <reference field="0" count="1" selected="0">
            <x v="480"/>
          </reference>
          <reference field="1" count="1" selected="0">
            <x v="478"/>
          </reference>
          <reference field="2" count="1">
            <x v="479"/>
          </reference>
        </references>
      </pivotArea>
    </format>
    <format dxfId="18317">
      <pivotArea dataOnly="0" labelOnly="1" fieldPosition="0">
        <references count="3">
          <reference field="0" count="1" selected="0">
            <x v="481"/>
          </reference>
          <reference field="1" count="1" selected="0">
            <x v="479"/>
          </reference>
          <reference field="2" count="1">
            <x v="480"/>
          </reference>
        </references>
      </pivotArea>
    </format>
    <format dxfId="18316">
      <pivotArea dataOnly="0" labelOnly="1" fieldPosition="0">
        <references count="3">
          <reference field="0" count="1" selected="0">
            <x v="482"/>
          </reference>
          <reference field="1" count="1" selected="0">
            <x v="480"/>
          </reference>
          <reference field="2" count="1">
            <x v="481"/>
          </reference>
        </references>
      </pivotArea>
    </format>
    <format dxfId="18315">
      <pivotArea dataOnly="0" labelOnly="1" fieldPosition="0">
        <references count="3">
          <reference field="0" count="1" selected="0">
            <x v="483"/>
          </reference>
          <reference field="1" count="1" selected="0">
            <x v="481"/>
          </reference>
          <reference field="2" count="1">
            <x v="482"/>
          </reference>
        </references>
      </pivotArea>
    </format>
    <format dxfId="18314">
      <pivotArea dataOnly="0" labelOnly="1" fieldPosition="0">
        <references count="3">
          <reference field="0" count="1" selected="0">
            <x v="484"/>
          </reference>
          <reference field="1" count="1" selected="0">
            <x v="482"/>
          </reference>
          <reference field="2" count="1">
            <x v="483"/>
          </reference>
        </references>
      </pivotArea>
    </format>
    <format dxfId="18313">
      <pivotArea dataOnly="0" labelOnly="1" fieldPosition="0">
        <references count="4">
          <reference field="0" count="1" selected="0">
            <x v="3"/>
          </reference>
          <reference field="1" count="1" selected="0">
            <x v="5"/>
          </reference>
          <reference field="2" count="1" selected="0">
            <x v="6"/>
          </reference>
          <reference field="3" count="1">
            <x v="6"/>
          </reference>
        </references>
      </pivotArea>
    </format>
    <format dxfId="18312">
      <pivotArea dataOnly="0" labelOnly="1" fieldPosition="0">
        <references count="4">
          <reference field="0" count="1" selected="0">
            <x v="7"/>
          </reference>
          <reference field="1" count="1" selected="0">
            <x v="4"/>
          </reference>
          <reference field="2" count="1" selected="0">
            <x v="5"/>
          </reference>
          <reference field="3" count="1">
            <x v="5"/>
          </reference>
        </references>
      </pivotArea>
    </format>
    <format dxfId="18311">
      <pivotArea dataOnly="0" labelOnly="1" fieldPosition="0">
        <references count="4">
          <reference field="0" count="1" selected="0">
            <x v="8"/>
          </reference>
          <reference field="1" count="1" selected="0">
            <x v="6"/>
          </reference>
          <reference field="2" count="1" selected="0">
            <x v="7"/>
          </reference>
          <reference field="3" count="1">
            <x v="7"/>
          </reference>
        </references>
      </pivotArea>
    </format>
    <format dxfId="18310">
      <pivotArea dataOnly="0" labelOnly="1" fieldPosition="0">
        <references count="4">
          <reference field="0" count="1" selected="0">
            <x v="9"/>
          </reference>
          <reference field="1" count="1" selected="0">
            <x v="7"/>
          </reference>
          <reference field="2" count="1" selected="0">
            <x v="8"/>
          </reference>
          <reference field="3" count="1">
            <x v="8"/>
          </reference>
        </references>
      </pivotArea>
    </format>
    <format dxfId="18309">
      <pivotArea dataOnly="0" labelOnly="1" fieldPosition="0">
        <references count="4">
          <reference field="0" count="1" selected="0">
            <x v="10"/>
          </reference>
          <reference field="1" count="1" selected="0">
            <x v="8"/>
          </reference>
          <reference field="2" count="1" selected="0">
            <x v="9"/>
          </reference>
          <reference field="3" count="1">
            <x v="9"/>
          </reference>
        </references>
      </pivotArea>
    </format>
    <format dxfId="18308">
      <pivotArea dataOnly="0" labelOnly="1" fieldPosition="0">
        <references count="4">
          <reference field="0" count="1" selected="0">
            <x v="11"/>
          </reference>
          <reference field="1" count="1" selected="0">
            <x v="9"/>
          </reference>
          <reference field="2" count="1" selected="0">
            <x v="10"/>
          </reference>
          <reference field="3" count="1">
            <x v="10"/>
          </reference>
        </references>
      </pivotArea>
    </format>
    <format dxfId="18307">
      <pivotArea dataOnly="0" labelOnly="1" fieldPosition="0">
        <references count="4">
          <reference field="0" count="1" selected="0">
            <x v="12"/>
          </reference>
          <reference field="1" count="1" selected="0">
            <x v="10"/>
          </reference>
          <reference field="2" count="1" selected="0">
            <x v="11"/>
          </reference>
          <reference field="3" count="1">
            <x v="11"/>
          </reference>
        </references>
      </pivotArea>
    </format>
    <format dxfId="18306">
      <pivotArea dataOnly="0" labelOnly="1" fieldPosition="0">
        <references count="4">
          <reference field="0" count="1" selected="0">
            <x v="13"/>
          </reference>
          <reference field="1" count="1" selected="0">
            <x v="11"/>
          </reference>
          <reference field="2" count="1" selected="0">
            <x v="12"/>
          </reference>
          <reference field="3" count="1">
            <x v="12"/>
          </reference>
        </references>
      </pivotArea>
    </format>
    <format dxfId="18305">
      <pivotArea dataOnly="0" labelOnly="1" fieldPosition="0">
        <references count="4">
          <reference field="0" count="1" selected="0">
            <x v="14"/>
          </reference>
          <reference field="1" count="1" selected="0">
            <x v="12"/>
          </reference>
          <reference field="2" count="1" selected="0">
            <x v="13"/>
          </reference>
          <reference field="3" count="1">
            <x v="13"/>
          </reference>
        </references>
      </pivotArea>
    </format>
    <format dxfId="18304">
      <pivotArea dataOnly="0" labelOnly="1" fieldPosition="0">
        <references count="4">
          <reference field="0" count="1" selected="0">
            <x v="15"/>
          </reference>
          <reference field="1" count="1" selected="0">
            <x v="13"/>
          </reference>
          <reference field="2" count="1" selected="0">
            <x v="14"/>
          </reference>
          <reference field="3" count="1">
            <x v="14"/>
          </reference>
        </references>
      </pivotArea>
    </format>
    <format dxfId="18303">
      <pivotArea dataOnly="0" labelOnly="1" fieldPosition="0">
        <references count="4">
          <reference field="0" count="1" selected="0">
            <x v="16"/>
          </reference>
          <reference field="1" count="1" selected="0">
            <x v="14"/>
          </reference>
          <reference field="2" count="1" selected="0">
            <x v="15"/>
          </reference>
          <reference field="3" count="1">
            <x v="15"/>
          </reference>
        </references>
      </pivotArea>
    </format>
    <format dxfId="18302">
      <pivotArea dataOnly="0" labelOnly="1" fieldPosition="0">
        <references count="4">
          <reference field="0" count="1" selected="0">
            <x v="17"/>
          </reference>
          <reference field="1" count="1" selected="0">
            <x v="15"/>
          </reference>
          <reference field="2" count="1" selected="0">
            <x v="16"/>
          </reference>
          <reference field="3" count="1">
            <x v="16"/>
          </reference>
        </references>
      </pivotArea>
    </format>
    <format dxfId="18301">
      <pivotArea dataOnly="0" labelOnly="1" fieldPosition="0">
        <references count="4">
          <reference field="0" count="1" selected="0">
            <x v="18"/>
          </reference>
          <reference field="1" count="1" selected="0">
            <x v="16"/>
          </reference>
          <reference field="2" count="1" selected="0">
            <x v="17"/>
          </reference>
          <reference field="3" count="1">
            <x v="17"/>
          </reference>
        </references>
      </pivotArea>
    </format>
    <format dxfId="18300">
      <pivotArea dataOnly="0" labelOnly="1" fieldPosition="0">
        <references count="4">
          <reference field="0" count="1" selected="0">
            <x v="19"/>
          </reference>
          <reference field="1" count="1" selected="0">
            <x v="17"/>
          </reference>
          <reference field="2" count="1" selected="0">
            <x v="18"/>
          </reference>
          <reference field="3" count="1">
            <x v="18"/>
          </reference>
        </references>
      </pivotArea>
    </format>
    <format dxfId="18299">
      <pivotArea dataOnly="0" labelOnly="1" fieldPosition="0">
        <references count="4">
          <reference field="0" count="1" selected="0">
            <x v="20"/>
          </reference>
          <reference field="1" count="1" selected="0">
            <x v="18"/>
          </reference>
          <reference field="2" count="1" selected="0">
            <x v="19"/>
          </reference>
          <reference field="3" count="1">
            <x v="19"/>
          </reference>
        </references>
      </pivotArea>
    </format>
    <format dxfId="18298">
      <pivotArea dataOnly="0" labelOnly="1" fieldPosition="0">
        <references count="4">
          <reference field="0" count="1" selected="0">
            <x v="21"/>
          </reference>
          <reference field="1" count="1" selected="0">
            <x v="19"/>
          </reference>
          <reference field="2" count="1" selected="0">
            <x v="20"/>
          </reference>
          <reference field="3" count="1">
            <x v="20"/>
          </reference>
        </references>
      </pivotArea>
    </format>
    <format dxfId="18297">
      <pivotArea dataOnly="0" labelOnly="1" fieldPosition="0">
        <references count="4">
          <reference field="0" count="1" selected="0">
            <x v="22"/>
          </reference>
          <reference field="1" count="1" selected="0">
            <x v="20"/>
          </reference>
          <reference field="2" count="1" selected="0">
            <x v="21"/>
          </reference>
          <reference field="3" count="1">
            <x v="21"/>
          </reference>
        </references>
      </pivotArea>
    </format>
    <format dxfId="18296">
      <pivotArea dataOnly="0" labelOnly="1" fieldPosition="0">
        <references count="4">
          <reference field="0" count="1" selected="0">
            <x v="23"/>
          </reference>
          <reference field="1" count="1" selected="0">
            <x v="21"/>
          </reference>
          <reference field="2" count="1" selected="0">
            <x v="22"/>
          </reference>
          <reference field="3" count="1">
            <x v="22"/>
          </reference>
        </references>
      </pivotArea>
    </format>
    <format dxfId="18295">
      <pivotArea dataOnly="0" labelOnly="1" fieldPosition="0">
        <references count="4">
          <reference field="0" count="1" selected="0">
            <x v="24"/>
          </reference>
          <reference field="1" count="1" selected="0">
            <x v="22"/>
          </reference>
          <reference field="2" count="1" selected="0">
            <x v="23"/>
          </reference>
          <reference field="3" count="1">
            <x v="23"/>
          </reference>
        </references>
      </pivotArea>
    </format>
    <format dxfId="18294">
      <pivotArea dataOnly="0" labelOnly="1" fieldPosition="0">
        <references count="4">
          <reference field="0" count="1" selected="0">
            <x v="25"/>
          </reference>
          <reference field="1" count="1" selected="0">
            <x v="23"/>
          </reference>
          <reference field="2" count="1" selected="0">
            <x v="24"/>
          </reference>
          <reference field="3" count="1">
            <x v="24"/>
          </reference>
        </references>
      </pivotArea>
    </format>
    <format dxfId="18293">
      <pivotArea dataOnly="0" labelOnly="1" fieldPosition="0">
        <references count="4">
          <reference field="0" count="1" selected="0">
            <x v="26"/>
          </reference>
          <reference field="1" count="1" selected="0">
            <x v="24"/>
          </reference>
          <reference field="2" count="1" selected="0">
            <x v="25"/>
          </reference>
          <reference field="3" count="1">
            <x v="25"/>
          </reference>
        </references>
      </pivotArea>
    </format>
    <format dxfId="18292">
      <pivotArea dataOnly="0" labelOnly="1" fieldPosition="0">
        <references count="4">
          <reference field="0" count="1" selected="0">
            <x v="27"/>
          </reference>
          <reference field="1" count="1" selected="0">
            <x v="25"/>
          </reference>
          <reference field="2" count="1" selected="0">
            <x v="26"/>
          </reference>
          <reference field="3" count="1">
            <x v="26"/>
          </reference>
        </references>
      </pivotArea>
    </format>
    <format dxfId="18291">
      <pivotArea dataOnly="0" labelOnly="1" fieldPosition="0">
        <references count="4">
          <reference field="0" count="1" selected="0">
            <x v="28"/>
          </reference>
          <reference field="1" count="1" selected="0">
            <x v="26"/>
          </reference>
          <reference field="2" count="1" selected="0">
            <x v="27"/>
          </reference>
          <reference field="3" count="1">
            <x v="27"/>
          </reference>
        </references>
      </pivotArea>
    </format>
    <format dxfId="18290">
      <pivotArea dataOnly="0" labelOnly="1" fieldPosition="0">
        <references count="4">
          <reference field="0" count="1" selected="0">
            <x v="29"/>
          </reference>
          <reference field="1" count="1" selected="0">
            <x v="27"/>
          </reference>
          <reference field="2" count="1" selected="0">
            <x v="28"/>
          </reference>
          <reference field="3" count="1">
            <x v="28"/>
          </reference>
        </references>
      </pivotArea>
    </format>
    <format dxfId="18289">
      <pivotArea dataOnly="0" labelOnly="1" fieldPosition="0">
        <references count="4">
          <reference field="0" count="1" selected="0">
            <x v="30"/>
          </reference>
          <reference field="1" count="1" selected="0">
            <x v="28"/>
          </reference>
          <reference field="2" count="1" selected="0">
            <x v="29"/>
          </reference>
          <reference field="3" count="1">
            <x v="29"/>
          </reference>
        </references>
      </pivotArea>
    </format>
    <format dxfId="18288">
      <pivotArea dataOnly="0" labelOnly="1" fieldPosition="0">
        <references count="4">
          <reference field="0" count="1" selected="0">
            <x v="31"/>
          </reference>
          <reference field="1" count="1" selected="0">
            <x v="29"/>
          </reference>
          <reference field="2" count="1" selected="0">
            <x v="30"/>
          </reference>
          <reference field="3" count="1">
            <x v="30"/>
          </reference>
        </references>
      </pivotArea>
    </format>
    <format dxfId="18287">
      <pivotArea dataOnly="0" labelOnly="1" fieldPosition="0">
        <references count="4">
          <reference field="0" count="1" selected="0">
            <x v="32"/>
          </reference>
          <reference field="1" count="1" selected="0">
            <x v="30"/>
          </reference>
          <reference field="2" count="1" selected="0">
            <x v="31"/>
          </reference>
          <reference field="3" count="1">
            <x v="31"/>
          </reference>
        </references>
      </pivotArea>
    </format>
    <format dxfId="18286">
      <pivotArea dataOnly="0" labelOnly="1" fieldPosition="0">
        <references count="4">
          <reference field="0" count="1" selected="0">
            <x v="33"/>
          </reference>
          <reference field="1" count="1" selected="0">
            <x v="31"/>
          </reference>
          <reference field="2" count="1" selected="0">
            <x v="32"/>
          </reference>
          <reference field="3" count="1">
            <x v="32"/>
          </reference>
        </references>
      </pivotArea>
    </format>
    <format dxfId="18285">
      <pivotArea dataOnly="0" labelOnly="1" fieldPosition="0">
        <references count="4">
          <reference field="0" count="1" selected="0">
            <x v="34"/>
          </reference>
          <reference field="1" count="1" selected="0">
            <x v="32"/>
          </reference>
          <reference field="2" count="1" selected="0">
            <x v="33"/>
          </reference>
          <reference field="3" count="1">
            <x v="33"/>
          </reference>
        </references>
      </pivotArea>
    </format>
    <format dxfId="18284">
      <pivotArea dataOnly="0" labelOnly="1" fieldPosition="0">
        <references count="4">
          <reference field="0" count="1" selected="0">
            <x v="35"/>
          </reference>
          <reference field="1" count="1" selected="0">
            <x v="33"/>
          </reference>
          <reference field="2" count="1" selected="0">
            <x v="34"/>
          </reference>
          <reference field="3" count="1">
            <x v="34"/>
          </reference>
        </references>
      </pivotArea>
    </format>
    <format dxfId="18283">
      <pivotArea dataOnly="0" labelOnly="1" fieldPosition="0">
        <references count="4">
          <reference field="0" count="1" selected="0">
            <x v="36"/>
          </reference>
          <reference field="1" count="1" selected="0">
            <x v="34"/>
          </reference>
          <reference field="2" count="1" selected="0">
            <x v="35"/>
          </reference>
          <reference field="3" count="1">
            <x v="35"/>
          </reference>
        </references>
      </pivotArea>
    </format>
    <format dxfId="18282">
      <pivotArea dataOnly="0" labelOnly="1" fieldPosition="0">
        <references count="4">
          <reference field="0" count="1" selected="0">
            <x v="37"/>
          </reference>
          <reference field="1" count="1" selected="0">
            <x v="35"/>
          </reference>
          <reference field="2" count="1" selected="0">
            <x v="36"/>
          </reference>
          <reference field="3" count="1">
            <x v="36"/>
          </reference>
        </references>
      </pivotArea>
    </format>
    <format dxfId="18281">
      <pivotArea dataOnly="0" labelOnly="1" fieldPosition="0">
        <references count="4">
          <reference field="0" count="1" selected="0">
            <x v="38"/>
          </reference>
          <reference field="1" count="1" selected="0">
            <x v="36"/>
          </reference>
          <reference field="2" count="1" selected="0">
            <x v="37"/>
          </reference>
          <reference field="3" count="1">
            <x v="37"/>
          </reference>
        </references>
      </pivotArea>
    </format>
    <format dxfId="18280">
      <pivotArea dataOnly="0" labelOnly="1" fieldPosition="0">
        <references count="4">
          <reference field="0" count="1" selected="0">
            <x v="39"/>
          </reference>
          <reference field="1" count="1" selected="0">
            <x v="37"/>
          </reference>
          <reference field="2" count="1" selected="0">
            <x v="38"/>
          </reference>
          <reference field="3" count="1">
            <x v="38"/>
          </reference>
        </references>
      </pivotArea>
    </format>
    <format dxfId="18279">
      <pivotArea dataOnly="0" labelOnly="1" fieldPosition="0">
        <references count="4">
          <reference field="0" count="1" selected="0">
            <x v="40"/>
          </reference>
          <reference field="1" count="1" selected="0">
            <x v="38"/>
          </reference>
          <reference field="2" count="1" selected="0">
            <x v="39"/>
          </reference>
          <reference field="3" count="1">
            <x v="39"/>
          </reference>
        </references>
      </pivotArea>
    </format>
    <format dxfId="18278">
      <pivotArea dataOnly="0" labelOnly="1" fieldPosition="0">
        <references count="4">
          <reference field="0" count="1" selected="0">
            <x v="41"/>
          </reference>
          <reference field="1" count="1" selected="0">
            <x v="39"/>
          </reference>
          <reference field="2" count="1" selected="0">
            <x v="40"/>
          </reference>
          <reference field="3" count="1">
            <x v="40"/>
          </reference>
        </references>
      </pivotArea>
    </format>
    <format dxfId="18277">
      <pivotArea dataOnly="0" labelOnly="1" fieldPosition="0">
        <references count="4">
          <reference field="0" count="1" selected="0">
            <x v="42"/>
          </reference>
          <reference field="1" count="1" selected="0">
            <x v="40"/>
          </reference>
          <reference field="2" count="1" selected="0">
            <x v="41"/>
          </reference>
          <reference field="3" count="1">
            <x v="41"/>
          </reference>
        </references>
      </pivotArea>
    </format>
    <format dxfId="18276">
      <pivotArea dataOnly="0" labelOnly="1" fieldPosition="0">
        <references count="4">
          <reference field="0" count="1" selected="0">
            <x v="43"/>
          </reference>
          <reference field="1" count="1" selected="0">
            <x v="41"/>
          </reference>
          <reference field="2" count="1" selected="0">
            <x v="42"/>
          </reference>
          <reference field="3" count="1">
            <x v="42"/>
          </reference>
        </references>
      </pivotArea>
    </format>
    <format dxfId="18275">
      <pivotArea dataOnly="0" labelOnly="1" fieldPosition="0">
        <references count="4">
          <reference field="0" count="1" selected="0">
            <x v="44"/>
          </reference>
          <reference field="1" count="1" selected="0">
            <x v="42"/>
          </reference>
          <reference field="2" count="1" selected="0">
            <x v="43"/>
          </reference>
          <reference field="3" count="1">
            <x v="43"/>
          </reference>
        </references>
      </pivotArea>
    </format>
    <format dxfId="18274">
      <pivotArea dataOnly="0" labelOnly="1" fieldPosition="0">
        <references count="4">
          <reference field="0" count="1" selected="0">
            <x v="45"/>
          </reference>
          <reference field="1" count="1" selected="0">
            <x v="43"/>
          </reference>
          <reference field="2" count="1" selected="0">
            <x v="44"/>
          </reference>
          <reference field="3" count="1">
            <x v="44"/>
          </reference>
        </references>
      </pivotArea>
    </format>
    <format dxfId="18273">
      <pivotArea dataOnly="0" labelOnly="1" fieldPosition="0">
        <references count="4">
          <reference field="0" count="1" selected="0">
            <x v="46"/>
          </reference>
          <reference field="1" count="1" selected="0">
            <x v="44"/>
          </reference>
          <reference field="2" count="1" selected="0">
            <x v="45"/>
          </reference>
          <reference field="3" count="1">
            <x v="45"/>
          </reference>
        </references>
      </pivotArea>
    </format>
    <format dxfId="18272">
      <pivotArea dataOnly="0" labelOnly="1" fieldPosition="0">
        <references count="4">
          <reference field="0" count="1" selected="0">
            <x v="47"/>
          </reference>
          <reference field="1" count="1" selected="0">
            <x v="45"/>
          </reference>
          <reference field="2" count="1" selected="0">
            <x v="46"/>
          </reference>
          <reference field="3" count="1">
            <x v="46"/>
          </reference>
        </references>
      </pivotArea>
    </format>
    <format dxfId="18271">
      <pivotArea dataOnly="0" labelOnly="1" fieldPosition="0">
        <references count="4">
          <reference field="0" count="1" selected="0">
            <x v="48"/>
          </reference>
          <reference field="1" count="1" selected="0">
            <x v="46"/>
          </reference>
          <reference field="2" count="1" selected="0">
            <x v="47"/>
          </reference>
          <reference field="3" count="1">
            <x v="47"/>
          </reference>
        </references>
      </pivotArea>
    </format>
    <format dxfId="18270">
      <pivotArea dataOnly="0" labelOnly="1" fieldPosition="0">
        <references count="4">
          <reference field="0" count="1" selected="0">
            <x v="49"/>
          </reference>
          <reference field="1" count="1" selected="0">
            <x v="47"/>
          </reference>
          <reference field="2" count="1" selected="0">
            <x v="48"/>
          </reference>
          <reference field="3" count="1">
            <x v="48"/>
          </reference>
        </references>
      </pivotArea>
    </format>
    <format dxfId="18269">
      <pivotArea dataOnly="0" labelOnly="1" fieldPosition="0">
        <references count="4">
          <reference field="0" count="1" selected="0">
            <x v="50"/>
          </reference>
          <reference field="1" count="1" selected="0">
            <x v="48"/>
          </reference>
          <reference field="2" count="1" selected="0">
            <x v="49"/>
          </reference>
          <reference field="3" count="1">
            <x v="49"/>
          </reference>
        </references>
      </pivotArea>
    </format>
    <format dxfId="18268">
      <pivotArea dataOnly="0" labelOnly="1" fieldPosition="0">
        <references count="4">
          <reference field="0" count="1" selected="0">
            <x v="51"/>
          </reference>
          <reference field="1" count="1" selected="0">
            <x v="49"/>
          </reference>
          <reference field="2" count="1" selected="0">
            <x v="50"/>
          </reference>
          <reference field="3" count="1">
            <x v="50"/>
          </reference>
        </references>
      </pivotArea>
    </format>
    <format dxfId="18267">
      <pivotArea dataOnly="0" labelOnly="1" fieldPosition="0">
        <references count="4">
          <reference field="0" count="1" selected="0">
            <x v="52"/>
          </reference>
          <reference field="1" count="1" selected="0">
            <x v="50"/>
          </reference>
          <reference field="2" count="1" selected="0">
            <x v="51"/>
          </reference>
          <reference field="3" count="1">
            <x v="51"/>
          </reference>
        </references>
      </pivotArea>
    </format>
    <format dxfId="18266">
      <pivotArea dataOnly="0" labelOnly="1" fieldPosition="0">
        <references count="4">
          <reference field="0" count="1" selected="0">
            <x v="53"/>
          </reference>
          <reference field="1" count="1" selected="0">
            <x v="51"/>
          </reference>
          <reference field="2" count="1" selected="0">
            <x v="52"/>
          </reference>
          <reference field="3" count="1">
            <x v="52"/>
          </reference>
        </references>
      </pivotArea>
    </format>
    <format dxfId="18265">
      <pivotArea dataOnly="0" labelOnly="1" fieldPosition="0">
        <references count="4">
          <reference field="0" count="1" selected="0">
            <x v="54"/>
          </reference>
          <reference field="1" count="1" selected="0">
            <x v="52"/>
          </reference>
          <reference field="2" count="1" selected="0">
            <x v="53"/>
          </reference>
          <reference field="3" count="1">
            <x v="53"/>
          </reference>
        </references>
      </pivotArea>
    </format>
    <format dxfId="18264">
      <pivotArea dataOnly="0" labelOnly="1" fieldPosition="0">
        <references count="4">
          <reference field="0" count="1" selected="0">
            <x v="55"/>
          </reference>
          <reference field="1" count="1" selected="0">
            <x v="53"/>
          </reference>
          <reference field="2" count="1" selected="0">
            <x v="54"/>
          </reference>
          <reference field="3" count="1">
            <x v="54"/>
          </reference>
        </references>
      </pivotArea>
    </format>
    <format dxfId="18263">
      <pivotArea dataOnly="0" labelOnly="1" fieldPosition="0">
        <references count="4">
          <reference field="0" count="1" selected="0">
            <x v="56"/>
          </reference>
          <reference field="1" count="1" selected="0">
            <x v="54"/>
          </reference>
          <reference field="2" count="1" selected="0">
            <x v="55"/>
          </reference>
          <reference field="3" count="1">
            <x v="55"/>
          </reference>
        </references>
      </pivotArea>
    </format>
    <format dxfId="18262">
      <pivotArea dataOnly="0" labelOnly="1" fieldPosition="0">
        <references count="4">
          <reference field="0" count="1" selected="0">
            <x v="57"/>
          </reference>
          <reference field="1" count="1" selected="0">
            <x v="55"/>
          </reference>
          <reference field="2" count="1" selected="0">
            <x v="56"/>
          </reference>
          <reference field="3" count="1">
            <x v="56"/>
          </reference>
        </references>
      </pivotArea>
    </format>
    <format dxfId="18261">
      <pivotArea dataOnly="0" labelOnly="1" fieldPosition="0">
        <references count="4">
          <reference field="0" count="1" selected="0">
            <x v="58"/>
          </reference>
          <reference field="1" count="1" selected="0">
            <x v="56"/>
          </reference>
          <reference field="2" count="1" selected="0">
            <x v="57"/>
          </reference>
          <reference field="3" count="1">
            <x v="57"/>
          </reference>
        </references>
      </pivotArea>
    </format>
    <format dxfId="18260">
      <pivotArea dataOnly="0" labelOnly="1" fieldPosition="0">
        <references count="4">
          <reference field="0" count="1" selected="0">
            <x v="59"/>
          </reference>
          <reference field="1" count="1" selected="0">
            <x v="57"/>
          </reference>
          <reference field="2" count="1" selected="0">
            <x v="58"/>
          </reference>
          <reference field="3" count="1">
            <x v="58"/>
          </reference>
        </references>
      </pivotArea>
    </format>
    <format dxfId="18259">
      <pivotArea dataOnly="0" labelOnly="1" fieldPosition="0">
        <references count="4">
          <reference field="0" count="1" selected="0">
            <x v="60"/>
          </reference>
          <reference field="1" count="1" selected="0">
            <x v="58"/>
          </reference>
          <reference field="2" count="1" selected="0">
            <x v="59"/>
          </reference>
          <reference field="3" count="1">
            <x v="59"/>
          </reference>
        </references>
      </pivotArea>
    </format>
    <format dxfId="18258">
      <pivotArea dataOnly="0" labelOnly="1" fieldPosition="0">
        <references count="4">
          <reference field="0" count="1" selected="0">
            <x v="61"/>
          </reference>
          <reference field="1" count="1" selected="0">
            <x v="59"/>
          </reference>
          <reference field="2" count="1" selected="0">
            <x v="60"/>
          </reference>
          <reference field="3" count="1">
            <x v="60"/>
          </reference>
        </references>
      </pivotArea>
    </format>
    <format dxfId="18257">
      <pivotArea dataOnly="0" labelOnly="1" fieldPosition="0">
        <references count="4">
          <reference field="0" count="1" selected="0">
            <x v="62"/>
          </reference>
          <reference field="1" count="1" selected="0">
            <x v="60"/>
          </reference>
          <reference field="2" count="1" selected="0">
            <x v="61"/>
          </reference>
          <reference field="3" count="1">
            <x v="61"/>
          </reference>
        </references>
      </pivotArea>
    </format>
    <format dxfId="18256">
      <pivotArea dataOnly="0" labelOnly="1" fieldPosition="0">
        <references count="4">
          <reference field="0" count="1" selected="0">
            <x v="63"/>
          </reference>
          <reference field="1" count="1" selected="0">
            <x v="61"/>
          </reference>
          <reference field="2" count="1" selected="0">
            <x v="62"/>
          </reference>
          <reference field="3" count="1">
            <x v="62"/>
          </reference>
        </references>
      </pivotArea>
    </format>
    <format dxfId="18255">
      <pivotArea dataOnly="0" labelOnly="1" fieldPosition="0">
        <references count="4">
          <reference field="0" count="1" selected="0">
            <x v="64"/>
          </reference>
          <reference field="1" count="1" selected="0">
            <x v="62"/>
          </reference>
          <reference field="2" count="1" selected="0">
            <x v="63"/>
          </reference>
          <reference field="3" count="1">
            <x v="63"/>
          </reference>
        </references>
      </pivotArea>
    </format>
    <format dxfId="18254">
      <pivotArea dataOnly="0" labelOnly="1" fieldPosition="0">
        <references count="4">
          <reference field="0" count="1" selected="0">
            <x v="65"/>
          </reference>
          <reference field="1" count="1" selected="0">
            <x v="63"/>
          </reference>
          <reference field="2" count="1" selected="0">
            <x v="64"/>
          </reference>
          <reference field="3" count="1">
            <x v="64"/>
          </reference>
        </references>
      </pivotArea>
    </format>
    <format dxfId="18253">
      <pivotArea dataOnly="0" labelOnly="1" fieldPosition="0">
        <references count="4">
          <reference field="0" count="1" selected="0">
            <x v="66"/>
          </reference>
          <reference field="1" count="1" selected="0">
            <x v="64"/>
          </reference>
          <reference field="2" count="1" selected="0">
            <x v="65"/>
          </reference>
          <reference field="3" count="1">
            <x v="65"/>
          </reference>
        </references>
      </pivotArea>
    </format>
    <format dxfId="18252">
      <pivotArea dataOnly="0" labelOnly="1" fieldPosition="0">
        <references count="4">
          <reference field="0" count="1" selected="0">
            <x v="67"/>
          </reference>
          <reference field="1" count="1" selected="0">
            <x v="65"/>
          </reference>
          <reference field="2" count="1" selected="0">
            <x v="66"/>
          </reference>
          <reference field="3" count="1">
            <x v="66"/>
          </reference>
        </references>
      </pivotArea>
    </format>
    <format dxfId="18251">
      <pivotArea dataOnly="0" labelOnly="1" fieldPosition="0">
        <references count="4">
          <reference field="0" count="1" selected="0">
            <x v="68"/>
          </reference>
          <reference field="1" count="1" selected="0">
            <x v="66"/>
          </reference>
          <reference field="2" count="1" selected="0">
            <x v="67"/>
          </reference>
          <reference field="3" count="1">
            <x v="67"/>
          </reference>
        </references>
      </pivotArea>
    </format>
    <format dxfId="18250">
      <pivotArea dataOnly="0" labelOnly="1" fieldPosition="0">
        <references count="4">
          <reference field="0" count="1" selected="0">
            <x v="69"/>
          </reference>
          <reference field="1" count="1" selected="0">
            <x v="67"/>
          </reference>
          <reference field="2" count="1" selected="0">
            <x v="68"/>
          </reference>
          <reference field="3" count="1">
            <x v="68"/>
          </reference>
        </references>
      </pivotArea>
    </format>
    <format dxfId="18249">
      <pivotArea dataOnly="0" labelOnly="1" fieldPosition="0">
        <references count="4">
          <reference field="0" count="1" selected="0">
            <x v="70"/>
          </reference>
          <reference field="1" count="1" selected="0">
            <x v="68"/>
          </reference>
          <reference field="2" count="1" selected="0">
            <x v="69"/>
          </reference>
          <reference field="3" count="1">
            <x v="69"/>
          </reference>
        </references>
      </pivotArea>
    </format>
    <format dxfId="18248">
      <pivotArea dataOnly="0" labelOnly="1" fieldPosition="0">
        <references count="4">
          <reference field="0" count="1" selected="0">
            <x v="71"/>
          </reference>
          <reference field="1" count="1" selected="0">
            <x v="69"/>
          </reference>
          <reference field="2" count="1" selected="0">
            <x v="70"/>
          </reference>
          <reference field="3" count="1">
            <x v="70"/>
          </reference>
        </references>
      </pivotArea>
    </format>
    <format dxfId="18247">
      <pivotArea dataOnly="0" labelOnly="1" fieldPosition="0">
        <references count="4">
          <reference field="0" count="1" selected="0">
            <x v="72"/>
          </reference>
          <reference field="1" count="1" selected="0">
            <x v="70"/>
          </reference>
          <reference field="2" count="1" selected="0">
            <x v="71"/>
          </reference>
          <reference field="3" count="1">
            <x v="71"/>
          </reference>
        </references>
      </pivotArea>
    </format>
    <format dxfId="18246">
      <pivotArea dataOnly="0" labelOnly="1" fieldPosition="0">
        <references count="4">
          <reference field="0" count="1" selected="0">
            <x v="73"/>
          </reference>
          <reference field="1" count="1" selected="0">
            <x v="71"/>
          </reference>
          <reference field="2" count="1" selected="0">
            <x v="72"/>
          </reference>
          <reference field="3" count="1">
            <x v="72"/>
          </reference>
        </references>
      </pivotArea>
    </format>
    <format dxfId="18245">
      <pivotArea dataOnly="0" labelOnly="1" fieldPosition="0">
        <references count="4">
          <reference field="0" count="1" selected="0">
            <x v="74"/>
          </reference>
          <reference field="1" count="1" selected="0">
            <x v="72"/>
          </reference>
          <reference field="2" count="1" selected="0">
            <x v="73"/>
          </reference>
          <reference field="3" count="1">
            <x v="73"/>
          </reference>
        </references>
      </pivotArea>
    </format>
    <format dxfId="18244">
      <pivotArea dataOnly="0" labelOnly="1" fieldPosition="0">
        <references count="4">
          <reference field="0" count="1" selected="0">
            <x v="75"/>
          </reference>
          <reference field="1" count="1" selected="0">
            <x v="73"/>
          </reference>
          <reference field="2" count="1" selected="0">
            <x v="74"/>
          </reference>
          <reference field="3" count="1">
            <x v="74"/>
          </reference>
        </references>
      </pivotArea>
    </format>
    <format dxfId="18243">
      <pivotArea dataOnly="0" labelOnly="1" fieldPosition="0">
        <references count="4">
          <reference field="0" count="1" selected="0">
            <x v="76"/>
          </reference>
          <reference field="1" count="1" selected="0">
            <x v="74"/>
          </reference>
          <reference field="2" count="1" selected="0">
            <x v="75"/>
          </reference>
          <reference field="3" count="1">
            <x v="75"/>
          </reference>
        </references>
      </pivotArea>
    </format>
    <format dxfId="18242">
      <pivotArea dataOnly="0" labelOnly="1" fieldPosition="0">
        <references count="4">
          <reference field="0" count="1" selected="0">
            <x v="77"/>
          </reference>
          <reference field="1" count="1" selected="0">
            <x v="75"/>
          </reference>
          <reference field="2" count="1" selected="0">
            <x v="76"/>
          </reference>
          <reference field="3" count="1">
            <x v="76"/>
          </reference>
        </references>
      </pivotArea>
    </format>
    <format dxfId="18241">
      <pivotArea dataOnly="0" labelOnly="1" fieldPosition="0">
        <references count="4">
          <reference field="0" count="1" selected="0">
            <x v="78"/>
          </reference>
          <reference field="1" count="1" selected="0">
            <x v="76"/>
          </reference>
          <reference field="2" count="1" selected="0">
            <x v="77"/>
          </reference>
          <reference field="3" count="1">
            <x v="77"/>
          </reference>
        </references>
      </pivotArea>
    </format>
    <format dxfId="18240">
      <pivotArea dataOnly="0" labelOnly="1" fieldPosition="0">
        <references count="4">
          <reference field="0" count="1" selected="0">
            <x v="79"/>
          </reference>
          <reference field="1" count="1" selected="0">
            <x v="77"/>
          </reference>
          <reference field="2" count="1" selected="0">
            <x v="78"/>
          </reference>
          <reference field="3" count="1">
            <x v="78"/>
          </reference>
        </references>
      </pivotArea>
    </format>
    <format dxfId="18239">
      <pivotArea dataOnly="0" labelOnly="1" fieldPosition="0">
        <references count="4">
          <reference field="0" count="1" selected="0">
            <x v="80"/>
          </reference>
          <reference field="1" count="1" selected="0">
            <x v="78"/>
          </reference>
          <reference field="2" count="1" selected="0">
            <x v="79"/>
          </reference>
          <reference field="3" count="1">
            <x v="79"/>
          </reference>
        </references>
      </pivotArea>
    </format>
    <format dxfId="18238">
      <pivotArea dataOnly="0" labelOnly="1" fieldPosition="0">
        <references count="4">
          <reference field="0" count="1" selected="0">
            <x v="81"/>
          </reference>
          <reference field="1" count="1" selected="0">
            <x v="79"/>
          </reference>
          <reference field="2" count="1" selected="0">
            <x v="80"/>
          </reference>
          <reference field="3" count="1">
            <x v="80"/>
          </reference>
        </references>
      </pivotArea>
    </format>
    <format dxfId="18237">
      <pivotArea dataOnly="0" labelOnly="1" fieldPosition="0">
        <references count="4">
          <reference field="0" count="1" selected="0">
            <x v="82"/>
          </reference>
          <reference field="1" count="1" selected="0">
            <x v="80"/>
          </reference>
          <reference field="2" count="1" selected="0">
            <x v="81"/>
          </reference>
          <reference field="3" count="1">
            <x v="81"/>
          </reference>
        </references>
      </pivotArea>
    </format>
    <format dxfId="18236">
      <pivotArea dataOnly="0" labelOnly="1" fieldPosition="0">
        <references count="4">
          <reference field="0" count="1" selected="0">
            <x v="83"/>
          </reference>
          <reference field="1" count="1" selected="0">
            <x v="81"/>
          </reference>
          <reference field="2" count="1" selected="0">
            <x v="82"/>
          </reference>
          <reference field="3" count="1">
            <x v="82"/>
          </reference>
        </references>
      </pivotArea>
    </format>
    <format dxfId="18235">
      <pivotArea dataOnly="0" labelOnly="1" fieldPosition="0">
        <references count="4">
          <reference field="0" count="1" selected="0">
            <x v="84"/>
          </reference>
          <reference field="1" count="1" selected="0">
            <x v="82"/>
          </reference>
          <reference field="2" count="1" selected="0">
            <x v="83"/>
          </reference>
          <reference field="3" count="1">
            <x v="83"/>
          </reference>
        </references>
      </pivotArea>
    </format>
    <format dxfId="18234">
      <pivotArea dataOnly="0" labelOnly="1" fieldPosition="0">
        <references count="4">
          <reference field="0" count="1" selected="0">
            <x v="85"/>
          </reference>
          <reference field="1" count="1" selected="0">
            <x v="83"/>
          </reference>
          <reference field="2" count="1" selected="0">
            <x v="84"/>
          </reference>
          <reference field="3" count="1">
            <x v="84"/>
          </reference>
        </references>
      </pivotArea>
    </format>
    <format dxfId="18233">
      <pivotArea dataOnly="0" labelOnly="1" fieldPosition="0">
        <references count="4">
          <reference field="0" count="1" selected="0">
            <x v="86"/>
          </reference>
          <reference field="1" count="1" selected="0">
            <x v="84"/>
          </reference>
          <reference field="2" count="1" selected="0">
            <x v="85"/>
          </reference>
          <reference field="3" count="1">
            <x v="85"/>
          </reference>
        </references>
      </pivotArea>
    </format>
    <format dxfId="18232">
      <pivotArea dataOnly="0" labelOnly="1" fieldPosition="0">
        <references count="4">
          <reference field="0" count="1" selected="0">
            <x v="87"/>
          </reference>
          <reference field="1" count="1" selected="0">
            <x v="85"/>
          </reference>
          <reference field="2" count="1" selected="0">
            <x v="86"/>
          </reference>
          <reference field="3" count="1">
            <x v="86"/>
          </reference>
        </references>
      </pivotArea>
    </format>
    <format dxfId="18231">
      <pivotArea dataOnly="0" labelOnly="1" fieldPosition="0">
        <references count="4">
          <reference field="0" count="1" selected="0">
            <x v="88"/>
          </reference>
          <reference field="1" count="1" selected="0">
            <x v="86"/>
          </reference>
          <reference field="2" count="1" selected="0">
            <x v="87"/>
          </reference>
          <reference field="3" count="1">
            <x v="87"/>
          </reference>
        </references>
      </pivotArea>
    </format>
    <format dxfId="18230">
      <pivotArea dataOnly="0" labelOnly="1" fieldPosition="0">
        <references count="4">
          <reference field="0" count="1" selected="0">
            <x v="89"/>
          </reference>
          <reference field="1" count="1" selected="0">
            <x v="87"/>
          </reference>
          <reference field="2" count="1" selected="0">
            <x v="88"/>
          </reference>
          <reference field="3" count="1">
            <x v="88"/>
          </reference>
        </references>
      </pivotArea>
    </format>
    <format dxfId="18229">
      <pivotArea dataOnly="0" labelOnly="1" fieldPosition="0">
        <references count="4">
          <reference field="0" count="1" selected="0">
            <x v="90"/>
          </reference>
          <reference field="1" count="1" selected="0">
            <x v="88"/>
          </reference>
          <reference field="2" count="1" selected="0">
            <x v="89"/>
          </reference>
          <reference field="3" count="1">
            <x v="89"/>
          </reference>
        </references>
      </pivotArea>
    </format>
    <format dxfId="18228">
      <pivotArea dataOnly="0" labelOnly="1" fieldPosition="0">
        <references count="4">
          <reference field="0" count="1" selected="0">
            <x v="91"/>
          </reference>
          <reference field="1" count="1" selected="0">
            <x v="89"/>
          </reference>
          <reference field="2" count="1" selected="0">
            <x v="90"/>
          </reference>
          <reference field="3" count="1">
            <x v="90"/>
          </reference>
        </references>
      </pivotArea>
    </format>
    <format dxfId="18227">
      <pivotArea dataOnly="0" labelOnly="1" fieldPosition="0">
        <references count="4">
          <reference field="0" count="1" selected="0">
            <x v="92"/>
          </reference>
          <reference field="1" count="1" selected="0">
            <x v="90"/>
          </reference>
          <reference field="2" count="1" selected="0">
            <x v="91"/>
          </reference>
          <reference field="3" count="1">
            <x v="91"/>
          </reference>
        </references>
      </pivotArea>
    </format>
    <format dxfId="18226">
      <pivotArea dataOnly="0" labelOnly="1" fieldPosition="0">
        <references count="4">
          <reference field="0" count="1" selected="0">
            <x v="93"/>
          </reference>
          <reference field="1" count="1" selected="0">
            <x v="91"/>
          </reference>
          <reference field="2" count="1" selected="0">
            <x v="92"/>
          </reference>
          <reference field="3" count="1">
            <x v="92"/>
          </reference>
        </references>
      </pivotArea>
    </format>
    <format dxfId="18225">
      <pivotArea dataOnly="0" labelOnly="1" fieldPosition="0">
        <references count="4">
          <reference field="0" count="1" selected="0">
            <x v="94"/>
          </reference>
          <reference field="1" count="1" selected="0">
            <x v="92"/>
          </reference>
          <reference field="2" count="1" selected="0">
            <x v="93"/>
          </reference>
          <reference field="3" count="1">
            <x v="93"/>
          </reference>
        </references>
      </pivotArea>
    </format>
    <format dxfId="18224">
      <pivotArea dataOnly="0" labelOnly="1" fieldPosition="0">
        <references count="4">
          <reference field="0" count="1" selected="0">
            <x v="95"/>
          </reference>
          <reference field="1" count="1" selected="0">
            <x v="93"/>
          </reference>
          <reference field="2" count="1" selected="0">
            <x v="94"/>
          </reference>
          <reference field="3" count="1">
            <x v="94"/>
          </reference>
        </references>
      </pivotArea>
    </format>
    <format dxfId="18223">
      <pivotArea dataOnly="0" labelOnly="1" fieldPosition="0">
        <references count="4">
          <reference field="0" count="1" selected="0">
            <x v="96"/>
          </reference>
          <reference field="1" count="1" selected="0">
            <x v="94"/>
          </reference>
          <reference field="2" count="1" selected="0">
            <x v="95"/>
          </reference>
          <reference field="3" count="1">
            <x v="95"/>
          </reference>
        </references>
      </pivotArea>
    </format>
    <format dxfId="18222">
      <pivotArea dataOnly="0" labelOnly="1" fieldPosition="0">
        <references count="4">
          <reference field="0" count="1" selected="0">
            <x v="97"/>
          </reference>
          <reference field="1" count="1" selected="0">
            <x v="95"/>
          </reference>
          <reference field="2" count="1" selected="0">
            <x v="96"/>
          </reference>
          <reference field="3" count="1">
            <x v="96"/>
          </reference>
        </references>
      </pivotArea>
    </format>
    <format dxfId="18221">
      <pivotArea dataOnly="0" labelOnly="1" fieldPosition="0">
        <references count="4">
          <reference field="0" count="1" selected="0">
            <x v="98"/>
          </reference>
          <reference field="1" count="1" selected="0">
            <x v="96"/>
          </reference>
          <reference field="2" count="1" selected="0">
            <x v="97"/>
          </reference>
          <reference field="3" count="1">
            <x v="97"/>
          </reference>
        </references>
      </pivotArea>
    </format>
    <format dxfId="18220">
      <pivotArea dataOnly="0" labelOnly="1" fieldPosition="0">
        <references count="4">
          <reference field="0" count="1" selected="0">
            <x v="99"/>
          </reference>
          <reference field="1" count="1" selected="0">
            <x v="97"/>
          </reference>
          <reference field="2" count="1" selected="0">
            <x v="98"/>
          </reference>
          <reference field="3" count="1">
            <x v="98"/>
          </reference>
        </references>
      </pivotArea>
    </format>
    <format dxfId="18219">
      <pivotArea dataOnly="0" labelOnly="1" fieldPosition="0">
        <references count="4">
          <reference field="0" count="1" selected="0">
            <x v="100"/>
          </reference>
          <reference field="1" count="1" selected="0">
            <x v="98"/>
          </reference>
          <reference field="2" count="1" selected="0">
            <x v="99"/>
          </reference>
          <reference field="3" count="1">
            <x v="99"/>
          </reference>
        </references>
      </pivotArea>
    </format>
    <format dxfId="18218">
      <pivotArea dataOnly="0" labelOnly="1" fieldPosition="0">
        <references count="4">
          <reference field="0" count="1" selected="0">
            <x v="101"/>
          </reference>
          <reference field="1" count="1" selected="0">
            <x v="99"/>
          </reference>
          <reference field="2" count="1" selected="0">
            <x v="100"/>
          </reference>
          <reference field="3" count="1">
            <x v="100"/>
          </reference>
        </references>
      </pivotArea>
    </format>
    <format dxfId="18217">
      <pivotArea dataOnly="0" labelOnly="1" fieldPosition="0">
        <references count="4">
          <reference field="0" count="1" selected="0">
            <x v="102"/>
          </reference>
          <reference field="1" count="1" selected="0">
            <x v="100"/>
          </reference>
          <reference field="2" count="1" selected="0">
            <x v="101"/>
          </reference>
          <reference field="3" count="1">
            <x v="101"/>
          </reference>
        </references>
      </pivotArea>
    </format>
    <format dxfId="18216">
      <pivotArea dataOnly="0" labelOnly="1" fieldPosition="0">
        <references count="4">
          <reference field="0" count="1" selected="0">
            <x v="103"/>
          </reference>
          <reference field="1" count="1" selected="0">
            <x v="101"/>
          </reference>
          <reference field="2" count="1" selected="0">
            <x v="102"/>
          </reference>
          <reference field="3" count="1">
            <x v="102"/>
          </reference>
        </references>
      </pivotArea>
    </format>
    <format dxfId="18215">
      <pivotArea dataOnly="0" labelOnly="1" fieldPosition="0">
        <references count="4">
          <reference field="0" count="1" selected="0">
            <x v="104"/>
          </reference>
          <reference field="1" count="1" selected="0">
            <x v="102"/>
          </reference>
          <reference field="2" count="1" selected="0">
            <x v="103"/>
          </reference>
          <reference field="3" count="1">
            <x v="103"/>
          </reference>
        </references>
      </pivotArea>
    </format>
    <format dxfId="18214">
      <pivotArea dataOnly="0" labelOnly="1" fieldPosition="0">
        <references count="4">
          <reference field="0" count="1" selected="0">
            <x v="105"/>
          </reference>
          <reference field="1" count="1" selected="0">
            <x v="103"/>
          </reference>
          <reference field="2" count="1" selected="0">
            <x v="104"/>
          </reference>
          <reference field="3" count="1">
            <x v="104"/>
          </reference>
        </references>
      </pivotArea>
    </format>
    <format dxfId="18213">
      <pivotArea dataOnly="0" labelOnly="1" fieldPosition="0">
        <references count="4">
          <reference field="0" count="1" selected="0">
            <x v="106"/>
          </reference>
          <reference field="1" count="1" selected="0">
            <x v="104"/>
          </reference>
          <reference field="2" count="1" selected="0">
            <x v="105"/>
          </reference>
          <reference field="3" count="1">
            <x v="105"/>
          </reference>
        </references>
      </pivotArea>
    </format>
    <format dxfId="18212">
      <pivotArea dataOnly="0" labelOnly="1" fieldPosition="0">
        <references count="4">
          <reference field="0" count="1" selected="0">
            <x v="107"/>
          </reference>
          <reference field="1" count="1" selected="0">
            <x v="105"/>
          </reference>
          <reference field="2" count="1" selected="0">
            <x v="106"/>
          </reference>
          <reference field="3" count="1">
            <x v="106"/>
          </reference>
        </references>
      </pivotArea>
    </format>
    <format dxfId="18211">
      <pivotArea dataOnly="0" labelOnly="1" fieldPosition="0">
        <references count="4">
          <reference field="0" count="1" selected="0">
            <x v="108"/>
          </reference>
          <reference field="1" count="1" selected="0">
            <x v="106"/>
          </reference>
          <reference field="2" count="1" selected="0">
            <x v="107"/>
          </reference>
          <reference field="3" count="1">
            <x v="107"/>
          </reference>
        </references>
      </pivotArea>
    </format>
    <format dxfId="18210">
      <pivotArea dataOnly="0" labelOnly="1" fieldPosition="0">
        <references count="4">
          <reference field="0" count="1" selected="0">
            <x v="109"/>
          </reference>
          <reference field="1" count="1" selected="0">
            <x v="107"/>
          </reference>
          <reference field="2" count="1" selected="0">
            <x v="108"/>
          </reference>
          <reference field="3" count="1">
            <x v="108"/>
          </reference>
        </references>
      </pivotArea>
    </format>
    <format dxfId="18209">
      <pivotArea dataOnly="0" labelOnly="1" fieldPosition="0">
        <references count="4">
          <reference field="0" count="1" selected="0">
            <x v="110"/>
          </reference>
          <reference field="1" count="1" selected="0">
            <x v="108"/>
          </reference>
          <reference field="2" count="1" selected="0">
            <x v="109"/>
          </reference>
          <reference field="3" count="1">
            <x v="109"/>
          </reference>
        </references>
      </pivotArea>
    </format>
    <format dxfId="18208">
      <pivotArea dataOnly="0" labelOnly="1" fieldPosition="0">
        <references count="4">
          <reference field="0" count="1" selected="0">
            <x v="111"/>
          </reference>
          <reference field="1" count="1" selected="0">
            <x v="109"/>
          </reference>
          <reference field="2" count="1" selected="0">
            <x v="110"/>
          </reference>
          <reference field="3" count="1">
            <x v="110"/>
          </reference>
        </references>
      </pivotArea>
    </format>
    <format dxfId="18207">
      <pivotArea dataOnly="0" labelOnly="1" fieldPosition="0">
        <references count="4">
          <reference field="0" count="1" selected="0">
            <x v="112"/>
          </reference>
          <reference field="1" count="1" selected="0">
            <x v="110"/>
          </reference>
          <reference field="2" count="1" selected="0">
            <x v="111"/>
          </reference>
          <reference field="3" count="1">
            <x v="111"/>
          </reference>
        </references>
      </pivotArea>
    </format>
    <format dxfId="18206">
      <pivotArea dataOnly="0" labelOnly="1" fieldPosition="0">
        <references count="4">
          <reference field="0" count="1" selected="0">
            <x v="113"/>
          </reference>
          <reference field="1" count="1" selected="0">
            <x v="111"/>
          </reference>
          <reference field="2" count="1" selected="0">
            <x v="112"/>
          </reference>
          <reference field="3" count="1">
            <x v="112"/>
          </reference>
        </references>
      </pivotArea>
    </format>
    <format dxfId="18205">
      <pivotArea dataOnly="0" labelOnly="1" fieldPosition="0">
        <references count="4">
          <reference field="0" count="1" selected="0">
            <x v="114"/>
          </reference>
          <reference field="1" count="1" selected="0">
            <x v="112"/>
          </reference>
          <reference field="2" count="1" selected="0">
            <x v="113"/>
          </reference>
          <reference field="3" count="1">
            <x v="113"/>
          </reference>
        </references>
      </pivotArea>
    </format>
    <format dxfId="18204">
      <pivotArea dataOnly="0" labelOnly="1" fieldPosition="0">
        <references count="4">
          <reference field="0" count="1" selected="0">
            <x v="115"/>
          </reference>
          <reference field="1" count="1" selected="0">
            <x v="113"/>
          </reference>
          <reference field="2" count="1" selected="0">
            <x v="114"/>
          </reference>
          <reference field="3" count="1">
            <x v="114"/>
          </reference>
        </references>
      </pivotArea>
    </format>
    <format dxfId="18203">
      <pivotArea dataOnly="0" labelOnly="1" fieldPosition="0">
        <references count="4">
          <reference field="0" count="1" selected="0">
            <x v="116"/>
          </reference>
          <reference field="1" count="1" selected="0">
            <x v="114"/>
          </reference>
          <reference field="2" count="1" selected="0">
            <x v="115"/>
          </reference>
          <reference field="3" count="1">
            <x v="115"/>
          </reference>
        </references>
      </pivotArea>
    </format>
    <format dxfId="18202">
      <pivotArea dataOnly="0" labelOnly="1" fieldPosition="0">
        <references count="4">
          <reference field="0" count="1" selected="0">
            <x v="117"/>
          </reference>
          <reference field="1" count="1" selected="0">
            <x v="115"/>
          </reference>
          <reference field="2" count="1" selected="0">
            <x v="116"/>
          </reference>
          <reference field="3" count="1">
            <x v="116"/>
          </reference>
        </references>
      </pivotArea>
    </format>
    <format dxfId="18201">
      <pivotArea dataOnly="0" labelOnly="1" fieldPosition="0">
        <references count="4">
          <reference field="0" count="1" selected="0">
            <x v="118"/>
          </reference>
          <reference field="1" count="1" selected="0">
            <x v="116"/>
          </reference>
          <reference field="2" count="1" selected="0">
            <x v="117"/>
          </reference>
          <reference field="3" count="1">
            <x v="117"/>
          </reference>
        </references>
      </pivotArea>
    </format>
    <format dxfId="18200">
      <pivotArea dataOnly="0" labelOnly="1" fieldPosition="0">
        <references count="4">
          <reference field="0" count="1" selected="0">
            <x v="119"/>
          </reference>
          <reference field="1" count="1" selected="0">
            <x v="117"/>
          </reference>
          <reference field="2" count="1" selected="0">
            <x v="118"/>
          </reference>
          <reference field="3" count="1">
            <x v="118"/>
          </reference>
        </references>
      </pivotArea>
    </format>
    <format dxfId="18199">
      <pivotArea dataOnly="0" labelOnly="1" fieldPosition="0">
        <references count="4">
          <reference field="0" count="1" selected="0">
            <x v="120"/>
          </reference>
          <reference field="1" count="1" selected="0">
            <x v="118"/>
          </reference>
          <reference field="2" count="1" selected="0">
            <x v="119"/>
          </reference>
          <reference field="3" count="1">
            <x v="119"/>
          </reference>
        </references>
      </pivotArea>
    </format>
    <format dxfId="18198">
      <pivotArea dataOnly="0" labelOnly="1" fieldPosition="0">
        <references count="4">
          <reference field="0" count="1" selected="0">
            <x v="121"/>
          </reference>
          <reference field="1" count="1" selected="0">
            <x v="119"/>
          </reference>
          <reference field="2" count="1" selected="0">
            <x v="120"/>
          </reference>
          <reference field="3" count="1">
            <x v="120"/>
          </reference>
        </references>
      </pivotArea>
    </format>
    <format dxfId="18197">
      <pivotArea dataOnly="0" labelOnly="1" fieldPosition="0">
        <references count="4">
          <reference field="0" count="1" selected="0">
            <x v="122"/>
          </reference>
          <reference field="1" count="1" selected="0">
            <x v="120"/>
          </reference>
          <reference field="2" count="1" selected="0">
            <x v="121"/>
          </reference>
          <reference field="3" count="1">
            <x v="121"/>
          </reference>
        </references>
      </pivotArea>
    </format>
    <format dxfId="18196">
      <pivotArea dataOnly="0" labelOnly="1" fieldPosition="0">
        <references count="4">
          <reference field="0" count="1" selected="0">
            <x v="123"/>
          </reference>
          <reference field="1" count="1" selected="0">
            <x v="121"/>
          </reference>
          <reference field="2" count="1" selected="0">
            <x v="122"/>
          </reference>
          <reference field="3" count="1">
            <x v="122"/>
          </reference>
        </references>
      </pivotArea>
    </format>
    <format dxfId="18195">
      <pivotArea dataOnly="0" labelOnly="1" fieldPosition="0">
        <references count="4">
          <reference field="0" count="1" selected="0">
            <x v="124"/>
          </reference>
          <reference field="1" count="1" selected="0">
            <x v="122"/>
          </reference>
          <reference field="2" count="1" selected="0">
            <x v="123"/>
          </reference>
          <reference field="3" count="1">
            <x v="123"/>
          </reference>
        </references>
      </pivotArea>
    </format>
    <format dxfId="18194">
      <pivotArea dataOnly="0" labelOnly="1" fieldPosition="0">
        <references count="4">
          <reference field="0" count="1" selected="0">
            <x v="125"/>
          </reference>
          <reference field="1" count="1" selected="0">
            <x v="123"/>
          </reference>
          <reference field="2" count="1" selected="0">
            <x v="124"/>
          </reference>
          <reference field="3" count="1">
            <x v="124"/>
          </reference>
        </references>
      </pivotArea>
    </format>
    <format dxfId="18193">
      <pivotArea dataOnly="0" labelOnly="1" fieldPosition="0">
        <references count="4">
          <reference field="0" count="1" selected="0">
            <x v="126"/>
          </reference>
          <reference field="1" count="1" selected="0">
            <x v="124"/>
          </reference>
          <reference field="2" count="1" selected="0">
            <x v="125"/>
          </reference>
          <reference field="3" count="1">
            <x v="125"/>
          </reference>
        </references>
      </pivotArea>
    </format>
    <format dxfId="18192">
      <pivotArea dataOnly="0" labelOnly="1" fieldPosition="0">
        <references count="4">
          <reference field="0" count="1" selected="0">
            <x v="127"/>
          </reference>
          <reference field="1" count="1" selected="0">
            <x v="125"/>
          </reference>
          <reference field="2" count="1" selected="0">
            <x v="126"/>
          </reference>
          <reference field="3" count="1">
            <x v="126"/>
          </reference>
        </references>
      </pivotArea>
    </format>
    <format dxfId="18191">
      <pivotArea dataOnly="0" labelOnly="1" fieldPosition="0">
        <references count="4">
          <reference field="0" count="1" selected="0">
            <x v="128"/>
          </reference>
          <reference field="1" count="1" selected="0">
            <x v="126"/>
          </reference>
          <reference field="2" count="1" selected="0">
            <x v="127"/>
          </reference>
          <reference field="3" count="1">
            <x v="127"/>
          </reference>
        </references>
      </pivotArea>
    </format>
    <format dxfId="18190">
      <pivotArea dataOnly="0" labelOnly="1" fieldPosition="0">
        <references count="4">
          <reference field="0" count="1" selected="0">
            <x v="129"/>
          </reference>
          <reference field="1" count="1" selected="0">
            <x v="127"/>
          </reference>
          <reference field="2" count="1" selected="0">
            <x v="128"/>
          </reference>
          <reference field="3" count="1">
            <x v="128"/>
          </reference>
        </references>
      </pivotArea>
    </format>
    <format dxfId="18189">
      <pivotArea dataOnly="0" labelOnly="1" fieldPosition="0">
        <references count="4">
          <reference field="0" count="1" selected="0">
            <x v="130"/>
          </reference>
          <reference field="1" count="1" selected="0">
            <x v="128"/>
          </reference>
          <reference field="2" count="1" selected="0">
            <x v="129"/>
          </reference>
          <reference field="3" count="1">
            <x v="129"/>
          </reference>
        </references>
      </pivotArea>
    </format>
    <format dxfId="18188">
      <pivotArea dataOnly="0" labelOnly="1" fieldPosition="0">
        <references count="4">
          <reference field="0" count="1" selected="0">
            <x v="131"/>
          </reference>
          <reference field="1" count="1" selected="0">
            <x v="129"/>
          </reference>
          <reference field="2" count="1" selected="0">
            <x v="130"/>
          </reference>
          <reference field="3" count="1">
            <x v="130"/>
          </reference>
        </references>
      </pivotArea>
    </format>
    <format dxfId="18187">
      <pivotArea dataOnly="0" labelOnly="1" fieldPosition="0">
        <references count="4">
          <reference field="0" count="1" selected="0">
            <x v="132"/>
          </reference>
          <reference field="1" count="1" selected="0">
            <x v="130"/>
          </reference>
          <reference field="2" count="1" selected="0">
            <x v="131"/>
          </reference>
          <reference field="3" count="1">
            <x v="131"/>
          </reference>
        </references>
      </pivotArea>
    </format>
    <format dxfId="18186">
      <pivotArea dataOnly="0" labelOnly="1" fieldPosition="0">
        <references count="4">
          <reference field="0" count="1" selected="0">
            <x v="133"/>
          </reference>
          <reference field="1" count="1" selected="0">
            <x v="131"/>
          </reference>
          <reference field="2" count="1" selected="0">
            <x v="132"/>
          </reference>
          <reference field="3" count="1">
            <x v="132"/>
          </reference>
        </references>
      </pivotArea>
    </format>
    <format dxfId="18185">
      <pivotArea dataOnly="0" labelOnly="1" fieldPosition="0">
        <references count="4">
          <reference field="0" count="1" selected="0">
            <x v="134"/>
          </reference>
          <reference field="1" count="1" selected="0">
            <x v="132"/>
          </reference>
          <reference field="2" count="1" selected="0">
            <x v="133"/>
          </reference>
          <reference field="3" count="1">
            <x v="133"/>
          </reference>
        </references>
      </pivotArea>
    </format>
    <format dxfId="18184">
      <pivotArea dataOnly="0" labelOnly="1" fieldPosition="0">
        <references count="4">
          <reference field="0" count="1" selected="0">
            <x v="135"/>
          </reference>
          <reference field="1" count="1" selected="0">
            <x v="133"/>
          </reference>
          <reference field="2" count="1" selected="0">
            <x v="134"/>
          </reference>
          <reference field="3" count="1">
            <x v="134"/>
          </reference>
        </references>
      </pivotArea>
    </format>
    <format dxfId="18183">
      <pivotArea dataOnly="0" labelOnly="1" fieldPosition="0">
        <references count="4">
          <reference field="0" count="1" selected="0">
            <x v="136"/>
          </reference>
          <reference field="1" count="1" selected="0">
            <x v="134"/>
          </reference>
          <reference field="2" count="1" selected="0">
            <x v="135"/>
          </reference>
          <reference field="3" count="1">
            <x v="135"/>
          </reference>
        </references>
      </pivotArea>
    </format>
    <format dxfId="18182">
      <pivotArea dataOnly="0" labelOnly="1" fieldPosition="0">
        <references count="4">
          <reference field="0" count="1" selected="0">
            <x v="137"/>
          </reference>
          <reference field="1" count="1" selected="0">
            <x v="135"/>
          </reference>
          <reference field="2" count="1" selected="0">
            <x v="136"/>
          </reference>
          <reference field="3" count="1">
            <x v="136"/>
          </reference>
        </references>
      </pivotArea>
    </format>
    <format dxfId="18181">
      <pivotArea dataOnly="0" labelOnly="1" fieldPosition="0">
        <references count="4">
          <reference field="0" count="1" selected="0">
            <x v="138"/>
          </reference>
          <reference field="1" count="1" selected="0">
            <x v="136"/>
          </reference>
          <reference field="2" count="1" selected="0">
            <x v="137"/>
          </reference>
          <reference field="3" count="1">
            <x v="137"/>
          </reference>
        </references>
      </pivotArea>
    </format>
    <format dxfId="18180">
      <pivotArea dataOnly="0" labelOnly="1" fieldPosition="0">
        <references count="4">
          <reference field="0" count="1" selected="0">
            <x v="139"/>
          </reference>
          <reference field="1" count="1" selected="0">
            <x v="137"/>
          </reference>
          <reference field="2" count="1" selected="0">
            <x v="138"/>
          </reference>
          <reference field="3" count="1">
            <x v="138"/>
          </reference>
        </references>
      </pivotArea>
    </format>
    <format dxfId="18179">
      <pivotArea dataOnly="0" labelOnly="1" fieldPosition="0">
        <references count="4">
          <reference field="0" count="1" selected="0">
            <x v="140"/>
          </reference>
          <reference field="1" count="1" selected="0">
            <x v="138"/>
          </reference>
          <reference field="2" count="1" selected="0">
            <x v="139"/>
          </reference>
          <reference field="3" count="1">
            <x v="139"/>
          </reference>
        </references>
      </pivotArea>
    </format>
    <format dxfId="18178">
      <pivotArea dataOnly="0" labelOnly="1" fieldPosition="0">
        <references count="4">
          <reference field="0" count="1" selected="0">
            <x v="141"/>
          </reference>
          <reference field="1" count="1" selected="0">
            <x v="139"/>
          </reference>
          <reference field="2" count="1" selected="0">
            <x v="140"/>
          </reference>
          <reference field="3" count="1">
            <x v="140"/>
          </reference>
        </references>
      </pivotArea>
    </format>
    <format dxfId="18177">
      <pivotArea dataOnly="0" labelOnly="1" fieldPosition="0">
        <references count="4">
          <reference field="0" count="1" selected="0">
            <x v="142"/>
          </reference>
          <reference field="1" count="1" selected="0">
            <x v="140"/>
          </reference>
          <reference field="2" count="1" selected="0">
            <x v="141"/>
          </reference>
          <reference field="3" count="1">
            <x v="141"/>
          </reference>
        </references>
      </pivotArea>
    </format>
    <format dxfId="18176">
      <pivotArea dataOnly="0" labelOnly="1" fieldPosition="0">
        <references count="4">
          <reference field="0" count="1" selected="0">
            <x v="143"/>
          </reference>
          <reference field="1" count="1" selected="0">
            <x v="141"/>
          </reference>
          <reference field="2" count="1" selected="0">
            <x v="142"/>
          </reference>
          <reference field="3" count="1">
            <x v="142"/>
          </reference>
        </references>
      </pivotArea>
    </format>
    <format dxfId="18175">
      <pivotArea dataOnly="0" labelOnly="1" fieldPosition="0">
        <references count="4">
          <reference field="0" count="1" selected="0">
            <x v="144"/>
          </reference>
          <reference field="1" count="1" selected="0">
            <x v="142"/>
          </reference>
          <reference field="2" count="1" selected="0">
            <x v="143"/>
          </reference>
          <reference field="3" count="1">
            <x v="143"/>
          </reference>
        </references>
      </pivotArea>
    </format>
    <format dxfId="18174">
      <pivotArea dataOnly="0" labelOnly="1" fieldPosition="0">
        <references count="4">
          <reference field="0" count="1" selected="0">
            <x v="145"/>
          </reference>
          <reference field="1" count="1" selected="0">
            <x v="143"/>
          </reference>
          <reference field="2" count="1" selected="0">
            <x v="144"/>
          </reference>
          <reference field="3" count="1">
            <x v="144"/>
          </reference>
        </references>
      </pivotArea>
    </format>
    <format dxfId="18173">
      <pivotArea dataOnly="0" labelOnly="1" fieldPosition="0">
        <references count="4">
          <reference field="0" count="1" selected="0">
            <x v="146"/>
          </reference>
          <reference field="1" count="1" selected="0">
            <x v="144"/>
          </reference>
          <reference field="2" count="1" selected="0">
            <x v="145"/>
          </reference>
          <reference field="3" count="1">
            <x v="145"/>
          </reference>
        </references>
      </pivotArea>
    </format>
    <format dxfId="18172">
      <pivotArea dataOnly="0" labelOnly="1" fieldPosition="0">
        <references count="4">
          <reference field="0" count="1" selected="0">
            <x v="147"/>
          </reference>
          <reference field="1" count="1" selected="0">
            <x v="145"/>
          </reference>
          <reference field="2" count="1" selected="0">
            <x v="146"/>
          </reference>
          <reference field="3" count="1">
            <x v="146"/>
          </reference>
        </references>
      </pivotArea>
    </format>
    <format dxfId="18171">
      <pivotArea dataOnly="0" labelOnly="1" fieldPosition="0">
        <references count="4">
          <reference field="0" count="1" selected="0">
            <x v="148"/>
          </reference>
          <reference field="1" count="1" selected="0">
            <x v="146"/>
          </reference>
          <reference field="2" count="1" selected="0">
            <x v="147"/>
          </reference>
          <reference field="3" count="1">
            <x v="147"/>
          </reference>
        </references>
      </pivotArea>
    </format>
    <format dxfId="18170">
      <pivotArea dataOnly="0" labelOnly="1" fieldPosition="0">
        <references count="4">
          <reference field="0" count="1" selected="0">
            <x v="149"/>
          </reference>
          <reference field="1" count="1" selected="0">
            <x v="147"/>
          </reference>
          <reference field="2" count="1" selected="0">
            <x v="148"/>
          </reference>
          <reference field="3" count="1">
            <x v="148"/>
          </reference>
        </references>
      </pivotArea>
    </format>
    <format dxfId="18169">
      <pivotArea dataOnly="0" labelOnly="1" fieldPosition="0">
        <references count="4">
          <reference field="0" count="1" selected="0">
            <x v="150"/>
          </reference>
          <reference field="1" count="1" selected="0">
            <x v="148"/>
          </reference>
          <reference field="2" count="1" selected="0">
            <x v="149"/>
          </reference>
          <reference field="3" count="1">
            <x v="149"/>
          </reference>
        </references>
      </pivotArea>
    </format>
    <format dxfId="18168">
      <pivotArea dataOnly="0" labelOnly="1" fieldPosition="0">
        <references count="4">
          <reference field="0" count="1" selected="0">
            <x v="151"/>
          </reference>
          <reference field="1" count="1" selected="0">
            <x v="149"/>
          </reference>
          <reference field="2" count="1" selected="0">
            <x v="150"/>
          </reference>
          <reference field="3" count="1">
            <x v="150"/>
          </reference>
        </references>
      </pivotArea>
    </format>
    <format dxfId="18167">
      <pivotArea dataOnly="0" labelOnly="1" fieldPosition="0">
        <references count="4">
          <reference field="0" count="1" selected="0">
            <x v="152"/>
          </reference>
          <reference field="1" count="1" selected="0">
            <x v="150"/>
          </reference>
          <reference field="2" count="1" selected="0">
            <x v="151"/>
          </reference>
          <reference field="3" count="1">
            <x v="151"/>
          </reference>
        </references>
      </pivotArea>
    </format>
    <format dxfId="18166">
      <pivotArea dataOnly="0" labelOnly="1" fieldPosition="0">
        <references count="4">
          <reference field="0" count="1" selected="0">
            <x v="153"/>
          </reference>
          <reference field="1" count="1" selected="0">
            <x v="151"/>
          </reference>
          <reference field="2" count="1" selected="0">
            <x v="152"/>
          </reference>
          <reference field="3" count="1">
            <x v="152"/>
          </reference>
        </references>
      </pivotArea>
    </format>
    <format dxfId="18165">
      <pivotArea dataOnly="0" labelOnly="1" fieldPosition="0">
        <references count="4">
          <reference field="0" count="1" selected="0">
            <x v="154"/>
          </reference>
          <reference field="1" count="1" selected="0">
            <x v="152"/>
          </reference>
          <reference field="2" count="1" selected="0">
            <x v="153"/>
          </reference>
          <reference field="3" count="1">
            <x v="153"/>
          </reference>
        </references>
      </pivotArea>
    </format>
    <format dxfId="18164">
      <pivotArea dataOnly="0" labelOnly="1" fieldPosition="0">
        <references count="4">
          <reference field="0" count="1" selected="0">
            <x v="155"/>
          </reference>
          <reference field="1" count="1" selected="0">
            <x v="153"/>
          </reference>
          <reference field="2" count="1" selected="0">
            <x v="154"/>
          </reference>
          <reference field="3" count="1">
            <x v="154"/>
          </reference>
        </references>
      </pivotArea>
    </format>
    <format dxfId="18163">
      <pivotArea dataOnly="0" labelOnly="1" fieldPosition="0">
        <references count="4">
          <reference field="0" count="1" selected="0">
            <x v="156"/>
          </reference>
          <reference field="1" count="1" selected="0">
            <x v="154"/>
          </reference>
          <reference field="2" count="1" selected="0">
            <x v="155"/>
          </reference>
          <reference field="3" count="1">
            <x v="155"/>
          </reference>
        </references>
      </pivotArea>
    </format>
    <format dxfId="18162">
      <pivotArea dataOnly="0" labelOnly="1" fieldPosition="0">
        <references count="4">
          <reference field="0" count="1" selected="0">
            <x v="157"/>
          </reference>
          <reference field="1" count="1" selected="0">
            <x v="155"/>
          </reference>
          <reference field="2" count="1" selected="0">
            <x v="156"/>
          </reference>
          <reference field="3" count="1">
            <x v="156"/>
          </reference>
        </references>
      </pivotArea>
    </format>
    <format dxfId="18161">
      <pivotArea dataOnly="0" labelOnly="1" fieldPosition="0">
        <references count="4">
          <reference field="0" count="1" selected="0">
            <x v="158"/>
          </reference>
          <reference field="1" count="1" selected="0">
            <x v="156"/>
          </reference>
          <reference field="2" count="1" selected="0">
            <x v="157"/>
          </reference>
          <reference field="3" count="1">
            <x v="157"/>
          </reference>
        </references>
      </pivotArea>
    </format>
    <format dxfId="18160">
      <pivotArea dataOnly="0" labelOnly="1" fieldPosition="0">
        <references count="4">
          <reference field="0" count="1" selected="0">
            <x v="159"/>
          </reference>
          <reference field="1" count="1" selected="0">
            <x v="157"/>
          </reference>
          <reference field="2" count="1" selected="0">
            <x v="158"/>
          </reference>
          <reference field="3" count="1">
            <x v="158"/>
          </reference>
        </references>
      </pivotArea>
    </format>
    <format dxfId="18159">
      <pivotArea dataOnly="0" labelOnly="1" fieldPosition="0">
        <references count="4">
          <reference field="0" count="1" selected="0">
            <x v="160"/>
          </reference>
          <reference field="1" count="1" selected="0">
            <x v="158"/>
          </reference>
          <reference field="2" count="1" selected="0">
            <x v="159"/>
          </reference>
          <reference field="3" count="1">
            <x v="159"/>
          </reference>
        </references>
      </pivotArea>
    </format>
    <format dxfId="18158">
      <pivotArea dataOnly="0" labelOnly="1" fieldPosition="0">
        <references count="4">
          <reference field="0" count="1" selected="0">
            <x v="161"/>
          </reference>
          <reference field="1" count="1" selected="0">
            <x v="159"/>
          </reference>
          <reference field="2" count="1" selected="0">
            <x v="160"/>
          </reference>
          <reference field="3" count="1">
            <x v="160"/>
          </reference>
        </references>
      </pivotArea>
    </format>
    <format dxfId="18157">
      <pivotArea dataOnly="0" labelOnly="1" fieldPosition="0">
        <references count="4">
          <reference field="0" count="1" selected="0">
            <x v="162"/>
          </reference>
          <reference field="1" count="1" selected="0">
            <x v="160"/>
          </reference>
          <reference field="2" count="1" selected="0">
            <x v="161"/>
          </reference>
          <reference field="3" count="1">
            <x v="161"/>
          </reference>
        </references>
      </pivotArea>
    </format>
    <format dxfId="18156">
      <pivotArea dataOnly="0" labelOnly="1" fieldPosition="0">
        <references count="4">
          <reference field="0" count="1" selected="0">
            <x v="163"/>
          </reference>
          <reference field="1" count="1" selected="0">
            <x v="161"/>
          </reference>
          <reference field="2" count="1" selected="0">
            <x v="162"/>
          </reference>
          <reference field="3" count="1">
            <x v="162"/>
          </reference>
        </references>
      </pivotArea>
    </format>
    <format dxfId="18155">
      <pivotArea dataOnly="0" labelOnly="1" fieldPosition="0">
        <references count="4">
          <reference field="0" count="1" selected="0">
            <x v="164"/>
          </reference>
          <reference field="1" count="1" selected="0">
            <x v="162"/>
          </reference>
          <reference field="2" count="1" selected="0">
            <x v="163"/>
          </reference>
          <reference field="3" count="1">
            <x v="163"/>
          </reference>
        </references>
      </pivotArea>
    </format>
    <format dxfId="18154">
      <pivotArea dataOnly="0" labelOnly="1" fieldPosition="0">
        <references count="4">
          <reference field="0" count="1" selected="0">
            <x v="165"/>
          </reference>
          <reference field="1" count="1" selected="0">
            <x v="163"/>
          </reference>
          <reference field="2" count="1" selected="0">
            <x v="164"/>
          </reference>
          <reference field="3" count="1">
            <x v="164"/>
          </reference>
        </references>
      </pivotArea>
    </format>
    <format dxfId="18153">
      <pivotArea dataOnly="0" labelOnly="1" fieldPosition="0">
        <references count="4">
          <reference field="0" count="1" selected="0">
            <x v="166"/>
          </reference>
          <reference field="1" count="1" selected="0">
            <x v="164"/>
          </reference>
          <reference field="2" count="1" selected="0">
            <x v="165"/>
          </reference>
          <reference field="3" count="1">
            <x v="165"/>
          </reference>
        </references>
      </pivotArea>
    </format>
    <format dxfId="18152">
      <pivotArea dataOnly="0" labelOnly="1" fieldPosition="0">
        <references count="4">
          <reference field="0" count="1" selected="0">
            <x v="167"/>
          </reference>
          <reference field="1" count="1" selected="0">
            <x v="165"/>
          </reference>
          <reference field="2" count="1" selected="0">
            <x v="166"/>
          </reference>
          <reference field="3" count="1">
            <x v="166"/>
          </reference>
        </references>
      </pivotArea>
    </format>
    <format dxfId="18151">
      <pivotArea dataOnly="0" labelOnly="1" fieldPosition="0">
        <references count="4">
          <reference field="0" count="1" selected="0">
            <x v="168"/>
          </reference>
          <reference field="1" count="1" selected="0">
            <x v="166"/>
          </reference>
          <reference field="2" count="1" selected="0">
            <x v="167"/>
          </reference>
          <reference field="3" count="1">
            <x v="167"/>
          </reference>
        </references>
      </pivotArea>
    </format>
    <format dxfId="18150">
      <pivotArea dataOnly="0" labelOnly="1" fieldPosition="0">
        <references count="4">
          <reference field="0" count="1" selected="0">
            <x v="169"/>
          </reference>
          <reference field="1" count="1" selected="0">
            <x v="167"/>
          </reference>
          <reference field="2" count="1" selected="0">
            <x v="168"/>
          </reference>
          <reference field="3" count="1">
            <x v="168"/>
          </reference>
        </references>
      </pivotArea>
    </format>
    <format dxfId="18149">
      <pivotArea dataOnly="0" labelOnly="1" fieldPosition="0">
        <references count="4">
          <reference field="0" count="1" selected="0">
            <x v="170"/>
          </reference>
          <reference field="1" count="1" selected="0">
            <x v="168"/>
          </reference>
          <reference field="2" count="1" selected="0">
            <x v="169"/>
          </reference>
          <reference field="3" count="1">
            <x v="169"/>
          </reference>
        </references>
      </pivotArea>
    </format>
    <format dxfId="18148">
      <pivotArea dataOnly="0" labelOnly="1" fieldPosition="0">
        <references count="4">
          <reference field="0" count="1" selected="0">
            <x v="171"/>
          </reference>
          <reference field="1" count="1" selected="0">
            <x v="169"/>
          </reference>
          <reference field="2" count="1" selected="0">
            <x v="170"/>
          </reference>
          <reference field="3" count="1">
            <x v="170"/>
          </reference>
        </references>
      </pivotArea>
    </format>
    <format dxfId="18147">
      <pivotArea dataOnly="0" labelOnly="1" fieldPosition="0">
        <references count="4">
          <reference field="0" count="1" selected="0">
            <x v="172"/>
          </reference>
          <reference field="1" count="1" selected="0">
            <x v="170"/>
          </reference>
          <reference field="2" count="1" selected="0">
            <x v="171"/>
          </reference>
          <reference field="3" count="1">
            <x v="171"/>
          </reference>
        </references>
      </pivotArea>
    </format>
    <format dxfId="18146">
      <pivotArea dataOnly="0" labelOnly="1" fieldPosition="0">
        <references count="4">
          <reference field="0" count="1" selected="0">
            <x v="173"/>
          </reference>
          <reference field="1" count="1" selected="0">
            <x v="171"/>
          </reference>
          <reference field="2" count="1" selected="0">
            <x v="172"/>
          </reference>
          <reference field="3" count="1">
            <x v="172"/>
          </reference>
        </references>
      </pivotArea>
    </format>
    <format dxfId="18145">
      <pivotArea dataOnly="0" labelOnly="1" fieldPosition="0">
        <references count="4">
          <reference field="0" count="1" selected="0">
            <x v="174"/>
          </reference>
          <reference field="1" count="1" selected="0">
            <x v="172"/>
          </reference>
          <reference field="2" count="1" selected="0">
            <x v="173"/>
          </reference>
          <reference field="3" count="1">
            <x v="173"/>
          </reference>
        </references>
      </pivotArea>
    </format>
    <format dxfId="18144">
      <pivotArea dataOnly="0" labelOnly="1" fieldPosition="0">
        <references count="4">
          <reference field="0" count="1" selected="0">
            <x v="175"/>
          </reference>
          <reference field="1" count="1" selected="0">
            <x v="173"/>
          </reference>
          <reference field="2" count="1" selected="0">
            <x v="174"/>
          </reference>
          <reference field="3" count="1">
            <x v="174"/>
          </reference>
        </references>
      </pivotArea>
    </format>
    <format dxfId="18143">
      <pivotArea dataOnly="0" labelOnly="1" fieldPosition="0">
        <references count="4">
          <reference field="0" count="1" selected="0">
            <x v="176"/>
          </reference>
          <reference field="1" count="1" selected="0">
            <x v="174"/>
          </reference>
          <reference field="2" count="1" selected="0">
            <x v="175"/>
          </reference>
          <reference field="3" count="1">
            <x v="175"/>
          </reference>
        </references>
      </pivotArea>
    </format>
    <format dxfId="18142">
      <pivotArea dataOnly="0" labelOnly="1" fieldPosition="0">
        <references count="4">
          <reference field="0" count="1" selected="0">
            <x v="177"/>
          </reference>
          <reference field="1" count="1" selected="0">
            <x v="175"/>
          </reference>
          <reference field="2" count="1" selected="0">
            <x v="176"/>
          </reference>
          <reference field="3" count="1">
            <x v="176"/>
          </reference>
        </references>
      </pivotArea>
    </format>
    <format dxfId="18141">
      <pivotArea dataOnly="0" labelOnly="1" fieldPosition="0">
        <references count="4">
          <reference field="0" count="1" selected="0">
            <x v="178"/>
          </reference>
          <reference field="1" count="1" selected="0">
            <x v="176"/>
          </reference>
          <reference field="2" count="1" selected="0">
            <x v="177"/>
          </reference>
          <reference field="3" count="1">
            <x v="177"/>
          </reference>
        </references>
      </pivotArea>
    </format>
    <format dxfId="18140">
      <pivotArea dataOnly="0" labelOnly="1" fieldPosition="0">
        <references count="4">
          <reference field="0" count="1" selected="0">
            <x v="179"/>
          </reference>
          <reference field="1" count="1" selected="0">
            <x v="177"/>
          </reference>
          <reference field="2" count="1" selected="0">
            <x v="178"/>
          </reference>
          <reference field="3" count="1">
            <x v="178"/>
          </reference>
        </references>
      </pivotArea>
    </format>
    <format dxfId="18139">
      <pivotArea dataOnly="0" labelOnly="1" fieldPosition="0">
        <references count="4">
          <reference field="0" count="1" selected="0">
            <x v="180"/>
          </reference>
          <reference field="1" count="1" selected="0">
            <x v="178"/>
          </reference>
          <reference field="2" count="1" selected="0">
            <x v="179"/>
          </reference>
          <reference field="3" count="1">
            <x v="179"/>
          </reference>
        </references>
      </pivotArea>
    </format>
    <format dxfId="18138">
      <pivotArea dataOnly="0" labelOnly="1" fieldPosition="0">
        <references count="4">
          <reference field="0" count="1" selected="0">
            <x v="181"/>
          </reference>
          <reference field="1" count="1" selected="0">
            <x v="179"/>
          </reference>
          <reference field="2" count="1" selected="0">
            <x v="180"/>
          </reference>
          <reference field="3" count="1">
            <x v="180"/>
          </reference>
        </references>
      </pivotArea>
    </format>
    <format dxfId="18137">
      <pivotArea dataOnly="0" labelOnly="1" fieldPosition="0">
        <references count="4">
          <reference field="0" count="1" selected="0">
            <x v="182"/>
          </reference>
          <reference field="1" count="1" selected="0">
            <x v="180"/>
          </reference>
          <reference field="2" count="1" selected="0">
            <x v="181"/>
          </reference>
          <reference field="3" count="1">
            <x v="181"/>
          </reference>
        </references>
      </pivotArea>
    </format>
    <format dxfId="18136">
      <pivotArea dataOnly="0" labelOnly="1" fieldPosition="0">
        <references count="4">
          <reference field="0" count="1" selected="0">
            <x v="183"/>
          </reference>
          <reference field="1" count="1" selected="0">
            <x v="181"/>
          </reference>
          <reference field="2" count="1" selected="0">
            <x v="182"/>
          </reference>
          <reference field="3" count="1">
            <x v="182"/>
          </reference>
        </references>
      </pivotArea>
    </format>
    <format dxfId="18135">
      <pivotArea dataOnly="0" labelOnly="1" fieldPosition="0">
        <references count="4">
          <reference field="0" count="1" selected="0">
            <x v="184"/>
          </reference>
          <reference field="1" count="1" selected="0">
            <x v="182"/>
          </reference>
          <reference field="2" count="1" selected="0">
            <x v="183"/>
          </reference>
          <reference field="3" count="1">
            <x v="183"/>
          </reference>
        </references>
      </pivotArea>
    </format>
    <format dxfId="18134">
      <pivotArea dataOnly="0" labelOnly="1" fieldPosition="0">
        <references count="4">
          <reference field="0" count="1" selected="0">
            <x v="185"/>
          </reference>
          <reference field="1" count="1" selected="0">
            <x v="183"/>
          </reference>
          <reference field="2" count="1" selected="0">
            <x v="184"/>
          </reference>
          <reference field="3" count="1">
            <x v="184"/>
          </reference>
        </references>
      </pivotArea>
    </format>
    <format dxfId="18133">
      <pivotArea dataOnly="0" labelOnly="1" fieldPosition="0">
        <references count="4">
          <reference field="0" count="1" selected="0">
            <x v="186"/>
          </reference>
          <reference field="1" count="1" selected="0">
            <x v="184"/>
          </reference>
          <reference field="2" count="1" selected="0">
            <x v="185"/>
          </reference>
          <reference field="3" count="1">
            <x v="185"/>
          </reference>
        </references>
      </pivotArea>
    </format>
    <format dxfId="18132">
      <pivotArea dataOnly="0" labelOnly="1" fieldPosition="0">
        <references count="4">
          <reference field="0" count="1" selected="0">
            <x v="187"/>
          </reference>
          <reference field="1" count="1" selected="0">
            <x v="185"/>
          </reference>
          <reference field="2" count="1" selected="0">
            <x v="186"/>
          </reference>
          <reference field="3" count="1">
            <x v="186"/>
          </reference>
        </references>
      </pivotArea>
    </format>
    <format dxfId="18131">
      <pivotArea dataOnly="0" labelOnly="1" fieldPosition="0">
        <references count="4">
          <reference field="0" count="1" selected="0">
            <x v="188"/>
          </reference>
          <reference field="1" count="1" selected="0">
            <x v="186"/>
          </reference>
          <reference field="2" count="1" selected="0">
            <x v="187"/>
          </reference>
          <reference field="3" count="1">
            <x v="187"/>
          </reference>
        </references>
      </pivotArea>
    </format>
    <format dxfId="18130">
      <pivotArea dataOnly="0" labelOnly="1" fieldPosition="0">
        <references count="4">
          <reference field="0" count="1" selected="0">
            <x v="189"/>
          </reference>
          <reference field="1" count="1" selected="0">
            <x v="187"/>
          </reference>
          <reference field="2" count="1" selected="0">
            <x v="188"/>
          </reference>
          <reference field="3" count="1">
            <x v="188"/>
          </reference>
        </references>
      </pivotArea>
    </format>
    <format dxfId="18129">
      <pivotArea dataOnly="0" labelOnly="1" fieldPosition="0">
        <references count="4">
          <reference field="0" count="1" selected="0">
            <x v="190"/>
          </reference>
          <reference field="1" count="1" selected="0">
            <x v="188"/>
          </reference>
          <reference field="2" count="1" selected="0">
            <x v="189"/>
          </reference>
          <reference field="3" count="1">
            <x v="189"/>
          </reference>
        </references>
      </pivotArea>
    </format>
    <format dxfId="18128">
      <pivotArea dataOnly="0" labelOnly="1" fieldPosition="0">
        <references count="4">
          <reference field="0" count="1" selected="0">
            <x v="191"/>
          </reference>
          <reference field="1" count="1" selected="0">
            <x v="189"/>
          </reference>
          <reference field="2" count="1" selected="0">
            <x v="190"/>
          </reference>
          <reference field="3" count="1">
            <x v="190"/>
          </reference>
        </references>
      </pivotArea>
    </format>
    <format dxfId="18127">
      <pivotArea dataOnly="0" labelOnly="1" fieldPosition="0">
        <references count="4">
          <reference field="0" count="1" selected="0">
            <x v="192"/>
          </reference>
          <reference field="1" count="1" selected="0">
            <x v="190"/>
          </reference>
          <reference field="2" count="1" selected="0">
            <x v="191"/>
          </reference>
          <reference field="3" count="1">
            <x v="191"/>
          </reference>
        </references>
      </pivotArea>
    </format>
    <format dxfId="18126">
      <pivotArea dataOnly="0" labelOnly="1" fieldPosition="0">
        <references count="4">
          <reference field="0" count="1" selected="0">
            <x v="193"/>
          </reference>
          <reference field="1" count="1" selected="0">
            <x v="191"/>
          </reference>
          <reference field="2" count="1" selected="0">
            <x v="192"/>
          </reference>
          <reference field="3" count="1">
            <x v="192"/>
          </reference>
        </references>
      </pivotArea>
    </format>
    <format dxfId="18125">
      <pivotArea dataOnly="0" labelOnly="1" fieldPosition="0">
        <references count="4">
          <reference field="0" count="1" selected="0">
            <x v="194"/>
          </reference>
          <reference field="1" count="1" selected="0">
            <x v="192"/>
          </reference>
          <reference field="2" count="1" selected="0">
            <x v="193"/>
          </reference>
          <reference field="3" count="1">
            <x v="193"/>
          </reference>
        </references>
      </pivotArea>
    </format>
    <format dxfId="18124">
      <pivotArea dataOnly="0" labelOnly="1" fieldPosition="0">
        <references count="4">
          <reference field="0" count="1" selected="0">
            <x v="195"/>
          </reference>
          <reference field="1" count="1" selected="0">
            <x v="193"/>
          </reference>
          <reference field="2" count="1" selected="0">
            <x v="194"/>
          </reference>
          <reference field="3" count="1">
            <x v="194"/>
          </reference>
        </references>
      </pivotArea>
    </format>
    <format dxfId="18123">
      <pivotArea dataOnly="0" labelOnly="1" fieldPosition="0">
        <references count="4">
          <reference field="0" count="1" selected="0">
            <x v="196"/>
          </reference>
          <reference field="1" count="1" selected="0">
            <x v="194"/>
          </reference>
          <reference field="2" count="1" selected="0">
            <x v="195"/>
          </reference>
          <reference field="3" count="1">
            <x v="195"/>
          </reference>
        </references>
      </pivotArea>
    </format>
    <format dxfId="18122">
      <pivotArea dataOnly="0" labelOnly="1" fieldPosition="0">
        <references count="4">
          <reference field="0" count="1" selected="0">
            <x v="197"/>
          </reference>
          <reference field="1" count="1" selected="0">
            <x v="195"/>
          </reference>
          <reference field="2" count="1" selected="0">
            <x v="196"/>
          </reference>
          <reference field="3" count="1">
            <x v="196"/>
          </reference>
        </references>
      </pivotArea>
    </format>
    <format dxfId="18121">
      <pivotArea dataOnly="0" labelOnly="1" fieldPosition="0">
        <references count="4">
          <reference field="0" count="1" selected="0">
            <x v="198"/>
          </reference>
          <reference field="1" count="1" selected="0">
            <x v="196"/>
          </reference>
          <reference field="2" count="1" selected="0">
            <x v="197"/>
          </reference>
          <reference field="3" count="1">
            <x v="197"/>
          </reference>
        </references>
      </pivotArea>
    </format>
    <format dxfId="18120">
      <pivotArea dataOnly="0" labelOnly="1" fieldPosition="0">
        <references count="4">
          <reference field="0" count="1" selected="0">
            <x v="199"/>
          </reference>
          <reference field="1" count="1" selected="0">
            <x v="197"/>
          </reference>
          <reference field="2" count="1" selected="0">
            <x v="198"/>
          </reference>
          <reference field="3" count="1">
            <x v="198"/>
          </reference>
        </references>
      </pivotArea>
    </format>
    <format dxfId="18119">
      <pivotArea dataOnly="0" labelOnly="1" fieldPosition="0">
        <references count="4">
          <reference field="0" count="1" selected="0">
            <x v="200"/>
          </reference>
          <reference field="1" count="1" selected="0">
            <x v="198"/>
          </reference>
          <reference field="2" count="1" selected="0">
            <x v="199"/>
          </reference>
          <reference field="3" count="1">
            <x v="199"/>
          </reference>
        </references>
      </pivotArea>
    </format>
    <format dxfId="18118">
      <pivotArea dataOnly="0" labelOnly="1" fieldPosition="0">
        <references count="4">
          <reference field="0" count="1" selected="0">
            <x v="201"/>
          </reference>
          <reference field="1" count="1" selected="0">
            <x v="199"/>
          </reference>
          <reference field="2" count="1" selected="0">
            <x v="200"/>
          </reference>
          <reference field="3" count="1">
            <x v="200"/>
          </reference>
        </references>
      </pivotArea>
    </format>
    <format dxfId="18117">
      <pivotArea dataOnly="0" labelOnly="1" fieldPosition="0">
        <references count="4">
          <reference field="0" count="1" selected="0">
            <x v="202"/>
          </reference>
          <reference field="1" count="1" selected="0">
            <x v="200"/>
          </reference>
          <reference field="2" count="1" selected="0">
            <x v="201"/>
          </reference>
          <reference field="3" count="1">
            <x v="201"/>
          </reference>
        </references>
      </pivotArea>
    </format>
    <format dxfId="18116">
      <pivotArea dataOnly="0" labelOnly="1" fieldPosition="0">
        <references count="4">
          <reference field="0" count="1" selected="0">
            <x v="203"/>
          </reference>
          <reference field="1" count="1" selected="0">
            <x v="201"/>
          </reference>
          <reference field="2" count="1" selected="0">
            <x v="202"/>
          </reference>
          <reference field="3" count="1">
            <x v="202"/>
          </reference>
        </references>
      </pivotArea>
    </format>
    <format dxfId="18115">
      <pivotArea dataOnly="0" labelOnly="1" fieldPosition="0">
        <references count="4">
          <reference field="0" count="1" selected="0">
            <x v="204"/>
          </reference>
          <reference field="1" count="1" selected="0">
            <x v="202"/>
          </reference>
          <reference field="2" count="1" selected="0">
            <x v="203"/>
          </reference>
          <reference field="3" count="1">
            <x v="203"/>
          </reference>
        </references>
      </pivotArea>
    </format>
    <format dxfId="18114">
      <pivotArea dataOnly="0" labelOnly="1" fieldPosition="0">
        <references count="4">
          <reference field="0" count="1" selected="0">
            <x v="205"/>
          </reference>
          <reference field="1" count="1" selected="0">
            <x v="203"/>
          </reference>
          <reference field="2" count="1" selected="0">
            <x v="204"/>
          </reference>
          <reference field="3" count="1">
            <x v="204"/>
          </reference>
        </references>
      </pivotArea>
    </format>
    <format dxfId="18113">
      <pivotArea dataOnly="0" labelOnly="1" fieldPosition="0">
        <references count="4">
          <reference field="0" count="1" selected="0">
            <x v="206"/>
          </reference>
          <reference field="1" count="1" selected="0">
            <x v="204"/>
          </reference>
          <reference field="2" count="1" selected="0">
            <x v="205"/>
          </reference>
          <reference field="3" count="1">
            <x v="205"/>
          </reference>
        </references>
      </pivotArea>
    </format>
    <format dxfId="18112">
      <pivotArea dataOnly="0" labelOnly="1" fieldPosition="0">
        <references count="4">
          <reference field="0" count="1" selected="0">
            <x v="207"/>
          </reference>
          <reference field="1" count="1" selected="0">
            <x v="205"/>
          </reference>
          <reference field="2" count="1" selected="0">
            <x v="206"/>
          </reference>
          <reference field="3" count="1">
            <x v="206"/>
          </reference>
        </references>
      </pivotArea>
    </format>
    <format dxfId="18111">
      <pivotArea dataOnly="0" labelOnly="1" fieldPosition="0">
        <references count="4">
          <reference field="0" count="1" selected="0">
            <x v="208"/>
          </reference>
          <reference field="1" count="1" selected="0">
            <x v="206"/>
          </reference>
          <reference field="2" count="1" selected="0">
            <x v="207"/>
          </reference>
          <reference field="3" count="1">
            <x v="207"/>
          </reference>
        </references>
      </pivotArea>
    </format>
    <format dxfId="18110">
      <pivotArea dataOnly="0" labelOnly="1" fieldPosition="0">
        <references count="4">
          <reference field="0" count="1" selected="0">
            <x v="209"/>
          </reference>
          <reference field="1" count="1" selected="0">
            <x v="207"/>
          </reference>
          <reference field="2" count="1" selected="0">
            <x v="208"/>
          </reference>
          <reference field="3" count="1">
            <x v="208"/>
          </reference>
        </references>
      </pivotArea>
    </format>
    <format dxfId="18109">
      <pivotArea dataOnly="0" labelOnly="1" fieldPosition="0">
        <references count="4">
          <reference field="0" count="1" selected="0">
            <x v="210"/>
          </reference>
          <reference field="1" count="1" selected="0">
            <x v="208"/>
          </reference>
          <reference field="2" count="1" selected="0">
            <x v="209"/>
          </reference>
          <reference field="3" count="1">
            <x v="209"/>
          </reference>
        </references>
      </pivotArea>
    </format>
    <format dxfId="18108">
      <pivotArea dataOnly="0" labelOnly="1" fieldPosition="0">
        <references count="4">
          <reference field="0" count="1" selected="0">
            <x v="211"/>
          </reference>
          <reference field="1" count="1" selected="0">
            <x v="209"/>
          </reference>
          <reference field="2" count="1" selected="0">
            <x v="210"/>
          </reference>
          <reference field="3" count="1">
            <x v="210"/>
          </reference>
        </references>
      </pivotArea>
    </format>
    <format dxfId="18107">
      <pivotArea dataOnly="0" labelOnly="1" fieldPosition="0">
        <references count="4">
          <reference field="0" count="1" selected="0">
            <x v="212"/>
          </reference>
          <reference field="1" count="1" selected="0">
            <x v="210"/>
          </reference>
          <reference field="2" count="1" selected="0">
            <x v="211"/>
          </reference>
          <reference field="3" count="1">
            <x v="211"/>
          </reference>
        </references>
      </pivotArea>
    </format>
    <format dxfId="18106">
      <pivotArea dataOnly="0" labelOnly="1" fieldPosition="0">
        <references count="4">
          <reference field="0" count="1" selected="0">
            <x v="213"/>
          </reference>
          <reference field="1" count="1" selected="0">
            <x v="211"/>
          </reference>
          <reference field="2" count="1" selected="0">
            <x v="212"/>
          </reference>
          <reference field="3" count="1">
            <x v="212"/>
          </reference>
        </references>
      </pivotArea>
    </format>
    <format dxfId="18105">
      <pivotArea dataOnly="0" labelOnly="1" fieldPosition="0">
        <references count="4">
          <reference field="0" count="1" selected="0">
            <x v="214"/>
          </reference>
          <reference field="1" count="1" selected="0">
            <x v="212"/>
          </reference>
          <reference field="2" count="1" selected="0">
            <x v="213"/>
          </reference>
          <reference field="3" count="1">
            <x v="213"/>
          </reference>
        </references>
      </pivotArea>
    </format>
    <format dxfId="18104">
      <pivotArea dataOnly="0" labelOnly="1" fieldPosition="0">
        <references count="4">
          <reference field="0" count="1" selected="0">
            <x v="215"/>
          </reference>
          <reference field="1" count="1" selected="0">
            <x v="213"/>
          </reference>
          <reference field="2" count="1" selected="0">
            <x v="214"/>
          </reference>
          <reference field="3" count="1">
            <x v="214"/>
          </reference>
        </references>
      </pivotArea>
    </format>
    <format dxfId="18103">
      <pivotArea dataOnly="0" labelOnly="1" fieldPosition="0">
        <references count="4">
          <reference field="0" count="1" selected="0">
            <x v="216"/>
          </reference>
          <reference field="1" count="1" selected="0">
            <x v="214"/>
          </reference>
          <reference field="2" count="1" selected="0">
            <x v="215"/>
          </reference>
          <reference field="3" count="1">
            <x v="215"/>
          </reference>
        </references>
      </pivotArea>
    </format>
    <format dxfId="18102">
      <pivotArea dataOnly="0" labelOnly="1" fieldPosition="0">
        <references count="4">
          <reference field="0" count="1" selected="0">
            <x v="217"/>
          </reference>
          <reference field="1" count="1" selected="0">
            <x v="215"/>
          </reference>
          <reference field="2" count="1" selected="0">
            <x v="216"/>
          </reference>
          <reference field="3" count="1">
            <x v="216"/>
          </reference>
        </references>
      </pivotArea>
    </format>
    <format dxfId="18101">
      <pivotArea dataOnly="0" labelOnly="1" fieldPosition="0">
        <references count="4">
          <reference field="0" count="1" selected="0">
            <x v="218"/>
          </reference>
          <reference field="1" count="1" selected="0">
            <x v="216"/>
          </reference>
          <reference field="2" count="1" selected="0">
            <x v="217"/>
          </reference>
          <reference field="3" count="1">
            <x v="217"/>
          </reference>
        </references>
      </pivotArea>
    </format>
    <format dxfId="18100">
      <pivotArea dataOnly="0" labelOnly="1" fieldPosition="0">
        <references count="4">
          <reference field="0" count="1" selected="0">
            <x v="219"/>
          </reference>
          <reference field="1" count="1" selected="0">
            <x v="217"/>
          </reference>
          <reference field="2" count="1" selected="0">
            <x v="218"/>
          </reference>
          <reference field="3" count="1">
            <x v="218"/>
          </reference>
        </references>
      </pivotArea>
    </format>
    <format dxfId="18099">
      <pivotArea dataOnly="0" labelOnly="1" fieldPosition="0">
        <references count="4">
          <reference field="0" count="1" selected="0">
            <x v="220"/>
          </reference>
          <reference field="1" count="1" selected="0">
            <x v="218"/>
          </reference>
          <reference field="2" count="1" selected="0">
            <x v="219"/>
          </reference>
          <reference field="3" count="1">
            <x v="219"/>
          </reference>
        </references>
      </pivotArea>
    </format>
    <format dxfId="18098">
      <pivotArea dataOnly="0" labelOnly="1" fieldPosition="0">
        <references count="4">
          <reference field="0" count="1" selected="0">
            <x v="221"/>
          </reference>
          <reference field="1" count="1" selected="0">
            <x v="219"/>
          </reference>
          <reference field="2" count="1" selected="0">
            <x v="220"/>
          </reference>
          <reference field="3" count="1">
            <x v="220"/>
          </reference>
        </references>
      </pivotArea>
    </format>
    <format dxfId="18097">
      <pivotArea dataOnly="0" labelOnly="1" fieldPosition="0">
        <references count="4">
          <reference field="0" count="1" selected="0">
            <x v="222"/>
          </reference>
          <reference field="1" count="1" selected="0">
            <x v="220"/>
          </reference>
          <reference field="2" count="1" selected="0">
            <x v="221"/>
          </reference>
          <reference field="3" count="1">
            <x v="221"/>
          </reference>
        </references>
      </pivotArea>
    </format>
    <format dxfId="18096">
      <pivotArea dataOnly="0" labelOnly="1" fieldPosition="0">
        <references count="4">
          <reference field="0" count="1" selected="0">
            <x v="223"/>
          </reference>
          <reference field="1" count="1" selected="0">
            <x v="221"/>
          </reference>
          <reference field="2" count="1" selected="0">
            <x v="222"/>
          </reference>
          <reference field="3" count="1">
            <x v="222"/>
          </reference>
        </references>
      </pivotArea>
    </format>
    <format dxfId="18095">
      <pivotArea dataOnly="0" labelOnly="1" fieldPosition="0">
        <references count="4">
          <reference field="0" count="1" selected="0">
            <x v="224"/>
          </reference>
          <reference field="1" count="1" selected="0">
            <x v="222"/>
          </reference>
          <reference field="2" count="1" selected="0">
            <x v="223"/>
          </reference>
          <reference field="3" count="1">
            <x v="223"/>
          </reference>
        </references>
      </pivotArea>
    </format>
    <format dxfId="18094">
      <pivotArea dataOnly="0" labelOnly="1" fieldPosition="0">
        <references count="4">
          <reference field="0" count="1" selected="0">
            <x v="225"/>
          </reference>
          <reference field="1" count="1" selected="0">
            <x v="223"/>
          </reference>
          <reference field="2" count="1" selected="0">
            <x v="224"/>
          </reference>
          <reference field="3" count="1">
            <x v="224"/>
          </reference>
        </references>
      </pivotArea>
    </format>
    <format dxfId="18093">
      <pivotArea dataOnly="0" labelOnly="1" fieldPosition="0">
        <references count="4">
          <reference field="0" count="1" selected="0">
            <x v="226"/>
          </reference>
          <reference field="1" count="1" selected="0">
            <x v="224"/>
          </reference>
          <reference field="2" count="1" selected="0">
            <x v="225"/>
          </reference>
          <reference field="3" count="1">
            <x v="225"/>
          </reference>
        </references>
      </pivotArea>
    </format>
    <format dxfId="18092">
      <pivotArea dataOnly="0" labelOnly="1" fieldPosition="0">
        <references count="4">
          <reference field="0" count="1" selected="0">
            <x v="227"/>
          </reference>
          <reference field="1" count="1" selected="0">
            <x v="225"/>
          </reference>
          <reference field="2" count="1" selected="0">
            <x v="226"/>
          </reference>
          <reference field="3" count="1">
            <x v="226"/>
          </reference>
        </references>
      </pivotArea>
    </format>
    <format dxfId="18091">
      <pivotArea dataOnly="0" labelOnly="1" fieldPosition="0">
        <references count="4">
          <reference field="0" count="1" selected="0">
            <x v="228"/>
          </reference>
          <reference field="1" count="1" selected="0">
            <x v="226"/>
          </reference>
          <reference field="2" count="1" selected="0">
            <x v="227"/>
          </reference>
          <reference field="3" count="1">
            <x v="227"/>
          </reference>
        </references>
      </pivotArea>
    </format>
    <format dxfId="18090">
      <pivotArea dataOnly="0" labelOnly="1" fieldPosition="0">
        <references count="4">
          <reference field="0" count="1" selected="0">
            <x v="229"/>
          </reference>
          <reference field="1" count="1" selected="0">
            <x v="227"/>
          </reference>
          <reference field="2" count="1" selected="0">
            <x v="228"/>
          </reference>
          <reference field="3" count="1">
            <x v="228"/>
          </reference>
        </references>
      </pivotArea>
    </format>
    <format dxfId="18089">
      <pivotArea dataOnly="0" labelOnly="1" fieldPosition="0">
        <references count="4">
          <reference field="0" count="1" selected="0">
            <x v="230"/>
          </reference>
          <reference field="1" count="1" selected="0">
            <x v="228"/>
          </reference>
          <reference field="2" count="1" selected="0">
            <x v="229"/>
          </reference>
          <reference field="3" count="1">
            <x v="229"/>
          </reference>
        </references>
      </pivotArea>
    </format>
    <format dxfId="18088">
      <pivotArea dataOnly="0" labelOnly="1" fieldPosition="0">
        <references count="4">
          <reference field="0" count="1" selected="0">
            <x v="231"/>
          </reference>
          <reference field="1" count="1" selected="0">
            <x v="229"/>
          </reference>
          <reference field="2" count="1" selected="0">
            <x v="230"/>
          </reference>
          <reference field="3" count="1">
            <x v="230"/>
          </reference>
        </references>
      </pivotArea>
    </format>
    <format dxfId="18087">
      <pivotArea dataOnly="0" labelOnly="1" fieldPosition="0">
        <references count="4">
          <reference field="0" count="1" selected="0">
            <x v="232"/>
          </reference>
          <reference field="1" count="1" selected="0">
            <x v="230"/>
          </reference>
          <reference field="2" count="1" selected="0">
            <x v="231"/>
          </reference>
          <reference field="3" count="1">
            <x v="231"/>
          </reference>
        </references>
      </pivotArea>
    </format>
    <format dxfId="18086">
      <pivotArea dataOnly="0" labelOnly="1" fieldPosition="0">
        <references count="4">
          <reference field="0" count="1" selected="0">
            <x v="233"/>
          </reference>
          <reference field="1" count="1" selected="0">
            <x v="231"/>
          </reference>
          <reference field="2" count="1" selected="0">
            <x v="232"/>
          </reference>
          <reference field="3" count="1">
            <x v="232"/>
          </reference>
        </references>
      </pivotArea>
    </format>
    <format dxfId="18085">
      <pivotArea dataOnly="0" labelOnly="1" fieldPosition="0">
        <references count="4">
          <reference field="0" count="1" selected="0">
            <x v="234"/>
          </reference>
          <reference field="1" count="1" selected="0">
            <x v="232"/>
          </reference>
          <reference field="2" count="1" selected="0">
            <x v="233"/>
          </reference>
          <reference field="3" count="1">
            <x v="233"/>
          </reference>
        </references>
      </pivotArea>
    </format>
    <format dxfId="18084">
      <pivotArea dataOnly="0" labelOnly="1" fieldPosition="0">
        <references count="4">
          <reference field="0" count="1" selected="0">
            <x v="235"/>
          </reference>
          <reference field="1" count="1" selected="0">
            <x v="233"/>
          </reference>
          <reference field="2" count="1" selected="0">
            <x v="234"/>
          </reference>
          <reference field="3" count="1">
            <x v="234"/>
          </reference>
        </references>
      </pivotArea>
    </format>
    <format dxfId="18083">
      <pivotArea dataOnly="0" labelOnly="1" fieldPosition="0">
        <references count="4">
          <reference field="0" count="1" selected="0">
            <x v="236"/>
          </reference>
          <reference field="1" count="1" selected="0">
            <x v="234"/>
          </reference>
          <reference field="2" count="1" selected="0">
            <x v="235"/>
          </reference>
          <reference field="3" count="1">
            <x v="235"/>
          </reference>
        </references>
      </pivotArea>
    </format>
    <format dxfId="18082">
      <pivotArea dataOnly="0" labelOnly="1" fieldPosition="0">
        <references count="4">
          <reference field="0" count="1" selected="0">
            <x v="237"/>
          </reference>
          <reference field="1" count="1" selected="0">
            <x v="235"/>
          </reference>
          <reference field="2" count="1" selected="0">
            <x v="236"/>
          </reference>
          <reference field="3" count="1">
            <x v="236"/>
          </reference>
        </references>
      </pivotArea>
    </format>
    <format dxfId="18081">
      <pivotArea dataOnly="0" labelOnly="1" fieldPosition="0">
        <references count="4">
          <reference field="0" count="1" selected="0">
            <x v="238"/>
          </reference>
          <reference field="1" count="1" selected="0">
            <x v="236"/>
          </reference>
          <reference field="2" count="1" selected="0">
            <x v="237"/>
          </reference>
          <reference field="3" count="1">
            <x v="237"/>
          </reference>
        </references>
      </pivotArea>
    </format>
    <format dxfId="18080">
      <pivotArea dataOnly="0" labelOnly="1" fieldPosition="0">
        <references count="4">
          <reference field="0" count="1" selected="0">
            <x v="239"/>
          </reference>
          <reference field="1" count="1" selected="0">
            <x v="237"/>
          </reference>
          <reference field="2" count="1" selected="0">
            <x v="238"/>
          </reference>
          <reference field="3" count="1">
            <x v="238"/>
          </reference>
        </references>
      </pivotArea>
    </format>
    <format dxfId="18079">
      <pivotArea dataOnly="0" labelOnly="1" fieldPosition="0">
        <references count="4">
          <reference field="0" count="1" selected="0">
            <x v="240"/>
          </reference>
          <reference field="1" count="1" selected="0">
            <x v="238"/>
          </reference>
          <reference field="2" count="1" selected="0">
            <x v="239"/>
          </reference>
          <reference field="3" count="1">
            <x v="239"/>
          </reference>
        </references>
      </pivotArea>
    </format>
    <format dxfId="18078">
      <pivotArea dataOnly="0" labelOnly="1" fieldPosition="0">
        <references count="4">
          <reference field="0" count="1" selected="0">
            <x v="241"/>
          </reference>
          <reference field="1" count="1" selected="0">
            <x v="239"/>
          </reference>
          <reference field="2" count="1" selected="0">
            <x v="240"/>
          </reference>
          <reference field="3" count="1">
            <x v="240"/>
          </reference>
        </references>
      </pivotArea>
    </format>
    <format dxfId="18077">
      <pivotArea dataOnly="0" labelOnly="1" fieldPosition="0">
        <references count="4">
          <reference field="0" count="1" selected="0">
            <x v="242"/>
          </reference>
          <reference field="1" count="1" selected="0">
            <x v="240"/>
          </reference>
          <reference field="2" count="1" selected="0">
            <x v="241"/>
          </reference>
          <reference field="3" count="1">
            <x v="241"/>
          </reference>
        </references>
      </pivotArea>
    </format>
    <format dxfId="18076">
      <pivotArea dataOnly="0" labelOnly="1" fieldPosition="0">
        <references count="4">
          <reference field="0" count="1" selected="0">
            <x v="243"/>
          </reference>
          <reference field="1" count="1" selected="0">
            <x v="241"/>
          </reference>
          <reference field="2" count="1" selected="0">
            <x v="242"/>
          </reference>
          <reference field="3" count="1">
            <x v="242"/>
          </reference>
        </references>
      </pivotArea>
    </format>
    <format dxfId="18075">
      <pivotArea dataOnly="0" labelOnly="1" fieldPosition="0">
        <references count="4">
          <reference field="0" count="1" selected="0">
            <x v="244"/>
          </reference>
          <reference field="1" count="1" selected="0">
            <x v="242"/>
          </reference>
          <reference field="2" count="1" selected="0">
            <x v="243"/>
          </reference>
          <reference field="3" count="1">
            <x v="243"/>
          </reference>
        </references>
      </pivotArea>
    </format>
    <format dxfId="18074">
      <pivotArea dataOnly="0" labelOnly="1" fieldPosition="0">
        <references count="4">
          <reference field="0" count="1" selected="0">
            <x v="245"/>
          </reference>
          <reference field="1" count="1" selected="0">
            <x v="243"/>
          </reference>
          <reference field="2" count="1" selected="0">
            <x v="244"/>
          </reference>
          <reference field="3" count="1">
            <x v="244"/>
          </reference>
        </references>
      </pivotArea>
    </format>
    <format dxfId="18073">
      <pivotArea dataOnly="0" labelOnly="1" fieldPosition="0">
        <references count="4">
          <reference field="0" count="1" selected="0">
            <x v="246"/>
          </reference>
          <reference field="1" count="1" selected="0">
            <x v="244"/>
          </reference>
          <reference field="2" count="1" selected="0">
            <x v="245"/>
          </reference>
          <reference field="3" count="1">
            <x v="245"/>
          </reference>
        </references>
      </pivotArea>
    </format>
    <format dxfId="18072">
      <pivotArea dataOnly="0" labelOnly="1" fieldPosition="0">
        <references count="4">
          <reference field="0" count="1" selected="0">
            <x v="247"/>
          </reference>
          <reference field="1" count="1" selected="0">
            <x v="245"/>
          </reference>
          <reference field="2" count="1" selected="0">
            <x v="246"/>
          </reference>
          <reference field="3" count="1">
            <x v="246"/>
          </reference>
        </references>
      </pivotArea>
    </format>
    <format dxfId="18071">
      <pivotArea dataOnly="0" labelOnly="1" fieldPosition="0">
        <references count="4">
          <reference field="0" count="1" selected="0">
            <x v="248"/>
          </reference>
          <reference field="1" count="1" selected="0">
            <x v="246"/>
          </reference>
          <reference field="2" count="1" selected="0">
            <x v="247"/>
          </reference>
          <reference field="3" count="1">
            <x v="247"/>
          </reference>
        </references>
      </pivotArea>
    </format>
    <format dxfId="18070">
      <pivotArea dataOnly="0" labelOnly="1" fieldPosition="0">
        <references count="4">
          <reference field="0" count="1" selected="0">
            <x v="249"/>
          </reference>
          <reference field="1" count="1" selected="0">
            <x v="247"/>
          </reference>
          <reference field="2" count="1" selected="0">
            <x v="248"/>
          </reference>
          <reference field="3" count="1">
            <x v="248"/>
          </reference>
        </references>
      </pivotArea>
    </format>
    <format dxfId="18069">
      <pivotArea dataOnly="0" labelOnly="1" fieldPosition="0">
        <references count="4">
          <reference field="0" count="1" selected="0">
            <x v="250"/>
          </reference>
          <reference field="1" count="1" selected="0">
            <x v="248"/>
          </reference>
          <reference field="2" count="1" selected="0">
            <x v="249"/>
          </reference>
          <reference field="3" count="1">
            <x v="249"/>
          </reference>
        </references>
      </pivotArea>
    </format>
    <format dxfId="18068">
      <pivotArea dataOnly="0" labelOnly="1" fieldPosition="0">
        <references count="4">
          <reference field="0" count="1" selected="0">
            <x v="251"/>
          </reference>
          <reference field="1" count="1" selected="0">
            <x v="249"/>
          </reference>
          <reference field="2" count="1" selected="0">
            <x v="250"/>
          </reference>
          <reference field="3" count="1">
            <x v="250"/>
          </reference>
        </references>
      </pivotArea>
    </format>
    <format dxfId="18067">
      <pivotArea dataOnly="0" labelOnly="1" fieldPosition="0">
        <references count="4">
          <reference field="0" count="1" selected="0">
            <x v="252"/>
          </reference>
          <reference field="1" count="1" selected="0">
            <x v="250"/>
          </reference>
          <reference field="2" count="1" selected="0">
            <x v="251"/>
          </reference>
          <reference field="3" count="1">
            <x v="251"/>
          </reference>
        </references>
      </pivotArea>
    </format>
    <format dxfId="18066">
      <pivotArea dataOnly="0" labelOnly="1" fieldPosition="0">
        <references count="4">
          <reference field="0" count="1" selected="0">
            <x v="253"/>
          </reference>
          <reference field="1" count="1" selected="0">
            <x v="251"/>
          </reference>
          <reference field="2" count="1" selected="0">
            <x v="252"/>
          </reference>
          <reference field="3" count="1">
            <x v="252"/>
          </reference>
        </references>
      </pivotArea>
    </format>
    <format dxfId="18065">
      <pivotArea dataOnly="0" labelOnly="1" fieldPosition="0">
        <references count="4">
          <reference field="0" count="1" selected="0">
            <x v="254"/>
          </reference>
          <reference field="1" count="1" selected="0">
            <x v="252"/>
          </reference>
          <reference field="2" count="1" selected="0">
            <x v="253"/>
          </reference>
          <reference field="3" count="1">
            <x v="253"/>
          </reference>
        </references>
      </pivotArea>
    </format>
    <format dxfId="18064">
      <pivotArea dataOnly="0" labelOnly="1" fieldPosition="0">
        <references count="4">
          <reference field="0" count="1" selected="0">
            <x v="255"/>
          </reference>
          <reference field="1" count="1" selected="0">
            <x v="253"/>
          </reference>
          <reference field="2" count="1" selected="0">
            <x v="254"/>
          </reference>
          <reference field="3" count="1">
            <x v="254"/>
          </reference>
        </references>
      </pivotArea>
    </format>
    <format dxfId="18063">
      <pivotArea dataOnly="0" labelOnly="1" fieldPosition="0">
        <references count="4">
          <reference field="0" count="1" selected="0">
            <x v="256"/>
          </reference>
          <reference field="1" count="1" selected="0">
            <x v="254"/>
          </reference>
          <reference field="2" count="1" selected="0">
            <x v="255"/>
          </reference>
          <reference field="3" count="1">
            <x v="255"/>
          </reference>
        </references>
      </pivotArea>
    </format>
    <format dxfId="18062">
      <pivotArea dataOnly="0" labelOnly="1" fieldPosition="0">
        <references count="4">
          <reference field="0" count="1" selected="0">
            <x v="257"/>
          </reference>
          <reference field="1" count="1" selected="0">
            <x v="255"/>
          </reference>
          <reference field="2" count="1" selected="0">
            <x v="256"/>
          </reference>
          <reference field="3" count="1">
            <x v="256"/>
          </reference>
        </references>
      </pivotArea>
    </format>
    <format dxfId="18061">
      <pivotArea dataOnly="0" labelOnly="1" fieldPosition="0">
        <references count="4">
          <reference field="0" count="1" selected="0">
            <x v="258"/>
          </reference>
          <reference field="1" count="1" selected="0">
            <x v="256"/>
          </reference>
          <reference field="2" count="1" selected="0">
            <x v="257"/>
          </reference>
          <reference field="3" count="1">
            <x v="257"/>
          </reference>
        </references>
      </pivotArea>
    </format>
    <format dxfId="18060">
      <pivotArea dataOnly="0" labelOnly="1" fieldPosition="0">
        <references count="4">
          <reference field="0" count="1" selected="0">
            <x v="259"/>
          </reference>
          <reference field="1" count="1" selected="0">
            <x v="257"/>
          </reference>
          <reference field="2" count="1" selected="0">
            <x v="258"/>
          </reference>
          <reference field="3" count="1">
            <x v="258"/>
          </reference>
        </references>
      </pivotArea>
    </format>
    <format dxfId="18059">
      <pivotArea dataOnly="0" labelOnly="1" fieldPosition="0">
        <references count="4">
          <reference field="0" count="1" selected="0">
            <x v="260"/>
          </reference>
          <reference field="1" count="1" selected="0">
            <x v="258"/>
          </reference>
          <reference field="2" count="1" selected="0">
            <x v="259"/>
          </reference>
          <reference field="3" count="1">
            <x v="259"/>
          </reference>
        </references>
      </pivotArea>
    </format>
    <format dxfId="18058">
      <pivotArea dataOnly="0" labelOnly="1" fieldPosition="0">
        <references count="4">
          <reference field="0" count="1" selected="0">
            <x v="261"/>
          </reference>
          <reference field="1" count="1" selected="0">
            <x v="259"/>
          </reference>
          <reference field="2" count="1" selected="0">
            <x v="260"/>
          </reference>
          <reference field="3" count="1">
            <x v="260"/>
          </reference>
        </references>
      </pivotArea>
    </format>
    <format dxfId="18057">
      <pivotArea dataOnly="0" labelOnly="1" fieldPosition="0">
        <references count="4">
          <reference field="0" count="1" selected="0">
            <x v="262"/>
          </reference>
          <reference field="1" count="1" selected="0">
            <x v="260"/>
          </reference>
          <reference field="2" count="1" selected="0">
            <x v="261"/>
          </reference>
          <reference field="3" count="1">
            <x v="261"/>
          </reference>
        </references>
      </pivotArea>
    </format>
    <format dxfId="18056">
      <pivotArea dataOnly="0" labelOnly="1" fieldPosition="0">
        <references count="4">
          <reference field="0" count="1" selected="0">
            <x v="263"/>
          </reference>
          <reference field="1" count="1" selected="0">
            <x v="261"/>
          </reference>
          <reference field="2" count="1" selected="0">
            <x v="262"/>
          </reference>
          <reference field="3" count="1">
            <x v="262"/>
          </reference>
        </references>
      </pivotArea>
    </format>
    <format dxfId="18055">
      <pivotArea dataOnly="0" labelOnly="1" fieldPosition="0">
        <references count="4">
          <reference field="0" count="1" selected="0">
            <x v="264"/>
          </reference>
          <reference field="1" count="1" selected="0">
            <x v="262"/>
          </reference>
          <reference field="2" count="1" selected="0">
            <x v="263"/>
          </reference>
          <reference field="3" count="1">
            <x v="263"/>
          </reference>
        </references>
      </pivotArea>
    </format>
    <format dxfId="18054">
      <pivotArea dataOnly="0" labelOnly="1" fieldPosition="0">
        <references count="4">
          <reference field="0" count="1" selected="0">
            <x v="265"/>
          </reference>
          <reference field="1" count="1" selected="0">
            <x v="263"/>
          </reference>
          <reference field="2" count="1" selected="0">
            <x v="264"/>
          </reference>
          <reference field="3" count="1">
            <x v="264"/>
          </reference>
        </references>
      </pivotArea>
    </format>
    <format dxfId="18053">
      <pivotArea dataOnly="0" labelOnly="1" fieldPosition="0">
        <references count="4">
          <reference field="0" count="1" selected="0">
            <x v="266"/>
          </reference>
          <reference field="1" count="1" selected="0">
            <x v="264"/>
          </reference>
          <reference field="2" count="1" selected="0">
            <x v="265"/>
          </reference>
          <reference field="3" count="1">
            <x v="265"/>
          </reference>
        </references>
      </pivotArea>
    </format>
    <format dxfId="18052">
      <pivotArea dataOnly="0" labelOnly="1" fieldPosition="0">
        <references count="4">
          <reference field="0" count="1" selected="0">
            <x v="267"/>
          </reference>
          <reference field="1" count="1" selected="0">
            <x v="265"/>
          </reference>
          <reference field="2" count="1" selected="0">
            <x v="266"/>
          </reference>
          <reference field="3" count="1">
            <x v="266"/>
          </reference>
        </references>
      </pivotArea>
    </format>
    <format dxfId="18051">
      <pivotArea dataOnly="0" labelOnly="1" fieldPosition="0">
        <references count="4">
          <reference field="0" count="1" selected="0">
            <x v="268"/>
          </reference>
          <reference field="1" count="1" selected="0">
            <x v="266"/>
          </reference>
          <reference field="2" count="1" selected="0">
            <x v="267"/>
          </reference>
          <reference field="3" count="1">
            <x v="267"/>
          </reference>
        </references>
      </pivotArea>
    </format>
    <format dxfId="18050">
      <pivotArea dataOnly="0" labelOnly="1" fieldPosition="0">
        <references count="4">
          <reference field="0" count="1" selected="0">
            <x v="269"/>
          </reference>
          <reference field="1" count="1" selected="0">
            <x v="267"/>
          </reference>
          <reference field="2" count="1" selected="0">
            <x v="268"/>
          </reference>
          <reference field="3" count="1">
            <x v="268"/>
          </reference>
        </references>
      </pivotArea>
    </format>
    <format dxfId="18049">
      <pivotArea dataOnly="0" labelOnly="1" fieldPosition="0">
        <references count="4">
          <reference field="0" count="1" selected="0">
            <x v="270"/>
          </reference>
          <reference field="1" count="1" selected="0">
            <x v="268"/>
          </reference>
          <reference field="2" count="1" selected="0">
            <x v="269"/>
          </reference>
          <reference field="3" count="1">
            <x v="269"/>
          </reference>
        </references>
      </pivotArea>
    </format>
    <format dxfId="18048">
      <pivotArea dataOnly="0" labelOnly="1" fieldPosition="0">
        <references count="4">
          <reference field="0" count="1" selected="0">
            <x v="271"/>
          </reference>
          <reference field="1" count="1" selected="0">
            <x v="269"/>
          </reference>
          <reference field="2" count="1" selected="0">
            <x v="270"/>
          </reference>
          <reference field="3" count="1">
            <x v="270"/>
          </reference>
        </references>
      </pivotArea>
    </format>
    <format dxfId="18047">
      <pivotArea dataOnly="0" labelOnly="1" fieldPosition="0">
        <references count="4">
          <reference field="0" count="1" selected="0">
            <x v="272"/>
          </reference>
          <reference field="1" count="1" selected="0">
            <x v="270"/>
          </reference>
          <reference field="2" count="1" selected="0">
            <x v="271"/>
          </reference>
          <reference field="3" count="1">
            <x v="271"/>
          </reference>
        </references>
      </pivotArea>
    </format>
    <format dxfId="18046">
      <pivotArea dataOnly="0" labelOnly="1" fieldPosition="0">
        <references count="4">
          <reference field="0" count="1" selected="0">
            <x v="273"/>
          </reference>
          <reference field="1" count="1" selected="0">
            <x v="271"/>
          </reference>
          <reference field="2" count="1" selected="0">
            <x v="272"/>
          </reference>
          <reference field="3" count="1">
            <x v="272"/>
          </reference>
        </references>
      </pivotArea>
    </format>
    <format dxfId="18045">
      <pivotArea dataOnly="0" labelOnly="1" fieldPosition="0">
        <references count="4">
          <reference field="0" count="1" selected="0">
            <x v="274"/>
          </reference>
          <reference field="1" count="1" selected="0">
            <x v="272"/>
          </reference>
          <reference field="2" count="1" selected="0">
            <x v="273"/>
          </reference>
          <reference field="3" count="1">
            <x v="273"/>
          </reference>
        </references>
      </pivotArea>
    </format>
    <format dxfId="18044">
      <pivotArea dataOnly="0" labelOnly="1" fieldPosition="0">
        <references count="4">
          <reference field="0" count="1" selected="0">
            <x v="275"/>
          </reference>
          <reference field="1" count="1" selected="0">
            <x v="273"/>
          </reference>
          <reference field="2" count="1" selected="0">
            <x v="274"/>
          </reference>
          <reference field="3" count="1">
            <x v="274"/>
          </reference>
        </references>
      </pivotArea>
    </format>
    <format dxfId="18043">
      <pivotArea dataOnly="0" labelOnly="1" fieldPosition="0">
        <references count="4">
          <reference field="0" count="1" selected="0">
            <x v="276"/>
          </reference>
          <reference field="1" count="1" selected="0">
            <x v="274"/>
          </reference>
          <reference field="2" count="1" selected="0">
            <x v="275"/>
          </reference>
          <reference field="3" count="1">
            <x v="275"/>
          </reference>
        </references>
      </pivotArea>
    </format>
    <format dxfId="18042">
      <pivotArea dataOnly="0" labelOnly="1" fieldPosition="0">
        <references count="4">
          <reference field="0" count="1" selected="0">
            <x v="277"/>
          </reference>
          <reference field="1" count="1" selected="0">
            <x v="275"/>
          </reference>
          <reference field="2" count="1" selected="0">
            <x v="276"/>
          </reference>
          <reference field="3" count="1">
            <x v="276"/>
          </reference>
        </references>
      </pivotArea>
    </format>
    <format dxfId="18041">
      <pivotArea dataOnly="0" labelOnly="1" fieldPosition="0">
        <references count="4">
          <reference field="0" count="1" selected="0">
            <x v="278"/>
          </reference>
          <reference field="1" count="1" selected="0">
            <x v="276"/>
          </reference>
          <reference field="2" count="1" selected="0">
            <x v="277"/>
          </reference>
          <reference field="3" count="1">
            <x v="277"/>
          </reference>
        </references>
      </pivotArea>
    </format>
    <format dxfId="18040">
      <pivotArea dataOnly="0" labelOnly="1" fieldPosition="0">
        <references count="4">
          <reference field="0" count="1" selected="0">
            <x v="279"/>
          </reference>
          <reference field="1" count="1" selected="0">
            <x v="277"/>
          </reference>
          <reference field="2" count="1" selected="0">
            <x v="278"/>
          </reference>
          <reference field="3" count="1">
            <x v="278"/>
          </reference>
        </references>
      </pivotArea>
    </format>
    <format dxfId="18039">
      <pivotArea dataOnly="0" labelOnly="1" fieldPosition="0">
        <references count="4">
          <reference field="0" count="1" selected="0">
            <x v="280"/>
          </reference>
          <reference field="1" count="1" selected="0">
            <x v="278"/>
          </reference>
          <reference field="2" count="1" selected="0">
            <x v="279"/>
          </reference>
          <reference field="3" count="1">
            <x v="279"/>
          </reference>
        </references>
      </pivotArea>
    </format>
    <format dxfId="18038">
      <pivotArea dataOnly="0" labelOnly="1" fieldPosition="0">
        <references count="4">
          <reference field="0" count="1" selected="0">
            <x v="281"/>
          </reference>
          <reference field="1" count="1" selected="0">
            <x v="279"/>
          </reference>
          <reference field="2" count="1" selected="0">
            <x v="280"/>
          </reference>
          <reference field="3" count="1">
            <x v="280"/>
          </reference>
        </references>
      </pivotArea>
    </format>
    <format dxfId="18037">
      <pivotArea dataOnly="0" labelOnly="1" fieldPosition="0">
        <references count="4">
          <reference field="0" count="1" selected="0">
            <x v="282"/>
          </reference>
          <reference field="1" count="1" selected="0">
            <x v="280"/>
          </reference>
          <reference field="2" count="1" selected="0">
            <x v="281"/>
          </reference>
          <reference field="3" count="1">
            <x v="281"/>
          </reference>
        </references>
      </pivotArea>
    </format>
    <format dxfId="18036">
      <pivotArea dataOnly="0" labelOnly="1" fieldPosition="0">
        <references count="4">
          <reference field="0" count="1" selected="0">
            <x v="283"/>
          </reference>
          <reference field="1" count="1" selected="0">
            <x v="281"/>
          </reference>
          <reference field="2" count="1" selected="0">
            <x v="282"/>
          </reference>
          <reference field="3" count="1">
            <x v="282"/>
          </reference>
        </references>
      </pivotArea>
    </format>
    <format dxfId="18035">
      <pivotArea dataOnly="0" labelOnly="1" fieldPosition="0">
        <references count="4">
          <reference field="0" count="1" selected="0">
            <x v="284"/>
          </reference>
          <reference field="1" count="1" selected="0">
            <x v="282"/>
          </reference>
          <reference field="2" count="1" selected="0">
            <x v="283"/>
          </reference>
          <reference field="3" count="1">
            <x v="283"/>
          </reference>
        </references>
      </pivotArea>
    </format>
    <format dxfId="18034">
      <pivotArea dataOnly="0" labelOnly="1" fieldPosition="0">
        <references count="4">
          <reference field="0" count="1" selected="0">
            <x v="285"/>
          </reference>
          <reference field="1" count="1" selected="0">
            <x v="283"/>
          </reference>
          <reference field="2" count="1" selected="0">
            <x v="284"/>
          </reference>
          <reference field="3" count="1">
            <x v="284"/>
          </reference>
        </references>
      </pivotArea>
    </format>
    <format dxfId="18033">
      <pivotArea dataOnly="0" labelOnly="1" fieldPosition="0">
        <references count="4">
          <reference field="0" count="1" selected="0">
            <x v="286"/>
          </reference>
          <reference field="1" count="1" selected="0">
            <x v="284"/>
          </reference>
          <reference field="2" count="1" selected="0">
            <x v="285"/>
          </reference>
          <reference field="3" count="1">
            <x v="285"/>
          </reference>
        </references>
      </pivotArea>
    </format>
    <format dxfId="18032">
      <pivotArea dataOnly="0" labelOnly="1" fieldPosition="0">
        <references count="4">
          <reference field="0" count="1" selected="0">
            <x v="287"/>
          </reference>
          <reference field="1" count="1" selected="0">
            <x v="285"/>
          </reference>
          <reference field="2" count="1" selected="0">
            <x v="286"/>
          </reference>
          <reference field="3" count="1">
            <x v="286"/>
          </reference>
        </references>
      </pivotArea>
    </format>
    <format dxfId="18031">
      <pivotArea dataOnly="0" labelOnly="1" fieldPosition="0">
        <references count="4">
          <reference field="0" count="1" selected="0">
            <x v="288"/>
          </reference>
          <reference field="1" count="1" selected="0">
            <x v="286"/>
          </reference>
          <reference field="2" count="1" selected="0">
            <x v="287"/>
          </reference>
          <reference field="3" count="1">
            <x v="287"/>
          </reference>
        </references>
      </pivotArea>
    </format>
    <format dxfId="18030">
      <pivotArea dataOnly="0" labelOnly="1" fieldPosition="0">
        <references count="4">
          <reference field="0" count="1" selected="0">
            <x v="289"/>
          </reference>
          <reference field="1" count="1" selected="0">
            <x v="287"/>
          </reference>
          <reference field="2" count="1" selected="0">
            <x v="288"/>
          </reference>
          <reference field="3" count="1">
            <x v="288"/>
          </reference>
        </references>
      </pivotArea>
    </format>
    <format dxfId="18029">
      <pivotArea dataOnly="0" labelOnly="1" fieldPosition="0">
        <references count="4">
          <reference field="0" count="1" selected="0">
            <x v="290"/>
          </reference>
          <reference field="1" count="1" selected="0">
            <x v="288"/>
          </reference>
          <reference field="2" count="1" selected="0">
            <x v="289"/>
          </reference>
          <reference field="3" count="1">
            <x v="289"/>
          </reference>
        </references>
      </pivotArea>
    </format>
    <format dxfId="18028">
      <pivotArea dataOnly="0" labelOnly="1" fieldPosition="0">
        <references count="4">
          <reference field="0" count="1" selected="0">
            <x v="291"/>
          </reference>
          <reference field="1" count="1" selected="0">
            <x v="289"/>
          </reference>
          <reference field="2" count="1" selected="0">
            <x v="290"/>
          </reference>
          <reference field="3" count="1">
            <x v="290"/>
          </reference>
        </references>
      </pivotArea>
    </format>
    <format dxfId="18027">
      <pivotArea dataOnly="0" labelOnly="1" fieldPosition="0">
        <references count="4">
          <reference field="0" count="1" selected="0">
            <x v="292"/>
          </reference>
          <reference field="1" count="1" selected="0">
            <x v="290"/>
          </reference>
          <reference field="2" count="1" selected="0">
            <x v="291"/>
          </reference>
          <reference field="3" count="1">
            <x v="291"/>
          </reference>
        </references>
      </pivotArea>
    </format>
    <format dxfId="18026">
      <pivotArea dataOnly="0" labelOnly="1" fieldPosition="0">
        <references count="4">
          <reference field="0" count="1" selected="0">
            <x v="293"/>
          </reference>
          <reference field="1" count="1" selected="0">
            <x v="291"/>
          </reference>
          <reference field="2" count="1" selected="0">
            <x v="292"/>
          </reference>
          <reference field="3" count="1">
            <x v="292"/>
          </reference>
        </references>
      </pivotArea>
    </format>
    <format dxfId="18025">
      <pivotArea dataOnly="0" labelOnly="1" fieldPosition="0">
        <references count="4">
          <reference field="0" count="1" selected="0">
            <x v="294"/>
          </reference>
          <reference field="1" count="1" selected="0">
            <x v="292"/>
          </reference>
          <reference field="2" count="1" selected="0">
            <x v="293"/>
          </reference>
          <reference field="3" count="1">
            <x v="293"/>
          </reference>
        </references>
      </pivotArea>
    </format>
    <format dxfId="18024">
      <pivotArea dataOnly="0" labelOnly="1" fieldPosition="0">
        <references count="4">
          <reference field="0" count="1" selected="0">
            <x v="295"/>
          </reference>
          <reference field="1" count="1" selected="0">
            <x v="293"/>
          </reference>
          <reference field="2" count="1" selected="0">
            <x v="294"/>
          </reference>
          <reference field="3" count="1">
            <x v="294"/>
          </reference>
        </references>
      </pivotArea>
    </format>
    <format dxfId="18023">
      <pivotArea dataOnly="0" labelOnly="1" fieldPosition="0">
        <references count="4">
          <reference field="0" count="1" selected="0">
            <x v="296"/>
          </reference>
          <reference field="1" count="1" selected="0">
            <x v="294"/>
          </reference>
          <reference field="2" count="1" selected="0">
            <x v="295"/>
          </reference>
          <reference field="3" count="1">
            <x v="295"/>
          </reference>
        </references>
      </pivotArea>
    </format>
    <format dxfId="18022">
      <pivotArea dataOnly="0" labelOnly="1" fieldPosition="0">
        <references count="4">
          <reference field="0" count="1" selected="0">
            <x v="297"/>
          </reference>
          <reference field="1" count="1" selected="0">
            <x v="295"/>
          </reference>
          <reference field="2" count="1" selected="0">
            <x v="296"/>
          </reference>
          <reference field="3" count="1">
            <x v="296"/>
          </reference>
        </references>
      </pivotArea>
    </format>
    <format dxfId="18021">
      <pivotArea dataOnly="0" labelOnly="1" fieldPosition="0">
        <references count="4">
          <reference field="0" count="1" selected="0">
            <x v="298"/>
          </reference>
          <reference field="1" count="1" selected="0">
            <x v="296"/>
          </reference>
          <reference field="2" count="1" selected="0">
            <x v="297"/>
          </reference>
          <reference field="3" count="1">
            <x v="297"/>
          </reference>
        </references>
      </pivotArea>
    </format>
    <format dxfId="18020">
      <pivotArea dataOnly="0" labelOnly="1" fieldPosition="0">
        <references count="4">
          <reference field="0" count="1" selected="0">
            <x v="299"/>
          </reference>
          <reference field="1" count="1" selected="0">
            <x v="297"/>
          </reference>
          <reference field="2" count="1" selected="0">
            <x v="298"/>
          </reference>
          <reference field="3" count="1">
            <x v="298"/>
          </reference>
        </references>
      </pivotArea>
    </format>
    <format dxfId="18019">
      <pivotArea dataOnly="0" labelOnly="1" fieldPosition="0">
        <references count="4">
          <reference field="0" count="1" selected="0">
            <x v="300"/>
          </reference>
          <reference field="1" count="1" selected="0">
            <x v="298"/>
          </reference>
          <reference field="2" count="1" selected="0">
            <x v="299"/>
          </reference>
          <reference field="3" count="1">
            <x v="299"/>
          </reference>
        </references>
      </pivotArea>
    </format>
    <format dxfId="18018">
      <pivotArea dataOnly="0" labelOnly="1" fieldPosition="0">
        <references count="4">
          <reference field="0" count="1" selected="0">
            <x v="301"/>
          </reference>
          <reference field="1" count="1" selected="0">
            <x v="299"/>
          </reference>
          <reference field="2" count="1" selected="0">
            <x v="300"/>
          </reference>
          <reference field="3" count="1">
            <x v="300"/>
          </reference>
        </references>
      </pivotArea>
    </format>
    <format dxfId="18017">
      <pivotArea dataOnly="0" labelOnly="1" fieldPosition="0">
        <references count="4">
          <reference field="0" count="1" selected="0">
            <x v="302"/>
          </reference>
          <reference field="1" count="1" selected="0">
            <x v="300"/>
          </reference>
          <reference field="2" count="1" selected="0">
            <x v="301"/>
          </reference>
          <reference field="3" count="1">
            <x v="301"/>
          </reference>
        </references>
      </pivotArea>
    </format>
    <format dxfId="18016">
      <pivotArea dataOnly="0" labelOnly="1" fieldPosition="0">
        <references count="4">
          <reference field="0" count="1" selected="0">
            <x v="303"/>
          </reference>
          <reference field="1" count="1" selected="0">
            <x v="301"/>
          </reference>
          <reference field="2" count="1" selected="0">
            <x v="302"/>
          </reference>
          <reference field="3" count="1">
            <x v="302"/>
          </reference>
        </references>
      </pivotArea>
    </format>
    <format dxfId="18015">
      <pivotArea dataOnly="0" labelOnly="1" fieldPosition="0">
        <references count="4">
          <reference field="0" count="1" selected="0">
            <x v="304"/>
          </reference>
          <reference field="1" count="1" selected="0">
            <x v="302"/>
          </reference>
          <reference field="2" count="1" selected="0">
            <x v="303"/>
          </reference>
          <reference field="3" count="1">
            <x v="303"/>
          </reference>
        </references>
      </pivotArea>
    </format>
    <format dxfId="18014">
      <pivotArea dataOnly="0" labelOnly="1" fieldPosition="0">
        <references count="4">
          <reference field="0" count="1" selected="0">
            <x v="305"/>
          </reference>
          <reference field="1" count="1" selected="0">
            <x v="303"/>
          </reference>
          <reference field="2" count="1" selected="0">
            <x v="304"/>
          </reference>
          <reference field="3" count="1">
            <x v="304"/>
          </reference>
        </references>
      </pivotArea>
    </format>
    <format dxfId="18013">
      <pivotArea dataOnly="0" labelOnly="1" fieldPosition="0">
        <references count="4">
          <reference field="0" count="1" selected="0">
            <x v="306"/>
          </reference>
          <reference field="1" count="1" selected="0">
            <x v="304"/>
          </reference>
          <reference field="2" count="1" selected="0">
            <x v="305"/>
          </reference>
          <reference field="3" count="1">
            <x v="305"/>
          </reference>
        </references>
      </pivotArea>
    </format>
    <format dxfId="18012">
      <pivotArea dataOnly="0" labelOnly="1" fieldPosition="0">
        <references count="4">
          <reference field="0" count="1" selected="0">
            <x v="307"/>
          </reference>
          <reference field="1" count="1" selected="0">
            <x v="305"/>
          </reference>
          <reference field="2" count="1" selected="0">
            <x v="306"/>
          </reference>
          <reference field="3" count="1">
            <x v="306"/>
          </reference>
        </references>
      </pivotArea>
    </format>
    <format dxfId="18011">
      <pivotArea dataOnly="0" labelOnly="1" fieldPosition="0">
        <references count="4">
          <reference field="0" count="1" selected="0">
            <x v="308"/>
          </reference>
          <reference field="1" count="1" selected="0">
            <x v="306"/>
          </reference>
          <reference field="2" count="1" selected="0">
            <x v="307"/>
          </reference>
          <reference field="3" count="1">
            <x v="307"/>
          </reference>
        </references>
      </pivotArea>
    </format>
    <format dxfId="18010">
      <pivotArea dataOnly="0" labelOnly="1" fieldPosition="0">
        <references count="4">
          <reference field="0" count="1" selected="0">
            <x v="309"/>
          </reference>
          <reference field="1" count="1" selected="0">
            <x v="307"/>
          </reference>
          <reference field="2" count="1" selected="0">
            <x v="308"/>
          </reference>
          <reference field="3" count="1">
            <x v="308"/>
          </reference>
        </references>
      </pivotArea>
    </format>
    <format dxfId="18009">
      <pivotArea dataOnly="0" labelOnly="1" fieldPosition="0">
        <references count="4">
          <reference field="0" count="1" selected="0">
            <x v="310"/>
          </reference>
          <reference field="1" count="1" selected="0">
            <x v="308"/>
          </reference>
          <reference field="2" count="1" selected="0">
            <x v="309"/>
          </reference>
          <reference field="3" count="1">
            <x v="309"/>
          </reference>
        </references>
      </pivotArea>
    </format>
    <format dxfId="18008">
      <pivotArea dataOnly="0" labelOnly="1" fieldPosition="0">
        <references count="4">
          <reference field="0" count="1" selected="0">
            <x v="311"/>
          </reference>
          <reference field="1" count="1" selected="0">
            <x v="309"/>
          </reference>
          <reference field="2" count="1" selected="0">
            <x v="310"/>
          </reference>
          <reference field="3" count="1">
            <x v="310"/>
          </reference>
        </references>
      </pivotArea>
    </format>
    <format dxfId="18007">
      <pivotArea dataOnly="0" labelOnly="1" fieldPosition="0">
        <references count="4">
          <reference field="0" count="1" selected="0">
            <x v="312"/>
          </reference>
          <reference field="1" count="1" selected="0">
            <x v="310"/>
          </reference>
          <reference field="2" count="1" selected="0">
            <x v="311"/>
          </reference>
          <reference field="3" count="1">
            <x v="311"/>
          </reference>
        </references>
      </pivotArea>
    </format>
    <format dxfId="18006">
      <pivotArea dataOnly="0" labelOnly="1" fieldPosition="0">
        <references count="4">
          <reference field="0" count="1" selected="0">
            <x v="313"/>
          </reference>
          <reference field="1" count="1" selected="0">
            <x v="311"/>
          </reference>
          <reference field="2" count="1" selected="0">
            <x v="312"/>
          </reference>
          <reference field="3" count="1">
            <x v="312"/>
          </reference>
        </references>
      </pivotArea>
    </format>
    <format dxfId="18005">
      <pivotArea dataOnly="0" labelOnly="1" fieldPosition="0">
        <references count="4">
          <reference field="0" count="1" selected="0">
            <x v="314"/>
          </reference>
          <reference field="1" count="1" selected="0">
            <x v="312"/>
          </reference>
          <reference field="2" count="1" selected="0">
            <x v="313"/>
          </reference>
          <reference field="3" count="1">
            <x v="313"/>
          </reference>
        </references>
      </pivotArea>
    </format>
    <format dxfId="18004">
      <pivotArea dataOnly="0" labelOnly="1" fieldPosition="0">
        <references count="4">
          <reference field="0" count="1" selected="0">
            <x v="315"/>
          </reference>
          <reference field="1" count="1" selected="0">
            <x v="313"/>
          </reference>
          <reference field="2" count="1" selected="0">
            <x v="314"/>
          </reference>
          <reference field="3" count="1">
            <x v="314"/>
          </reference>
        </references>
      </pivotArea>
    </format>
    <format dxfId="18003">
      <pivotArea dataOnly="0" labelOnly="1" fieldPosition="0">
        <references count="4">
          <reference field="0" count="1" selected="0">
            <x v="316"/>
          </reference>
          <reference field="1" count="1" selected="0">
            <x v="314"/>
          </reference>
          <reference field="2" count="1" selected="0">
            <x v="315"/>
          </reference>
          <reference field="3" count="1">
            <x v="315"/>
          </reference>
        </references>
      </pivotArea>
    </format>
    <format dxfId="18002">
      <pivotArea dataOnly="0" labelOnly="1" fieldPosition="0">
        <references count="4">
          <reference field="0" count="1" selected="0">
            <x v="317"/>
          </reference>
          <reference field="1" count="1" selected="0">
            <x v="315"/>
          </reference>
          <reference field="2" count="1" selected="0">
            <x v="316"/>
          </reference>
          <reference field="3" count="1">
            <x v="316"/>
          </reference>
        </references>
      </pivotArea>
    </format>
    <format dxfId="18001">
      <pivotArea dataOnly="0" labelOnly="1" fieldPosition="0">
        <references count="4">
          <reference field="0" count="1" selected="0">
            <x v="318"/>
          </reference>
          <reference field="1" count="1" selected="0">
            <x v="316"/>
          </reference>
          <reference field="2" count="1" selected="0">
            <x v="317"/>
          </reference>
          <reference field="3" count="1">
            <x v="317"/>
          </reference>
        </references>
      </pivotArea>
    </format>
    <format dxfId="18000">
      <pivotArea dataOnly="0" labelOnly="1" fieldPosition="0">
        <references count="4">
          <reference field="0" count="1" selected="0">
            <x v="319"/>
          </reference>
          <reference field="1" count="1" selected="0">
            <x v="317"/>
          </reference>
          <reference field="2" count="1" selected="0">
            <x v="318"/>
          </reference>
          <reference field="3" count="1">
            <x v="318"/>
          </reference>
        </references>
      </pivotArea>
    </format>
    <format dxfId="17999">
      <pivotArea dataOnly="0" labelOnly="1" fieldPosition="0">
        <references count="4">
          <reference field="0" count="1" selected="0">
            <x v="320"/>
          </reference>
          <reference field="1" count="1" selected="0">
            <x v="318"/>
          </reference>
          <reference field="2" count="1" selected="0">
            <x v="319"/>
          </reference>
          <reference field="3" count="1">
            <x v="319"/>
          </reference>
        </references>
      </pivotArea>
    </format>
    <format dxfId="17998">
      <pivotArea dataOnly="0" labelOnly="1" fieldPosition="0">
        <references count="4">
          <reference field="0" count="1" selected="0">
            <x v="321"/>
          </reference>
          <reference field="1" count="1" selected="0">
            <x v="319"/>
          </reference>
          <reference field="2" count="1" selected="0">
            <x v="320"/>
          </reference>
          <reference field="3" count="1">
            <x v="320"/>
          </reference>
        </references>
      </pivotArea>
    </format>
    <format dxfId="17997">
      <pivotArea dataOnly="0" labelOnly="1" fieldPosition="0">
        <references count="4">
          <reference field="0" count="1" selected="0">
            <x v="322"/>
          </reference>
          <reference field="1" count="1" selected="0">
            <x v="320"/>
          </reference>
          <reference field="2" count="1" selected="0">
            <x v="321"/>
          </reference>
          <reference field="3" count="1">
            <x v="321"/>
          </reference>
        </references>
      </pivotArea>
    </format>
    <format dxfId="17996">
      <pivotArea dataOnly="0" labelOnly="1" fieldPosition="0">
        <references count="4">
          <reference field="0" count="1" selected="0">
            <x v="323"/>
          </reference>
          <reference field="1" count="1" selected="0">
            <x v="321"/>
          </reference>
          <reference field="2" count="1" selected="0">
            <x v="322"/>
          </reference>
          <reference field="3" count="1">
            <x v="322"/>
          </reference>
        </references>
      </pivotArea>
    </format>
    <format dxfId="17995">
      <pivotArea dataOnly="0" labelOnly="1" fieldPosition="0">
        <references count="4">
          <reference field="0" count="1" selected="0">
            <x v="324"/>
          </reference>
          <reference field="1" count="1" selected="0">
            <x v="322"/>
          </reference>
          <reference field="2" count="1" selected="0">
            <x v="323"/>
          </reference>
          <reference field="3" count="1">
            <x v="323"/>
          </reference>
        </references>
      </pivotArea>
    </format>
    <format dxfId="17994">
      <pivotArea dataOnly="0" labelOnly="1" fieldPosition="0">
        <references count="4">
          <reference field="0" count="1" selected="0">
            <x v="325"/>
          </reference>
          <reference field="1" count="1" selected="0">
            <x v="323"/>
          </reference>
          <reference field="2" count="1" selected="0">
            <x v="324"/>
          </reference>
          <reference field="3" count="1">
            <x v="324"/>
          </reference>
        </references>
      </pivotArea>
    </format>
    <format dxfId="17993">
      <pivotArea dataOnly="0" labelOnly="1" fieldPosition="0">
        <references count="4">
          <reference field="0" count="1" selected="0">
            <x v="326"/>
          </reference>
          <reference field="1" count="1" selected="0">
            <x v="324"/>
          </reference>
          <reference field="2" count="1" selected="0">
            <x v="325"/>
          </reference>
          <reference field="3" count="1">
            <x v="325"/>
          </reference>
        </references>
      </pivotArea>
    </format>
    <format dxfId="17992">
      <pivotArea dataOnly="0" labelOnly="1" fieldPosition="0">
        <references count="4">
          <reference field="0" count="1" selected="0">
            <x v="327"/>
          </reference>
          <reference field="1" count="1" selected="0">
            <x v="325"/>
          </reference>
          <reference field="2" count="1" selected="0">
            <x v="326"/>
          </reference>
          <reference field="3" count="1">
            <x v="326"/>
          </reference>
        </references>
      </pivotArea>
    </format>
    <format dxfId="17991">
      <pivotArea dataOnly="0" labelOnly="1" fieldPosition="0">
        <references count="4">
          <reference field="0" count="1" selected="0">
            <x v="328"/>
          </reference>
          <reference field="1" count="1" selected="0">
            <x v="326"/>
          </reference>
          <reference field="2" count="1" selected="0">
            <x v="327"/>
          </reference>
          <reference field="3" count="1">
            <x v="327"/>
          </reference>
        </references>
      </pivotArea>
    </format>
    <format dxfId="17990">
      <pivotArea dataOnly="0" labelOnly="1" fieldPosition="0">
        <references count="4">
          <reference field="0" count="1" selected="0">
            <x v="329"/>
          </reference>
          <reference field="1" count="1" selected="0">
            <x v="327"/>
          </reference>
          <reference field="2" count="1" selected="0">
            <x v="328"/>
          </reference>
          <reference field="3" count="1">
            <x v="328"/>
          </reference>
        </references>
      </pivotArea>
    </format>
    <format dxfId="17989">
      <pivotArea dataOnly="0" labelOnly="1" fieldPosition="0">
        <references count="4">
          <reference field="0" count="1" selected="0">
            <x v="330"/>
          </reference>
          <reference field="1" count="1" selected="0">
            <x v="328"/>
          </reference>
          <reference field="2" count="1" selected="0">
            <x v="329"/>
          </reference>
          <reference field="3" count="1">
            <x v="329"/>
          </reference>
        </references>
      </pivotArea>
    </format>
    <format dxfId="17988">
      <pivotArea dataOnly="0" labelOnly="1" fieldPosition="0">
        <references count="4">
          <reference field="0" count="1" selected="0">
            <x v="331"/>
          </reference>
          <reference field="1" count="1" selected="0">
            <x v="329"/>
          </reference>
          <reference field="2" count="1" selected="0">
            <x v="330"/>
          </reference>
          <reference field="3" count="1">
            <x v="330"/>
          </reference>
        </references>
      </pivotArea>
    </format>
    <format dxfId="17987">
      <pivotArea dataOnly="0" labelOnly="1" fieldPosition="0">
        <references count="4">
          <reference field="0" count="1" selected="0">
            <x v="332"/>
          </reference>
          <reference field="1" count="1" selected="0">
            <x v="330"/>
          </reference>
          <reference field="2" count="1" selected="0">
            <x v="331"/>
          </reference>
          <reference field="3" count="1">
            <x v="331"/>
          </reference>
        </references>
      </pivotArea>
    </format>
    <format dxfId="17986">
      <pivotArea dataOnly="0" labelOnly="1" fieldPosition="0">
        <references count="4">
          <reference field="0" count="1" selected="0">
            <x v="333"/>
          </reference>
          <reference field="1" count="1" selected="0">
            <x v="331"/>
          </reference>
          <reference field="2" count="1" selected="0">
            <x v="332"/>
          </reference>
          <reference field="3" count="1">
            <x v="332"/>
          </reference>
        </references>
      </pivotArea>
    </format>
    <format dxfId="17985">
      <pivotArea dataOnly="0" labelOnly="1" fieldPosition="0">
        <references count="4">
          <reference field="0" count="1" selected="0">
            <x v="334"/>
          </reference>
          <reference field="1" count="1" selected="0">
            <x v="332"/>
          </reference>
          <reference field="2" count="1" selected="0">
            <x v="333"/>
          </reference>
          <reference field="3" count="1">
            <x v="333"/>
          </reference>
        </references>
      </pivotArea>
    </format>
    <format dxfId="17984">
      <pivotArea dataOnly="0" labelOnly="1" fieldPosition="0">
        <references count="4">
          <reference field="0" count="1" selected="0">
            <x v="335"/>
          </reference>
          <reference field="1" count="1" selected="0">
            <x v="333"/>
          </reference>
          <reference field="2" count="1" selected="0">
            <x v="334"/>
          </reference>
          <reference field="3" count="1">
            <x v="334"/>
          </reference>
        </references>
      </pivotArea>
    </format>
    <format dxfId="17983">
      <pivotArea dataOnly="0" labelOnly="1" fieldPosition="0">
        <references count="4">
          <reference field="0" count="1" selected="0">
            <x v="336"/>
          </reference>
          <reference field="1" count="1" selected="0">
            <x v="334"/>
          </reference>
          <reference field="2" count="1" selected="0">
            <x v="335"/>
          </reference>
          <reference field="3" count="1">
            <x v="335"/>
          </reference>
        </references>
      </pivotArea>
    </format>
    <format dxfId="17982">
      <pivotArea dataOnly="0" labelOnly="1" fieldPosition="0">
        <references count="4">
          <reference field="0" count="1" selected="0">
            <x v="337"/>
          </reference>
          <reference field="1" count="1" selected="0">
            <x v="335"/>
          </reference>
          <reference field="2" count="1" selected="0">
            <x v="336"/>
          </reference>
          <reference field="3" count="1">
            <x v="336"/>
          </reference>
        </references>
      </pivotArea>
    </format>
    <format dxfId="17981">
      <pivotArea dataOnly="0" labelOnly="1" fieldPosition="0">
        <references count="4">
          <reference field="0" count="1" selected="0">
            <x v="338"/>
          </reference>
          <reference field="1" count="1" selected="0">
            <x v="336"/>
          </reference>
          <reference field="2" count="1" selected="0">
            <x v="337"/>
          </reference>
          <reference field="3" count="1">
            <x v="337"/>
          </reference>
        </references>
      </pivotArea>
    </format>
    <format dxfId="17980">
      <pivotArea dataOnly="0" labelOnly="1" fieldPosition="0">
        <references count="4">
          <reference field="0" count="1" selected="0">
            <x v="339"/>
          </reference>
          <reference field="1" count="1" selected="0">
            <x v="337"/>
          </reference>
          <reference field="2" count="1" selected="0">
            <x v="338"/>
          </reference>
          <reference field="3" count="1">
            <x v="338"/>
          </reference>
        </references>
      </pivotArea>
    </format>
    <format dxfId="17979">
      <pivotArea dataOnly="0" labelOnly="1" fieldPosition="0">
        <references count="4">
          <reference field="0" count="1" selected="0">
            <x v="340"/>
          </reference>
          <reference field="1" count="1" selected="0">
            <x v="338"/>
          </reference>
          <reference field="2" count="1" selected="0">
            <x v="339"/>
          </reference>
          <reference field="3" count="1">
            <x v="339"/>
          </reference>
        </references>
      </pivotArea>
    </format>
    <format dxfId="17978">
      <pivotArea dataOnly="0" labelOnly="1" fieldPosition="0">
        <references count="4">
          <reference field="0" count="1" selected="0">
            <x v="341"/>
          </reference>
          <reference field="1" count="1" selected="0">
            <x v="339"/>
          </reference>
          <reference field="2" count="1" selected="0">
            <x v="340"/>
          </reference>
          <reference field="3" count="1">
            <x v="340"/>
          </reference>
        </references>
      </pivotArea>
    </format>
    <format dxfId="17977">
      <pivotArea dataOnly="0" labelOnly="1" fieldPosition="0">
        <references count="4">
          <reference field="0" count="1" selected="0">
            <x v="342"/>
          </reference>
          <reference field="1" count="1" selected="0">
            <x v="340"/>
          </reference>
          <reference field="2" count="1" selected="0">
            <x v="341"/>
          </reference>
          <reference field="3" count="1">
            <x v="341"/>
          </reference>
        </references>
      </pivotArea>
    </format>
    <format dxfId="17976">
      <pivotArea dataOnly="0" labelOnly="1" fieldPosition="0">
        <references count="4">
          <reference field="0" count="1" selected="0">
            <x v="343"/>
          </reference>
          <reference field="1" count="1" selected="0">
            <x v="341"/>
          </reference>
          <reference field="2" count="1" selected="0">
            <x v="342"/>
          </reference>
          <reference field="3" count="1">
            <x v="342"/>
          </reference>
        </references>
      </pivotArea>
    </format>
    <format dxfId="17975">
      <pivotArea dataOnly="0" labelOnly="1" fieldPosition="0">
        <references count="4">
          <reference field="0" count="1" selected="0">
            <x v="344"/>
          </reference>
          <reference field="1" count="1" selected="0">
            <x v="342"/>
          </reference>
          <reference field="2" count="1" selected="0">
            <x v="343"/>
          </reference>
          <reference field="3" count="1">
            <x v="343"/>
          </reference>
        </references>
      </pivotArea>
    </format>
    <format dxfId="17974">
      <pivotArea dataOnly="0" labelOnly="1" fieldPosition="0">
        <references count="4">
          <reference field="0" count="1" selected="0">
            <x v="345"/>
          </reference>
          <reference field="1" count="1" selected="0">
            <x v="343"/>
          </reference>
          <reference field="2" count="1" selected="0">
            <x v="344"/>
          </reference>
          <reference field="3" count="1">
            <x v="344"/>
          </reference>
        </references>
      </pivotArea>
    </format>
    <format dxfId="17973">
      <pivotArea dataOnly="0" labelOnly="1" fieldPosition="0">
        <references count="4">
          <reference field="0" count="1" selected="0">
            <x v="346"/>
          </reference>
          <reference field="1" count="1" selected="0">
            <x v="344"/>
          </reference>
          <reference field="2" count="1" selected="0">
            <x v="345"/>
          </reference>
          <reference field="3" count="1">
            <x v="345"/>
          </reference>
        </references>
      </pivotArea>
    </format>
    <format dxfId="17972">
      <pivotArea dataOnly="0" labelOnly="1" fieldPosition="0">
        <references count="4">
          <reference field="0" count="1" selected="0">
            <x v="347"/>
          </reference>
          <reference field="1" count="1" selected="0">
            <x v="345"/>
          </reference>
          <reference field="2" count="1" selected="0">
            <x v="346"/>
          </reference>
          <reference field="3" count="1">
            <x v="346"/>
          </reference>
        </references>
      </pivotArea>
    </format>
    <format dxfId="17971">
      <pivotArea dataOnly="0" labelOnly="1" fieldPosition="0">
        <references count="4">
          <reference field="0" count="1" selected="0">
            <x v="348"/>
          </reference>
          <reference field="1" count="1" selected="0">
            <x v="346"/>
          </reference>
          <reference field="2" count="1" selected="0">
            <x v="347"/>
          </reference>
          <reference field="3" count="1">
            <x v="347"/>
          </reference>
        </references>
      </pivotArea>
    </format>
    <format dxfId="17970">
      <pivotArea dataOnly="0" labelOnly="1" fieldPosition="0">
        <references count="4">
          <reference field="0" count="1" selected="0">
            <x v="349"/>
          </reference>
          <reference field="1" count="1" selected="0">
            <x v="347"/>
          </reference>
          <reference field="2" count="1" selected="0">
            <x v="348"/>
          </reference>
          <reference field="3" count="1">
            <x v="348"/>
          </reference>
        </references>
      </pivotArea>
    </format>
    <format dxfId="17969">
      <pivotArea dataOnly="0" labelOnly="1" fieldPosition="0">
        <references count="4">
          <reference field="0" count="1" selected="0">
            <x v="350"/>
          </reference>
          <reference field="1" count="1" selected="0">
            <x v="348"/>
          </reference>
          <reference field="2" count="1" selected="0">
            <x v="349"/>
          </reference>
          <reference field="3" count="1">
            <x v="349"/>
          </reference>
        </references>
      </pivotArea>
    </format>
    <format dxfId="17968">
      <pivotArea dataOnly="0" labelOnly="1" fieldPosition="0">
        <references count="4">
          <reference field="0" count="1" selected="0">
            <x v="351"/>
          </reference>
          <reference field="1" count="1" selected="0">
            <x v="349"/>
          </reference>
          <reference field="2" count="1" selected="0">
            <x v="350"/>
          </reference>
          <reference field="3" count="1">
            <x v="350"/>
          </reference>
        </references>
      </pivotArea>
    </format>
    <format dxfId="17967">
      <pivotArea dataOnly="0" labelOnly="1" fieldPosition="0">
        <references count="4">
          <reference field="0" count="1" selected="0">
            <x v="352"/>
          </reference>
          <reference field="1" count="1" selected="0">
            <x v="350"/>
          </reference>
          <reference field="2" count="1" selected="0">
            <x v="351"/>
          </reference>
          <reference field="3" count="1">
            <x v="351"/>
          </reference>
        </references>
      </pivotArea>
    </format>
    <format dxfId="17966">
      <pivotArea dataOnly="0" labelOnly="1" fieldPosition="0">
        <references count="4">
          <reference field="0" count="1" selected="0">
            <x v="353"/>
          </reference>
          <reference field="1" count="1" selected="0">
            <x v="351"/>
          </reference>
          <reference field="2" count="1" selected="0">
            <x v="352"/>
          </reference>
          <reference field="3" count="1">
            <x v="352"/>
          </reference>
        </references>
      </pivotArea>
    </format>
    <format dxfId="17965">
      <pivotArea dataOnly="0" labelOnly="1" fieldPosition="0">
        <references count="4">
          <reference field="0" count="1" selected="0">
            <x v="354"/>
          </reference>
          <reference field="1" count="1" selected="0">
            <x v="352"/>
          </reference>
          <reference field="2" count="1" selected="0">
            <x v="353"/>
          </reference>
          <reference field="3" count="1">
            <x v="353"/>
          </reference>
        </references>
      </pivotArea>
    </format>
    <format dxfId="17964">
      <pivotArea dataOnly="0" labelOnly="1" fieldPosition="0">
        <references count="4">
          <reference field="0" count="1" selected="0">
            <x v="355"/>
          </reference>
          <reference field="1" count="1" selected="0">
            <x v="353"/>
          </reference>
          <reference field="2" count="1" selected="0">
            <x v="354"/>
          </reference>
          <reference field="3" count="1">
            <x v="354"/>
          </reference>
        </references>
      </pivotArea>
    </format>
    <format dxfId="17963">
      <pivotArea dataOnly="0" labelOnly="1" fieldPosition="0">
        <references count="4">
          <reference field="0" count="1" selected="0">
            <x v="356"/>
          </reference>
          <reference field="1" count="1" selected="0">
            <x v="354"/>
          </reference>
          <reference field="2" count="1" selected="0">
            <x v="355"/>
          </reference>
          <reference field="3" count="1">
            <x v="355"/>
          </reference>
        </references>
      </pivotArea>
    </format>
    <format dxfId="17962">
      <pivotArea dataOnly="0" labelOnly="1" fieldPosition="0">
        <references count="4">
          <reference field="0" count="1" selected="0">
            <x v="357"/>
          </reference>
          <reference field="1" count="1" selected="0">
            <x v="355"/>
          </reference>
          <reference field="2" count="1" selected="0">
            <x v="356"/>
          </reference>
          <reference field="3" count="1">
            <x v="356"/>
          </reference>
        </references>
      </pivotArea>
    </format>
    <format dxfId="17961">
      <pivotArea dataOnly="0" labelOnly="1" fieldPosition="0">
        <references count="4">
          <reference field="0" count="1" selected="0">
            <x v="358"/>
          </reference>
          <reference field="1" count="1" selected="0">
            <x v="356"/>
          </reference>
          <reference field="2" count="1" selected="0">
            <x v="357"/>
          </reference>
          <reference field="3" count="1">
            <x v="357"/>
          </reference>
        </references>
      </pivotArea>
    </format>
    <format dxfId="17960">
      <pivotArea dataOnly="0" labelOnly="1" fieldPosition="0">
        <references count="4">
          <reference field="0" count="1" selected="0">
            <x v="359"/>
          </reference>
          <reference field="1" count="1" selected="0">
            <x v="357"/>
          </reference>
          <reference field="2" count="1" selected="0">
            <x v="358"/>
          </reference>
          <reference field="3" count="1">
            <x v="358"/>
          </reference>
        </references>
      </pivotArea>
    </format>
    <format dxfId="17959">
      <pivotArea dataOnly="0" labelOnly="1" fieldPosition="0">
        <references count="4">
          <reference field="0" count="1" selected="0">
            <x v="360"/>
          </reference>
          <reference field="1" count="1" selected="0">
            <x v="358"/>
          </reference>
          <reference field="2" count="1" selected="0">
            <x v="359"/>
          </reference>
          <reference field="3" count="1">
            <x v="359"/>
          </reference>
        </references>
      </pivotArea>
    </format>
    <format dxfId="17958">
      <pivotArea dataOnly="0" labelOnly="1" fieldPosition="0">
        <references count="4">
          <reference field="0" count="1" selected="0">
            <x v="361"/>
          </reference>
          <reference field="1" count="1" selected="0">
            <x v="359"/>
          </reference>
          <reference field="2" count="1" selected="0">
            <x v="360"/>
          </reference>
          <reference field="3" count="1">
            <x v="360"/>
          </reference>
        </references>
      </pivotArea>
    </format>
    <format dxfId="17957">
      <pivotArea dataOnly="0" labelOnly="1" fieldPosition="0">
        <references count="4">
          <reference field="0" count="1" selected="0">
            <x v="362"/>
          </reference>
          <reference field="1" count="1" selected="0">
            <x v="360"/>
          </reference>
          <reference field="2" count="1" selected="0">
            <x v="361"/>
          </reference>
          <reference field="3" count="1">
            <x v="361"/>
          </reference>
        </references>
      </pivotArea>
    </format>
    <format dxfId="17956">
      <pivotArea dataOnly="0" labelOnly="1" fieldPosition="0">
        <references count="4">
          <reference field="0" count="1" selected="0">
            <x v="363"/>
          </reference>
          <reference field="1" count="1" selected="0">
            <x v="361"/>
          </reference>
          <reference field="2" count="1" selected="0">
            <x v="362"/>
          </reference>
          <reference field="3" count="1">
            <x v="362"/>
          </reference>
        </references>
      </pivotArea>
    </format>
    <format dxfId="17955">
      <pivotArea dataOnly="0" labelOnly="1" fieldPosition="0">
        <references count="4">
          <reference field="0" count="1" selected="0">
            <x v="364"/>
          </reference>
          <reference field="1" count="1" selected="0">
            <x v="362"/>
          </reference>
          <reference field="2" count="1" selected="0">
            <x v="363"/>
          </reference>
          <reference field="3" count="1">
            <x v="363"/>
          </reference>
        </references>
      </pivotArea>
    </format>
    <format dxfId="17954">
      <pivotArea dataOnly="0" labelOnly="1" fieldPosition="0">
        <references count="4">
          <reference field="0" count="1" selected="0">
            <x v="365"/>
          </reference>
          <reference field="1" count="1" selected="0">
            <x v="363"/>
          </reference>
          <reference field="2" count="1" selected="0">
            <x v="364"/>
          </reference>
          <reference field="3" count="1">
            <x v="364"/>
          </reference>
        </references>
      </pivotArea>
    </format>
    <format dxfId="17953">
      <pivotArea dataOnly="0" labelOnly="1" fieldPosition="0">
        <references count="4">
          <reference field="0" count="1" selected="0">
            <x v="366"/>
          </reference>
          <reference field="1" count="1" selected="0">
            <x v="364"/>
          </reference>
          <reference field="2" count="1" selected="0">
            <x v="365"/>
          </reference>
          <reference field="3" count="1">
            <x v="365"/>
          </reference>
        </references>
      </pivotArea>
    </format>
    <format dxfId="17952">
      <pivotArea dataOnly="0" labelOnly="1" fieldPosition="0">
        <references count="4">
          <reference field="0" count="1" selected="0">
            <x v="367"/>
          </reference>
          <reference field="1" count="1" selected="0">
            <x v="365"/>
          </reference>
          <reference field="2" count="1" selected="0">
            <x v="366"/>
          </reference>
          <reference field="3" count="1">
            <x v="366"/>
          </reference>
        </references>
      </pivotArea>
    </format>
    <format dxfId="17951">
      <pivotArea dataOnly="0" labelOnly="1" fieldPosition="0">
        <references count="4">
          <reference field="0" count="1" selected="0">
            <x v="368"/>
          </reference>
          <reference field="1" count="1" selected="0">
            <x v="366"/>
          </reference>
          <reference field="2" count="1" selected="0">
            <x v="367"/>
          </reference>
          <reference field="3" count="1">
            <x v="367"/>
          </reference>
        </references>
      </pivotArea>
    </format>
    <format dxfId="17950">
      <pivotArea dataOnly="0" labelOnly="1" fieldPosition="0">
        <references count="4">
          <reference field="0" count="1" selected="0">
            <x v="369"/>
          </reference>
          <reference field="1" count="1" selected="0">
            <x v="367"/>
          </reference>
          <reference field="2" count="1" selected="0">
            <x v="368"/>
          </reference>
          <reference field="3" count="1">
            <x v="368"/>
          </reference>
        </references>
      </pivotArea>
    </format>
    <format dxfId="17949">
      <pivotArea dataOnly="0" labelOnly="1" fieldPosition="0">
        <references count="4">
          <reference field="0" count="1" selected="0">
            <x v="370"/>
          </reference>
          <reference field="1" count="1" selected="0">
            <x v="368"/>
          </reference>
          <reference field="2" count="1" selected="0">
            <x v="369"/>
          </reference>
          <reference field="3" count="1">
            <x v="369"/>
          </reference>
        </references>
      </pivotArea>
    </format>
    <format dxfId="17948">
      <pivotArea dataOnly="0" labelOnly="1" fieldPosition="0">
        <references count="4">
          <reference field="0" count="1" selected="0">
            <x v="371"/>
          </reference>
          <reference field="1" count="1" selected="0">
            <x v="369"/>
          </reference>
          <reference field="2" count="1" selected="0">
            <x v="370"/>
          </reference>
          <reference field="3" count="1">
            <x v="370"/>
          </reference>
        </references>
      </pivotArea>
    </format>
    <format dxfId="17947">
      <pivotArea dataOnly="0" labelOnly="1" fieldPosition="0">
        <references count="4">
          <reference field="0" count="1" selected="0">
            <x v="372"/>
          </reference>
          <reference field="1" count="1" selected="0">
            <x v="370"/>
          </reference>
          <reference field="2" count="1" selected="0">
            <x v="371"/>
          </reference>
          <reference field="3" count="1">
            <x v="371"/>
          </reference>
        </references>
      </pivotArea>
    </format>
    <format dxfId="17946">
      <pivotArea dataOnly="0" labelOnly="1" fieldPosition="0">
        <references count="4">
          <reference field="0" count="1" selected="0">
            <x v="373"/>
          </reference>
          <reference field="1" count="1" selected="0">
            <x v="371"/>
          </reference>
          <reference field="2" count="1" selected="0">
            <x v="372"/>
          </reference>
          <reference field="3" count="1">
            <x v="372"/>
          </reference>
        </references>
      </pivotArea>
    </format>
    <format dxfId="17945">
      <pivotArea dataOnly="0" labelOnly="1" fieldPosition="0">
        <references count="4">
          <reference field="0" count="1" selected="0">
            <x v="374"/>
          </reference>
          <reference field="1" count="1" selected="0">
            <x v="372"/>
          </reference>
          <reference field="2" count="1" selected="0">
            <x v="373"/>
          </reference>
          <reference field="3" count="1">
            <x v="373"/>
          </reference>
        </references>
      </pivotArea>
    </format>
    <format dxfId="17944">
      <pivotArea dataOnly="0" labelOnly="1" fieldPosition="0">
        <references count="4">
          <reference field="0" count="1" selected="0">
            <x v="375"/>
          </reference>
          <reference field="1" count="1" selected="0">
            <x v="373"/>
          </reference>
          <reference field="2" count="1" selected="0">
            <x v="374"/>
          </reference>
          <reference field="3" count="1">
            <x v="374"/>
          </reference>
        </references>
      </pivotArea>
    </format>
    <format dxfId="17943">
      <pivotArea dataOnly="0" labelOnly="1" fieldPosition="0">
        <references count="4">
          <reference field="0" count="1" selected="0">
            <x v="376"/>
          </reference>
          <reference field="1" count="1" selected="0">
            <x v="374"/>
          </reference>
          <reference field="2" count="1" selected="0">
            <x v="375"/>
          </reference>
          <reference field="3" count="1">
            <x v="375"/>
          </reference>
        </references>
      </pivotArea>
    </format>
    <format dxfId="17942">
      <pivotArea dataOnly="0" labelOnly="1" fieldPosition="0">
        <references count="4">
          <reference field="0" count="1" selected="0">
            <x v="377"/>
          </reference>
          <reference field="1" count="1" selected="0">
            <x v="375"/>
          </reference>
          <reference field="2" count="1" selected="0">
            <x v="376"/>
          </reference>
          <reference field="3" count="1">
            <x v="376"/>
          </reference>
        </references>
      </pivotArea>
    </format>
    <format dxfId="17941">
      <pivotArea dataOnly="0" labelOnly="1" fieldPosition="0">
        <references count="4">
          <reference field="0" count="1" selected="0">
            <x v="378"/>
          </reference>
          <reference field="1" count="1" selected="0">
            <x v="376"/>
          </reference>
          <reference field="2" count="1" selected="0">
            <x v="377"/>
          </reference>
          <reference field="3" count="1">
            <x v="377"/>
          </reference>
        </references>
      </pivotArea>
    </format>
    <format dxfId="17940">
      <pivotArea dataOnly="0" labelOnly="1" fieldPosition="0">
        <references count="4">
          <reference field="0" count="1" selected="0">
            <x v="379"/>
          </reference>
          <reference field="1" count="1" selected="0">
            <x v="377"/>
          </reference>
          <reference field="2" count="1" selected="0">
            <x v="378"/>
          </reference>
          <reference field="3" count="1">
            <x v="378"/>
          </reference>
        </references>
      </pivotArea>
    </format>
    <format dxfId="17939">
      <pivotArea dataOnly="0" labelOnly="1" fieldPosition="0">
        <references count="4">
          <reference field="0" count="1" selected="0">
            <x v="380"/>
          </reference>
          <reference field="1" count="1" selected="0">
            <x v="378"/>
          </reference>
          <reference field="2" count="1" selected="0">
            <x v="379"/>
          </reference>
          <reference field="3" count="1">
            <x v="379"/>
          </reference>
        </references>
      </pivotArea>
    </format>
    <format dxfId="17938">
      <pivotArea dataOnly="0" labelOnly="1" fieldPosition="0">
        <references count="4">
          <reference field="0" count="1" selected="0">
            <x v="381"/>
          </reference>
          <reference field="1" count="1" selected="0">
            <x v="379"/>
          </reference>
          <reference field="2" count="1" selected="0">
            <x v="380"/>
          </reference>
          <reference field="3" count="1">
            <x v="380"/>
          </reference>
        </references>
      </pivotArea>
    </format>
    <format dxfId="17937">
      <pivotArea dataOnly="0" labelOnly="1" fieldPosition="0">
        <references count="4">
          <reference field="0" count="1" selected="0">
            <x v="382"/>
          </reference>
          <reference field="1" count="1" selected="0">
            <x v="380"/>
          </reference>
          <reference field="2" count="1" selected="0">
            <x v="381"/>
          </reference>
          <reference field="3" count="1">
            <x v="381"/>
          </reference>
        </references>
      </pivotArea>
    </format>
    <format dxfId="17936">
      <pivotArea dataOnly="0" labelOnly="1" fieldPosition="0">
        <references count="4">
          <reference field="0" count="1" selected="0">
            <x v="383"/>
          </reference>
          <reference field="1" count="1" selected="0">
            <x v="381"/>
          </reference>
          <reference field="2" count="1" selected="0">
            <x v="382"/>
          </reference>
          <reference field="3" count="1">
            <x v="382"/>
          </reference>
        </references>
      </pivotArea>
    </format>
    <format dxfId="17935">
      <pivotArea dataOnly="0" labelOnly="1" fieldPosition="0">
        <references count="4">
          <reference field="0" count="1" selected="0">
            <x v="384"/>
          </reference>
          <reference field="1" count="1" selected="0">
            <x v="382"/>
          </reference>
          <reference field="2" count="1" selected="0">
            <x v="383"/>
          </reference>
          <reference field="3" count="1">
            <x v="383"/>
          </reference>
        </references>
      </pivotArea>
    </format>
    <format dxfId="17934">
      <pivotArea dataOnly="0" labelOnly="1" fieldPosition="0">
        <references count="4">
          <reference field="0" count="1" selected="0">
            <x v="385"/>
          </reference>
          <reference field="1" count="1" selected="0">
            <x v="383"/>
          </reference>
          <reference field="2" count="1" selected="0">
            <x v="384"/>
          </reference>
          <reference field="3" count="1">
            <x v="384"/>
          </reference>
        </references>
      </pivotArea>
    </format>
    <format dxfId="17933">
      <pivotArea dataOnly="0" labelOnly="1" fieldPosition="0">
        <references count="4">
          <reference field="0" count="1" selected="0">
            <x v="386"/>
          </reference>
          <reference field="1" count="1" selected="0">
            <x v="384"/>
          </reference>
          <reference field="2" count="1" selected="0">
            <x v="385"/>
          </reference>
          <reference field="3" count="1">
            <x v="385"/>
          </reference>
        </references>
      </pivotArea>
    </format>
    <format dxfId="17932">
      <pivotArea dataOnly="0" labelOnly="1" fieldPosition="0">
        <references count="4">
          <reference field="0" count="1" selected="0">
            <x v="387"/>
          </reference>
          <reference field="1" count="1" selected="0">
            <x v="385"/>
          </reference>
          <reference field="2" count="1" selected="0">
            <x v="386"/>
          </reference>
          <reference field="3" count="1">
            <x v="386"/>
          </reference>
        </references>
      </pivotArea>
    </format>
    <format dxfId="17931">
      <pivotArea dataOnly="0" labelOnly="1" fieldPosition="0">
        <references count="4">
          <reference field="0" count="1" selected="0">
            <x v="388"/>
          </reference>
          <reference field="1" count="1" selected="0">
            <x v="386"/>
          </reference>
          <reference field="2" count="1" selected="0">
            <x v="387"/>
          </reference>
          <reference field="3" count="1">
            <x v="387"/>
          </reference>
        </references>
      </pivotArea>
    </format>
    <format dxfId="17930">
      <pivotArea dataOnly="0" labelOnly="1" fieldPosition="0">
        <references count="4">
          <reference field="0" count="1" selected="0">
            <x v="389"/>
          </reference>
          <reference field="1" count="1" selected="0">
            <x v="387"/>
          </reference>
          <reference field="2" count="1" selected="0">
            <x v="388"/>
          </reference>
          <reference field="3" count="1">
            <x v="388"/>
          </reference>
        </references>
      </pivotArea>
    </format>
    <format dxfId="17929">
      <pivotArea dataOnly="0" labelOnly="1" fieldPosition="0">
        <references count="4">
          <reference field="0" count="1" selected="0">
            <x v="390"/>
          </reference>
          <reference field="1" count="1" selected="0">
            <x v="388"/>
          </reference>
          <reference field="2" count="1" selected="0">
            <x v="389"/>
          </reference>
          <reference field="3" count="1">
            <x v="389"/>
          </reference>
        </references>
      </pivotArea>
    </format>
    <format dxfId="17928">
      <pivotArea dataOnly="0" labelOnly="1" fieldPosition="0">
        <references count="4">
          <reference field="0" count="1" selected="0">
            <x v="391"/>
          </reference>
          <reference field="1" count="1" selected="0">
            <x v="389"/>
          </reference>
          <reference field="2" count="1" selected="0">
            <x v="390"/>
          </reference>
          <reference field="3" count="1">
            <x v="390"/>
          </reference>
        </references>
      </pivotArea>
    </format>
    <format dxfId="17927">
      <pivotArea dataOnly="0" labelOnly="1" fieldPosition="0">
        <references count="4">
          <reference field="0" count="1" selected="0">
            <x v="392"/>
          </reference>
          <reference field="1" count="1" selected="0">
            <x v="390"/>
          </reference>
          <reference field="2" count="1" selected="0">
            <x v="391"/>
          </reference>
          <reference field="3" count="1">
            <x v="391"/>
          </reference>
        </references>
      </pivotArea>
    </format>
    <format dxfId="17926">
      <pivotArea dataOnly="0" labelOnly="1" fieldPosition="0">
        <references count="4">
          <reference field="0" count="1" selected="0">
            <x v="393"/>
          </reference>
          <reference field="1" count="1" selected="0">
            <x v="391"/>
          </reference>
          <reference field="2" count="1" selected="0">
            <x v="392"/>
          </reference>
          <reference field="3" count="1">
            <x v="392"/>
          </reference>
        </references>
      </pivotArea>
    </format>
    <format dxfId="17925">
      <pivotArea dataOnly="0" labelOnly="1" fieldPosition="0">
        <references count="4">
          <reference field="0" count="1" selected="0">
            <x v="394"/>
          </reference>
          <reference field="1" count="1" selected="0">
            <x v="392"/>
          </reference>
          <reference field="2" count="1" selected="0">
            <x v="393"/>
          </reference>
          <reference field="3" count="1">
            <x v="393"/>
          </reference>
        </references>
      </pivotArea>
    </format>
    <format dxfId="17924">
      <pivotArea dataOnly="0" labelOnly="1" fieldPosition="0">
        <references count="4">
          <reference field="0" count="1" selected="0">
            <x v="395"/>
          </reference>
          <reference field="1" count="1" selected="0">
            <x v="393"/>
          </reference>
          <reference field="2" count="1" selected="0">
            <x v="394"/>
          </reference>
          <reference field="3" count="1">
            <x v="394"/>
          </reference>
        </references>
      </pivotArea>
    </format>
    <format dxfId="17923">
      <pivotArea dataOnly="0" labelOnly="1" fieldPosition="0">
        <references count="4">
          <reference field="0" count="1" selected="0">
            <x v="396"/>
          </reference>
          <reference field="1" count="1" selected="0">
            <x v="394"/>
          </reference>
          <reference field="2" count="1" selected="0">
            <x v="395"/>
          </reference>
          <reference field="3" count="1">
            <x v="395"/>
          </reference>
        </references>
      </pivotArea>
    </format>
    <format dxfId="17922">
      <pivotArea dataOnly="0" labelOnly="1" fieldPosition="0">
        <references count="4">
          <reference field="0" count="1" selected="0">
            <x v="397"/>
          </reference>
          <reference field="1" count="1" selected="0">
            <x v="395"/>
          </reference>
          <reference field="2" count="1" selected="0">
            <x v="396"/>
          </reference>
          <reference field="3" count="1">
            <x v="396"/>
          </reference>
        </references>
      </pivotArea>
    </format>
    <format dxfId="17921">
      <pivotArea dataOnly="0" labelOnly="1" fieldPosition="0">
        <references count="4">
          <reference field="0" count="1" selected="0">
            <x v="398"/>
          </reference>
          <reference field="1" count="1" selected="0">
            <x v="396"/>
          </reference>
          <reference field="2" count="1" selected="0">
            <x v="397"/>
          </reference>
          <reference field="3" count="1">
            <x v="397"/>
          </reference>
        </references>
      </pivotArea>
    </format>
    <format dxfId="17920">
      <pivotArea dataOnly="0" labelOnly="1" fieldPosition="0">
        <references count="4">
          <reference field="0" count="1" selected="0">
            <x v="399"/>
          </reference>
          <reference field="1" count="1" selected="0">
            <x v="397"/>
          </reference>
          <reference field="2" count="1" selected="0">
            <x v="398"/>
          </reference>
          <reference field="3" count="1">
            <x v="398"/>
          </reference>
        </references>
      </pivotArea>
    </format>
    <format dxfId="17919">
      <pivotArea dataOnly="0" labelOnly="1" fieldPosition="0">
        <references count="4">
          <reference field="0" count="1" selected="0">
            <x v="400"/>
          </reference>
          <reference field="1" count="1" selected="0">
            <x v="398"/>
          </reference>
          <reference field="2" count="1" selected="0">
            <x v="399"/>
          </reference>
          <reference field="3" count="1">
            <x v="399"/>
          </reference>
        </references>
      </pivotArea>
    </format>
    <format dxfId="17918">
      <pivotArea dataOnly="0" labelOnly="1" fieldPosition="0">
        <references count="4">
          <reference field="0" count="1" selected="0">
            <x v="401"/>
          </reference>
          <reference field="1" count="1" selected="0">
            <x v="399"/>
          </reference>
          <reference field="2" count="1" selected="0">
            <x v="400"/>
          </reference>
          <reference field="3" count="1">
            <x v="400"/>
          </reference>
        </references>
      </pivotArea>
    </format>
    <format dxfId="17917">
      <pivotArea dataOnly="0" labelOnly="1" fieldPosition="0">
        <references count="4">
          <reference field="0" count="1" selected="0">
            <x v="402"/>
          </reference>
          <reference field="1" count="1" selected="0">
            <x v="400"/>
          </reference>
          <reference field="2" count="1" selected="0">
            <x v="401"/>
          </reference>
          <reference field="3" count="1">
            <x v="401"/>
          </reference>
        </references>
      </pivotArea>
    </format>
    <format dxfId="17916">
      <pivotArea dataOnly="0" labelOnly="1" fieldPosition="0">
        <references count="4">
          <reference field="0" count="1" selected="0">
            <x v="403"/>
          </reference>
          <reference field="1" count="1" selected="0">
            <x v="401"/>
          </reference>
          <reference field="2" count="1" selected="0">
            <x v="402"/>
          </reference>
          <reference field="3" count="1">
            <x v="402"/>
          </reference>
        </references>
      </pivotArea>
    </format>
    <format dxfId="17915">
      <pivotArea dataOnly="0" labelOnly="1" fieldPosition="0">
        <references count="4">
          <reference field="0" count="1" selected="0">
            <x v="404"/>
          </reference>
          <reference field="1" count="1" selected="0">
            <x v="402"/>
          </reference>
          <reference field="2" count="1" selected="0">
            <x v="403"/>
          </reference>
          <reference field="3" count="1">
            <x v="403"/>
          </reference>
        </references>
      </pivotArea>
    </format>
    <format dxfId="17914">
      <pivotArea dataOnly="0" labelOnly="1" fieldPosition="0">
        <references count="4">
          <reference field="0" count="1" selected="0">
            <x v="405"/>
          </reference>
          <reference field="1" count="1" selected="0">
            <x v="403"/>
          </reference>
          <reference field="2" count="1" selected="0">
            <x v="404"/>
          </reference>
          <reference field="3" count="1">
            <x v="404"/>
          </reference>
        </references>
      </pivotArea>
    </format>
    <format dxfId="17913">
      <pivotArea dataOnly="0" labelOnly="1" fieldPosition="0">
        <references count="4">
          <reference field="0" count="1" selected="0">
            <x v="406"/>
          </reference>
          <reference field="1" count="1" selected="0">
            <x v="404"/>
          </reference>
          <reference field="2" count="1" selected="0">
            <x v="405"/>
          </reference>
          <reference field="3" count="1">
            <x v="405"/>
          </reference>
        </references>
      </pivotArea>
    </format>
    <format dxfId="17912">
      <pivotArea dataOnly="0" labelOnly="1" fieldPosition="0">
        <references count="4">
          <reference field="0" count="1" selected="0">
            <x v="407"/>
          </reference>
          <reference field="1" count="1" selected="0">
            <x v="405"/>
          </reference>
          <reference field="2" count="1" selected="0">
            <x v="406"/>
          </reference>
          <reference field="3" count="1">
            <x v="406"/>
          </reference>
        </references>
      </pivotArea>
    </format>
    <format dxfId="17911">
      <pivotArea dataOnly="0" labelOnly="1" fieldPosition="0">
        <references count="4">
          <reference field="0" count="1" selected="0">
            <x v="408"/>
          </reference>
          <reference field="1" count="1" selected="0">
            <x v="406"/>
          </reference>
          <reference field="2" count="1" selected="0">
            <x v="407"/>
          </reference>
          <reference field="3" count="1">
            <x v="407"/>
          </reference>
        </references>
      </pivotArea>
    </format>
    <format dxfId="17910">
      <pivotArea dataOnly="0" labelOnly="1" fieldPosition="0">
        <references count="4">
          <reference field="0" count="1" selected="0">
            <x v="409"/>
          </reference>
          <reference field="1" count="1" selected="0">
            <x v="407"/>
          </reference>
          <reference field="2" count="1" selected="0">
            <x v="408"/>
          </reference>
          <reference field="3" count="1">
            <x v="408"/>
          </reference>
        </references>
      </pivotArea>
    </format>
    <format dxfId="17909">
      <pivotArea dataOnly="0" labelOnly="1" fieldPosition="0">
        <references count="4">
          <reference field="0" count="1" selected="0">
            <x v="410"/>
          </reference>
          <reference field="1" count="1" selected="0">
            <x v="408"/>
          </reference>
          <reference field="2" count="1" selected="0">
            <x v="409"/>
          </reference>
          <reference field="3" count="1">
            <x v="409"/>
          </reference>
        </references>
      </pivotArea>
    </format>
    <format dxfId="17908">
      <pivotArea dataOnly="0" labelOnly="1" fieldPosition="0">
        <references count="4">
          <reference field="0" count="1" selected="0">
            <x v="411"/>
          </reference>
          <reference field="1" count="1" selected="0">
            <x v="409"/>
          </reference>
          <reference field="2" count="1" selected="0">
            <x v="410"/>
          </reference>
          <reference field="3" count="1">
            <x v="410"/>
          </reference>
        </references>
      </pivotArea>
    </format>
    <format dxfId="17907">
      <pivotArea dataOnly="0" labelOnly="1" fieldPosition="0">
        <references count="4">
          <reference field="0" count="1" selected="0">
            <x v="412"/>
          </reference>
          <reference field="1" count="1" selected="0">
            <x v="410"/>
          </reference>
          <reference field="2" count="1" selected="0">
            <x v="411"/>
          </reference>
          <reference field="3" count="1">
            <x v="411"/>
          </reference>
        </references>
      </pivotArea>
    </format>
    <format dxfId="17906">
      <pivotArea dataOnly="0" labelOnly="1" fieldPosition="0">
        <references count="4">
          <reference field="0" count="1" selected="0">
            <x v="413"/>
          </reference>
          <reference field="1" count="1" selected="0">
            <x v="411"/>
          </reference>
          <reference field="2" count="1" selected="0">
            <x v="412"/>
          </reference>
          <reference field="3" count="1">
            <x v="412"/>
          </reference>
        </references>
      </pivotArea>
    </format>
    <format dxfId="17905">
      <pivotArea dataOnly="0" labelOnly="1" fieldPosition="0">
        <references count="4">
          <reference field="0" count="1" selected="0">
            <x v="414"/>
          </reference>
          <reference field="1" count="1" selected="0">
            <x v="412"/>
          </reference>
          <reference field="2" count="1" selected="0">
            <x v="413"/>
          </reference>
          <reference field="3" count="1">
            <x v="413"/>
          </reference>
        </references>
      </pivotArea>
    </format>
    <format dxfId="17904">
      <pivotArea dataOnly="0" labelOnly="1" fieldPosition="0">
        <references count="4">
          <reference field="0" count="1" selected="0">
            <x v="415"/>
          </reference>
          <reference field="1" count="1" selected="0">
            <x v="413"/>
          </reference>
          <reference field="2" count="1" selected="0">
            <x v="414"/>
          </reference>
          <reference field="3" count="1">
            <x v="414"/>
          </reference>
        </references>
      </pivotArea>
    </format>
    <format dxfId="17903">
      <pivotArea dataOnly="0" labelOnly="1" fieldPosition="0">
        <references count="4">
          <reference field="0" count="1" selected="0">
            <x v="416"/>
          </reference>
          <reference field="1" count="1" selected="0">
            <x v="414"/>
          </reference>
          <reference field="2" count="1" selected="0">
            <x v="415"/>
          </reference>
          <reference field="3" count="1">
            <x v="415"/>
          </reference>
        </references>
      </pivotArea>
    </format>
    <format dxfId="17902">
      <pivotArea dataOnly="0" labelOnly="1" fieldPosition="0">
        <references count="4">
          <reference field="0" count="1" selected="0">
            <x v="417"/>
          </reference>
          <reference field="1" count="1" selected="0">
            <x v="415"/>
          </reference>
          <reference field="2" count="1" selected="0">
            <x v="416"/>
          </reference>
          <reference field="3" count="1">
            <x v="416"/>
          </reference>
        </references>
      </pivotArea>
    </format>
    <format dxfId="17901">
      <pivotArea dataOnly="0" labelOnly="1" fieldPosition="0">
        <references count="4">
          <reference field="0" count="1" selected="0">
            <x v="418"/>
          </reference>
          <reference field="1" count="1" selected="0">
            <x v="416"/>
          </reference>
          <reference field="2" count="1" selected="0">
            <x v="417"/>
          </reference>
          <reference field="3" count="1">
            <x v="417"/>
          </reference>
        </references>
      </pivotArea>
    </format>
    <format dxfId="17900">
      <pivotArea dataOnly="0" labelOnly="1" fieldPosition="0">
        <references count="4">
          <reference field="0" count="1" selected="0">
            <x v="419"/>
          </reference>
          <reference field="1" count="1" selected="0">
            <x v="417"/>
          </reference>
          <reference field="2" count="1" selected="0">
            <x v="418"/>
          </reference>
          <reference field="3" count="1">
            <x v="418"/>
          </reference>
        </references>
      </pivotArea>
    </format>
    <format dxfId="17899">
      <pivotArea dataOnly="0" labelOnly="1" fieldPosition="0">
        <references count="4">
          <reference field="0" count="1" selected="0">
            <x v="420"/>
          </reference>
          <reference field="1" count="1" selected="0">
            <x v="418"/>
          </reference>
          <reference field="2" count="1" selected="0">
            <x v="419"/>
          </reference>
          <reference field="3" count="1">
            <x v="419"/>
          </reference>
        </references>
      </pivotArea>
    </format>
    <format dxfId="17898">
      <pivotArea dataOnly="0" labelOnly="1" fieldPosition="0">
        <references count="4">
          <reference field="0" count="1" selected="0">
            <x v="421"/>
          </reference>
          <reference field="1" count="1" selected="0">
            <x v="419"/>
          </reference>
          <reference field="2" count="1" selected="0">
            <x v="420"/>
          </reference>
          <reference field="3" count="1">
            <x v="420"/>
          </reference>
        </references>
      </pivotArea>
    </format>
    <format dxfId="17897">
      <pivotArea dataOnly="0" labelOnly="1" fieldPosition="0">
        <references count="4">
          <reference field="0" count="1" selected="0">
            <x v="422"/>
          </reference>
          <reference field="1" count="1" selected="0">
            <x v="420"/>
          </reference>
          <reference field="2" count="1" selected="0">
            <x v="421"/>
          </reference>
          <reference field="3" count="1">
            <x v="421"/>
          </reference>
        </references>
      </pivotArea>
    </format>
    <format dxfId="17896">
      <pivotArea dataOnly="0" labelOnly="1" fieldPosition="0">
        <references count="4">
          <reference field="0" count="1" selected="0">
            <x v="423"/>
          </reference>
          <reference field="1" count="1" selected="0">
            <x v="421"/>
          </reference>
          <reference field="2" count="1" selected="0">
            <x v="422"/>
          </reference>
          <reference field="3" count="1">
            <x v="422"/>
          </reference>
        </references>
      </pivotArea>
    </format>
    <format dxfId="17895">
      <pivotArea dataOnly="0" labelOnly="1" fieldPosition="0">
        <references count="4">
          <reference field="0" count="1" selected="0">
            <x v="424"/>
          </reference>
          <reference field="1" count="1" selected="0">
            <x v="422"/>
          </reference>
          <reference field="2" count="1" selected="0">
            <x v="423"/>
          </reference>
          <reference field="3" count="1">
            <x v="423"/>
          </reference>
        </references>
      </pivotArea>
    </format>
    <format dxfId="17894">
      <pivotArea dataOnly="0" labelOnly="1" fieldPosition="0">
        <references count="4">
          <reference field="0" count="1" selected="0">
            <x v="425"/>
          </reference>
          <reference field="1" count="1" selected="0">
            <x v="423"/>
          </reference>
          <reference field="2" count="1" selected="0">
            <x v="424"/>
          </reference>
          <reference field="3" count="1">
            <x v="424"/>
          </reference>
        </references>
      </pivotArea>
    </format>
    <format dxfId="17893">
      <pivotArea dataOnly="0" labelOnly="1" fieldPosition="0">
        <references count="4">
          <reference field="0" count="1" selected="0">
            <x v="426"/>
          </reference>
          <reference field="1" count="1" selected="0">
            <x v="424"/>
          </reference>
          <reference field="2" count="1" selected="0">
            <x v="425"/>
          </reference>
          <reference field="3" count="1">
            <x v="425"/>
          </reference>
        </references>
      </pivotArea>
    </format>
    <format dxfId="17892">
      <pivotArea dataOnly="0" labelOnly="1" fieldPosition="0">
        <references count="4">
          <reference field="0" count="1" selected="0">
            <x v="427"/>
          </reference>
          <reference field="1" count="1" selected="0">
            <x v="425"/>
          </reference>
          <reference field="2" count="1" selected="0">
            <x v="426"/>
          </reference>
          <reference field="3" count="1">
            <x v="426"/>
          </reference>
        </references>
      </pivotArea>
    </format>
    <format dxfId="17891">
      <pivotArea dataOnly="0" labelOnly="1" fieldPosition="0">
        <references count="4">
          <reference field="0" count="1" selected="0">
            <x v="428"/>
          </reference>
          <reference field="1" count="1" selected="0">
            <x v="426"/>
          </reference>
          <reference field="2" count="1" selected="0">
            <x v="427"/>
          </reference>
          <reference field="3" count="1">
            <x v="427"/>
          </reference>
        </references>
      </pivotArea>
    </format>
    <format dxfId="17890">
      <pivotArea dataOnly="0" labelOnly="1" fieldPosition="0">
        <references count="4">
          <reference field="0" count="1" selected="0">
            <x v="429"/>
          </reference>
          <reference field="1" count="1" selected="0">
            <x v="427"/>
          </reference>
          <reference field="2" count="1" selected="0">
            <x v="428"/>
          </reference>
          <reference field="3" count="1">
            <x v="428"/>
          </reference>
        </references>
      </pivotArea>
    </format>
    <format dxfId="17889">
      <pivotArea dataOnly="0" labelOnly="1" fieldPosition="0">
        <references count="4">
          <reference field="0" count="1" selected="0">
            <x v="430"/>
          </reference>
          <reference field="1" count="1" selected="0">
            <x v="428"/>
          </reference>
          <reference field="2" count="1" selected="0">
            <x v="429"/>
          </reference>
          <reference field="3" count="1">
            <x v="429"/>
          </reference>
        </references>
      </pivotArea>
    </format>
    <format dxfId="17888">
      <pivotArea dataOnly="0" labelOnly="1" fieldPosition="0">
        <references count="4">
          <reference field="0" count="1" selected="0">
            <x v="431"/>
          </reference>
          <reference field="1" count="1" selected="0">
            <x v="429"/>
          </reference>
          <reference field="2" count="1" selected="0">
            <x v="430"/>
          </reference>
          <reference field="3" count="1">
            <x v="430"/>
          </reference>
        </references>
      </pivotArea>
    </format>
    <format dxfId="17887">
      <pivotArea dataOnly="0" labelOnly="1" fieldPosition="0">
        <references count="4">
          <reference field="0" count="1" selected="0">
            <x v="432"/>
          </reference>
          <reference field="1" count="1" selected="0">
            <x v="430"/>
          </reference>
          <reference field="2" count="1" selected="0">
            <x v="431"/>
          </reference>
          <reference field="3" count="1">
            <x v="431"/>
          </reference>
        </references>
      </pivotArea>
    </format>
    <format dxfId="17886">
      <pivotArea dataOnly="0" labelOnly="1" fieldPosition="0">
        <references count="4">
          <reference field="0" count="1" selected="0">
            <x v="433"/>
          </reference>
          <reference field="1" count="1" selected="0">
            <x v="431"/>
          </reference>
          <reference field="2" count="1" selected="0">
            <x v="432"/>
          </reference>
          <reference field="3" count="1">
            <x v="432"/>
          </reference>
        </references>
      </pivotArea>
    </format>
    <format dxfId="17885">
      <pivotArea dataOnly="0" labelOnly="1" fieldPosition="0">
        <references count="4">
          <reference field="0" count="1" selected="0">
            <x v="434"/>
          </reference>
          <reference field="1" count="1" selected="0">
            <x v="432"/>
          </reference>
          <reference field="2" count="1" selected="0">
            <x v="433"/>
          </reference>
          <reference field="3" count="1">
            <x v="433"/>
          </reference>
        </references>
      </pivotArea>
    </format>
    <format dxfId="17884">
      <pivotArea dataOnly="0" labelOnly="1" fieldPosition="0">
        <references count="4">
          <reference field="0" count="1" selected="0">
            <x v="435"/>
          </reference>
          <reference field="1" count="1" selected="0">
            <x v="433"/>
          </reference>
          <reference field="2" count="1" selected="0">
            <x v="434"/>
          </reference>
          <reference field="3" count="1">
            <x v="434"/>
          </reference>
        </references>
      </pivotArea>
    </format>
    <format dxfId="17883">
      <pivotArea dataOnly="0" labelOnly="1" fieldPosition="0">
        <references count="4">
          <reference field="0" count="1" selected="0">
            <x v="436"/>
          </reference>
          <reference field="1" count="1" selected="0">
            <x v="434"/>
          </reference>
          <reference field="2" count="1" selected="0">
            <x v="435"/>
          </reference>
          <reference field="3" count="1">
            <x v="435"/>
          </reference>
        </references>
      </pivotArea>
    </format>
    <format dxfId="17882">
      <pivotArea dataOnly="0" labelOnly="1" fieldPosition="0">
        <references count="4">
          <reference field="0" count="1" selected="0">
            <x v="437"/>
          </reference>
          <reference field="1" count="1" selected="0">
            <x v="435"/>
          </reference>
          <reference field="2" count="1" selected="0">
            <x v="436"/>
          </reference>
          <reference field="3" count="1">
            <x v="436"/>
          </reference>
        </references>
      </pivotArea>
    </format>
    <format dxfId="17881">
      <pivotArea dataOnly="0" labelOnly="1" fieldPosition="0">
        <references count="4">
          <reference field="0" count="1" selected="0">
            <x v="438"/>
          </reference>
          <reference field="1" count="1" selected="0">
            <x v="436"/>
          </reference>
          <reference field="2" count="1" selected="0">
            <x v="437"/>
          </reference>
          <reference field="3" count="1">
            <x v="437"/>
          </reference>
        </references>
      </pivotArea>
    </format>
    <format dxfId="17880">
      <pivotArea dataOnly="0" labelOnly="1" fieldPosition="0">
        <references count="4">
          <reference field="0" count="1" selected="0">
            <x v="439"/>
          </reference>
          <reference field="1" count="1" selected="0">
            <x v="437"/>
          </reference>
          <reference field="2" count="1" selected="0">
            <x v="438"/>
          </reference>
          <reference field="3" count="1">
            <x v="438"/>
          </reference>
        </references>
      </pivotArea>
    </format>
    <format dxfId="17879">
      <pivotArea dataOnly="0" labelOnly="1" fieldPosition="0">
        <references count="4">
          <reference field="0" count="1" selected="0">
            <x v="440"/>
          </reference>
          <reference field="1" count="1" selected="0">
            <x v="438"/>
          </reference>
          <reference field="2" count="1" selected="0">
            <x v="439"/>
          </reference>
          <reference field="3" count="1">
            <x v="439"/>
          </reference>
        </references>
      </pivotArea>
    </format>
    <format dxfId="17878">
      <pivotArea dataOnly="0" labelOnly="1" fieldPosition="0">
        <references count="4">
          <reference field="0" count="1" selected="0">
            <x v="441"/>
          </reference>
          <reference field="1" count="1" selected="0">
            <x v="439"/>
          </reference>
          <reference field="2" count="1" selected="0">
            <x v="440"/>
          </reference>
          <reference field="3" count="1">
            <x v="440"/>
          </reference>
        </references>
      </pivotArea>
    </format>
    <format dxfId="17877">
      <pivotArea dataOnly="0" labelOnly="1" fieldPosition="0">
        <references count="4">
          <reference field="0" count="1" selected="0">
            <x v="442"/>
          </reference>
          <reference field="1" count="1" selected="0">
            <x v="440"/>
          </reference>
          <reference field="2" count="1" selected="0">
            <x v="441"/>
          </reference>
          <reference field="3" count="1">
            <x v="441"/>
          </reference>
        </references>
      </pivotArea>
    </format>
    <format dxfId="17876">
      <pivotArea dataOnly="0" labelOnly="1" fieldPosition="0">
        <references count="4">
          <reference field="0" count="1" selected="0">
            <x v="443"/>
          </reference>
          <reference field="1" count="1" selected="0">
            <x v="441"/>
          </reference>
          <reference field="2" count="1" selected="0">
            <x v="442"/>
          </reference>
          <reference field="3" count="1">
            <x v="442"/>
          </reference>
        </references>
      </pivotArea>
    </format>
    <format dxfId="17875">
      <pivotArea dataOnly="0" labelOnly="1" fieldPosition="0">
        <references count="4">
          <reference field="0" count="1" selected="0">
            <x v="444"/>
          </reference>
          <reference field="1" count="1" selected="0">
            <x v="442"/>
          </reference>
          <reference field="2" count="1" selected="0">
            <x v="443"/>
          </reference>
          <reference field="3" count="1">
            <x v="443"/>
          </reference>
        </references>
      </pivotArea>
    </format>
    <format dxfId="17874">
      <pivotArea dataOnly="0" labelOnly="1" fieldPosition="0">
        <references count="4">
          <reference field="0" count="1" selected="0">
            <x v="445"/>
          </reference>
          <reference field="1" count="1" selected="0">
            <x v="443"/>
          </reference>
          <reference field="2" count="1" selected="0">
            <x v="444"/>
          </reference>
          <reference field="3" count="1">
            <x v="444"/>
          </reference>
        </references>
      </pivotArea>
    </format>
    <format dxfId="17873">
      <pivotArea dataOnly="0" labelOnly="1" fieldPosition="0">
        <references count="4">
          <reference field="0" count="1" selected="0">
            <x v="446"/>
          </reference>
          <reference field="1" count="1" selected="0">
            <x v="444"/>
          </reference>
          <reference field="2" count="1" selected="0">
            <x v="445"/>
          </reference>
          <reference field="3" count="1">
            <x v="445"/>
          </reference>
        </references>
      </pivotArea>
    </format>
    <format dxfId="17872">
      <pivotArea dataOnly="0" labelOnly="1" fieldPosition="0">
        <references count="4">
          <reference field="0" count="1" selected="0">
            <x v="447"/>
          </reference>
          <reference field="1" count="1" selected="0">
            <x v="445"/>
          </reference>
          <reference field="2" count="1" selected="0">
            <x v="446"/>
          </reference>
          <reference field="3" count="1">
            <x v="446"/>
          </reference>
        </references>
      </pivotArea>
    </format>
    <format dxfId="17871">
      <pivotArea dataOnly="0" labelOnly="1" fieldPosition="0">
        <references count="4">
          <reference field="0" count="1" selected="0">
            <x v="448"/>
          </reference>
          <reference field="1" count="1" selected="0">
            <x v="446"/>
          </reference>
          <reference field="2" count="1" selected="0">
            <x v="447"/>
          </reference>
          <reference field="3" count="1">
            <x v="447"/>
          </reference>
        </references>
      </pivotArea>
    </format>
    <format dxfId="17870">
      <pivotArea dataOnly="0" labelOnly="1" fieldPosition="0">
        <references count="4">
          <reference field="0" count="1" selected="0">
            <x v="449"/>
          </reference>
          <reference field="1" count="1" selected="0">
            <x v="447"/>
          </reference>
          <reference field="2" count="1" selected="0">
            <x v="448"/>
          </reference>
          <reference field="3" count="1">
            <x v="448"/>
          </reference>
        </references>
      </pivotArea>
    </format>
    <format dxfId="17869">
      <pivotArea dataOnly="0" labelOnly="1" fieldPosition="0">
        <references count="4">
          <reference field="0" count="1" selected="0">
            <x v="450"/>
          </reference>
          <reference field="1" count="1" selected="0">
            <x v="448"/>
          </reference>
          <reference field="2" count="1" selected="0">
            <x v="449"/>
          </reference>
          <reference field="3" count="1">
            <x v="449"/>
          </reference>
        </references>
      </pivotArea>
    </format>
    <format dxfId="17868">
      <pivotArea dataOnly="0" labelOnly="1" fieldPosition="0">
        <references count="4">
          <reference field="0" count="1" selected="0">
            <x v="451"/>
          </reference>
          <reference field="1" count="1" selected="0">
            <x v="449"/>
          </reference>
          <reference field="2" count="1" selected="0">
            <x v="450"/>
          </reference>
          <reference field="3" count="1">
            <x v="450"/>
          </reference>
        </references>
      </pivotArea>
    </format>
    <format dxfId="17867">
      <pivotArea dataOnly="0" labelOnly="1" fieldPosition="0">
        <references count="4">
          <reference field="0" count="1" selected="0">
            <x v="452"/>
          </reference>
          <reference field="1" count="1" selected="0">
            <x v="450"/>
          </reference>
          <reference field="2" count="1" selected="0">
            <x v="451"/>
          </reference>
          <reference field="3" count="1">
            <x v="451"/>
          </reference>
        </references>
      </pivotArea>
    </format>
    <format dxfId="17866">
      <pivotArea dataOnly="0" labelOnly="1" fieldPosition="0">
        <references count="4">
          <reference field="0" count="1" selected="0">
            <x v="453"/>
          </reference>
          <reference field="1" count="1" selected="0">
            <x v="451"/>
          </reference>
          <reference field="2" count="1" selected="0">
            <x v="452"/>
          </reference>
          <reference field="3" count="1">
            <x v="452"/>
          </reference>
        </references>
      </pivotArea>
    </format>
    <format dxfId="17865">
      <pivotArea dataOnly="0" labelOnly="1" fieldPosition="0">
        <references count="4">
          <reference field="0" count="1" selected="0">
            <x v="454"/>
          </reference>
          <reference field="1" count="1" selected="0">
            <x v="452"/>
          </reference>
          <reference field="2" count="1" selected="0">
            <x v="453"/>
          </reference>
          <reference field="3" count="1">
            <x v="453"/>
          </reference>
        </references>
      </pivotArea>
    </format>
    <format dxfId="17864">
      <pivotArea dataOnly="0" labelOnly="1" fieldPosition="0">
        <references count="4">
          <reference field="0" count="1" selected="0">
            <x v="455"/>
          </reference>
          <reference field="1" count="1" selected="0">
            <x v="453"/>
          </reference>
          <reference field="2" count="1" selected="0">
            <x v="454"/>
          </reference>
          <reference field="3" count="1">
            <x v="454"/>
          </reference>
        </references>
      </pivotArea>
    </format>
    <format dxfId="17863">
      <pivotArea dataOnly="0" labelOnly="1" fieldPosition="0">
        <references count="4">
          <reference field="0" count="1" selected="0">
            <x v="456"/>
          </reference>
          <reference field="1" count="1" selected="0">
            <x v="454"/>
          </reference>
          <reference field="2" count="1" selected="0">
            <x v="455"/>
          </reference>
          <reference field="3" count="1">
            <x v="455"/>
          </reference>
        </references>
      </pivotArea>
    </format>
    <format dxfId="17862">
      <pivotArea dataOnly="0" labelOnly="1" fieldPosition="0">
        <references count="4">
          <reference field="0" count="1" selected="0">
            <x v="457"/>
          </reference>
          <reference field="1" count="1" selected="0">
            <x v="455"/>
          </reference>
          <reference field="2" count="1" selected="0">
            <x v="456"/>
          </reference>
          <reference field="3" count="1">
            <x v="456"/>
          </reference>
        </references>
      </pivotArea>
    </format>
    <format dxfId="17861">
      <pivotArea dataOnly="0" labelOnly="1" fieldPosition="0">
        <references count="4">
          <reference field="0" count="1" selected="0">
            <x v="458"/>
          </reference>
          <reference field="1" count="1" selected="0">
            <x v="456"/>
          </reference>
          <reference field="2" count="1" selected="0">
            <x v="457"/>
          </reference>
          <reference field="3" count="1">
            <x v="457"/>
          </reference>
        </references>
      </pivotArea>
    </format>
    <format dxfId="17860">
      <pivotArea dataOnly="0" labelOnly="1" fieldPosition="0">
        <references count="4">
          <reference field="0" count="1" selected="0">
            <x v="459"/>
          </reference>
          <reference field="1" count="1" selected="0">
            <x v="457"/>
          </reference>
          <reference field="2" count="1" selected="0">
            <x v="458"/>
          </reference>
          <reference field="3" count="1">
            <x v="458"/>
          </reference>
        </references>
      </pivotArea>
    </format>
    <format dxfId="17859">
      <pivotArea dataOnly="0" labelOnly="1" fieldPosition="0">
        <references count="4">
          <reference field="0" count="1" selected="0">
            <x v="460"/>
          </reference>
          <reference field="1" count="1" selected="0">
            <x v="458"/>
          </reference>
          <reference field="2" count="1" selected="0">
            <x v="459"/>
          </reference>
          <reference field="3" count="1">
            <x v="459"/>
          </reference>
        </references>
      </pivotArea>
    </format>
    <format dxfId="17858">
      <pivotArea dataOnly="0" labelOnly="1" fieldPosition="0">
        <references count="4">
          <reference field="0" count="1" selected="0">
            <x v="461"/>
          </reference>
          <reference field="1" count="1" selected="0">
            <x v="459"/>
          </reference>
          <reference field="2" count="1" selected="0">
            <x v="460"/>
          </reference>
          <reference field="3" count="1">
            <x v="460"/>
          </reference>
        </references>
      </pivotArea>
    </format>
    <format dxfId="17857">
      <pivotArea dataOnly="0" labelOnly="1" fieldPosition="0">
        <references count="4">
          <reference field="0" count="1" selected="0">
            <x v="462"/>
          </reference>
          <reference field="1" count="1" selected="0">
            <x v="460"/>
          </reference>
          <reference field="2" count="1" selected="0">
            <x v="461"/>
          </reference>
          <reference field="3" count="1">
            <x v="461"/>
          </reference>
        </references>
      </pivotArea>
    </format>
    <format dxfId="17856">
      <pivotArea dataOnly="0" labelOnly="1" fieldPosition="0">
        <references count="4">
          <reference field="0" count="1" selected="0">
            <x v="463"/>
          </reference>
          <reference field="1" count="1" selected="0">
            <x v="461"/>
          </reference>
          <reference field="2" count="1" selected="0">
            <x v="462"/>
          </reference>
          <reference field="3" count="1">
            <x v="462"/>
          </reference>
        </references>
      </pivotArea>
    </format>
    <format dxfId="17855">
      <pivotArea dataOnly="0" labelOnly="1" fieldPosition="0">
        <references count="4">
          <reference field="0" count="1" selected="0">
            <x v="464"/>
          </reference>
          <reference field="1" count="1" selected="0">
            <x v="462"/>
          </reference>
          <reference field="2" count="1" selected="0">
            <x v="463"/>
          </reference>
          <reference field="3" count="1">
            <x v="463"/>
          </reference>
        </references>
      </pivotArea>
    </format>
    <format dxfId="17854">
      <pivotArea dataOnly="0" labelOnly="1" fieldPosition="0">
        <references count="4">
          <reference field="0" count="1" selected="0">
            <x v="465"/>
          </reference>
          <reference field="1" count="1" selected="0">
            <x v="463"/>
          </reference>
          <reference field="2" count="1" selected="0">
            <x v="464"/>
          </reference>
          <reference field="3" count="1">
            <x v="464"/>
          </reference>
        </references>
      </pivotArea>
    </format>
    <format dxfId="17853">
      <pivotArea dataOnly="0" labelOnly="1" fieldPosition="0">
        <references count="4">
          <reference field="0" count="1" selected="0">
            <x v="466"/>
          </reference>
          <reference field="1" count="1" selected="0">
            <x v="464"/>
          </reference>
          <reference field="2" count="1" selected="0">
            <x v="465"/>
          </reference>
          <reference field="3" count="1">
            <x v="465"/>
          </reference>
        </references>
      </pivotArea>
    </format>
    <format dxfId="17852">
      <pivotArea dataOnly="0" labelOnly="1" fieldPosition="0">
        <references count="4">
          <reference field="0" count="1" selected="0">
            <x v="467"/>
          </reference>
          <reference field="1" count="1" selected="0">
            <x v="465"/>
          </reference>
          <reference field="2" count="1" selected="0">
            <x v="466"/>
          </reference>
          <reference field="3" count="1">
            <x v="466"/>
          </reference>
        </references>
      </pivotArea>
    </format>
    <format dxfId="17851">
      <pivotArea dataOnly="0" labelOnly="1" fieldPosition="0">
        <references count="4">
          <reference field="0" count="1" selected="0">
            <x v="468"/>
          </reference>
          <reference field="1" count="1" selected="0">
            <x v="466"/>
          </reference>
          <reference field="2" count="1" selected="0">
            <x v="467"/>
          </reference>
          <reference field="3" count="1">
            <x v="467"/>
          </reference>
        </references>
      </pivotArea>
    </format>
    <format dxfId="17850">
      <pivotArea dataOnly="0" labelOnly="1" fieldPosition="0">
        <references count="4">
          <reference field="0" count="1" selected="0">
            <x v="469"/>
          </reference>
          <reference field="1" count="1" selected="0">
            <x v="467"/>
          </reference>
          <reference field="2" count="1" selected="0">
            <x v="468"/>
          </reference>
          <reference field="3" count="1">
            <x v="468"/>
          </reference>
        </references>
      </pivotArea>
    </format>
    <format dxfId="17849">
      <pivotArea dataOnly="0" labelOnly="1" fieldPosition="0">
        <references count="4">
          <reference field="0" count="1" selected="0">
            <x v="470"/>
          </reference>
          <reference field="1" count="1" selected="0">
            <x v="468"/>
          </reference>
          <reference field="2" count="1" selected="0">
            <x v="469"/>
          </reference>
          <reference field="3" count="1">
            <x v="469"/>
          </reference>
        </references>
      </pivotArea>
    </format>
    <format dxfId="17848">
      <pivotArea dataOnly="0" labelOnly="1" fieldPosition="0">
        <references count="4">
          <reference field="0" count="1" selected="0">
            <x v="471"/>
          </reference>
          <reference field="1" count="1" selected="0">
            <x v="469"/>
          </reference>
          <reference field="2" count="1" selected="0">
            <x v="470"/>
          </reference>
          <reference field="3" count="1">
            <x v="470"/>
          </reference>
        </references>
      </pivotArea>
    </format>
    <format dxfId="17847">
      <pivotArea dataOnly="0" labelOnly="1" fieldPosition="0">
        <references count="4">
          <reference field="0" count="1" selected="0">
            <x v="472"/>
          </reference>
          <reference field="1" count="1" selected="0">
            <x v="470"/>
          </reference>
          <reference field="2" count="1" selected="0">
            <x v="471"/>
          </reference>
          <reference field="3" count="1">
            <x v="471"/>
          </reference>
        </references>
      </pivotArea>
    </format>
    <format dxfId="17846">
      <pivotArea dataOnly="0" labelOnly="1" fieldPosition="0">
        <references count="4">
          <reference field="0" count="1" selected="0">
            <x v="473"/>
          </reference>
          <reference field="1" count="1" selected="0">
            <x v="471"/>
          </reference>
          <reference field="2" count="1" selected="0">
            <x v="472"/>
          </reference>
          <reference field="3" count="1">
            <x v="472"/>
          </reference>
        </references>
      </pivotArea>
    </format>
    <format dxfId="17845">
      <pivotArea dataOnly="0" labelOnly="1" fieldPosition="0">
        <references count="4">
          <reference field="0" count="1" selected="0">
            <x v="474"/>
          </reference>
          <reference field="1" count="1" selected="0">
            <x v="472"/>
          </reference>
          <reference field="2" count="1" selected="0">
            <x v="473"/>
          </reference>
          <reference field="3" count="1">
            <x v="473"/>
          </reference>
        </references>
      </pivotArea>
    </format>
    <format dxfId="17844">
      <pivotArea dataOnly="0" labelOnly="1" fieldPosition="0">
        <references count="4">
          <reference field="0" count="1" selected="0">
            <x v="475"/>
          </reference>
          <reference field="1" count="1" selected="0">
            <x v="473"/>
          </reference>
          <reference field="2" count="1" selected="0">
            <x v="474"/>
          </reference>
          <reference field="3" count="1">
            <x v="474"/>
          </reference>
        </references>
      </pivotArea>
    </format>
    <format dxfId="17843">
      <pivotArea dataOnly="0" labelOnly="1" fieldPosition="0">
        <references count="4">
          <reference field="0" count="1" selected="0">
            <x v="476"/>
          </reference>
          <reference field="1" count="1" selected="0">
            <x v="474"/>
          </reference>
          <reference field="2" count="1" selected="0">
            <x v="475"/>
          </reference>
          <reference field="3" count="1">
            <x v="475"/>
          </reference>
        </references>
      </pivotArea>
    </format>
    <format dxfId="17842">
      <pivotArea dataOnly="0" labelOnly="1" fieldPosition="0">
        <references count="4">
          <reference field="0" count="1" selected="0">
            <x v="477"/>
          </reference>
          <reference field="1" count="1" selected="0">
            <x v="475"/>
          </reference>
          <reference field="2" count="1" selected="0">
            <x v="476"/>
          </reference>
          <reference field="3" count="1">
            <x v="476"/>
          </reference>
        </references>
      </pivotArea>
    </format>
    <format dxfId="17841">
      <pivotArea dataOnly="0" labelOnly="1" fieldPosition="0">
        <references count="4">
          <reference field="0" count="1" selected="0">
            <x v="478"/>
          </reference>
          <reference field="1" count="1" selected="0">
            <x v="476"/>
          </reference>
          <reference field="2" count="1" selected="0">
            <x v="477"/>
          </reference>
          <reference field="3" count="1">
            <x v="477"/>
          </reference>
        </references>
      </pivotArea>
    </format>
    <format dxfId="17840">
      <pivotArea dataOnly="0" labelOnly="1" fieldPosition="0">
        <references count="4">
          <reference field="0" count="1" selected="0">
            <x v="479"/>
          </reference>
          <reference field="1" count="1" selected="0">
            <x v="477"/>
          </reference>
          <reference field="2" count="1" selected="0">
            <x v="478"/>
          </reference>
          <reference field="3" count="1">
            <x v="478"/>
          </reference>
        </references>
      </pivotArea>
    </format>
    <format dxfId="17839">
      <pivotArea dataOnly="0" labelOnly="1" fieldPosition="0">
        <references count="4">
          <reference field="0" count="1" selected="0">
            <x v="480"/>
          </reference>
          <reference field="1" count="1" selected="0">
            <x v="478"/>
          </reference>
          <reference field="2" count="1" selected="0">
            <x v="479"/>
          </reference>
          <reference field="3" count="1">
            <x v="479"/>
          </reference>
        </references>
      </pivotArea>
    </format>
    <format dxfId="17838">
      <pivotArea dataOnly="0" labelOnly="1" fieldPosition="0">
        <references count="4">
          <reference field="0" count="1" selected="0">
            <x v="481"/>
          </reference>
          <reference field="1" count="1" selected="0">
            <x v="479"/>
          </reference>
          <reference field="2" count="1" selected="0">
            <x v="480"/>
          </reference>
          <reference field="3" count="1">
            <x v="480"/>
          </reference>
        </references>
      </pivotArea>
    </format>
    <format dxfId="17837">
      <pivotArea dataOnly="0" labelOnly="1" fieldPosition="0">
        <references count="4">
          <reference field="0" count="1" selected="0">
            <x v="482"/>
          </reference>
          <reference field="1" count="1" selected="0">
            <x v="480"/>
          </reference>
          <reference field="2" count="1" selected="0">
            <x v="481"/>
          </reference>
          <reference field="3" count="1">
            <x v="481"/>
          </reference>
        </references>
      </pivotArea>
    </format>
    <format dxfId="17836">
      <pivotArea dataOnly="0" labelOnly="1" fieldPosition="0">
        <references count="4">
          <reference field="0" count="1" selected="0">
            <x v="483"/>
          </reference>
          <reference field="1" count="1" selected="0">
            <x v="481"/>
          </reference>
          <reference field="2" count="1" selected="0">
            <x v="482"/>
          </reference>
          <reference field="3" count="1">
            <x v="482"/>
          </reference>
        </references>
      </pivotArea>
    </format>
    <format dxfId="17835">
      <pivotArea dataOnly="0" labelOnly="1" fieldPosition="0">
        <references count="4">
          <reference field="0" count="1" selected="0">
            <x v="484"/>
          </reference>
          <reference field="1" count="1" selected="0">
            <x v="482"/>
          </reference>
          <reference field="2" count="1" selected="0">
            <x v="483"/>
          </reference>
          <reference field="3" count="1">
            <x v="483"/>
          </reference>
        </references>
      </pivotArea>
    </format>
    <format dxfId="17834">
      <pivotArea dataOnly="0" labelOnly="1" fieldPosition="0">
        <references count="5">
          <reference field="0" count="1" selected="0">
            <x v="3"/>
          </reference>
          <reference field="1" count="1" selected="0">
            <x v="5"/>
          </reference>
          <reference field="2" count="1" selected="0">
            <x v="6"/>
          </reference>
          <reference field="3" count="1" selected="0">
            <x v="6"/>
          </reference>
          <reference field="4" count="1">
            <x v="9"/>
          </reference>
        </references>
      </pivotArea>
    </format>
    <format dxfId="17833">
      <pivotArea dataOnly="0" labelOnly="1" fieldPosition="0">
        <references count="5">
          <reference field="0" count="1" selected="0">
            <x v="7"/>
          </reference>
          <reference field="1" count="1" selected="0">
            <x v="4"/>
          </reference>
          <reference field="2" count="1" selected="0">
            <x v="5"/>
          </reference>
          <reference field="3" count="1" selected="0">
            <x v="5"/>
          </reference>
          <reference field="4" count="1">
            <x v="8"/>
          </reference>
        </references>
      </pivotArea>
    </format>
    <format dxfId="17832">
      <pivotArea dataOnly="0" labelOnly="1" fieldPosition="0">
        <references count="5">
          <reference field="0" count="1" selected="0">
            <x v="8"/>
          </reference>
          <reference field="1" count="1" selected="0">
            <x v="6"/>
          </reference>
          <reference field="2" count="1" selected="0">
            <x v="7"/>
          </reference>
          <reference field="3" count="1" selected="0">
            <x v="7"/>
          </reference>
          <reference field="4" count="1">
            <x v="10"/>
          </reference>
        </references>
      </pivotArea>
    </format>
    <format dxfId="17831">
      <pivotArea dataOnly="0" labelOnly="1" fieldPosition="0">
        <references count="5">
          <reference field="0" count="1" selected="0">
            <x v="9"/>
          </reference>
          <reference field="1" count="1" selected="0">
            <x v="7"/>
          </reference>
          <reference field="2" count="1" selected="0">
            <x v="8"/>
          </reference>
          <reference field="3" count="1" selected="0">
            <x v="8"/>
          </reference>
          <reference field="4" count="1">
            <x v="11"/>
          </reference>
        </references>
      </pivotArea>
    </format>
    <format dxfId="17830">
      <pivotArea dataOnly="0" labelOnly="1" fieldPosition="0">
        <references count="5">
          <reference field="0" count="1" selected="0">
            <x v="10"/>
          </reference>
          <reference field="1" count="1" selected="0">
            <x v="8"/>
          </reference>
          <reference field="2" count="1" selected="0">
            <x v="9"/>
          </reference>
          <reference field="3" count="1" selected="0">
            <x v="9"/>
          </reference>
          <reference field="4" count="1">
            <x v="12"/>
          </reference>
        </references>
      </pivotArea>
    </format>
    <format dxfId="17829">
      <pivotArea dataOnly="0" labelOnly="1" fieldPosition="0">
        <references count="5">
          <reference field="0" count="1" selected="0">
            <x v="11"/>
          </reference>
          <reference field="1" count="1" selected="0">
            <x v="9"/>
          </reference>
          <reference field="2" count="1" selected="0">
            <x v="10"/>
          </reference>
          <reference field="3" count="1" selected="0">
            <x v="10"/>
          </reference>
          <reference field="4" count="1">
            <x v="13"/>
          </reference>
        </references>
      </pivotArea>
    </format>
    <format dxfId="17828">
      <pivotArea dataOnly="0" labelOnly="1" fieldPosition="0">
        <references count="5">
          <reference field="0" count="1" selected="0">
            <x v="12"/>
          </reference>
          <reference field="1" count="1" selected="0">
            <x v="10"/>
          </reference>
          <reference field="2" count="1" selected="0">
            <x v="11"/>
          </reference>
          <reference field="3" count="1" selected="0">
            <x v="11"/>
          </reference>
          <reference field="4" count="1">
            <x v="14"/>
          </reference>
        </references>
      </pivotArea>
    </format>
    <format dxfId="17827">
      <pivotArea dataOnly="0" labelOnly="1" fieldPosition="0">
        <references count="5">
          <reference field="0" count="1" selected="0">
            <x v="13"/>
          </reference>
          <reference field="1" count="1" selected="0">
            <x v="11"/>
          </reference>
          <reference field="2" count="1" selected="0">
            <x v="12"/>
          </reference>
          <reference field="3" count="1" selected="0">
            <x v="12"/>
          </reference>
          <reference field="4" count="1">
            <x v="15"/>
          </reference>
        </references>
      </pivotArea>
    </format>
    <format dxfId="17826">
      <pivotArea dataOnly="0" labelOnly="1" fieldPosition="0">
        <references count="5">
          <reference field="0" count="1" selected="0">
            <x v="14"/>
          </reference>
          <reference field="1" count="1" selected="0">
            <x v="12"/>
          </reference>
          <reference field="2" count="1" selected="0">
            <x v="13"/>
          </reference>
          <reference field="3" count="1" selected="0">
            <x v="13"/>
          </reference>
          <reference field="4" count="1">
            <x v="16"/>
          </reference>
        </references>
      </pivotArea>
    </format>
    <format dxfId="17825">
      <pivotArea dataOnly="0" labelOnly="1" fieldPosition="0">
        <references count="5">
          <reference field="0" count="1" selected="0">
            <x v="15"/>
          </reference>
          <reference field="1" count="1" selected="0">
            <x v="13"/>
          </reference>
          <reference field="2" count="1" selected="0">
            <x v="14"/>
          </reference>
          <reference field="3" count="1" selected="0">
            <x v="14"/>
          </reference>
          <reference field="4" count="1">
            <x v="17"/>
          </reference>
        </references>
      </pivotArea>
    </format>
    <format dxfId="17824">
      <pivotArea dataOnly="0" labelOnly="1" fieldPosition="0">
        <references count="5">
          <reference field="0" count="1" selected="0">
            <x v="16"/>
          </reference>
          <reference field="1" count="1" selected="0">
            <x v="14"/>
          </reference>
          <reference field="2" count="1" selected="0">
            <x v="15"/>
          </reference>
          <reference field="3" count="1" selected="0">
            <x v="15"/>
          </reference>
          <reference field="4" count="1">
            <x v="18"/>
          </reference>
        </references>
      </pivotArea>
    </format>
    <format dxfId="17823">
      <pivotArea dataOnly="0" labelOnly="1" fieldPosition="0">
        <references count="5">
          <reference field="0" count="1" selected="0">
            <x v="17"/>
          </reference>
          <reference field="1" count="1" selected="0">
            <x v="15"/>
          </reference>
          <reference field="2" count="1" selected="0">
            <x v="16"/>
          </reference>
          <reference field="3" count="1" selected="0">
            <x v="16"/>
          </reference>
          <reference field="4" count="1">
            <x v="19"/>
          </reference>
        </references>
      </pivotArea>
    </format>
    <format dxfId="17822">
      <pivotArea dataOnly="0" labelOnly="1" fieldPosition="0">
        <references count="5">
          <reference field="0" count="1" selected="0">
            <x v="18"/>
          </reference>
          <reference field="1" count="1" selected="0">
            <x v="16"/>
          </reference>
          <reference field="2" count="1" selected="0">
            <x v="17"/>
          </reference>
          <reference field="3" count="1" selected="0">
            <x v="17"/>
          </reference>
          <reference field="4" count="1">
            <x v="20"/>
          </reference>
        </references>
      </pivotArea>
    </format>
    <format dxfId="17821">
      <pivotArea dataOnly="0" labelOnly="1" fieldPosition="0">
        <references count="5">
          <reference field="0" count="1" selected="0">
            <x v="19"/>
          </reference>
          <reference field="1" count="1" selected="0">
            <x v="17"/>
          </reference>
          <reference field="2" count="1" selected="0">
            <x v="18"/>
          </reference>
          <reference field="3" count="1" selected="0">
            <x v="18"/>
          </reference>
          <reference field="4" count="1">
            <x v="21"/>
          </reference>
        </references>
      </pivotArea>
    </format>
    <format dxfId="17820">
      <pivotArea dataOnly="0" labelOnly="1" fieldPosition="0">
        <references count="5">
          <reference field="0" count="1" selected="0">
            <x v="20"/>
          </reference>
          <reference field="1" count="1" selected="0">
            <x v="18"/>
          </reference>
          <reference field="2" count="1" selected="0">
            <x v="19"/>
          </reference>
          <reference field="3" count="1" selected="0">
            <x v="19"/>
          </reference>
          <reference field="4" count="1">
            <x v="22"/>
          </reference>
        </references>
      </pivotArea>
    </format>
    <format dxfId="17819">
      <pivotArea dataOnly="0" labelOnly="1" fieldPosition="0">
        <references count="5">
          <reference field="0" count="1" selected="0">
            <x v="21"/>
          </reference>
          <reference field="1" count="1" selected="0">
            <x v="19"/>
          </reference>
          <reference field="2" count="1" selected="0">
            <x v="20"/>
          </reference>
          <reference field="3" count="1" selected="0">
            <x v="20"/>
          </reference>
          <reference field="4" count="1">
            <x v="23"/>
          </reference>
        </references>
      </pivotArea>
    </format>
    <format dxfId="17818">
      <pivotArea dataOnly="0" labelOnly="1" fieldPosition="0">
        <references count="5">
          <reference field="0" count="1" selected="0">
            <x v="22"/>
          </reference>
          <reference field="1" count="1" selected="0">
            <x v="20"/>
          </reference>
          <reference field="2" count="1" selected="0">
            <x v="21"/>
          </reference>
          <reference field="3" count="1" selected="0">
            <x v="21"/>
          </reference>
          <reference field="4" count="1">
            <x v="24"/>
          </reference>
        </references>
      </pivotArea>
    </format>
    <format dxfId="17817">
      <pivotArea dataOnly="0" labelOnly="1" fieldPosition="0">
        <references count="5">
          <reference field="0" count="1" selected="0">
            <x v="23"/>
          </reference>
          <reference field="1" count="1" selected="0">
            <x v="21"/>
          </reference>
          <reference field="2" count="1" selected="0">
            <x v="22"/>
          </reference>
          <reference field="3" count="1" selected="0">
            <x v="22"/>
          </reference>
          <reference field="4" count="1">
            <x v="25"/>
          </reference>
        </references>
      </pivotArea>
    </format>
    <format dxfId="17816">
      <pivotArea dataOnly="0" labelOnly="1" fieldPosition="0">
        <references count="5">
          <reference field="0" count="1" selected="0">
            <x v="24"/>
          </reference>
          <reference field="1" count="1" selected="0">
            <x v="22"/>
          </reference>
          <reference field="2" count="1" selected="0">
            <x v="23"/>
          </reference>
          <reference field="3" count="1" selected="0">
            <x v="23"/>
          </reference>
          <reference field="4" count="1">
            <x v="26"/>
          </reference>
        </references>
      </pivotArea>
    </format>
    <format dxfId="17815">
      <pivotArea dataOnly="0" labelOnly="1" fieldPosition="0">
        <references count="5">
          <reference field="0" count="1" selected="0">
            <x v="25"/>
          </reference>
          <reference field="1" count="1" selected="0">
            <x v="23"/>
          </reference>
          <reference field="2" count="1" selected="0">
            <x v="24"/>
          </reference>
          <reference field="3" count="1" selected="0">
            <x v="24"/>
          </reference>
          <reference field="4" count="1">
            <x v="27"/>
          </reference>
        </references>
      </pivotArea>
    </format>
    <format dxfId="17814">
      <pivotArea dataOnly="0" labelOnly="1" fieldPosition="0">
        <references count="5">
          <reference field="0" count="1" selected="0">
            <x v="26"/>
          </reference>
          <reference field="1" count="1" selected="0">
            <x v="24"/>
          </reference>
          <reference field="2" count="1" selected="0">
            <x v="25"/>
          </reference>
          <reference field="3" count="1" selected="0">
            <x v="25"/>
          </reference>
          <reference field="4" count="1">
            <x v="28"/>
          </reference>
        </references>
      </pivotArea>
    </format>
    <format dxfId="17813">
      <pivotArea dataOnly="0" labelOnly="1" fieldPosition="0">
        <references count="5">
          <reference field="0" count="1" selected="0">
            <x v="27"/>
          </reference>
          <reference field="1" count="1" selected="0">
            <x v="25"/>
          </reference>
          <reference field="2" count="1" selected="0">
            <x v="26"/>
          </reference>
          <reference field="3" count="1" selected="0">
            <x v="26"/>
          </reference>
          <reference field="4" count="1">
            <x v="29"/>
          </reference>
        </references>
      </pivotArea>
    </format>
    <format dxfId="17812">
      <pivotArea dataOnly="0" labelOnly="1" fieldPosition="0">
        <references count="5">
          <reference field="0" count="1" selected="0">
            <x v="28"/>
          </reference>
          <reference field="1" count="1" selected="0">
            <x v="26"/>
          </reference>
          <reference field="2" count="1" selected="0">
            <x v="27"/>
          </reference>
          <reference field="3" count="1" selected="0">
            <x v="27"/>
          </reference>
          <reference field="4" count="1">
            <x v="30"/>
          </reference>
        </references>
      </pivotArea>
    </format>
    <format dxfId="17811">
      <pivotArea dataOnly="0" labelOnly="1" fieldPosition="0">
        <references count="5">
          <reference field="0" count="1" selected="0">
            <x v="29"/>
          </reference>
          <reference field="1" count="1" selected="0">
            <x v="27"/>
          </reference>
          <reference field="2" count="1" selected="0">
            <x v="28"/>
          </reference>
          <reference field="3" count="1" selected="0">
            <x v="28"/>
          </reference>
          <reference field="4" count="1">
            <x v="31"/>
          </reference>
        </references>
      </pivotArea>
    </format>
    <format dxfId="17810">
      <pivotArea dataOnly="0" labelOnly="1" fieldPosition="0">
        <references count="5">
          <reference field="0" count="1" selected="0">
            <x v="30"/>
          </reference>
          <reference field="1" count="1" selected="0">
            <x v="28"/>
          </reference>
          <reference field="2" count="1" selected="0">
            <x v="29"/>
          </reference>
          <reference field="3" count="1" selected="0">
            <x v="29"/>
          </reference>
          <reference field="4" count="1">
            <x v="32"/>
          </reference>
        </references>
      </pivotArea>
    </format>
    <format dxfId="17809">
      <pivotArea dataOnly="0" labelOnly="1" fieldPosition="0">
        <references count="5">
          <reference field="0" count="1" selected="0">
            <x v="31"/>
          </reference>
          <reference field="1" count="1" selected="0">
            <x v="29"/>
          </reference>
          <reference field="2" count="1" selected="0">
            <x v="30"/>
          </reference>
          <reference field="3" count="1" selected="0">
            <x v="30"/>
          </reference>
          <reference field="4" count="1">
            <x v="33"/>
          </reference>
        </references>
      </pivotArea>
    </format>
    <format dxfId="17808">
      <pivotArea dataOnly="0" labelOnly="1" fieldPosition="0">
        <references count="5">
          <reference field="0" count="1" selected="0">
            <x v="32"/>
          </reference>
          <reference field="1" count="1" selected="0">
            <x v="30"/>
          </reference>
          <reference field="2" count="1" selected="0">
            <x v="31"/>
          </reference>
          <reference field="3" count="1" selected="0">
            <x v="31"/>
          </reference>
          <reference field="4" count="1">
            <x v="34"/>
          </reference>
        </references>
      </pivotArea>
    </format>
    <format dxfId="17807">
      <pivotArea dataOnly="0" labelOnly="1" fieldPosition="0">
        <references count="5">
          <reference field="0" count="1" selected="0">
            <x v="33"/>
          </reference>
          <reference field="1" count="1" selected="0">
            <x v="31"/>
          </reference>
          <reference field="2" count="1" selected="0">
            <x v="32"/>
          </reference>
          <reference field="3" count="1" selected="0">
            <x v="32"/>
          </reference>
          <reference field="4" count="1">
            <x v="35"/>
          </reference>
        </references>
      </pivotArea>
    </format>
    <format dxfId="17806">
      <pivotArea dataOnly="0" labelOnly="1" fieldPosition="0">
        <references count="5">
          <reference field="0" count="1" selected="0">
            <x v="34"/>
          </reference>
          <reference field="1" count="1" selected="0">
            <x v="32"/>
          </reference>
          <reference field="2" count="1" selected="0">
            <x v="33"/>
          </reference>
          <reference field="3" count="1" selected="0">
            <x v="33"/>
          </reference>
          <reference field="4" count="1">
            <x v="36"/>
          </reference>
        </references>
      </pivotArea>
    </format>
    <format dxfId="17805">
      <pivotArea dataOnly="0" labelOnly="1" fieldPosition="0">
        <references count="5">
          <reference field="0" count="1" selected="0">
            <x v="35"/>
          </reference>
          <reference field="1" count="1" selected="0">
            <x v="33"/>
          </reference>
          <reference field="2" count="1" selected="0">
            <x v="34"/>
          </reference>
          <reference field="3" count="1" selected="0">
            <x v="34"/>
          </reference>
          <reference field="4" count="1">
            <x v="37"/>
          </reference>
        </references>
      </pivotArea>
    </format>
    <format dxfId="17804">
      <pivotArea dataOnly="0" labelOnly="1" fieldPosition="0">
        <references count="5">
          <reference field="0" count="1" selected="0">
            <x v="36"/>
          </reference>
          <reference field="1" count="1" selected="0">
            <x v="34"/>
          </reference>
          <reference field="2" count="1" selected="0">
            <x v="35"/>
          </reference>
          <reference field="3" count="1" selected="0">
            <x v="35"/>
          </reference>
          <reference field="4" count="1">
            <x v="38"/>
          </reference>
        </references>
      </pivotArea>
    </format>
    <format dxfId="17803">
      <pivotArea dataOnly="0" labelOnly="1" fieldPosition="0">
        <references count="5">
          <reference field="0" count="1" selected="0">
            <x v="37"/>
          </reference>
          <reference field="1" count="1" selected="0">
            <x v="35"/>
          </reference>
          <reference field="2" count="1" selected="0">
            <x v="36"/>
          </reference>
          <reference field="3" count="1" selected="0">
            <x v="36"/>
          </reference>
          <reference field="4" count="1">
            <x v="39"/>
          </reference>
        </references>
      </pivotArea>
    </format>
    <format dxfId="17802">
      <pivotArea dataOnly="0" labelOnly="1" fieldPosition="0">
        <references count="5">
          <reference field="0" count="1" selected="0">
            <x v="38"/>
          </reference>
          <reference field="1" count="1" selected="0">
            <x v="36"/>
          </reference>
          <reference field="2" count="1" selected="0">
            <x v="37"/>
          </reference>
          <reference field="3" count="1" selected="0">
            <x v="37"/>
          </reference>
          <reference field="4" count="1">
            <x v="40"/>
          </reference>
        </references>
      </pivotArea>
    </format>
    <format dxfId="17801">
      <pivotArea dataOnly="0" labelOnly="1" fieldPosition="0">
        <references count="5">
          <reference field="0" count="1" selected="0">
            <x v="39"/>
          </reference>
          <reference field="1" count="1" selected="0">
            <x v="37"/>
          </reference>
          <reference field="2" count="1" selected="0">
            <x v="38"/>
          </reference>
          <reference field="3" count="1" selected="0">
            <x v="38"/>
          </reference>
          <reference field="4" count="1">
            <x v="41"/>
          </reference>
        </references>
      </pivotArea>
    </format>
    <format dxfId="17800">
      <pivotArea dataOnly="0" labelOnly="1" fieldPosition="0">
        <references count="5">
          <reference field="0" count="1" selected="0">
            <x v="40"/>
          </reference>
          <reference field="1" count="1" selected="0">
            <x v="38"/>
          </reference>
          <reference field="2" count="1" selected="0">
            <x v="39"/>
          </reference>
          <reference field="3" count="1" selected="0">
            <x v="39"/>
          </reference>
          <reference field="4" count="1">
            <x v="42"/>
          </reference>
        </references>
      </pivotArea>
    </format>
    <format dxfId="17799">
      <pivotArea dataOnly="0" labelOnly="1" fieldPosition="0">
        <references count="5">
          <reference field="0" count="1" selected="0">
            <x v="41"/>
          </reference>
          <reference field="1" count="1" selected="0">
            <x v="39"/>
          </reference>
          <reference field="2" count="1" selected="0">
            <x v="40"/>
          </reference>
          <reference field="3" count="1" selected="0">
            <x v="40"/>
          </reference>
          <reference field="4" count="1">
            <x v="43"/>
          </reference>
        </references>
      </pivotArea>
    </format>
    <format dxfId="17798">
      <pivotArea dataOnly="0" labelOnly="1" fieldPosition="0">
        <references count="5">
          <reference field="0" count="1" selected="0">
            <x v="42"/>
          </reference>
          <reference field="1" count="1" selected="0">
            <x v="40"/>
          </reference>
          <reference field="2" count="1" selected="0">
            <x v="41"/>
          </reference>
          <reference field="3" count="1" selected="0">
            <x v="41"/>
          </reference>
          <reference field="4" count="1">
            <x v="44"/>
          </reference>
        </references>
      </pivotArea>
    </format>
    <format dxfId="17797">
      <pivotArea dataOnly="0" labelOnly="1" fieldPosition="0">
        <references count="5">
          <reference field="0" count="1" selected="0">
            <x v="43"/>
          </reference>
          <reference field="1" count="1" selected="0">
            <x v="41"/>
          </reference>
          <reference field="2" count="1" selected="0">
            <x v="42"/>
          </reference>
          <reference field="3" count="1" selected="0">
            <x v="42"/>
          </reference>
          <reference field="4" count="1">
            <x v="45"/>
          </reference>
        </references>
      </pivotArea>
    </format>
    <format dxfId="17796">
      <pivotArea dataOnly="0" labelOnly="1" fieldPosition="0">
        <references count="5">
          <reference field="0" count="1" selected="0">
            <x v="44"/>
          </reference>
          <reference field="1" count="1" selected="0">
            <x v="42"/>
          </reference>
          <reference field="2" count="1" selected="0">
            <x v="43"/>
          </reference>
          <reference field="3" count="1" selected="0">
            <x v="43"/>
          </reference>
          <reference field="4" count="1">
            <x v="46"/>
          </reference>
        </references>
      </pivotArea>
    </format>
    <format dxfId="17795">
      <pivotArea dataOnly="0" labelOnly="1" fieldPosition="0">
        <references count="5">
          <reference field="0" count="1" selected="0">
            <x v="45"/>
          </reference>
          <reference field="1" count="1" selected="0">
            <x v="43"/>
          </reference>
          <reference field="2" count="1" selected="0">
            <x v="44"/>
          </reference>
          <reference field="3" count="1" selected="0">
            <x v="44"/>
          </reference>
          <reference field="4" count="1">
            <x v="47"/>
          </reference>
        </references>
      </pivotArea>
    </format>
    <format dxfId="17794">
      <pivotArea dataOnly="0" labelOnly="1" fieldPosition="0">
        <references count="5">
          <reference field="0" count="1" selected="0">
            <x v="46"/>
          </reference>
          <reference field="1" count="1" selected="0">
            <x v="44"/>
          </reference>
          <reference field="2" count="1" selected="0">
            <x v="45"/>
          </reference>
          <reference field="3" count="1" selected="0">
            <x v="45"/>
          </reference>
          <reference field="4" count="1">
            <x v="48"/>
          </reference>
        </references>
      </pivotArea>
    </format>
    <format dxfId="17793">
      <pivotArea dataOnly="0" labelOnly="1" fieldPosition="0">
        <references count="5">
          <reference field="0" count="1" selected="0">
            <x v="47"/>
          </reference>
          <reference field="1" count="1" selected="0">
            <x v="45"/>
          </reference>
          <reference field="2" count="1" selected="0">
            <x v="46"/>
          </reference>
          <reference field="3" count="1" selected="0">
            <x v="46"/>
          </reference>
          <reference field="4" count="1">
            <x v="49"/>
          </reference>
        </references>
      </pivotArea>
    </format>
    <format dxfId="17792">
      <pivotArea dataOnly="0" labelOnly="1" fieldPosition="0">
        <references count="5">
          <reference field="0" count="1" selected="0">
            <x v="48"/>
          </reference>
          <reference field="1" count="1" selected="0">
            <x v="46"/>
          </reference>
          <reference field="2" count="1" selected="0">
            <x v="47"/>
          </reference>
          <reference field="3" count="1" selected="0">
            <x v="47"/>
          </reference>
          <reference field="4" count="1">
            <x v="50"/>
          </reference>
        </references>
      </pivotArea>
    </format>
    <format dxfId="17791">
      <pivotArea dataOnly="0" labelOnly="1" fieldPosition="0">
        <references count="5">
          <reference field="0" count="1" selected="0">
            <x v="49"/>
          </reference>
          <reference field="1" count="1" selected="0">
            <x v="47"/>
          </reference>
          <reference field="2" count="1" selected="0">
            <x v="48"/>
          </reference>
          <reference field="3" count="1" selected="0">
            <x v="48"/>
          </reference>
          <reference field="4" count="1">
            <x v="51"/>
          </reference>
        </references>
      </pivotArea>
    </format>
    <format dxfId="17790">
      <pivotArea dataOnly="0" labelOnly="1" fieldPosition="0">
        <references count="5">
          <reference field="0" count="1" selected="0">
            <x v="50"/>
          </reference>
          <reference field="1" count="1" selected="0">
            <x v="48"/>
          </reference>
          <reference field="2" count="1" selected="0">
            <x v="49"/>
          </reference>
          <reference field="3" count="1" selected="0">
            <x v="49"/>
          </reference>
          <reference field="4" count="1">
            <x v="52"/>
          </reference>
        </references>
      </pivotArea>
    </format>
    <format dxfId="17789">
      <pivotArea dataOnly="0" labelOnly="1" fieldPosition="0">
        <references count="5">
          <reference field="0" count="1" selected="0">
            <x v="51"/>
          </reference>
          <reference field="1" count="1" selected="0">
            <x v="49"/>
          </reference>
          <reference field="2" count="1" selected="0">
            <x v="50"/>
          </reference>
          <reference field="3" count="1" selected="0">
            <x v="50"/>
          </reference>
          <reference field="4" count="1">
            <x v="53"/>
          </reference>
        </references>
      </pivotArea>
    </format>
    <format dxfId="17788">
      <pivotArea dataOnly="0" labelOnly="1" fieldPosition="0">
        <references count="5">
          <reference field="0" count="1" selected="0">
            <x v="52"/>
          </reference>
          <reference field="1" count="1" selected="0">
            <x v="50"/>
          </reference>
          <reference field="2" count="1" selected="0">
            <x v="51"/>
          </reference>
          <reference field="3" count="1" selected="0">
            <x v="51"/>
          </reference>
          <reference field="4" count="1">
            <x v="54"/>
          </reference>
        </references>
      </pivotArea>
    </format>
    <format dxfId="17787">
      <pivotArea dataOnly="0" labelOnly="1" fieldPosition="0">
        <references count="5">
          <reference field="0" count="1" selected="0">
            <x v="53"/>
          </reference>
          <reference field="1" count="1" selected="0">
            <x v="51"/>
          </reference>
          <reference field="2" count="1" selected="0">
            <x v="52"/>
          </reference>
          <reference field="3" count="1" selected="0">
            <x v="52"/>
          </reference>
          <reference field="4" count="1">
            <x v="55"/>
          </reference>
        </references>
      </pivotArea>
    </format>
    <format dxfId="17786">
      <pivotArea dataOnly="0" labelOnly="1" fieldPosition="0">
        <references count="5">
          <reference field="0" count="1" selected="0">
            <x v="54"/>
          </reference>
          <reference field="1" count="1" selected="0">
            <x v="52"/>
          </reference>
          <reference field="2" count="1" selected="0">
            <x v="53"/>
          </reference>
          <reference field="3" count="1" selected="0">
            <x v="53"/>
          </reference>
          <reference field="4" count="1">
            <x v="56"/>
          </reference>
        </references>
      </pivotArea>
    </format>
    <format dxfId="17785">
      <pivotArea dataOnly="0" labelOnly="1" fieldPosition="0">
        <references count="5">
          <reference field="0" count="1" selected="0">
            <x v="55"/>
          </reference>
          <reference field="1" count="1" selected="0">
            <x v="53"/>
          </reference>
          <reference field="2" count="1" selected="0">
            <x v="54"/>
          </reference>
          <reference field="3" count="1" selected="0">
            <x v="54"/>
          </reference>
          <reference field="4" count="1">
            <x v="57"/>
          </reference>
        </references>
      </pivotArea>
    </format>
    <format dxfId="17784">
      <pivotArea dataOnly="0" labelOnly="1" fieldPosition="0">
        <references count="5">
          <reference field="0" count="1" selected="0">
            <x v="56"/>
          </reference>
          <reference field="1" count="1" selected="0">
            <x v="54"/>
          </reference>
          <reference field="2" count="1" selected="0">
            <x v="55"/>
          </reference>
          <reference field="3" count="1" selected="0">
            <x v="55"/>
          </reference>
          <reference field="4" count="1">
            <x v="58"/>
          </reference>
        </references>
      </pivotArea>
    </format>
    <format dxfId="17783">
      <pivotArea dataOnly="0" labelOnly="1" fieldPosition="0">
        <references count="5">
          <reference field="0" count="1" selected="0">
            <x v="57"/>
          </reference>
          <reference field="1" count="1" selected="0">
            <x v="55"/>
          </reference>
          <reference field="2" count="1" selected="0">
            <x v="56"/>
          </reference>
          <reference field="3" count="1" selected="0">
            <x v="56"/>
          </reference>
          <reference field="4" count="1">
            <x v="59"/>
          </reference>
        </references>
      </pivotArea>
    </format>
    <format dxfId="17782">
      <pivotArea dataOnly="0" labelOnly="1" fieldPosition="0">
        <references count="5">
          <reference field="0" count="1" selected="0">
            <x v="58"/>
          </reference>
          <reference field="1" count="1" selected="0">
            <x v="56"/>
          </reference>
          <reference field="2" count="1" selected="0">
            <x v="57"/>
          </reference>
          <reference field="3" count="1" selected="0">
            <x v="57"/>
          </reference>
          <reference field="4" count="1">
            <x v="60"/>
          </reference>
        </references>
      </pivotArea>
    </format>
    <format dxfId="17781">
      <pivotArea dataOnly="0" labelOnly="1" fieldPosition="0">
        <references count="5">
          <reference field="0" count="1" selected="0">
            <x v="59"/>
          </reference>
          <reference field="1" count="1" selected="0">
            <x v="57"/>
          </reference>
          <reference field="2" count="1" selected="0">
            <x v="58"/>
          </reference>
          <reference field="3" count="1" selected="0">
            <x v="58"/>
          </reference>
          <reference field="4" count="1">
            <x v="61"/>
          </reference>
        </references>
      </pivotArea>
    </format>
    <format dxfId="17780">
      <pivotArea dataOnly="0" labelOnly="1" fieldPosition="0">
        <references count="5">
          <reference field="0" count="1" selected="0">
            <x v="60"/>
          </reference>
          <reference field="1" count="1" selected="0">
            <x v="58"/>
          </reference>
          <reference field="2" count="1" selected="0">
            <x v="59"/>
          </reference>
          <reference field="3" count="1" selected="0">
            <x v="59"/>
          </reference>
          <reference field="4" count="1">
            <x v="62"/>
          </reference>
        </references>
      </pivotArea>
    </format>
    <format dxfId="17779">
      <pivotArea dataOnly="0" labelOnly="1" fieldPosition="0">
        <references count="5">
          <reference field="0" count="1" selected="0">
            <x v="61"/>
          </reference>
          <reference field="1" count="1" selected="0">
            <x v="59"/>
          </reference>
          <reference field="2" count="1" selected="0">
            <x v="60"/>
          </reference>
          <reference field="3" count="1" selected="0">
            <x v="60"/>
          </reference>
          <reference field="4" count="1">
            <x v="63"/>
          </reference>
        </references>
      </pivotArea>
    </format>
    <format dxfId="17778">
      <pivotArea dataOnly="0" labelOnly="1" fieldPosition="0">
        <references count="5">
          <reference field="0" count="1" selected="0">
            <x v="62"/>
          </reference>
          <reference field="1" count="1" selected="0">
            <x v="60"/>
          </reference>
          <reference field="2" count="1" selected="0">
            <x v="61"/>
          </reference>
          <reference field="3" count="1" selected="0">
            <x v="61"/>
          </reference>
          <reference field="4" count="1">
            <x v="64"/>
          </reference>
        </references>
      </pivotArea>
    </format>
    <format dxfId="17777">
      <pivotArea dataOnly="0" labelOnly="1" fieldPosition="0">
        <references count="5">
          <reference field="0" count="1" selected="0">
            <x v="63"/>
          </reference>
          <reference field="1" count="1" selected="0">
            <x v="61"/>
          </reference>
          <reference field="2" count="1" selected="0">
            <x v="62"/>
          </reference>
          <reference field="3" count="1" selected="0">
            <x v="62"/>
          </reference>
          <reference field="4" count="1">
            <x v="65"/>
          </reference>
        </references>
      </pivotArea>
    </format>
    <format dxfId="17776">
      <pivotArea dataOnly="0" labelOnly="1" fieldPosition="0">
        <references count="5">
          <reference field="0" count="1" selected="0">
            <x v="64"/>
          </reference>
          <reference field="1" count="1" selected="0">
            <x v="62"/>
          </reference>
          <reference field="2" count="1" selected="0">
            <x v="63"/>
          </reference>
          <reference field="3" count="1" selected="0">
            <x v="63"/>
          </reference>
          <reference field="4" count="1">
            <x v="66"/>
          </reference>
        </references>
      </pivotArea>
    </format>
    <format dxfId="17775">
      <pivotArea dataOnly="0" labelOnly="1" fieldPosition="0">
        <references count="5">
          <reference field="0" count="1" selected="0">
            <x v="65"/>
          </reference>
          <reference field="1" count="1" selected="0">
            <x v="63"/>
          </reference>
          <reference field="2" count="1" selected="0">
            <x v="64"/>
          </reference>
          <reference field="3" count="1" selected="0">
            <x v="64"/>
          </reference>
          <reference field="4" count="1">
            <x v="67"/>
          </reference>
        </references>
      </pivotArea>
    </format>
    <format dxfId="17774">
      <pivotArea dataOnly="0" labelOnly="1" fieldPosition="0">
        <references count="5">
          <reference field="0" count="1" selected="0">
            <x v="66"/>
          </reference>
          <reference field="1" count="1" selected="0">
            <x v="64"/>
          </reference>
          <reference field="2" count="1" selected="0">
            <x v="65"/>
          </reference>
          <reference field="3" count="1" selected="0">
            <x v="65"/>
          </reference>
          <reference field="4" count="1">
            <x v="68"/>
          </reference>
        </references>
      </pivotArea>
    </format>
    <format dxfId="17773">
      <pivotArea dataOnly="0" labelOnly="1" fieldPosition="0">
        <references count="5">
          <reference field="0" count="1" selected="0">
            <x v="67"/>
          </reference>
          <reference field="1" count="1" selected="0">
            <x v="65"/>
          </reference>
          <reference field="2" count="1" selected="0">
            <x v="66"/>
          </reference>
          <reference field="3" count="1" selected="0">
            <x v="66"/>
          </reference>
          <reference field="4" count="1">
            <x v="69"/>
          </reference>
        </references>
      </pivotArea>
    </format>
    <format dxfId="17772">
      <pivotArea dataOnly="0" labelOnly="1" fieldPosition="0">
        <references count="5">
          <reference field="0" count="1" selected="0">
            <x v="68"/>
          </reference>
          <reference field="1" count="1" selected="0">
            <x v="66"/>
          </reference>
          <reference field="2" count="1" selected="0">
            <x v="67"/>
          </reference>
          <reference field="3" count="1" selected="0">
            <x v="67"/>
          </reference>
          <reference field="4" count="1">
            <x v="70"/>
          </reference>
        </references>
      </pivotArea>
    </format>
    <format dxfId="17771">
      <pivotArea dataOnly="0" labelOnly="1" fieldPosition="0">
        <references count="5">
          <reference field="0" count="1" selected="0">
            <x v="69"/>
          </reference>
          <reference field="1" count="1" selected="0">
            <x v="67"/>
          </reference>
          <reference field="2" count="1" selected="0">
            <x v="68"/>
          </reference>
          <reference field="3" count="1" selected="0">
            <x v="68"/>
          </reference>
          <reference field="4" count="1">
            <x v="71"/>
          </reference>
        </references>
      </pivotArea>
    </format>
    <format dxfId="17770">
      <pivotArea dataOnly="0" labelOnly="1" fieldPosition="0">
        <references count="5">
          <reference field="0" count="1" selected="0">
            <x v="70"/>
          </reference>
          <reference field="1" count="1" selected="0">
            <x v="68"/>
          </reference>
          <reference field="2" count="1" selected="0">
            <x v="69"/>
          </reference>
          <reference field="3" count="1" selected="0">
            <x v="69"/>
          </reference>
          <reference field="4" count="1">
            <x v="72"/>
          </reference>
        </references>
      </pivotArea>
    </format>
    <format dxfId="17769">
      <pivotArea dataOnly="0" labelOnly="1" fieldPosition="0">
        <references count="5">
          <reference field="0" count="1" selected="0">
            <x v="71"/>
          </reference>
          <reference field="1" count="1" selected="0">
            <x v="69"/>
          </reference>
          <reference field="2" count="1" selected="0">
            <x v="70"/>
          </reference>
          <reference field="3" count="1" selected="0">
            <x v="70"/>
          </reference>
          <reference field="4" count="1">
            <x v="73"/>
          </reference>
        </references>
      </pivotArea>
    </format>
    <format dxfId="17768">
      <pivotArea dataOnly="0" labelOnly="1" fieldPosition="0">
        <references count="5">
          <reference field="0" count="1" selected="0">
            <x v="72"/>
          </reference>
          <reference field="1" count="1" selected="0">
            <x v="70"/>
          </reference>
          <reference field="2" count="1" selected="0">
            <x v="71"/>
          </reference>
          <reference field="3" count="1" selected="0">
            <x v="71"/>
          </reference>
          <reference field="4" count="1">
            <x v="74"/>
          </reference>
        </references>
      </pivotArea>
    </format>
    <format dxfId="17767">
      <pivotArea dataOnly="0" labelOnly="1" fieldPosition="0">
        <references count="5">
          <reference field="0" count="1" selected="0">
            <x v="73"/>
          </reference>
          <reference field="1" count="1" selected="0">
            <x v="71"/>
          </reference>
          <reference field="2" count="1" selected="0">
            <x v="72"/>
          </reference>
          <reference field="3" count="1" selected="0">
            <x v="72"/>
          </reference>
          <reference field="4" count="1">
            <x v="75"/>
          </reference>
        </references>
      </pivotArea>
    </format>
    <format dxfId="17766">
      <pivotArea dataOnly="0" labelOnly="1" fieldPosition="0">
        <references count="5">
          <reference field="0" count="1" selected="0">
            <x v="74"/>
          </reference>
          <reference field="1" count="1" selected="0">
            <x v="72"/>
          </reference>
          <reference field="2" count="1" selected="0">
            <x v="73"/>
          </reference>
          <reference field="3" count="1" selected="0">
            <x v="73"/>
          </reference>
          <reference field="4" count="1">
            <x v="76"/>
          </reference>
        </references>
      </pivotArea>
    </format>
    <format dxfId="17765">
      <pivotArea dataOnly="0" labelOnly="1" fieldPosition="0">
        <references count="5">
          <reference field="0" count="1" selected="0">
            <x v="75"/>
          </reference>
          <reference field="1" count="1" selected="0">
            <x v="73"/>
          </reference>
          <reference field="2" count="1" selected="0">
            <x v="74"/>
          </reference>
          <reference field="3" count="1" selected="0">
            <x v="74"/>
          </reference>
          <reference field="4" count="1">
            <x v="77"/>
          </reference>
        </references>
      </pivotArea>
    </format>
    <format dxfId="17764">
      <pivotArea dataOnly="0" labelOnly="1" fieldPosition="0">
        <references count="5">
          <reference field="0" count="1" selected="0">
            <x v="76"/>
          </reference>
          <reference field="1" count="1" selected="0">
            <x v="74"/>
          </reference>
          <reference field="2" count="1" selected="0">
            <x v="75"/>
          </reference>
          <reference field="3" count="1" selected="0">
            <x v="75"/>
          </reference>
          <reference field="4" count="1">
            <x v="78"/>
          </reference>
        </references>
      </pivotArea>
    </format>
    <format dxfId="17763">
      <pivotArea dataOnly="0" labelOnly="1" fieldPosition="0">
        <references count="5">
          <reference field="0" count="1" selected="0">
            <x v="77"/>
          </reference>
          <reference field="1" count="1" selected="0">
            <x v="75"/>
          </reference>
          <reference field="2" count="1" selected="0">
            <x v="76"/>
          </reference>
          <reference field="3" count="1" selected="0">
            <x v="76"/>
          </reference>
          <reference field="4" count="1">
            <x v="79"/>
          </reference>
        </references>
      </pivotArea>
    </format>
    <format dxfId="17762">
      <pivotArea dataOnly="0" labelOnly="1" fieldPosition="0">
        <references count="5">
          <reference field="0" count="1" selected="0">
            <x v="78"/>
          </reference>
          <reference field="1" count="1" selected="0">
            <x v="76"/>
          </reference>
          <reference field="2" count="1" selected="0">
            <x v="77"/>
          </reference>
          <reference field="3" count="1" selected="0">
            <x v="77"/>
          </reference>
          <reference field="4" count="1">
            <x v="80"/>
          </reference>
        </references>
      </pivotArea>
    </format>
    <format dxfId="17761">
      <pivotArea dataOnly="0" labelOnly="1" fieldPosition="0">
        <references count="5">
          <reference field="0" count="1" selected="0">
            <x v="79"/>
          </reference>
          <reference field="1" count="1" selected="0">
            <x v="77"/>
          </reference>
          <reference field="2" count="1" selected="0">
            <x v="78"/>
          </reference>
          <reference field="3" count="1" selected="0">
            <x v="78"/>
          </reference>
          <reference field="4" count="1">
            <x v="81"/>
          </reference>
        </references>
      </pivotArea>
    </format>
    <format dxfId="17760">
      <pivotArea dataOnly="0" labelOnly="1" fieldPosition="0">
        <references count="5">
          <reference field="0" count="1" selected="0">
            <x v="80"/>
          </reference>
          <reference field="1" count="1" selected="0">
            <x v="78"/>
          </reference>
          <reference field="2" count="1" selected="0">
            <x v="79"/>
          </reference>
          <reference field="3" count="1" selected="0">
            <x v="79"/>
          </reference>
          <reference field="4" count="1">
            <x v="82"/>
          </reference>
        </references>
      </pivotArea>
    </format>
    <format dxfId="17759">
      <pivotArea dataOnly="0" labelOnly="1" fieldPosition="0">
        <references count="5">
          <reference field="0" count="1" selected="0">
            <x v="81"/>
          </reference>
          <reference field="1" count="1" selected="0">
            <x v="79"/>
          </reference>
          <reference field="2" count="1" selected="0">
            <x v="80"/>
          </reference>
          <reference field="3" count="1" selected="0">
            <x v="80"/>
          </reference>
          <reference field="4" count="1">
            <x v="83"/>
          </reference>
        </references>
      </pivotArea>
    </format>
    <format dxfId="17758">
      <pivotArea dataOnly="0" labelOnly="1" fieldPosition="0">
        <references count="5">
          <reference field="0" count="1" selected="0">
            <x v="82"/>
          </reference>
          <reference field="1" count="1" selected="0">
            <x v="80"/>
          </reference>
          <reference field="2" count="1" selected="0">
            <x v="81"/>
          </reference>
          <reference field="3" count="1" selected="0">
            <x v="81"/>
          </reference>
          <reference field="4" count="1">
            <x v="84"/>
          </reference>
        </references>
      </pivotArea>
    </format>
    <format dxfId="17757">
      <pivotArea dataOnly="0" labelOnly="1" fieldPosition="0">
        <references count="5">
          <reference field="0" count="1" selected="0">
            <x v="83"/>
          </reference>
          <reference field="1" count="1" selected="0">
            <x v="81"/>
          </reference>
          <reference field="2" count="1" selected="0">
            <x v="82"/>
          </reference>
          <reference field="3" count="1" selected="0">
            <x v="82"/>
          </reference>
          <reference field="4" count="1">
            <x v="85"/>
          </reference>
        </references>
      </pivotArea>
    </format>
    <format dxfId="17756">
      <pivotArea dataOnly="0" labelOnly="1" fieldPosition="0">
        <references count="5">
          <reference field="0" count="1" selected="0">
            <x v="84"/>
          </reference>
          <reference field="1" count="1" selected="0">
            <x v="82"/>
          </reference>
          <reference field="2" count="1" selected="0">
            <x v="83"/>
          </reference>
          <reference field="3" count="1" selected="0">
            <x v="83"/>
          </reference>
          <reference field="4" count="1">
            <x v="86"/>
          </reference>
        </references>
      </pivotArea>
    </format>
    <format dxfId="17755">
      <pivotArea dataOnly="0" labelOnly="1" fieldPosition="0">
        <references count="5">
          <reference field="0" count="1" selected="0">
            <x v="85"/>
          </reference>
          <reference field="1" count="1" selected="0">
            <x v="83"/>
          </reference>
          <reference field="2" count="1" selected="0">
            <x v="84"/>
          </reference>
          <reference field="3" count="1" selected="0">
            <x v="84"/>
          </reference>
          <reference field="4" count="1">
            <x v="87"/>
          </reference>
        </references>
      </pivotArea>
    </format>
    <format dxfId="17754">
      <pivotArea dataOnly="0" labelOnly="1" fieldPosition="0">
        <references count="5">
          <reference field="0" count="1" selected="0">
            <x v="86"/>
          </reference>
          <reference field="1" count="1" selected="0">
            <x v="84"/>
          </reference>
          <reference field="2" count="1" selected="0">
            <x v="85"/>
          </reference>
          <reference field="3" count="1" selected="0">
            <x v="85"/>
          </reference>
          <reference field="4" count="1">
            <x v="88"/>
          </reference>
        </references>
      </pivotArea>
    </format>
    <format dxfId="17753">
      <pivotArea dataOnly="0" labelOnly="1" fieldPosition="0">
        <references count="5">
          <reference field="0" count="1" selected="0">
            <x v="87"/>
          </reference>
          <reference field="1" count="1" selected="0">
            <x v="85"/>
          </reference>
          <reference field="2" count="1" selected="0">
            <x v="86"/>
          </reference>
          <reference field="3" count="1" selected="0">
            <x v="86"/>
          </reference>
          <reference field="4" count="1">
            <x v="89"/>
          </reference>
        </references>
      </pivotArea>
    </format>
    <format dxfId="17752">
      <pivotArea dataOnly="0" labelOnly="1" fieldPosition="0">
        <references count="5">
          <reference field="0" count="1" selected="0">
            <x v="88"/>
          </reference>
          <reference field="1" count="1" selected="0">
            <x v="86"/>
          </reference>
          <reference field="2" count="1" selected="0">
            <x v="87"/>
          </reference>
          <reference field="3" count="1" selected="0">
            <x v="87"/>
          </reference>
          <reference field="4" count="1">
            <x v="90"/>
          </reference>
        </references>
      </pivotArea>
    </format>
    <format dxfId="17751">
      <pivotArea dataOnly="0" labelOnly="1" fieldPosition="0">
        <references count="5">
          <reference field="0" count="1" selected="0">
            <x v="89"/>
          </reference>
          <reference field="1" count="1" selected="0">
            <x v="87"/>
          </reference>
          <reference field="2" count="1" selected="0">
            <x v="88"/>
          </reference>
          <reference field="3" count="1" selected="0">
            <x v="88"/>
          </reference>
          <reference field="4" count="1">
            <x v="91"/>
          </reference>
        </references>
      </pivotArea>
    </format>
    <format dxfId="17750">
      <pivotArea dataOnly="0" labelOnly="1" fieldPosition="0">
        <references count="5">
          <reference field="0" count="1" selected="0">
            <x v="90"/>
          </reference>
          <reference field="1" count="1" selected="0">
            <x v="88"/>
          </reference>
          <reference field="2" count="1" selected="0">
            <x v="89"/>
          </reference>
          <reference field="3" count="1" selected="0">
            <x v="89"/>
          </reference>
          <reference field="4" count="1">
            <x v="92"/>
          </reference>
        </references>
      </pivotArea>
    </format>
    <format dxfId="17749">
      <pivotArea dataOnly="0" labelOnly="1" fieldPosition="0">
        <references count="5">
          <reference field="0" count="1" selected="0">
            <x v="91"/>
          </reference>
          <reference field="1" count="1" selected="0">
            <x v="89"/>
          </reference>
          <reference field="2" count="1" selected="0">
            <x v="90"/>
          </reference>
          <reference field="3" count="1" selected="0">
            <x v="90"/>
          </reference>
          <reference field="4" count="1">
            <x v="93"/>
          </reference>
        </references>
      </pivotArea>
    </format>
    <format dxfId="17748">
      <pivotArea dataOnly="0" labelOnly="1" fieldPosition="0">
        <references count="5">
          <reference field="0" count="1" selected="0">
            <x v="92"/>
          </reference>
          <reference field="1" count="1" selected="0">
            <x v="90"/>
          </reference>
          <reference field="2" count="1" selected="0">
            <x v="91"/>
          </reference>
          <reference field="3" count="1" selected="0">
            <x v="91"/>
          </reference>
          <reference field="4" count="1">
            <x v="94"/>
          </reference>
        </references>
      </pivotArea>
    </format>
    <format dxfId="17747">
      <pivotArea dataOnly="0" labelOnly="1" fieldPosition="0">
        <references count="5">
          <reference field="0" count="1" selected="0">
            <x v="93"/>
          </reference>
          <reference field="1" count="1" selected="0">
            <x v="91"/>
          </reference>
          <reference field="2" count="1" selected="0">
            <x v="92"/>
          </reference>
          <reference field="3" count="1" selected="0">
            <x v="92"/>
          </reference>
          <reference field="4" count="1">
            <x v="95"/>
          </reference>
        </references>
      </pivotArea>
    </format>
    <format dxfId="17746">
      <pivotArea dataOnly="0" labelOnly="1" fieldPosition="0">
        <references count="5">
          <reference field="0" count="1" selected="0">
            <x v="94"/>
          </reference>
          <reference field="1" count="1" selected="0">
            <x v="92"/>
          </reference>
          <reference field="2" count="1" selected="0">
            <x v="93"/>
          </reference>
          <reference field="3" count="1" selected="0">
            <x v="93"/>
          </reference>
          <reference field="4" count="1">
            <x v="96"/>
          </reference>
        </references>
      </pivotArea>
    </format>
    <format dxfId="17745">
      <pivotArea dataOnly="0" labelOnly="1" fieldPosition="0">
        <references count="5">
          <reference field="0" count="1" selected="0">
            <x v="95"/>
          </reference>
          <reference field="1" count="1" selected="0">
            <x v="93"/>
          </reference>
          <reference field="2" count="1" selected="0">
            <x v="94"/>
          </reference>
          <reference field="3" count="1" selected="0">
            <x v="94"/>
          </reference>
          <reference field="4" count="1">
            <x v="97"/>
          </reference>
        </references>
      </pivotArea>
    </format>
    <format dxfId="17744">
      <pivotArea dataOnly="0" labelOnly="1" fieldPosition="0">
        <references count="5">
          <reference field="0" count="1" selected="0">
            <x v="96"/>
          </reference>
          <reference field="1" count="1" selected="0">
            <x v="94"/>
          </reference>
          <reference field="2" count="1" selected="0">
            <x v="95"/>
          </reference>
          <reference field="3" count="1" selected="0">
            <x v="95"/>
          </reference>
          <reference field="4" count="1">
            <x v="98"/>
          </reference>
        </references>
      </pivotArea>
    </format>
    <format dxfId="17743">
      <pivotArea dataOnly="0" labelOnly="1" fieldPosition="0">
        <references count="5">
          <reference field="0" count="1" selected="0">
            <x v="97"/>
          </reference>
          <reference field="1" count="1" selected="0">
            <x v="95"/>
          </reference>
          <reference field="2" count="1" selected="0">
            <x v="96"/>
          </reference>
          <reference field="3" count="1" selected="0">
            <x v="96"/>
          </reference>
          <reference field="4" count="1">
            <x v="99"/>
          </reference>
        </references>
      </pivotArea>
    </format>
    <format dxfId="17742">
      <pivotArea dataOnly="0" labelOnly="1" fieldPosition="0">
        <references count="5">
          <reference field="0" count="1" selected="0">
            <x v="98"/>
          </reference>
          <reference field="1" count="1" selected="0">
            <x v="96"/>
          </reference>
          <reference field="2" count="1" selected="0">
            <x v="97"/>
          </reference>
          <reference field="3" count="1" selected="0">
            <x v="97"/>
          </reference>
          <reference field="4" count="1">
            <x v="100"/>
          </reference>
        </references>
      </pivotArea>
    </format>
    <format dxfId="17741">
      <pivotArea dataOnly="0" labelOnly="1" fieldPosition="0">
        <references count="5">
          <reference field="0" count="1" selected="0">
            <x v="99"/>
          </reference>
          <reference field="1" count="1" selected="0">
            <x v="97"/>
          </reference>
          <reference field="2" count="1" selected="0">
            <x v="98"/>
          </reference>
          <reference field="3" count="1" selected="0">
            <x v="98"/>
          </reference>
          <reference field="4" count="1">
            <x v="101"/>
          </reference>
        </references>
      </pivotArea>
    </format>
    <format dxfId="17740">
      <pivotArea dataOnly="0" labelOnly="1" fieldPosition="0">
        <references count="5">
          <reference field="0" count="1" selected="0">
            <x v="100"/>
          </reference>
          <reference field="1" count="1" selected="0">
            <x v="98"/>
          </reference>
          <reference field="2" count="1" selected="0">
            <x v="99"/>
          </reference>
          <reference field="3" count="1" selected="0">
            <x v="99"/>
          </reference>
          <reference field="4" count="1">
            <x v="102"/>
          </reference>
        </references>
      </pivotArea>
    </format>
    <format dxfId="17739">
      <pivotArea dataOnly="0" labelOnly="1" fieldPosition="0">
        <references count="5">
          <reference field="0" count="1" selected="0">
            <x v="101"/>
          </reference>
          <reference field="1" count="1" selected="0">
            <x v="99"/>
          </reference>
          <reference field="2" count="1" selected="0">
            <x v="100"/>
          </reference>
          <reference field="3" count="1" selected="0">
            <x v="100"/>
          </reference>
          <reference field="4" count="1">
            <x v="103"/>
          </reference>
        </references>
      </pivotArea>
    </format>
    <format dxfId="17738">
      <pivotArea dataOnly="0" labelOnly="1" fieldPosition="0">
        <references count="5">
          <reference field="0" count="1" selected="0">
            <x v="102"/>
          </reference>
          <reference field="1" count="1" selected="0">
            <x v="100"/>
          </reference>
          <reference field="2" count="1" selected="0">
            <x v="101"/>
          </reference>
          <reference field="3" count="1" selected="0">
            <x v="101"/>
          </reference>
          <reference field="4" count="1">
            <x v="104"/>
          </reference>
        </references>
      </pivotArea>
    </format>
    <format dxfId="17737">
      <pivotArea dataOnly="0" labelOnly="1" fieldPosition="0">
        <references count="5">
          <reference field="0" count="1" selected="0">
            <x v="103"/>
          </reference>
          <reference field="1" count="1" selected="0">
            <x v="101"/>
          </reference>
          <reference field="2" count="1" selected="0">
            <x v="102"/>
          </reference>
          <reference field="3" count="1" selected="0">
            <x v="102"/>
          </reference>
          <reference field="4" count="1">
            <x v="105"/>
          </reference>
        </references>
      </pivotArea>
    </format>
    <format dxfId="17736">
      <pivotArea dataOnly="0" labelOnly="1" fieldPosition="0">
        <references count="5">
          <reference field="0" count="1" selected="0">
            <x v="104"/>
          </reference>
          <reference field="1" count="1" selected="0">
            <x v="102"/>
          </reference>
          <reference field="2" count="1" selected="0">
            <x v="103"/>
          </reference>
          <reference field="3" count="1" selected="0">
            <x v="103"/>
          </reference>
          <reference field="4" count="1">
            <x v="106"/>
          </reference>
        </references>
      </pivotArea>
    </format>
    <format dxfId="17735">
      <pivotArea dataOnly="0" labelOnly="1" fieldPosition="0">
        <references count="5">
          <reference field="0" count="1" selected="0">
            <x v="105"/>
          </reference>
          <reference field="1" count="1" selected="0">
            <x v="103"/>
          </reference>
          <reference field="2" count="1" selected="0">
            <x v="104"/>
          </reference>
          <reference field="3" count="1" selected="0">
            <x v="104"/>
          </reference>
          <reference field="4" count="1">
            <x v="107"/>
          </reference>
        </references>
      </pivotArea>
    </format>
    <format dxfId="17734">
      <pivotArea dataOnly="0" labelOnly="1" fieldPosition="0">
        <references count="5">
          <reference field="0" count="1" selected="0">
            <x v="106"/>
          </reference>
          <reference field="1" count="1" selected="0">
            <x v="104"/>
          </reference>
          <reference field="2" count="1" selected="0">
            <x v="105"/>
          </reference>
          <reference field="3" count="1" selected="0">
            <x v="105"/>
          </reference>
          <reference field="4" count="1">
            <x v="108"/>
          </reference>
        </references>
      </pivotArea>
    </format>
    <format dxfId="17733">
      <pivotArea dataOnly="0" labelOnly="1" fieldPosition="0">
        <references count="5">
          <reference field="0" count="1" selected="0">
            <x v="107"/>
          </reference>
          <reference field="1" count="1" selected="0">
            <x v="105"/>
          </reference>
          <reference field="2" count="1" selected="0">
            <x v="106"/>
          </reference>
          <reference field="3" count="1" selected="0">
            <x v="106"/>
          </reference>
          <reference field="4" count="1">
            <x v="109"/>
          </reference>
        </references>
      </pivotArea>
    </format>
    <format dxfId="17732">
      <pivotArea dataOnly="0" labelOnly="1" fieldPosition="0">
        <references count="5">
          <reference field="0" count="1" selected="0">
            <x v="108"/>
          </reference>
          <reference field="1" count="1" selected="0">
            <x v="106"/>
          </reference>
          <reference field="2" count="1" selected="0">
            <x v="107"/>
          </reference>
          <reference field="3" count="1" selected="0">
            <x v="107"/>
          </reference>
          <reference field="4" count="1">
            <x v="110"/>
          </reference>
        </references>
      </pivotArea>
    </format>
    <format dxfId="17731">
      <pivotArea dataOnly="0" labelOnly="1" fieldPosition="0">
        <references count="5">
          <reference field="0" count="1" selected="0">
            <x v="109"/>
          </reference>
          <reference field="1" count="1" selected="0">
            <x v="107"/>
          </reference>
          <reference field="2" count="1" selected="0">
            <x v="108"/>
          </reference>
          <reference field="3" count="1" selected="0">
            <x v="108"/>
          </reference>
          <reference field="4" count="1">
            <x v="111"/>
          </reference>
        </references>
      </pivotArea>
    </format>
    <format dxfId="17730">
      <pivotArea dataOnly="0" labelOnly="1" fieldPosition="0">
        <references count="5">
          <reference field="0" count="1" selected="0">
            <x v="110"/>
          </reference>
          <reference field="1" count="1" selected="0">
            <x v="108"/>
          </reference>
          <reference field="2" count="1" selected="0">
            <x v="109"/>
          </reference>
          <reference field="3" count="1" selected="0">
            <x v="109"/>
          </reference>
          <reference field="4" count="1">
            <x v="112"/>
          </reference>
        </references>
      </pivotArea>
    </format>
    <format dxfId="17729">
      <pivotArea dataOnly="0" labelOnly="1" fieldPosition="0">
        <references count="5">
          <reference field="0" count="1" selected="0">
            <x v="111"/>
          </reference>
          <reference field="1" count="1" selected="0">
            <x v="109"/>
          </reference>
          <reference field="2" count="1" selected="0">
            <x v="110"/>
          </reference>
          <reference field="3" count="1" selected="0">
            <x v="110"/>
          </reference>
          <reference field="4" count="1">
            <x v="113"/>
          </reference>
        </references>
      </pivotArea>
    </format>
    <format dxfId="17728">
      <pivotArea dataOnly="0" labelOnly="1" fieldPosition="0">
        <references count="5">
          <reference field="0" count="1" selected="0">
            <x v="112"/>
          </reference>
          <reference field="1" count="1" selected="0">
            <x v="110"/>
          </reference>
          <reference field="2" count="1" selected="0">
            <x v="111"/>
          </reference>
          <reference field="3" count="1" selected="0">
            <x v="111"/>
          </reference>
          <reference field="4" count="1">
            <x v="114"/>
          </reference>
        </references>
      </pivotArea>
    </format>
    <format dxfId="17727">
      <pivotArea dataOnly="0" labelOnly="1" fieldPosition="0">
        <references count="5">
          <reference field="0" count="1" selected="0">
            <x v="113"/>
          </reference>
          <reference field="1" count="1" selected="0">
            <x v="111"/>
          </reference>
          <reference field="2" count="1" selected="0">
            <x v="112"/>
          </reference>
          <reference field="3" count="1" selected="0">
            <x v="112"/>
          </reference>
          <reference field="4" count="1">
            <x v="115"/>
          </reference>
        </references>
      </pivotArea>
    </format>
    <format dxfId="17726">
      <pivotArea dataOnly="0" labelOnly="1" fieldPosition="0">
        <references count="5">
          <reference field="0" count="1" selected="0">
            <x v="114"/>
          </reference>
          <reference field="1" count="1" selected="0">
            <x v="112"/>
          </reference>
          <reference field="2" count="1" selected="0">
            <x v="113"/>
          </reference>
          <reference field="3" count="1" selected="0">
            <x v="113"/>
          </reference>
          <reference field="4" count="1">
            <x v="116"/>
          </reference>
        </references>
      </pivotArea>
    </format>
    <format dxfId="17725">
      <pivotArea dataOnly="0" labelOnly="1" fieldPosition="0">
        <references count="5">
          <reference field="0" count="1" selected="0">
            <x v="115"/>
          </reference>
          <reference field="1" count="1" selected="0">
            <x v="113"/>
          </reference>
          <reference field="2" count="1" selected="0">
            <x v="114"/>
          </reference>
          <reference field="3" count="1" selected="0">
            <x v="114"/>
          </reference>
          <reference field="4" count="1">
            <x v="117"/>
          </reference>
        </references>
      </pivotArea>
    </format>
    <format dxfId="17724">
      <pivotArea dataOnly="0" labelOnly="1" fieldPosition="0">
        <references count="5">
          <reference field="0" count="1" selected="0">
            <x v="116"/>
          </reference>
          <reference field="1" count="1" selected="0">
            <x v="114"/>
          </reference>
          <reference field="2" count="1" selected="0">
            <x v="115"/>
          </reference>
          <reference field="3" count="1" selected="0">
            <x v="115"/>
          </reference>
          <reference field="4" count="1">
            <x v="118"/>
          </reference>
        </references>
      </pivotArea>
    </format>
    <format dxfId="17723">
      <pivotArea dataOnly="0" labelOnly="1" fieldPosition="0">
        <references count="5">
          <reference field="0" count="1" selected="0">
            <x v="117"/>
          </reference>
          <reference field="1" count="1" selected="0">
            <x v="115"/>
          </reference>
          <reference field="2" count="1" selected="0">
            <x v="116"/>
          </reference>
          <reference field="3" count="1" selected="0">
            <x v="116"/>
          </reference>
          <reference field="4" count="1">
            <x v="119"/>
          </reference>
        </references>
      </pivotArea>
    </format>
    <format dxfId="17722">
      <pivotArea dataOnly="0" labelOnly="1" fieldPosition="0">
        <references count="5">
          <reference field="0" count="1" selected="0">
            <x v="118"/>
          </reference>
          <reference field="1" count="1" selected="0">
            <x v="116"/>
          </reference>
          <reference field="2" count="1" selected="0">
            <x v="117"/>
          </reference>
          <reference field="3" count="1" selected="0">
            <x v="117"/>
          </reference>
          <reference field="4" count="1">
            <x v="120"/>
          </reference>
        </references>
      </pivotArea>
    </format>
    <format dxfId="17721">
      <pivotArea dataOnly="0" labelOnly="1" fieldPosition="0">
        <references count="5">
          <reference field="0" count="1" selected="0">
            <x v="119"/>
          </reference>
          <reference field="1" count="1" selected="0">
            <x v="117"/>
          </reference>
          <reference field="2" count="1" selected="0">
            <x v="118"/>
          </reference>
          <reference field="3" count="1" selected="0">
            <x v="118"/>
          </reference>
          <reference field="4" count="1">
            <x v="121"/>
          </reference>
        </references>
      </pivotArea>
    </format>
    <format dxfId="17720">
      <pivotArea dataOnly="0" labelOnly="1" fieldPosition="0">
        <references count="5">
          <reference field="0" count="1" selected="0">
            <x v="120"/>
          </reference>
          <reference field="1" count="1" selected="0">
            <x v="118"/>
          </reference>
          <reference field="2" count="1" selected="0">
            <x v="119"/>
          </reference>
          <reference field="3" count="1" selected="0">
            <x v="119"/>
          </reference>
          <reference field="4" count="1">
            <x v="122"/>
          </reference>
        </references>
      </pivotArea>
    </format>
    <format dxfId="17719">
      <pivotArea dataOnly="0" labelOnly="1" fieldPosition="0">
        <references count="5">
          <reference field="0" count="1" selected="0">
            <x v="121"/>
          </reference>
          <reference field="1" count="1" selected="0">
            <x v="119"/>
          </reference>
          <reference field="2" count="1" selected="0">
            <x v="120"/>
          </reference>
          <reference field="3" count="1" selected="0">
            <x v="120"/>
          </reference>
          <reference field="4" count="1">
            <x v="123"/>
          </reference>
        </references>
      </pivotArea>
    </format>
    <format dxfId="17718">
      <pivotArea dataOnly="0" labelOnly="1" fieldPosition="0">
        <references count="5">
          <reference field="0" count="1" selected="0">
            <x v="122"/>
          </reference>
          <reference field="1" count="1" selected="0">
            <x v="120"/>
          </reference>
          <reference field="2" count="1" selected="0">
            <x v="121"/>
          </reference>
          <reference field="3" count="1" selected="0">
            <x v="121"/>
          </reference>
          <reference field="4" count="1">
            <x v="124"/>
          </reference>
        </references>
      </pivotArea>
    </format>
    <format dxfId="17717">
      <pivotArea dataOnly="0" labelOnly="1" fieldPosition="0">
        <references count="5">
          <reference field="0" count="1" selected="0">
            <x v="123"/>
          </reference>
          <reference field="1" count="1" selected="0">
            <x v="121"/>
          </reference>
          <reference field="2" count="1" selected="0">
            <x v="122"/>
          </reference>
          <reference field="3" count="1" selected="0">
            <x v="122"/>
          </reference>
          <reference field="4" count="1">
            <x v="125"/>
          </reference>
        </references>
      </pivotArea>
    </format>
    <format dxfId="17716">
      <pivotArea dataOnly="0" labelOnly="1" fieldPosition="0">
        <references count="5">
          <reference field="0" count="1" selected="0">
            <x v="124"/>
          </reference>
          <reference field="1" count="1" selected="0">
            <x v="122"/>
          </reference>
          <reference field="2" count="1" selected="0">
            <x v="123"/>
          </reference>
          <reference field="3" count="1" selected="0">
            <x v="123"/>
          </reference>
          <reference field="4" count="1">
            <x v="126"/>
          </reference>
        </references>
      </pivotArea>
    </format>
    <format dxfId="17715">
      <pivotArea dataOnly="0" labelOnly="1" fieldPosition="0">
        <references count="5">
          <reference field="0" count="1" selected="0">
            <x v="125"/>
          </reference>
          <reference field="1" count="1" selected="0">
            <x v="123"/>
          </reference>
          <reference field="2" count="1" selected="0">
            <x v="124"/>
          </reference>
          <reference field="3" count="1" selected="0">
            <x v="124"/>
          </reference>
          <reference field="4" count="1">
            <x v="127"/>
          </reference>
        </references>
      </pivotArea>
    </format>
    <format dxfId="17714">
      <pivotArea dataOnly="0" labelOnly="1" fieldPosition="0">
        <references count="5">
          <reference field="0" count="1" selected="0">
            <x v="126"/>
          </reference>
          <reference field="1" count="1" selected="0">
            <x v="124"/>
          </reference>
          <reference field="2" count="1" selected="0">
            <x v="125"/>
          </reference>
          <reference field="3" count="1" selected="0">
            <x v="125"/>
          </reference>
          <reference field="4" count="1">
            <x v="128"/>
          </reference>
        </references>
      </pivotArea>
    </format>
    <format dxfId="17713">
      <pivotArea dataOnly="0" labelOnly="1" fieldPosition="0">
        <references count="5">
          <reference field="0" count="1" selected="0">
            <x v="127"/>
          </reference>
          <reference field="1" count="1" selected="0">
            <x v="125"/>
          </reference>
          <reference field="2" count="1" selected="0">
            <x v="126"/>
          </reference>
          <reference field="3" count="1" selected="0">
            <x v="126"/>
          </reference>
          <reference field="4" count="1">
            <x v="129"/>
          </reference>
        </references>
      </pivotArea>
    </format>
    <format dxfId="17712">
      <pivotArea dataOnly="0" labelOnly="1" fieldPosition="0">
        <references count="5">
          <reference field="0" count="1" selected="0">
            <x v="128"/>
          </reference>
          <reference field="1" count="1" selected="0">
            <x v="126"/>
          </reference>
          <reference field="2" count="1" selected="0">
            <x v="127"/>
          </reference>
          <reference field="3" count="1" selected="0">
            <x v="127"/>
          </reference>
          <reference field="4" count="1">
            <x v="130"/>
          </reference>
        </references>
      </pivotArea>
    </format>
    <format dxfId="17711">
      <pivotArea dataOnly="0" labelOnly="1" fieldPosition="0">
        <references count="5">
          <reference field="0" count="1" selected="0">
            <x v="129"/>
          </reference>
          <reference field="1" count="1" selected="0">
            <x v="127"/>
          </reference>
          <reference field="2" count="1" selected="0">
            <x v="128"/>
          </reference>
          <reference field="3" count="1" selected="0">
            <x v="128"/>
          </reference>
          <reference field="4" count="1">
            <x v="131"/>
          </reference>
        </references>
      </pivotArea>
    </format>
    <format dxfId="17710">
      <pivotArea dataOnly="0" labelOnly="1" fieldPosition="0">
        <references count="5">
          <reference field="0" count="1" selected="0">
            <x v="130"/>
          </reference>
          <reference field="1" count="1" selected="0">
            <x v="128"/>
          </reference>
          <reference field="2" count="1" selected="0">
            <x v="129"/>
          </reference>
          <reference field="3" count="1" selected="0">
            <x v="129"/>
          </reference>
          <reference field="4" count="1">
            <x v="132"/>
          </reference>
        </references>
      </pivotArea>
    </format>
    <format dxfId="17709">
      <pivotArea dataOnly="0" labelOnly="1" fieldPosition="0">
        <references count="5">
          <reference field="0" count="1" selected="0">
            <x v="131"/>
          </reference>
          <reference field="1" count="1" selected="0">
            <x v="129"/>
          </reference>
          <reference field="2" count="1" selected="0">
            <x v="130"/>
          </reference>
          <reference field="3" count="1" selected="0">
            <x v="130"/>
          </reference>
          <reference field="4" count="1">
            <x v="133"/>
          </reference>
        </references>
      </pivotArea>
    </format>
    <format dxfId="17708">
      <pivotArea dataOnly="0" labelOnly="1" fieldPosition="0">
        <references count="5">
          <reference field="0" count="1" selected="0">
            <x v="132"/>
          </reference>
          <reference field="1" count="1" selected="0">
            <x v="130"/>
          </reference>
          <reference field="2" count="1" selected="0">
            <x v="131"/>
          </reference>
          <reference field="3" count="1" selected="0">
            <x v="131"/>
          </reference>
          <reference field="4" count="1">
            <x v="134"/>
          </reference>
        </references>
      </pivotArea>
    </format>
    <format dxfId="17707">
      <pivotArea dataOnly="0" labelOnly="1" fieldPosition="0">
        <references count="5">
          <reference field="0" count="1" selected="0">
            <x v="133"/>
          </reference>
          <reference field="1" count="1" selected="0">
            <x v="131"/>
          </reference>
          <reference field="2" count="1" selected="0">
            <x v="132"/>
          </reference>
          <reference field="3" count="1" selected="0">
            <x v="132"/>
          </reference>
          <reference field="4" count="1">
            <x v="135"/>
          </reference>
        </references>
      </pivotArea>
    </format>
    <format dxfId="17706">
      <pivotArea dataOnly="0" labelOnly="1" fieldPosition="0">
        <references count="5">
          <reference field="0" count="1" selected="0">
            <x v="134"/>
          </reference>
          <reference field="1" count="1" selected="0">
            <x v="132"/>
          </reference>
          <reference field="2" count="1" selected="0">
            <x v="133"/>
          </reference>
          <reference field="3" count="1" selected="0">
            <x v="133"/>
          </reference>
          <reference field="4" count="1">
            <x v="136"/>
          </reference>
        </references>
      </pivotArea>
    </format>
    <format dxfId="17705">
      <pivotArea dataOnly="0" labelOnly="1" fieldPosition="0">
        <references count="5">
          <reference field="0" count="1" selected="0">
            <x v="135"/>
          </reference>
          <reference field="1" count="1" selected="0">
            <x v="133"/>
          </reference>
          <reference field="2" count="1" selected="0">
            <x v="134"/>
          </reference>
          <reference field="3" count="1" selected="0">
            <x v="134"/>
          </reference>
          <reference field="4" count="1">
            <x v="137"/>
          </reference>
        </references>
      </pivotArea>
    </format>
    <format dxfId="17704">
      <pivotArea dataOnly="0" labelOnly="1" fieldPosition="0">
        <references count="5">
          <reference field="0" count="1" selected="0">
            <x v="136"/>
          </reference>
          <reference field="1" count="1" selected="0">
            <x v="134"/>
          </reference>
          <reference field="2" count="1" selected="0">
            <x v="135"/>
          </reference>
          <reference field="3" count="1" selected="0">
            <x v="135"/>
          </reference>
          <reference field="4" count="1">
            <x v="138"/>
          </reference>
        </references>
      </pivotArea>
    </format>
    <format dxfId="17703">
      <pivotArea dataOnly="0" labelOnly="1" fieldPosition="0">
        <references count="5">
          <reference field="0" count="1" selected="0">
            <x v="137"/>
          </reference>
          <reference field="1" count="1" selected="0">
            <x v="135"/>
          </reference>
          <reference field="2" count="1" selected="0">
            <x v="136"/>
          </reference>
          <reference field="3" count="1" selected="0">
            <x v="136"/>
          </reference>
          <reference field="4" count="1">
            <x v="139"/>
          </reference>
        </references>
      </pivotArea>
    </format>
    <format dxfId="17702">
      <pivotArea dataOnly="0" labelOnly="1" fieldPosition="0">
        <references count="5">
          <reference field="0" count="1" selected="0">
            <x v="138"/>
          </reference>
          <reference field="1" count="1" selected="0">
            <x v="136"/>
          </reference>
          <reference field="2" count="1" selected="0">
            <x v="137"/>
          </reference>
          <reference field="3" count="1" selected="0">
            <x v="137"/>
          </reference>
          <reference field="4" count="1">
            <x v="140"/>
          </reference>
        </references>
      </pivotArea>
    </format>
    <format dxfId="17701">
      <pivotArea dataOnly="0" labelOnly="1" fieldPosition="0">
        <references count="5">
          <reference field="0" count="1" selected="0">
            <x v="139"/>
          </reference>
          <reference field="1" count="1" selected="0">
            <x v="137"/>
          </reference>
          <reference field="2" count="1" selected="0">
            <x v="138"/>
          </reference>
          <reference field="3" count="1" selected="0">
            <x v="138"/>
          </reference>
          <reference field="4" count="1">
            <x v="141"/>
          </reference>
        </references>
      </pivotArea>
    </format>
    <format dxfId="17700">
      <pivotArea dataOnly="0" labelOnly="1" fieldPosition="0">
        <references count="5">
          <reference field="0" count="1" selected="0">
            <x v="140"/>
          </reference>
          <reference field="1" count="1" selected="0">
            <x v="138"/>
          </reference>
          <reference field="2" count="1" selected="0">
            <x v="139"/>
          </reference>
          <reference field="3" count="1" selected="0">
            <x v="139"/>
          </reference>
          <reference field="4" count="1">
            <x v="142"/>
          </reference>
        </references>
      </pivotArea>
    </format>
    <format dxfId="17699">
      <pivotArea dataOnly="0" labelOnly="1" fieldPosition="0">
        <references count="5">
          <reference field="0" count="1" selected="0">
            <x v="141"/>
          </reference>
          <reference field="1" count="1" selected="0">
            <x v="139"/>
          </reference>
          <reference field="2" count="1" selected="0">
            <x v="140"/>
          </reference>
          <reference field="3" count="1" selected="0">
            <x v="140"/>
          </reference>
          <reference field="4" count="1">
            <x v="143"/>
          </reference>
        </references>
      </pivotArea>
    </format>
    <format dxfId="17698">
      <pivotArea dataOnly="0" labelOnly="1" fieldPosition="0">
        <references count="5">
          <reference field="0" count="1" selected="0">
            <x v="142"/>
          </reference>
          <reference field="1" count="1" selected="0">
            <x v="140"/>
          </reference>
          <reference field="2" count="1" selected="0">
            <x v="141"/>
          </reference>
          <reference field="3" count="1" selected="0">
            <x v="141"/>
          </reference>
          <reference field="4" count="1">
            <x v="144"/>
          </reference>
        </references>
      </pivotArea>
    </format>
    <format dxfId="17697">
      <pivotArea dataOnly="0" labelOnly="1" fieldPosition="0">
        <references count="5">
          <reference field="0" count="1" selected="0">
            <x v="143"/>
          </reference>
          <reference field="1" count="1" selected="0">
            <x v="141"/>
          </reference>
          <reference field="2" count="1" selected="0">
            <x v="142"/>
          </reference>
          <reference field="3" count="1" selected="0">
            <x v="142"/>
          </reference>
          <reference field="4" count="1">
            <x v="145"/>
          </reference>
        </references>
      </pivotArea>
    </format>
    <format dxfId="17696">
      <pivotArea dataOnly="0" labelOnly="1" fieldPosition="0">
        <references count="5">
          <reference field="0" count="1" selected="0">
            <x v="144"/>
          </reference>
          <reference field="1" count="1" selected="0">
            <x v="142"/>
          </reference>
          <reference field="2" count="1" selected="0">
            <x v="143"/>
          </reference>
          <reference field="3" count="1" selected="0">
            <x v="143"/>
          </reference>
          <reference field="4" count="1">
            <x v="146"/>
          </reference>
        </references>
      </pivotArea>
    </format>
    <format dxfId="17695">
      <pivotArea dataOnly="0" labelOnly="1" fieldPosition="0">
        <references count="5">
          <reference field="0" count="1" selected="0">
            <x v="145"/>
          </reference>
          <reference field="1" count="1" selected="0">
            <x v="143"/>
          </reference>
          <reference field="2" count="1" selected="0">
            <x v="144"/>
          </reference>
          <reference field="3" count="1" selected="0">
            <x v="144"/>
          </reference>
          <reference field="4" count="1">
            <x v="147"/>
          </reference>
        </references>
      </pivotArea>
    </format>
    <format dxfId="17694">
      <pivotArea dataOnly="0" labelOnly="1" fieldPosition="0">
        <references count="5">
          <reference field="0" count="1" selected="0">
            <x v="146"/>
          </reference>
          <reference field="1" count="1" selected="0">
            <x v="144"/>
          </reference>
          <reference field="2" count="1" selected="0">
            <x v="145"/>
          </reference>
          <reference field="3" count="1" selected="0">
            <x v="145"/>
          </reference>
          <reference field="4" count="1">
            <x v="148"/>
          </reference>
        </references>
      </pivotArea>
    </format>
    <format dxfId="17693">
      <pivotArea dataOnly="0" labelOnly="1" fieldPosition="0">
        <references count="5">
          <reference field="0" count="1" selected="0">
            <x v="147"/>
          </reference>
          <reference field="1" count="1" selected="0">
            <x v="145"/>
          </reference>
          <reference field="2" count="1" selected="0">
            <x v="146"/>
          </reference>
          <reference field="3" count="1" selected="0">
            <x v="146"/>
          </reference>
          <reference field="4" count="1">
            <x v="149"/>
          </reference>
        </references>
      </pivotArea>
    </format>
    <format dxfId="17692">
      <pivotArea dataOnly="0" labelOnly="1" fieldPosition="0">
        <references count="5">
          <reference field="0" count="1" selected="0">
            <x v="148"/>
          </reference>
          <reference field="1" count="1" selected="0">
            <x v="146"/>
          </reference>
          <reference field="2" count="1" selected="0">
            <x v="147"/>
          </reference>
          <reference field="3" count="1" selected="0">
            <x v="147"/>
          </reference>
          <reference field="4" count="1">
            <x v="150"/>
          </reference>
        </references>
      </pivotArea>
    </format>
    <format dxfId="17691">
      <pivotArea dataOnly="0" labelOnly="1" fieldPosition="0">
        <references count="5">
          <reference field="0" count="1" selected="0">
            <x v="149"/>
          </reference>
          <reference field="1" count="1" selected="0">
            <x v="147"/>
          </reference>
          <reference field="2" count="1" selected="0">
            <x v="148"/>
          </reference>
          <reference field="3" count="1" selected="0">
            <x v="148"/>
          </reference>
          <reference field="4" count="1">
            <x v="151"/>
          </reference>
        </references>
      </pivotArea>
    </format>
    <format dxfId="17690">
      <pivotArea dataOnly="0" labelOnly="1" fieldPosition="0">
        <references count="5">
          <reference field="0" count="1" selected="0">
            <x v="150"/>
          </reference>
          <reference field="1" count="1" selected="0">
            <x v="148"/>
          </reference>
          <reference field="2" count="1" selected="0">
            <x v="149"/>
          </reference>
          <reference field="3" count="1" selected="0">
            <x v="149"/>
          </reference>
          <reference field="4" count="1">
            <x v="152"/>
          </reference>
        </references>
      </pivotArea>
    </format>
    <format dxfId="17689">
      <pivotArea dataOnly="0" labelOnly="1" fieldPosition="0">
        <references count="5">
          <reference field="0" count="1" selected="0">
            <x v="151"/>
          </reference>
          <reference field="1" count="1" selected="0">
            <x v="149"/>
          </reference>
          <reference field="2" count="1" selected="0">
            <x v="150"/>
          </reference>
          <reference field="3" count="1" selected="0">
            <x v="150"/>
          </reference>
          <reference field="4" count="1">
            <x v="153"/>
          </reference>
        </references>
      </pivotArea>
    </format>
    <format dxfId="17688">
      <pivotArea dataOnly="0" labelOnly="1" fieldPosition="0">
        <references count="5">
          <reference field="0" count="1" selected="0">
            <x v="152"/>
          </reference>
          <reference field="1" count="1" selected="0">
            <x v="150"/>
          </reference>
          <reference field="2" count="1" selected="0">
            <x v="151"/>
          </reference>
          <reference field="3" count="1" selected="0">
            <x v="151"/>
          </reference>
          <reference field="4" count="1">
            <x v="154"/>
          </reference>
        </references>
      </pivotArea>
    </format>
    <format dxfId="17687">
      <pivotArea dataOnly="0" labelOnly="1" fieldPosition="0">
        <references count="5">
          <reference field="0" count="1" selected="0">
            <x v="153"/>
          </reference>
          <reference field="1" count="1" selected="0">
            <x v="151"/>
          </reference>
          <reference field="2" count="1" selected="0">
            <x v="152"/>
          </reference>
          <reference field="3" count="1" selected="0">
            <x v="152"/>
          </reference>
          <reference field="4" count="1">
            <x v="155"/>
          </reference>
        </references>
      </pivotArea>
    </format>
    <format dxfId="17686">
      <pivotArea dataOnly="0" labelOnly="1" fieldPosition="0">
        <references count="5">
          <reference field="0" count="1" selected="0">
            <x v="154"/>
          </reference>
          <reference field="1" count="1" selected="0">
            <x v="152"/>
          </reference>
          <reference field="2" count="1" selected="0">
            <x v="153"/>
          </reference>
          <reference field="3" count="1" selected="0">
            <x v="153"/>
          </reference>
          <reference field="4" count="1">
            <x v="156"/>
          </reference>
        </references>
      </pivotArea>
    </format>
    <format dxfId="17685">
      <pivotArea dataOnly="0" labelOnly="1" fieldPosition="0">
        <references count="5">
          <reference field="0" count="1" selected="0">
            <x v="155"/>
          </reference>
          <reference field="1" count="1" selected="0">
            <x v="153"/>
          </reference>
          <reference field="2" count="1" selected="0">
            <x v="154"/>
          </reference>
          <reference field="3" count="1" selected="0">
            <x v="154"/>
          </reference>
          <reference field="4" count="1">
            <x v="157"/>
          </reference>
        </references>
      </pivotArea>
    </format>
    <format dxfId="17684">
      <pivotArea dataOnly="0" labelOnly="1" fieldPosition="0">
        <references count="5">
          <reference field="0" count="1" selected="0">
            <x v="156"/>
          </reference>
          <reference field="1" count="1" selected="0">
            <x v="154"/>
          </reference>
          <reference field="2" count="1" selected="0">
            <x v="155"/>
          </reference>
          <reference field="3" count="1" selected="0">
            <x v="155"/>
          </reference>
          <reference field="4" count="1">
            <x v="158"/>
          </reference>
        </references>
      </pivotArea>
    </format>
    <format dxfId="17683">
      <pivotArea dataOnly="0" labelOnly="1" fieldPosition="0">
        <references count="5">
          <reference field="0" count="1" selected="0">
            <x v="157"/>
          </reference>
          <reference field="1" count="1" selected="0">
            <x v="155"/>
          </reference>
          <reference field="2" count="1" selected="0">
            <x v="156"/>
          </reference>
          <reference field="3" count="1" selected="0">
            <x v="156"/>
          </reference>
          <reference field="4" count="1">
            <x v="159"/>
          </reference>
        </references>
      </pivotArea>
    </format>
    <format dxfId="17682">
      <pivotArea dataOnly="0" labelOnly="1" fieldPosition="0">
        <references count="5">
          <reference field="0" count="1" selected="0">
            <x v="158"/>
          </reference>
          <reference field="1" count="1" selected="0">
            <x v="156"/>
          </reference>
          <reference field="2" count="1" selected="0">
            <x v="157"/>
          </reference>
          <reference field="3" count="1" selected="0">
            <x v="157"/>
          </reference>
          <reference field="4" count="1">
            <x v="160"/>
          </reference>
        </references>
      </pivotArea>
    </format>
    <format dxfId="17681">
      <pivotArea dataOnly="0" labelOnly="1" fieldPosition="0">
        <references count="5">
          <reference field="0" count="1" selected="0">
            <x v="159"/>
          </reference>
          <reference field="1" count="1" selected="0">
            <x v="157"/>
          </reference>
          <reference field="2" count="1" selected="0">
            <x v="158"/>
          </reference>
          <reference field="3" count="1" selected="0">
            <x v="158"/>
          </reference>
          <reference field="4" count="1">
            <x v="161"/>
          </reference>
        </references>
      </pivotArea>
    </format>
    <format dxfId="17680">
      <pivotArea dataOnly="0" labelOnly="1" fieldPosition="0">
        <references count="5">
          <reference field="0" count="1" selected="0">
            <x v="160"/>
          </reference>
          <reference field="1" count="1" selected="0">
            <x v="158"/>
          </reference>
          <reference field="2" count="1" selected="0">
            <x v="159"/>
          </reference>
          <reference field="3" count="1" selected="0">
            <x v="159"/>
          </reference>
          <reference field="4" count="1">
            <x v="162"/>
          </reference>
        </references>
      </pivotArea>
    </format>
    <format dxfId="17679">
      <pivotArea dataOnly="0" labelOnly="1" fieldPosition="0">
        <references count="5">
          <reference field="0" count="1" selected="0">
            <x v="161"/>
          </reference>
          <reference field="1" count="1" selected="0">
            <x v="159"/>
          </reference>
          <reference field="2" count="1" selected="0">
            <x v="160"/>
          </reference>
          <reference field="3" count="1" selected="0">
            <x v="160"/>
          </reference>
          <reference field="4" count="1">
            <x v="163"/>
          </reference>
        </references>
      </pivotArea>
    </format>
    <format dxfId="17678">
      <pivotArea dataOnly="0" labelOnly="1" fieldPosition="0">
        <references count="5">
          <reference field="0" count="1" selected="0">
            <x v="162"/>
          </reference>
          <reference field="1" count="1" selected="0">
            <x v="160"/>
          </reference>
          <reference field="2" count="1" selected="0">
            <x v="161"/>
          </reference>
          <reference field="3" count="1" selected="0">
            <x v="161"/>
          </reference>
          <reference field="4" count="1">
            <x v="164"/>
          </reference>
        </references>
      </pivotArea>
    </format>
    <format dxfId="17677">
      <pivotArea dataOnly="0" labelOnly="1" fieldPosition="0">
        <references count="5">
          <reference field="0" count="1" selected="0">
            <x v="163"/>
          </reference>
          <reference field="1" count="1" selected="0">
            <x v="161"/>
          </reference>
          <reference field="2" count="1" selected="0">
            <x v="162"/>
          </reference>
          <reference field="3" count="1" selected="0">
            <x v="162"/>
          </reference>
          <reference field="4" count="1">
            <x v="165"/>
          </reference>
        </references>
      </pivotArea>
    </format>
    <format dxfId="17676">
      <pivotArea dataOnly="0" labelOnly="1" fieldPosition="0">
        <references count="5">
          <reference field="0" count="1" selected="0">
            <x v="164"/>
          </reference>
          <reference field="1" count="1" selected="0">
            <x v="162"/>
          </reference>
          <reference field="2" count="1" selected="0">
            <x v="163"/>
          </reference>
          <reference field="3" count="1" selected="0">
            <x v="163"/>
          </reference>
          <reference field="4" count="1">
            <x v="166"/>
          </reference>
        </references>
      </pivotArea>
    </format>
    <format dxfId="17675">
      <pivotArea dataOnly="0" labelOnly="1" fieldPosition="0">
        <references count="5">
          <reference field="0" count="1" selected="0">
            <x v="165"/>
          </reference>
          <reference field="1" count="1" selected="0">
            <x v="163"/>
          </reference>
          <reference field="2" count="1" selected="0">
            <x v="164"/>
          </reference>
          <reference field="3" count="1" selected="0">
            <x v="164"/>
          </reference>
          <reference field="4" count="1">
            <x v="167"/>
          </reference>
        </references>
      </pivotArea>
    </format>
    <format dxfId="17674">
      <pivotArea dataOnly="0" labelOnly="1" fieldPosition="0">
        <references count="5">
          <reference field="0" count="1" selected="0">
            <x v="166"/>
          </reference>
          <reference field="1" count="1" selected="0">
            <x v="164"/>
          </reference>
          <reference field="2" count="1" selected="0">
            <x v="165"/>
          </reference>
          <reference field="3" count="1" selected="0">
            <x v="165"/>
          </reference>
          <reference field="4" count="1">
            <x v="168"/>
          </reference>
        </references>
      </pivotArea>
    </format>
    <format dxfId="17673">
      <pivotArea dataOnly="0" labelOnly="1" fieldPosition="0">
        <references count="5">
          <reference field="0" count="1" selected="0">
            <x v="167"/>
          </reference>
          <reference field="1" count="1" selected="0">
            <x v="165"/>
          </reference>
          <reference field="2" count="1" selected="0">
            <x v="166"/>
          </reference>
          <reference field="3" count="1" selected="0">
            <x v="166"/>
          </reference>
          <reference field="4" count="1">
            <x v="169"/>
          </reference>
        </references>
      </pivotArea>
    </format>
    <format dxfId="17672">
      <pivotArea dataOnly="0" labelOnly="1" fieldPosition="0">
        <references count="5">
          <reference field="0" count="1" selected="0">
            <x v="168"/>
          </reference>
          <reference field="1" count="1" selected="0">
            <x v="166"/>
          </reference>
          <reference field="2" count="1" selected="0">
            <x v="167"/>
          </reference>
          <reference field="3" count="1" selected="0">
            <x v="167"/>
          </reference>
          <reference field="4" count="1">
            <x v="170"/>
          </reference>
        </references>
      </pivotArea>
    </format>
    <format dxfId="17671">
      <pivotArea dataOnly="0" labelOnly="1" fieldPosition="0">
        <references count="5">
          <reference field="0" count="1" selected="0">
            <x v="169"/>
          </reference>
          <reference field="1" count="1" selected="0">
            <x v="167"/>
          </reference>
          <reference field="2" count="1" selected="0">
            <x v="168"/>
          </reference>
          <reference field="3" count="1" selected="0">
            <x v="168"/>
          </reference>
          <reference field="4" count="1">
            <x v="171"/>
          </reference>
        </references>
      </pivotArea>
    </format>
    <format dxfId="17670">
      <pivotArea dataOnly="0" labelOnly="1" fieldPosition="0">
        <references count="5">
          <reference field="0" count="1" selected="0">
            <x v="170"/>
          </reference>
          <reference field="1" count="1" selected="0">
            <x v="168"/>
          </reference>
          <reference field="2" count="1" selected="0">
            <x v="169"/>
          </reference>
          <reference field="3" count="1" selected="0">
            <x v="169"/>
          </reference>
          <reference field="4" count="1">
            <x v="172"/>
          </reference>
        </references>
      </pivotArea>
    </format>
    <format dxfId="17669">
      <pivotArea dataOnly="0" labelOnly="1" fieldPosition="0">
        <references count="5">
          <reference field="0" count="1" selected="0">
            <x v="171"/>
          </reference>
          <reference field="1" count="1" selected="0">
            <x v="169"/>
          </reference>
          <reference field="2" count="1" selected="0">
            <x v="170"/>
          </reference>
          <reference field="3" count="1" selected="0">
            <x v="170"/>
          </reference>
          <reference field="4" count="1">
            <x v="173"/>
          </reference>
        </references>
      </pivotArea>
    </format>
    <format dxfId="17668">
      <pivotArea dataOnly="0" labelOnly="1" fieldPosition="0">
        <references count="5">
          <reference field="0" count="1" selected="0">
            <x v="172"/>
          </reference>
          <reference field="1" count="1" selected="0">
            <x v="170"/>
          </reference>
          <reference field="2" count="1" selected="0">
            <x v="171"/>
          </reference>
          <reference field="3" count="1" selected="0">
            <x v="171"/>
          </reference>
          <reference field="4" count="1">
            <x v="174"/>
          </reference>
        </references>
      </pivotArea>
    </format>
    <format dxfId="17667">
      <pivotArea dataOnly="0" labelOnly="1" fieldPosition="0">
        <references count="5">
          <reference field="0" count="1" selected="0">
            <x v="173"/>
          </reference>
          <reference field="1" count="1" selected="0">
            <x v="171"/>
          </reference>
          <reference field="2" count="1" selected="0">
            <x v="172"/>
          </reference>
          <reference field="3" count="1" selected="0">
            <x v="172"/>
          </reference>
          <reference field="4" count="1">
            <x v="175"/>
          </reference>
        </references>
      </pivotArea>
    </format>
    <format dxfId="17666">
      <pivotArea dataOnly="0" labelOnly="1" fieldPosition="0">
        <references count="5">
          <reference field="0" count="1" selected="0">
            <x v="174"/>
          </reference>
          <reference field="1" count="1" selected="0">
            <x v="172"/>
          </reference>
          <reference field="2" count="1" selected="0">
            <x v="173"/>
          </reference>
          <reference field="3" count="1" selected="0">
            <x v="173"/>
          </reference>
          <reference field="4" count="1">
            <x v="176"/>
          </reference>
        </references>
      </pivotArea>
    </format>
    <format dxfId="17665">
      <pivotArea dataOnly="0" labelOnly="1" fieldPosition="0">
        <references count="5">
          <reference field="0" count="1" selected="0">
            <x v="175"/>
          </reference>
          <reference field="1" count="1" selected="0">
            <x v="173"/>
          </reference>
          <reference field="2" count="1" selected="0">
            <x v="174"/>
          </reference>
          <reference field="3" count="1" selected="0">
            <x v="174"/>
          </reference>
          <reference field="4" count="1">
            <x v="177"/>
          </reference>
        </references>
      </pivotArea>
    </format>
    <format dxfId="17664">
      <pivotArea dataOnly="0" labelOnly="1" fieldPosition="0">
        <references count="5">
          <reference field="0" count="1" selected="0">
            <x v="176"/>
          </reference>
          <reference field="1" count="1" selected="0">
            <x v="174"/>
          </reference>
          <reference field="2" count="1" selected="0">
            <x v="175"/>
          </reference>
          <reference field="3" count="1" selected="0">
            <x v="175"/>
          </reference>
          <reference field="4" count="1">
            <x v="178"/>
          </reference>
        </references>
      </pivotArea>
    </format>
    <format dxfId="17663">
      <pivotArea dataOnly="0" labelOnly="1" fieldPosition="0">
        <references count="5">
          <reference field="0" count="1" selected="0">
            <x v="177"/>
          </reference>
          <reference field="1" count="1" selected="0">
            <x v="175"/>
          </reference>
          <reference field="2" count="1" selected="0">
            <x v="176"/>
          </reference>
          <reference field="3" count="1" selected="0">
            <x v="176"/>
          </reference>
          <reference field="4" count="1">
            <x v="179"/>
          </reference>
        </references>
      </pivotArea>
    </format>
    <format dxfId="17662">
      <pivotArea dataOnly="0" labelOnly="1" fieldPosition="0">
        <references count="5">
          <reference field="0" count="1" selected="0">
            <x v="178"/>
          </reference>
          <reference field="1" count="1" selected="0">
            <x v="176"/>
          </reference>
          <reference field="2" count="1" selected="0">
            <x v="177"/>
          </reference>
          <reference field="3" count="1" selected="0">
            <x v="177"/>
          </reference>
          <reference field="4" count="1">
            <x v="180"/>
          </reference>
        </references>
      </pivotArea>
    </format>
    <format dxfId="17661">
      <pivotArea dataOnly="0" labelOnly="1" fieldPosition="0">
        <references count="5">
          <reference field="0" count="1" selected="0">
            <x v="179"/>
          </reference>
          <reference field="1" count="1" selected="0">
            <x v="177"/>
          </reference>
          <reference field="2" count="1" selected="0">
            <x v="178"/>
          </reference>
          <reference field="3" count="1" selected="0">
            <x v="178"/>
          </reference>
          <reference field="4" count="1">
            <x v="181"/>
          </reference>
        </references>
      </pivotArea>
    </format>
    <format dxfId="17660">
      <pivotArea dataOnly="0" labelOnly="1" fieldPosition="0">
        <references count="5">
          <reference field="0" count="1" selected="0">
            <x v="180"/>
          </reference>
          <reference field="1" count="1" selected="0">
            <x v="178"/>
          </reference>
          <reference field="2" count="1" selected="0">
            <x v="179"/>
          </reference>
          <reference field="3" count="1" selected="0">
            <x v="179"/>
          </reference>
          <reference field="4" count="1">
            <x v="182"/>
          </reference>
        </references>
      </pivotArea>
    </format>
    <format dxfId="17659">
      <pivotArea dataOnly="0" labelOnly="1" fieldPosition="0">
        <references count="5">
          <reference field="0" count="1" selected="0">
            <x v="181"/>
          </reference>
          <reference field="1" count="1" selected="0">
            <x v="179"/>
          </reference>
          <reference field="2" count="1" selected="0">
            <x v="180"/>
          </reference>
          <reference field="3" count="1" selected="0">
            <x v="180"/>
          </reference>
          <reference field="4" count="1">
            <x v="183"/>
          </reference>
        </references>
      </pivotArea>
    </format>
    <format dxfId="17658">
      <pivotArea dataOnly="0" labelOnly="1" fieldPosition="0">
        <references count="5">
          <reference field="0" count="1" selected="0">
            <x v="182"/>
          </reference>
          <reference field="1" count="1" selected="0">
            <x v="180"/>
          </reference>
          <reference field="2" count="1" selected="0">
            <x v="181"/>
          </reference>
          <reference field="3" count="1" selected="0">
            <x v="181"/>
          </reference>
          <reference field="4" count="1">
            <x v="184"/>
          </reference>
        </references>
      </pivotArea>
    </format>
    <format dxfId="17657">
      <pivotArea dataOnly="0" labelOnly="1" fieldPosition="0">
        <references count="5">
          <reference field="0" count="1" selected="0">
            <x v="183"/>
          </reference>
          <reference field="1" count="1" selected="0">
            <x v="181"/>
          </reference>
          <reference field="2" count="1" selected="0">
            <x v="182"/>
          </reference>
          <reference field="3" count="1" selected="0">
            <x v="182"/>
          </reference>
          <reference field="4" count="1">
            <x v="185"/>
          </reference>
        </references>
      </pivotArea>
    </format>
    <format dxfId="17656">
      <pivotArea dataOnly="0" labelOnly="1" fieldPosition="0">
        <references count="5">
          <reference field="0" count="1" selected="0">
            <x v="184"/>
          </reference>
          <reference field="1" count="1" selected="0">
            <x v="182"/>
          </reference>
          <reference field="2" count="1" selected="0">
            <x v="183"/>
          </reference>
          <reference field="3" count="1" selected="0">
            <x v="183"/>
          </reference>
          <reference field="4" count="1">
            <x v="186"/>
          </reference>
        </references>
      </pivotArea>
    </format>
    <format dxfId="17655">
      <pivotArea dataOnly="0" labelOnly="1" fieldPosition="0">
        <references count="5">
          <reference field="0" count="1" selected="0">
            <x v="185"/>
          </reference>
          <reference field="1" count="1" selected="0">
            <x v="183"/>
          </reference>
          <reference field="2" count="1" selected="0">
            <x v="184"/>
          </reference>
          <reference field="3" count="1" selected="0">
            <x v="184"/>
          </reference>
          <reference field="4" count="1">
            <x v="187"/>
          </reference>
        </references>
      </pivotArea>
    </format>
    <format dxfId="17654">
      <pivotArea dataOnly="0" labelOnly="1" fieldPosition="0">
        <references count="5">
          <reference field="0" count="1" selected="0">
            <x v="186"/>
          </reference>
          <reference field="1" count="1" selected="0">
            <x v="184"/>
          </reference>
          <reference field="2" count="1" selected="0">
            <x v="185"/>
          </reference>
          <reference field="3" count="1" selected="0">
            <x v="185"/>
          </reference>
          <reference field="4" count="1">
            <x v="188"/>
          </reference>
        </references>
      </pivotArea>
    </format>
    <format dxfId="17653">
      <pivotArea dataOnly="0" labelOnly="1" fieldPosition="0">
        <references count="5">
          <reference field="0" count="1" selected="0">
            <x v="187"/>
          </reference>
          <reference field="1" count="1" selected="0">
            <x v="185"/>
          </reference>
          <reference field="2" count="1" selected="0">
            <x v="186"/>
          </reference>
          <reference field="3" count="1" selected="0">
            <x v="186"/>
          </reference>
          <reference field="4" count="1">
            <x v="189"/>
          </reference>
        </references>
      </pivotArea>
    </format>
    <format dxfId="17652">
      <pivotArea dataOnly="0" labelOnly="1" fieldPosition="0">
        <references count="5">
          <reference field="0" count="1" selected="0">
            <x v="188"/>
          </reference>
          <reference field="1" count="1" selected="0">
            <x v="186"/>
          </reference>
          <reference field="2" count="1" selected="0">
            <x v="187"/>
          </reference>
          <reference field="3" count="1" selected="0">
            <x v="187"/>
          </reference>
          <reference field="4" count="1">
            <x v="190"/>
          </reference>
        </references>
      </pivotArea>
    </format>
    <format dxfId="17651">
      <pivotArea dataOnly="0" labelOnly="1" fieldPosition="0">
        <references count="5">
          <reference field="0" count="1" selected="0">
            <x v="189"/>
          </reference>
          <reference field="1" count="1" selected="0">
            <x v="187"/>
          </reference>
          <reference field="2" count="1" selected="0">
            <x v="188"/>
          </reference>
          <reference field="3" count="1" selected="0">
            <x v="188"/>
          </reference>
          <reference field="4" count="1">
            <x v="191"/>
          </reference>
        </references>
      </pivotArea>
    </format>
    <format dxfId="17650">
      <pivotArea dataOnly="0" labelOnly="1" fieldPosition="0">
        <references count="5">
          <reference field="0" count="1" selected="0">
            <x v="190"/>
          </reference>
          <reference field="1" count="1" selected="0">
            <x v="188"/>
          </reference>
          <reference field="2" count="1" selected="0">
            <x v="189"/>
          </reference>
          <reference field="3" count="1" selected="0">
            <x v="189"/>
          </reference>
          <reference field="4" count="1">
            <x v="192"/>
          </reference>
        </references>
      </pivotArea>
    </format>
    <format dxfId="17649">
      <pivotArea dataOnly="0" labelOnly="1" fieldPosition="0">
        <references count="5">
          <reference field="0" count="1" selected="0">
            <x v="191"/>
          </reference>
          <reference field="1" count="1" selected="0">
            <x v="189"/>
          </reference>
          <reference field="2" count="1" selected="0">
            <x v="190"/>
          </reference>
          <reference field="3" count="1" selected="0">
            <x v="190"/>
          </reference>
          <reference field="4" count="1">
            <x v="193"/>
          </reference>
        </references>
      </pivotArea>
    </format>
    <format dxfId="17648">
      <pivotArea dataOnly="0" labelOnly="1" fieldPosition="0">
        <references count="5">
          <reference field="0" count="1" selected="0">
            <x v="192"/>
          </reference>
          <reference field="1" count="1" selected="0">
            <x v="190"/>
          </reference>
          <reference field="2" count="1" selected="0">
            <x v="191"/>
          </reference>
          <reference field="3" count="1" selected="0">
            <x v="191"/>
          </reference>
          <reference field="4" count="1">
            <x v="194"/>
          </reference>
        </references>
      </pivotArea>
    </format>
    <format dxfId="17647">
      <pivotArea dataOnly="0" labelOnly="1" fieldPosition="0">
        <references count="5">
          <reference field="0" count="1" selected="0">
            <x v="193"/>
          </reference>
          <reference field="1" count="1" selected="0">
            <x v="191"/>
          </reference>
          <reference field="2" count="1" selected="0">
            <x v="192"/>
          </reference>
          <reference field="3" count="1" selected="0">
            <x v="192"/>
          </reference>
          <reference field="4" count="1">
            <x v="195"/>
          </reference>
        </references>
      </pivotArea>
    </format>
    <format dxfId="17646">
      <pivotArea dataOnly="0" labelOnly="1" fieldPosition="0">
        <references count="5">
          <reference field="0" count="1" selected="0">
            <x v="194"/>
          </reference>
          <reference field="1" count="1" selected="0">
            <x v="192"/>
          </reference>
          <reference field="2" count="1" selected="0">
            <x v="193"/>
          </reference>
          <reference field="3" count="1" selected="0">
            <x v="193"/>
          </reference>
          <reference field="4" count="1">
            <x v="196"/>
          </reference>
        </references>
      </pivotArea>
    </format>
    <format dxfId="17645">
      <pivotArea dataOnly="0" labelOnly="1" fieldPosition="0">
        <references count="5">
          <reference field="0" count="1" selected="0">
            <x v="195"/>
          </reference>
          <reference field="1" count="1" selected="0">
            <x v="193"/>
          </reference>
          <reference field="2" count="1" selected="0">
            <x v="194"/>
          </reference>
          <reference field="3" count="1" selected="0">
            <x v="194"/>
          </reference>
          <reference field="4" count="1">
            <x v="197"/>
          </reference>
        </references>
      </pivotArea>
    </format>
    <format dxfId="17644">
      <pivotArea dataOnly="0" labelOnly="1" fieldPosition="0">
        <references count="5">
          <reference field="0" count="1" selected="0">
            <x v="196"/>
          </reference>
          <reference field="1" count="1" selected="0">
            <x v="194"/>
          </reference>
          <reference field="2" count="1" selected="0">
            <x v="195"/>
          </reference>
          <reference field="3" count="1" selected="0">
            <x v="195"/>
          </reference>
          <reference field="4" count="1">
            <x v="198"/>
          </reference>
        </references>
      </pivotArea>
    </format>
    <format dxfId="17643">
      <pivotArea dataOnly="0" labelOnly="1" fieldPosition="0">
        <references count="5">
          <reference field="0" count="1" selected="0">
            <x v="197"/>
          </reference>
          <reference field="1" count="1" selected="0">
            <x v="195"/>
          </reference>
          <reference field="2" count="1" selected="0">
            <x v="196"/>
          </reference>
          <reference field="3" count="1" selected="0">
            <x v="196"/>
          </reference>
          <reference field="4" count="1">
            <x v="199"/>
          </reference>
        </references>
      </pivotArea>
    </format>
    <format dxfId="17642">
      <pivotArea dataOnly="0" labelOnly="1" fieldPosition="0">
        <references count="5">
          <reference field="0" count="1" selected="0">
            <x v="198"/>
          </reference>
          <reference field="1" count="1" selected="0">
            <x v="196"/>
          </reference>
          <reference field="2" count="1" selected="0">
            <x v="197"/>
          </reference>
          <reference field="3" count="1" selected="0">
            <x v="197"/>
          </reference>
          <reference field="4" count="1">
            <x v="200"/>
          </reference>
        </references>
      </pivotArea>
    </format>
    <format dxfId="17641">
      <pivotArea dataOnly="0" labelOnly="1" fieldPosition="0">
        <references count="5">
          <reference field="0" count="1" selected="0">
            <x v="199"/>
          </reference>
          <reference field="1" count="1" selected="0">
            <x v="197"/>
          </reference>
          <reference field="2" count="1" selected="0">
            <x v="198"/>
          </reference>
          <reference field="3" count="1" selected="0">
            <x v="198"/>
          </reference>
          <reference field="4" count="1">
            <x v="201"/>
          </reference>
        </references>
      </pivotArea>
    </format>
    <format dxfId="17640">
      <pivotArea dataOnly="0" labelOnly="1" fieldPosition="0">
        <references count="5">
          <reference field="0" count="1" selected="0">
            <x v="200"/>
          </reference>
          <reference field="1" count="1" selected="0">
            <x v="198"/>
          </reference>
          <reference field="2" count="1" selected="0">
            <x v="199"/>
          </reference>
          <reference field="3" count="1" selected="0">
            <x v="199"/>
          </reference>
          <reference field="4" count="1">
            <x v="202"/>
          </reference>
        </references>
      </pivotArea>
    </format>
    <format dxfId="17639">
      <pivotArea dataOnly="0" labelOnly="1" fieldPosition="0">
        <references count="5">
          <reference field="0" count="1" selected="0">
            <x v="201"/>
          </reference>
          <reference field="1" count="1" selected="0">
            <x v="199"/>
          </reference>
          <reference field="2" count="1" selected="0">
            <x v="200"/>
          </reference>
          <reference field="3" count="1" selected="0">
            <x v="200"/>
          </reference>
          <reference field="4" count="1">
            <x v="203"/>
          </reference>
        </references>
      </pivotArea>
    </format>
    <format dxfId="17638">
      <pivotArea dataOnly="0" labelOnly="1" fieldPosition="0">
        <references count="5">
          <reference field="0" count="1" selected="0">
            <x v="202"/>
          </reference>
          <reference field="1" count="1" selected="0">
            <x v="200"/>
          </reference>
          <reference field="2" count="1" selected="0">
            <x v="201"/>
          </reference>
          <reference field="3" count="1" selected="0">
            <x v="201"/>
          </reference>
          <reference field="4" count="1">
            <x v="204"/>
          </reference>
        </references>
      </pivotArea>
    </format>
    <format dxfId="17637">
      <pivotArea dataOnly="0" labelOnly="1" fieldPosition="0">
        <references count="5">
          <reference field="0" count="1" selected="0">
            <x v="203"/>
          </reference>
          <reference field="1" count="1" selected="0">
            <x v="201"/>
          </reference>
          <reference field="2" count="1" selected="0">
            <x v="202"/>
          </reference>
          <reference field="3" count="1" selected="0">
            <x v="202"/>
          </reference>
          <reference field="4" count="1">
            <x v="205"/>
          </reference>
        </references>
      </pivotArea>
    </format>
    <format dxfId="17636">
      <pivotArea dataOnly="0" labelOnly="1" fieldPosition="0">
        <references count="5">
          <reference field="0" count="1" selected="0">
            <x v="204"/>
          </reference>
          <reference field="1" count="1" selected="0">
            <x v="202"/>
          </reference>
          <reference field="2" count="1" selected="0">
            <x v="203"/>
          </reference>
          <reference field="3" count="1" selected="0">
            <x v="203"/>
          </reference>
          <reference field="4" count="1">
            <x v="206"/>
          </reference>
        </references>
      </pivotArea>
    </format>
    <format dxfId="17635">
      <pivotArea dataOnly="0" labelOnly="1" fieldPosition="0">
        <references count="5">
          <reference field="0" count="1" selected="0">
            <x v="205"/>
          </reference>
          <reference field="1" count="1" selected="0">
            <x v="203"/>
          </reference>
          <reference field="2" count="1" selected="0">
            <x v="204"/>
          </reference>
          <reference field="3" count="1" selected="0">
            <x v="204"/>
          </reference>
          <reference field="4" count="1">
            <x v="207"/>
          </reference>
        </references>
      </pivotArea>
    </format>
    <format dxfId="17634">
      <pivotArea dataOnly="0" labelOnly="1" fieldPosition="0">
        <references count="5">
          <reference field="0" count="1" selected="0">
            <x v="206"/>
          </reference>
          <reference field="1" count="1" selected="0">
            <x v="204"/>
          </reference>
          <reference field="2" count="1" selected="0">
            <x v="205"/>
          </reference>
          <reference field="3" count="1" selected="0">
            <x v="205"/>
          </reference>
          <reference field="4" count="1">
            <x v="208"/>
          </reference>
        </references>
      </pivotArea>
    </format>
    <format dxfId="17633">
      <pivotArea dataOnly="0" labelOnly="1" fieldPosition="0">
        <references count="5">
          <reference field="0" count="1" selected="0">
            <x v="207"/>
          </reference>
          <reference field="1" count="1" selected="0">
            <x v="205"/>
          </reference>
          <reference field="2" count="1" selected="0">
            <x v="206"/>
          </reference>
          <reference field="3" count="1" selected="0">
            <x v="206"/>
          </reference>
          <reference field="4" count="1">
            <x v="209"/>
          </reference>
        </references>
      </pivotArea>
    </format>
    <format dxfId="17632">
      <pivotArea dataOnly="0" labelOnly="1" fieldPosition="0">
        <references count="5">
          <reference field="0" count="1" selected="0">
            <x v="208"/>
          </reference>
          <reference field="1" count="1" selected="0">
            <x v="206"/>
          </reference>
          <reference field="2" count="1" selected="0">
            <x v="207"/>
          </reference>
          <reference field="3" count="1" selected="0">
            <x v="207"/>
          </reference>
          <reference field="4" count="1">
            <x v="210"/>
          </reference>
        </references>
      </pivotArea>
    </format>
    <format dxfId="17631">
      <pivotArea dataOnly="0" labelOnly="1" fieldPosition="0">
        <references count="5">
          <reference field="0" count="1" selected="0">
            <x v="209"/>
          </reference>
          <reference field="1" count="1" selected="0">
            <x v="207"/>
          </reference>
          <reference field="2" count="1" selected="0">
            <x v="208"/>
          </reference>
          <reference field="3" count="1" selected="0">
            <x v="208"/>
          </reference>
          <reference field="4" count="1">
            <x v="211"/>
          </reference>
        </references>
      </pivotArea>
    </format>
    <format dxfId="17630">
      <pivotArea dataOnly="0" labelOnly="1" fieldPosition="0">
        <references count="5">
          <reference field="0" count="1" selected="0">
            <x v="210"/>
          </reference>
          <reference field="1" count="1" selected="0">
            <x v="208"/>
          </reference>
          <reference field="2" count="1" selected="0">
            <x v="209"/>
          </reference>
          <reference field="3" count="1" selected="0">
            <x v="209"/>
          </reference>
          <reference field="4" count="1">
            <x v="212"/>
          </reference>
        </references>
      </pivotArea>
    </format>
    <format dxfId="17629">
      <pivotArea dataOnly="0" labelOnly="1" fieldPosition="0">
        <references count="5">
          <reference field="0" count="1" selected="0">
            <x v="211"/>
          </reference>
          <reference field="1" count="1" selected="0">
            <x v="209"/>
          </reference>
          <reference field="2" count="1" selected="0">
            <x v="210"/>
          </reference>
          <reference field="3" count="1" selected="0">
            <x v="210"/>
          </reference>
          <reference field="4" count="1">
            <x v="213"/>
          </reference>
        </references>
      </pivotArea>
    </format>
    <format dxfId="17628">
      <pivotArea dataOnly="0" labelOnly="1" fieldPosition="0">
        <references count="5">
          <reference field="0" count="1" selected="0">
            <x v="212"/>
          </reference>
          <reference field="1" count="1" selected="0">
            <x v="210"/>
          </reference>
          <reference field="2" count="1" selected="0">
            <x v="211"/>
          </reference>
          <reference field="3" count="1" selected="0">
            <x v="211"/>
          </reference>
          <reference field="4" count="1">
            <x v="214"/>
          </reference>
        </references>
      </pivotArea>
    </format>
    <format dxfId="17627">
      <pivotArea dataOnly="0" labelOnly="1" fieldPosition="0">
        <references count="5">
          <reference field="0" count="1" selected="0">
            <x v="213"/>
          </reference>
          <reference field="1" count="1" selected="0">
            <x v="211"/>
          </reference>
          <reference field="2" count="1" selected="0">
            <x v="212"/>
          </reference>
          <reference field="3" count="1" selected="0">
            <x v="212"/>
          </reference>
          <reference field="4" count="1">
            <x v="215"/>
          </reference>
        </references>
      </pivotArea>
    </format>
    <format dxfId="17626">
      <pivotArea dataOnly="0" labelOnly="1" fieldPosition="0">
        <references count="5">
          <reference field="0" count="1" selected="0">
            <x v="214"/>
          </reference>
          <reference field="1" count="1" selected="0">
            <x v="212"/>
          </reference>
          <reference field="2" count="1" selected="0">
            <x v="213"/>
          </reference>
          <reference field="3" count="1" selected="0">
            <x v="213"/>
          </reference>
          <reference field="4" count="1">
            <x v="216"/>
          </reference>
        </references>
      </pivotArea>
    </format>
    <format dxfId="17625">
      <pivotArea dataOnly="0" labelOnly="1" fieldPosition="0">
        <references count="5">
          <reference field="0" count="1" selected="0">
            <x v="215"/>
          </reference>
          <reference field="1" count="1" selected="0">
            <x v="213"/>
          </reference>
          <reference field="2" count="1" selected="0">
            <x v="214"/>
          </reference>
          <reference field="3" count="1" selected="0">
            <x v="214"/>
          </reference>
          <reference field="4" count="1">
            <x v="217"/>
          </reference>
        </references>
      </pivotArea>
    </format>
    <format dxfId="17624">
      <pivotArea dataOnly="0" labelOnly="1" fieldPosition="0">
        <references count="5">
          <reference field="0" count="1" selected="0">
            <x v="216"/>
          </reference>
          <reference field="1" count="1" selected="0">
            <x v="214"/>
          </reference>
          <reference field="2" count="1" selected="0">
            <x v="215"/>
          </reference>
          <reference field="3" count="1" selected="0">
            <x v="215"/>
          </reference>
          <reference field="4" count="1">
            <x v="218"/>
          </reference>
        </references>
      </pivotArea>
    </format>
    <format dxfId="17623">
      <pivotArea dataOnly="0" labelOnly="1" fieldPosition="0">
        <references count="5">
          <reference field="0" count="1" selected="0">
            <x v="217"/>
          </reference>
          <reference field="1" count="1" selected="0">
            <x v="215"/>
          </reference>
          <reference field="2" count="1" selected="0">
            <x v="216"/>
          </reference>
          <reference field="3" count="1" selected="0">
            <x v="216"/>
          </reference>
          <reference field="4" count="1">
            <x v="219"/>
          </reference>
        </references>
      </pivotArea>
    </format>
    <format dxfId="17622">
      <pivotArea dataOnly="0" labelOnly="1" fieldPosition="0">
        <references count="5">
          <reference field="0" count="1" selected="0">
            <x v="218"/>
          </reference>
          <reference field="1" count="1" selected="0">
            <x v="216"/>
          </reference>
          <reference field="2" count="1" selected="0">
            <x v="217"/>
          </reference>
          <reference field="3" count="1" selected="0">
            <x v="217"/>
          </reference>
          <reference field="4" count="1">
            <x v="220"/>
          </reference>
        </references>
      </pivotArea>
    </format>
    <format dxfId="17621">
      <pivotArea dataOnly="0" labelOnly="1" fieldPosition="0">
        <references count="5">
          <reference field="0" count="1" selected="0">
            <x v="219"/>
          </reference>
          <reference field="1" count="1" selected="0">
            <x v="217"/>
          </reference>
          <reference field="2" count="1" selected="0">
            <x v="218"/>
          </reference>
          <reference field="3" count="1" selected="0">
            <x v="218"/>
          </reference>
          <reference field="4" count="1">
            <x v="221"/>
          </reference>
        </references>
      </pivotArea>
    </format>
    <format dxfId="17620">
      <pivotArea dataOnly="0" labelOnly="1" fieldPosition="0">
        <references count="5">
          <reference field="0" count="1" selected="0">
            <x v="220"/>
          </reference>
          <reference field="1" count="1" selected="0">
            <x v="218"/>
          </reference>
          <reference field="2" count="1" selected="0">
            <x v="219"/>
          </reference>
          <reference field="3" count="1" selected="0">
            <x v="219"/>
          </reference>
          <reference field="4" count="1">
            <x v="222"/>
          </reference>
        </references>
      </pivotArea>
    </format>
    <format dxfId="17619">
      <pivotArea dataOnly="0" labelOnly="1" fieldPosition="0">
        <references count="5">
          <reference field="0" count="1" selected="0">
            <x v="221"/>
          </reference>
          <reference field="1" count="1" selected="0">
            <x v="219"/>
          </reference>
          <reference field="2" count="1" selected="0">
            <x v="220"/>
          </reference>
          <reference field="3" count="1" selected="0">
            <x v="220"/>
          </reference>
          <reference field="4" count="1">
            <x v="223"/>
          </reference>
        </references>
      </pivotArea>
    </format>
    <format dxfId="17618">
      <pivotArea dataOnly="0" labelOnly="1" fieldPosition="0">
        <references count="5">
          <reference field="0" count="1" selected="0">
            <x v="222"/>
          </reference>
          <reference field="1" count="1" selected="0">
            <x v="220"/>
          </reference>
          <reference field="2" count="1" selected="0">
            <x v="221"/>
          </reference>
          <reference field="3" count="1" selected="0">
            <x v="221"/>
          </reference>
          <reference field="4" count="1">
            <x v="224"/>
          </reference>
        </references>
      </pivotArea>
    </format>
    <format dxfId="17617">
      <pivotArea dataOnly="0" labelOnly="1" fieldPosition="0">
        <references count="5">
          <reference field="0" count="1" selected="0">
            <x v="223"/>
          </reference>
          <reference field="1" count="1" selected="0">
            <x v="221"/>
          </reference>
          <reference field="2" count="1" selected="0">
            <x v="222"/>
          </reference>
          <reference field="3" count="1" selected="0">
            <x v="222"/>
          </reference>
          <reference field="4" count="1">
            <x v="225"/>
          </reference>
        </references>
      </pivotArea>
    </format>
    <format dxfId="17616">
      <pivotArea dataOnly="0" labelOnly="1" fieldPosition="0">
        <references count="5">
          <reference field="0" count="1" selected="0">
            <x v="224"/>
          </reference>
          <reference field="1" count="1" selected="0">
            <x v="222"/>
          </reference>
          <reference field="2" count="1" selected="0">
            <x v="223"/>
          </reference>
          <reference field="3" count="1" selected="0">
            <x v="223"/>
          </reference>
          <reference field="4" count="1">
            <x v="226"/>
          </reference>
        </references>
      </pivotArea>
    </format>
    <format dxfId="17615">
      <pivotArea dataOnly="0" labelOnly="1" fieldPosition="0">
        <references count="5">
          <reference field="0" count="1" selected="0">
            <x v="225"/>
          </reference>
          <reference field="1" count="1" selected="0">
            <x v="223"/>
          </reference>
          <reference field="2" count="1" selected="0">
            <x v="224"/>
          </reference>
          <reference field="3" count="1" selected="0">
            <x v="224"/>
          </reference>
          <reference field="4" count="1">
            <x v="227"/>
          </reference>
        </references>
      </pivotArea>
    </format>
    <format dxfId="17614">
      <pivotArea dataOnly="0" labelOnly="1" fieldPosition="0">
        <references count="5">
          <reference field="0" count="1" selected="0">
            <x v="226"/>
          </reference>
          <reference field="1" count="1" selected="0">
            <x v="224"/>
          </reference>
          <reference field="2" count="1" selected="0">
            <x v="225"/>
          </reference>
          <reference field="3" count="1" selected="0">
            <x v="225"/>
          </reference>
          <reference field="4" count="1">
            <x v="228"/>
          </reference>
        </references>
      </pivotArea>
    </format>
    <format dxfId="17613">
      <pivotArea dataOnly="0" labelOnly="1" fieldPosition="0">
        <references count="5">
          <reference field="0" count="1" selected="0">
            <x v="227"/>
          </reference>
          <reference field="1" count="1" selected="0">
            <x v="225"/>
          </reference>
          <reference field="2" count="1" selected="0">
            <x v="226"/>
          </reference>
          <reference field="3" count="1" selected="0">
            <x v="226"/>
          </reference>
          <reference field="4" count="1">
            <x v="229"/>
          </reference>
        </references>
      </pivotArea>
    </format>
    <format dxfId="17612">
      <pivotArea dataOnly="0" labelOnly="1" fieldPosition="0">
        <references count="5">
          <reference field="0" count="1" selected="0">
            <x v="228"/>
          </reference>
          <reference field="1" count="1" selected="0">
            <x v="226"/>
          </reference>
          <reference field="2" count="1" selected="0">
            <x v="227"/>
          </reference>
          <reference field="3" count="1" selected="0">
            <x v="227"/>
          </reference>
          <reference field="4" count="1">
            <x v="230"/>
          </reference>
        </references>
      </pivotArea>
    </format>
    <format dxfId="17611">
      <pivotArea dataOnly="0" labelOnly="1" fieldPosition="0">
        <references count="5">
          <reference field="0" count="1" selected="0">
            <x v="229"/>
          </reference>
          <reference field="1" count="1" selected="0">
            <x v="227"/>
          </reference>
          <reference field="2" count="1" selected="0">
            <x v="228"/>
          </reference>
          <reference field="3" count="1" selected="0">
            <x v="228"/>
          </reference>
          <reference field="4" count="1">
            <x v="231"/>
          </reference>
        </references>
      </pivotArea>
    </format>
    <format dxfId="17610">
      <pivotArea dataOnly="0" labelOnly="1" fieldPosition="0">
        <references count="5">
          <reference field="0" count="1" selected="0">
            <x v="230"/>
          </reference>
          <reference field="1" count="1" selected="0">
            <x v="228"/>
          </reference>
          <reference field="2" count="1" selected="0">
            <x v="229"/>
          </reference>
          <reference field="3" count="1" selected="0">
            <x v="229"/>
          </reference>
          <reference field="4" count="1">
            <x v="232"/>
          </reference>
        </references>
      </pivotArea>
    </format>
    <format dxfId="17609">
      <pivotArea dataOnly="0" labelOnly="1" fieldPosition="0">
        <references count="5">
          <reference field="0" count="1" selected="0">
            <x v="231"/>
          </reference>
          <reference field="1" count="1" selected="0">
            <x v="229"/>
          </reference>
          <reference field="2" count="1" selected="0">
            <x v="230"/>
          </reference>
          <reference field="3" count="1" selected="0">
            <x v="230"/>
          </reference>
          <reference field="4" count="1">
            <x v="233"/>
          </reference>
        </references>
      </pivotArea>
    </format>
    <format dxfId="17608">
      <pivotArea dataOnly="0" labelOnly="1" fieldPosition="0">
        <references count="5">
          <reference field="0" count="1" selected="0">
            <x v="232"/>
          </reference>
          <reference field="1" count="1" selected="0">
            <x v="230"/>
          </reference>
          <reference field="2" count="1" selected="0">
            <x v="231"/>
          </reference>
          <reference field="3" count="1" selected="0">
            <x v="231"/>
          </reference>
          <reference field="4" count="1">
            <x v="234"/>
          </reference>
        </references>
      </pivotArea>
    </format>
    <format dxfId="17607">
      <pivotArea dataOnly="0" labelOnly="1" fieldPosition="0">
        <references count="5">
          <reference field="0" count="1" selected="0">
            <x v="233"/>
          </reference>
          <reference field="1" count="1" selected="0">
            <x v="231"/>
          </reference>
          <reference field="2" count="1" selected="0">
            <x v="232"/>
          </reference>
          <reference field="3" count="1" selected="0">
            <x v="232"/>
          </reference>
          <reference field="4" count="1">
            <x v="235"/>
          </reference>
        </references>
      </pivotArea>
    </format>
    <format dxfId="17606">
      <pivotArea dataOnly="0" labelOnly="1" fieldPosition="0">
        <references count="5">
          <reference field="0" count="1" selected="0">
            <x v="234"/>
          </reference>
          <reference field="1" count="1" selected="0">
            <x v="232"/>
          </reference>
          <reference field="2" count="1" selected="0">
            <x v="233"/>
          </reference>
          <reference field="3" count="1" selected="0">
            <x v="233"/>
          </reference>
          <reference field="4" count="1">
            <x v="236"/>
          </reference>
        </references>
      </pivotArea>
    </format>
    <format dxfId="17605">
      <pivotArea dataOnly="0" labelOnly="1" fieldPosition="0">
        <references count="5">
          <reference field="0" count="1" selected="0">
            <x v="235"/>
          </reference>
          <reference field="1" count="1" selected="0">
            <x v="233"/>
          </reference>
          <reference field="2" count="1" selected="0">
            <x v="234"/>
          </reference>
          <reference field="3" count="1" selected="0">
            <x v="234"/>
          </reference>
          <reference field="4" count="1">
            <x v="237"/>
          </reference>
        </references>
      </pivotArea>
    </format>
    <format dxfId="17604">
      <pivotArea dataOnly="0" labelOnly="1" fieldPosition="0">
        <references count="5">
          <reference field="0" count="1" selected="0">
            <x v="236"/>
          </reference>
          <reference field="1" count="1" selected="0">
            <x v="234"/>
          </reference>
          <reference field="2" count="1" selected="0">
            <x v="235"/>
          </reference>
          <reference field="3" count="1" selected="0">
            <x v="235"/>
          </reference>
          <reference field="4" count="1">
            <x v="238"/>
          </reference>
        </references>
      </pivotArea>
    </format>
    <format dxfId="17603">
      <pivotArea dataOnly="0" labelOnly="1" fieldPosition="0">
        <references count="5">
          <reference field="0" count="1" selected="0">
            <x v="237"/>
          </reference>
          <reference field="1" count="1" selected="0">
            <x v="235"/>
          </reference>
          <reference field="2" count="1" selected="0">
            <x v="236"/>
          </reference>
          <reference field="3" count="1" selected="0">
            <x v="236"/>
          </reference>
          <reference field="4" count="1">
            <x v="239"/>
          </reference>
        </references>
      </pivotArea>
    </format>
    <format dxfId="17602">
      <pivotArea dataOnly="0" labelOnly="1" fieldPosition="0">
        <references count="5">
          <reference field="0" count="1" selected="0">
            <x v="238"/>
          </reference>
          <reference field="1" count="1" selected="0">
            <x v="236"/>
          </reference>
          <reference field="2" count="1" selected="0">
            <x v="237"/>
          </reference>
          <reference field="3" count="1" selected="0">
            <x v="237"/>
          </reference>
          <reference field="4" count="1">
            <x v="240"/>
          </reference>
        </references>
      </pivotArea>
    </format>
    <format dxfId="17601">
      <pivotArea dataOnly="0" labelOnly="1" fieldPosition="0">
        <references count="5">
          <reference field="0" count="1" selected="0">
            <x v="239"/>
          </reference>
          <reference field="1" count="1" selected="0">
            <x v="237"/>
          </reference>
          <reference field="2" count="1" selected="0">
            <x v="238"/>
          </reference>
          <reference field="3" count="1" selected="0">
            <x v="238"/>
          </reference>
          <reference field="4" count="1">
            <x v="241"/>
          </reference>
        </references>
      </pivotArea>
    </format>
    <format dxfId="17600">
      <pivotArea dataOnly="0" labelOnly="1" fieldPosition="0">
        <references count="5">
          <reference field="0" count="1" selected="0">
            <x v="240"/>
          </reference>
          <reference field="1" count="1" selected="0">
            <x v="238"/>
          </reference>
          <reference field="2" count="1" selected="0">
            <x v="239"/>
          </reference>
          <reference field="3" count="1" selected="0">
            <x v="239"/>
          </reference>
          <reference field="4" count="1">
            <x v="242"/>
          </reference>
        </references>
      </pivotArea>
    </format>
    <format dxfId="17599">
      <pivotArea dataOnly="0" labelOnly="1" fieldPosition="0">
        <references count="5">
          <reference field="0" count="1" selected="0">
            <x v="241"/>
          </reference>
          <reference field="1" count="1" selected="0">
            <x v="239"/>
          </reference>
          <reference field="2" count="1" selected="0">
            <x v="240"/>
          </reference>
          <reference field="3" count="1" selected="0">
            <x v="240"/>
          </reference>
          <reference field="4" count="1">
            <x v="243"/>
          </reference>
        </references>
      </pivotArea>
    </format>
    <format dxfId="17598">
      <pivotArea dataOnly="0" labelOnly="1" fieldPosition="0">
        <references count="5">
          <reference field="0" count="1" selected="0">
            <x v="242"/>
          </reference>
          <reference field="1" count="1" selected="0">
            <x v="240"/>
          </reference>
          <reference field="2" count="1" selected="0">
            <x v="241"/>
          </reference>
          <reference field="3" count="1" selected="0">
            <x v="241"/>
          </reference>
          <reference field="4" count="1">
            <x v="244"/>
          </reference>
        </references>
      </pivotArea>
    </format>
    <format dxfId="17597">
      <pivotArea dataOnly="0" labelOnly="1" fieldPosition="0">
        <references count="5">
          <reference field="0" count="1" selected="0">
            <x v="243"/>
          </reference>
          <reference field="1" count="1" selected="0">
            <x v="241"/>
          </reference>
          <reference field="2" count="1" selected="0">
            <x v="242"/>
          </reference>
          <reference field="3" count="1" selected="0">
            <x v="242"/>
          </reference>
          <reference field="4" count="1">
            <x v="245"/>
          </reference>
        </references>
      </pivotArea>
    </format>
    <format dxfId="17596">
      <pivotArea dataOnly="0" labelOnly="1" fieldPosition="0">
        <references count="5">
          <reference field="0" count="1" selected="0">
            <x v="244"/>
          </reference>
          <reference field="1" count="1" selected="0">
            <x v="242"/>
          </reference>
          <reference field="2" count="1" selected="0">
            <x v="243"/>
          </reference>
          <reference field="3" count="1" selected="0">
            <x v="243"/>
          </reference>
          <reference field="4" count="1">
            <x v="246"/>
          </reference>
        </references>
      </pivotArea>
    </format>
    <format dxfId="17595">
      <pivotArea dataOnly="0" labelOnly="1" fieldPosition="0">
        <references count="5">
          <reference field="0" count="1" selected="0">
            <x v="245"/>
          </reference>
          <reference field="1" count="1" selected="0">
            <x v="243"/>
          </reference>
          <reference field="2" count="1" selected="0">
            <x v="244"/>
          </reference>
          <reference field="3" count="1" selected="0">
            <x v="244"/>
          </reference>
          <reference field="4" count="1">
            <x v="247"/>
          </reference>
        </references>
      </pivotArea>
    </format>
    <format dxfId="17594">
      <pivotArea dataOnly="0" labelOnly="1" fieldPosition="0">
        <references count="5">
          <reference field="0" count="1" selected="0">
            <x v="246"/>
          </reference>
          <reference field="1" count="1" selected="0">
            <x v="244"/>
          </reference>
          <reference field="2" count="1" selected="0">
            <x v="245"/>
          </reference>
          <reference field="3" count="1" selected="0">
            <x v="245"/>
          </reference>
          <reference field="4" count="1">
            <x v="248"/>
          </reference>
        </references>
      </pivotArea>
    </format>
    <format dxfId="17593">
      <pivotArea dataOnly="0" labelOnly="1" fieldPosition="0">
        <references count="5">
          <reference field="0" count="1" selected="0">
            <x v="247"/>
          </reference>
          <reference field="1" count="1" selected="0">
            <x v="245"/>
          </reference>
          <reference field="2" count="1" selected="0">
            <x v="246"/>
          </reference>
          <reference field="3" count="1" selected="0">
            <x v="246"/>
          </reference>
          <reference field="4" count="1">
            <x v="249"/>
          </reference>
        </references>
      </pivotArea>
    </format>
    <format dxfId="17592">
      <pivotArea dataOnly="0" labelOnly="1" fieldPosition="0">
        <references count="5">
          <reference field="0" count="1" selected="0">
            <x v="248"/>
          </reference>
          <reference field="1" count="1" selected="0">
            <x v="246"/>
          </reference>
          <reference field="2" count="1" selected="0">
            <x v="247"/>
          </reference>
          <reference field="3" count="1" selected="0">
            <x v="247"/>
          </reference>
          <reference field="4" count="1">
            <x v="250"/>
          </reference>
        </references>
      </pivotArea>
    </format>
    <format dxfId="17591">
      <pivotArea dataOnly="0" labelOnly="1" fieldPosition="0">
        <references count="5">
          <reference field="0" count="1" selected="0">
            <x v="249"/>
          </reference>
          <reference field="1" count="1" selected="0">
            <x v="247"/>
          </reference>
          <reference field="2" count="1" selected="0">
            <x v="248"/>
          </reference>
          <reference field="3" count="1" selected="0">
            <x v="248"/>
          </reference>
          <reference field="4" count="1">
            <x v="251"/>
          </reference>
        </references>
      </pivotArea>
    </format>
    <format dxfId="17590">
      <pivotArea dataOnly="0" labelOnly="1" fieldPosition="0">
        <references count="5">
          <reference field="0" count="1" selected="0">
            <x v="250"/>
          </reference>
          <reference field="1" count="1" selected="0">
            <x v="248"/>
          </reference>
          <reference field="2" count="1" selected="0">
            <x v="249"/>
          </reference>
          <reference field="3" count="1" selected="0">
            <x v="249"/>
          </reference>
          <reference field="4" count="1">
            <x v="252"/>
          </reference>
        </references>
      </pivotArea>
    </format>
    <format dxfId="17589">
      <pivotArea dataOnly="0" labelOnly="1" fieldPosition="0">
        <references count="5">
          <reference field="0" count="1" selected="0">
            <x v="251"/>
          </reference>
          <reference field="1" count="1" selected="0">
            <x v="249"/>
          </reference>
          <reference field="2" count="1" selected="0">
            <x v="250"/>
          </reference>
          <reference field="3" count="1" selected="0">
            <x v="250"/>
          </reference>
          <reference field="4" count="1">
            <x v="253"/>
          </reference>
        </references>
      </pivotArea>
    </format>
    <format dxfId="17588">
      <pivotArea dataOnly="0" labelOnly="1" fieldPosition="0">
        <references count="5">
          <reference field="0" count="1" selected="0">
            <x v="252"/>
          </reference>
          <reference field="1" count="1" selected="0">
            <x v="250"/>
          </reference>
          <reference field="2" count="1" selected="0">
            <x v="251"/>
          </reference>
          <reference field="3" count="1" selected="0">
            <x v="251"/>
          </reference>
          <reference field="4" count="1">
            <x v="254"/>
          </reference>
        </references>
      </pivotArea>
    </format>
    <format dxfId="17587">
      <pivotArea dataOnly="0" labelOnly="1" fieldPosition="0">
        <references count="5">
          <reference field="0" count="1" selected="0">
            <x v="253"/>
          </reference>
          <reference field="1" count="1" selected="0">
            <x v="251"/>
          </reference>
          <reference field="2" count="1" selected="0">
            <x v="252"/>
          </reference>
          <reference field="3" count="1" selected="0">
            <x v="252"/>
          </reference>
          <reference field="4" count="1">
            <x v="255"/>
          </reference>
        </references>
      </pivotArea>
    </format>
    <format dxfId="17586">
      <pivotArea dataOnly="0" labelOnly="1" fieldPosition="0">
        <references count="5">
          <reference field="0" count="1" selected="0">
            <x v="254"/>
          </reference>
          <reference field="1" count="1" selected="0">
            <x v="252"/>
          </reference>
          <reference field="2" count="1" selected="0">
            <x v="253"/>
          </reference>
          <reference field="3" count="1" selected="0">
            <x v="253"/>
          </reference>
          <reference field="4" count="1">
            <x v="256"/>
          </reference>
        </references>
      </pivotArea>
    </format>
    <format dxfId="17585">
      <pivotArea dataOnly="0" labelOnly="1" fieldPosition="0">
        <references count="5">
          <reference field="0" count="1" selected="0">
            <x v="255"/>
          </reference>
          <reference field="1" count="1" selected="0">
            <x v="253"/>
          </reference>
          <reference field="2" count="1" selected="0">
            <x v="254"/>
          </reference>
          <reference field="3" count="1" selected="0">
            <x v="254"/>
          </reference>
          <reference field="4" count="1">
            <x v="257"/>
          </reference>
        </references>
      </pivotArea>
    </format>
    <format dxfId="17584">
      <pivotArea dataOnly="0" labelOnly="1" fieldPosition="0">
        <references count="5">
          <reference field="0" count="1" selected="0">
            <x v="256"/>
          </reference>
          <reference field="1" count="1" selected="0">
            <x v="254"/>
          </reference>
          <reference field="2" count="1" selected="0">
            <x v="255"/>
          </reference>
          <reference field="3" count="1" selected="0">
            <x v="255"/>
          </reference>
          <reference field="4" count="1">
            <x v="258"/>
          </reference>
        </references>
      </pivotArea>
    </format>
    <format dxfId="17583">
      <pivotArea dataOnly="0" labelOnly="1" fieldPosition="0">
        <references count="5">
          <reference field="0" count="1" selected="0">
            <x v="257"/>
          </reference>
          <reference field="1" count="1" selected="0">
            <x v="255"/>
          </reference>
          <reference field="2" count="1" selected="0">
            <x v="256"/>
          </reference>
          <reference field="3" count="1" selected="0">
            <x v="256"/>
          </reference>
          <reference field="4" count="1">
            <x v="259"/>
          </reference>
        </references>
      </pivotArea>
    </format>
    <format dxfId="17582">
      <pivotArea dataOnly="0" labelOnly="1" fieldPosition="0">
        <references count="5">
          <reference field="0" count="1" selected="0">
            <x v="258"/>
          </reference>
          <reference field="1" count="1" selected="0">
            <x v="256"/>
          </reference>
          <reference field="2" count="1" selected="0">
            <x v="257"/>
          </reference>
          <reference field="3" count="1" selected="0">
            <x v="257"/>
          </reference>
          <reference field="4" count="1">
            <x v="260"/>
          </reference>
        </references>
      </pivotArea>
    </format>
    <format dxfId="17581">
      <pivotArea dataOnly="0" labelOnly="1" fieldPosition="0">
        <references count="5">
          <reference field="0" count="1" selected="0">
            <x v="259"/>
          </reference>
          <reference field="1" count="1" selected="0">
            <x v="257"/>
          </reference>
          <reference field="2" count="1" selected="0">
            <x v="258"/>
          </reference>
          <reference field="3" count="1" selected="0">
            <x v="258"/>
          </reference>
          <reference field="4" count="1">
            <x v="261"/>
          </reference>
        </references>
      </pivotArea>
    </format>
    <format dxfId="17580">
      <pivotArea dataOnly="0" labelOnly="1" fieldPosition="0">
        <references count="5">
          <reference field="0" count="1" selected="0">
            <x v="260"/>
          </reference>
          <reference field="1" count="1" selected="0">
            <x v="258"/>
          </reference>
          <reference field="2" count="1" selected="0">
            <x v="259"/>
          </reference>
          <reference field="3" count="1" selected="0">
            <x v="259"/>
          </reference>
          <reference field="4" count="1">
            <x v="262"/>
          </reference>
        </references>
      </pivotArea>
    </format>
    <format dxfId="17579">
      <pivotArea dataOnly="0" labelOnly="1" fieldPosition="0">
        <references count="5">
          <reference field="0" count="1" selected="0">
            <x v="261"/>
          </reference>
          <reference field="1" count="1" selected="0">
            <x v="259"/>
          </reference>
          <reference field="2" count="1" selected="0">
            <x v="260"/>
          </reference>
          <reference field="3" count="1" selected="0">
            <x v="260"/>
          </reference>
          <reference field="4" count="1">
            <x v="263"/>
          </reference>
        </references>
      </pivotArea>
    </format>
    <format dxfId="17578">
      <pivotArea dataOnly="0" labelOnly="1" fieldPosition="0">
        <references count="5">
          <reference field="0" count="1" selected="0">
            <x v="262"/>
          </reference>
          <reference field="1" count="1" selected="0">
            <x v="260"/>
          </reference>
          <reference field="2" count="1" selected="0">
            <x v="261"/>
          </reference>
          <reference field="3" count="1" selected="0">
            <x v="261"/>
          </reference>
          <reference field="4" count="1">
            <x v="264"/>
          </reference>
        </references>
      </pivotArea>
    </format>
    <format dxfId="17577">
      <pivotArea dataOnly="0" labelOnly="1" fieldPosition="0">
        <references count="5">
          <reference field="0" count="1" selected="0">
            <x v="263"/>
          </reference>
          <reference field="1" count="1" selected="0">
            <x v="261"/>
          </reference>
          <reference field="2" count="1" selected="0">
            <x v="262"/>
          </reference>
          <reference field="3" count="1" selected="0">
            <x v="262"/>
          </reference>
          <reference field="4" count="1">
            <x v="265"/>
          </reference>
        </references>
      </pivotArea>
    </format>
    <format dxfId="17576">
      <pivotArea dataOnly="0" labelOnly="1" fieldPosition="0">
        <references count="5">
          <reference field="0" count="1" selected="0">
            <x v="264"/>
          </reference>
          <reference field="1" count="1" selected="0">
            <x v="262"/>
          </reference>
          <reference field="2" count="1" selected="0">
            <x v="263"/>
          </reference>
          <reference field="3" count="1" selected="0">
            <x v="263"/>
          </reference>
          <reference field="4" count="1">
            <x v="266"/>
          </reference>
        </references>
      </pivotArea>
    </format>
    <format dxfId="17575">
      <pivotArea dataOnly="0" labelOnly="1" fieldPosition="0">
        <references count="5">
          <reference field="0" count="1" selected="0">
            <x v="265"/>
          </reference>
          <reference field="1" count="1" selected="0">
            <x v="263"/>
          </reference>
          <reference field="2" count="1" selected="0">
            <x v="264"/>
          </reference>
          <reference field="3" count="1" selected="0">
            <x v="264"/>
          </reference>
          <reference field="4" count="1">
            <x v="267"/>
          </reference>
        </references>
      </pivotArea>
    </format>
    <format dxfId="17574">
      <pivotArea dataOnly="0" labelOnly="1" fieldPosition="0">
        <references count="5">
          <reference field="0" count="1" selected="0">
            <x v="266"/>
          </reference>
          <reference field="1" count="1" selected="0">
            <x v="264"/>
          </reference>
          <reference field="2" count="1" selected="0">
            <x v="265"/>
          </reference>
          <reference field="3" count="1" selected="0">
            <x v="265"/>
          </reference>
          <reference field="4" count="1">
            <x v="268"/>
          </reference>
        </references>
      </pivotArea>
    </format>
    <format dxfId="17573">
      <pivotArea dataOnly="0" labelOnly="1" fieldPosition="0">
        <references count="5">
          <reference field="0" count="1" selected="0">
            <x v="267"/>
          </reference>
          <reference field="1" count="1" selected="0">
            <x v="265"/>
          </reference>
          <reference field="2" count="1" selected="0">
            <x v="266"/>
          </reference>
          <reference field="3" count="1" selected="0">
            <x v="266"/>
          </reference>
          <reference field="4" count="1">
            <x v="269"/>
          </reference>
        </references>
      </pivotArea>
    </format>
    <format dxfId="17572">
      <pivotArea dataOnly="0" labelOnly="1" fieldPosition="0">
        <references count="5">
          <reference field="0" count="1" selected="0">
            <x v="268"/>
          </reference>
          <reference field="1" count="1" selected="0">
            <x v="266"/>
          </reference>
          <reference field="2" count="1" selected="0">
            <x v="267"/>
          </reference>
          <reference field="3" count="1" selected="0">
            <x v="267"/>
          </reference>
          <reference field="4" count="1">
            <x v="270"/>
          </reference>
        </references>
      </pivotArea>
    </format>
    <format dxfId="17571">
      <pivotArea dataOnly="0" labelOnly="1" fieldPosition="0">
        <references count="5">
          <reference field="0" count="1" selected="0">
            <x v="269"/>
          </reference>
          <reference field="1" count="1" selected="0">
            <x v="267"/>
          </reference>
          <reference field="2" count="1" selected="0">
            <x v="268"/>
          </reference>
          <reference field="3" count="1" selected="0">
            <x v="268"/>
          </reference>
          <reference field="4" count="1">
            <x v="271"/>
          </reference>
        </references>
      </pivotArea>
    </format>
    <format dxfId="17570">
      <pivotArea dataOnly="0" labelOnly="1" fieldPosition="0">
        <references count="5">
          <reference field="0" count="1" selected="0">
            <x v="270"/>
          </reference>
          <reference field="1" count="1" selected="0">
            <x v="268"/>
          </reference>
          <reference field="2" count="1" selected="0">
            <x v="269"/>
          </reference>
          <reference field="3" count="1" selected="0">
            <x v="269"/>
          </reference>
          <reference field="4" count="1">
            <x v="272"/>
          </reference>
        </references>
      </pivotArea>
    </format>
    <format dxfId="17569">
      <pivotArea dataOnly="0" labelOnly="1" fieldPosition="0">
        <references count="5">
          <reference field="0" count="1" selected="0">
            <x v="271"/>
          </reference>
          <reference field="1" count="1" selected="0">
            <x v="269"/>
          </reference>
          <reference field="2" count="1" selected="0">
            <x v="270"/>
          </reference>
          <reference field="3" count="1" selected="0">
            <x v="270"/>
          </reference>
          <reference field="4" count="1">
            <x v="273"/>
          </reference>
        </references>
      </pivotArea>
    </format>
    <format dxfId="17568">
      <pivotArea dataOnly="0" labelOnly="1" fieldPosition="0">
        <references count="5">
          <reference field="0" count="1" selected="0">
            <x v="272"/>
          </reference>
          <reference field="1" count="1" selected="0">
            <x v="270"/>
          </reference>
          <reference field="2" count="1" selected="0">
            <x v="271"/>
          </reference>
          <reference field="3" count="1" selected="0">
            <x v="271"/>
          </reference>
          <reference field="4" count="1">
            <x v="274"/>
          </reference>
        </references>
      </pivotArea>
    </format>
    <format dxfId="17567">
      <pivotArea dataOnly="0" labelOnly="1" fieldPosition="0">
        <references count="5">
          <reference field="0" count="1" selected="0">
            <x v="273"/>
          </reference>
          <reference field="1" count="1" selected="0">
            <x v="271"/>
          </reference>
          <reference field="2" count="1" selected="0">
            <x v="272"/>
          </reference>
          <reference field="3" count="1" selected="0">
            <x v="272"/>
          </reference>
          <reference field="4" count="1">
            <x v="275"/>
          </reference>
        </references>
      </pivotArea>
    </format>
    <format dxfId="17566">
      <pivotArea dataOnly="0" labelOnly="1" fieldPosition="0">
        <references count="5">
          <reference field="0" count="1" selected="0">
            <x v="274"/>
          </reference>
          <reference field="1" count="1" selected="0">
            <x v="272"/>
          </reference>
          <reference field="2" count="1" selected="0">
            <x v="273"/>
          </reference>
          <reference field="3" count="1" selected="0">
            <x v="273"/>
          </reference>
          <reference field="4" count="1">
            <x v="276"/>
          </reference>
        </references>
      </pivotArea>
    </format>
    <format dxfId="17565">
      <pivotArea dataOnly="0" labelOnly="1" fieldPosition="0">
        <references count="5">
          <reference field="0" count="1" selected="0">
            <x v="275"/>
          </reference>
          <reference field="1" count="1" selected="0">
            <x v="273"/>
          </reference>
          <reference field="2" count="1" selected="0">
            <x v="274"/>
          </reference>
          <reference field="3" count="1" selected="0">
            <x v="274"/>
          </reference>
          <reference field="4" count="1">
            <x v="277"/>
          </reference>
        </references>
      </pivotArea>
    </format>
    <format dxfId="17564">
      <pivotArea dataOnly="0" labelOnly="1" fieldPosition="0">
        <references count="5">
          <reference field="0" count="1" selected="0">
            <x v="276"/>
          </reference>
          <reference field="1" count="1" selected="0">
            <x v="274"/>
          </reference>
          <reference field="2" count="1" selected="0">
            <x v="275"/>
          </reference>
          <reference field="3" count="1" selected="0">
            <x v="275"/>
          </reference>
          <reference field="4" count="1">
            <x v="278"/>
          </reference>
        </references>
      </pivotArea>
    </format>
    <format dxfId="17563">
      <pivotArea dataOnly="0" labelOnly="1" fieldPosition="0">
        <references count="5">
          <reference field="0" count="1" selected="0">
            <x v="277"/>
          </reference>
          <reference field="1" count="1" selected="0">
            <x v="275"/>
          </reference>
          <reference field="2" count="1" selected="0">
            <x v="276"/>
          </reference>
          <reference field="3" count="1" selected="0">
            <x v="276"/>
          </reference>
          <reference field="4" count="1">
            <x v="279"/>
          </reference>
        </references>
      </pivotArea>
    </format>
    <format dxfId="17562">
      <pivotArea dataOnly="0" labelOnly="1" fieldPosition="0">
        <references count="5">
          <reference field="0" count="1" selected="0">
            <x v="278"/>
          </reference>
          <reference field="1" count="1" selected="0">
            <x v="276"/>
          </reference>
          <reference field="2" count="1" selected="0">
            <x v="277"/>
          </reference>
          <reference field="3" count="1" selected="0">
            <x v="277"/>
          </reference>
          <reference field="4" count="1">
            <x v="280"/>
          </reference>
        </references>
      </pivotArea>
    </format>
    <format dxfId="17561">
      <pivotArea dataOnly="0" labelOnly="1" fieldPosition="0">
        <references count="5">
          <reference field="0" count="1" selected="0">
            <x v="279"/>
          </reference>
          <reference field="1" count="1" selected="0">
            <x v="277"/>
          </reference>
          <reference field="2" count="1" selected="0">
            <x v="278"/>
          </reference>
          <reference field="3" count="1" selected="0">
            <x v="278"/>
          </reference>
          <reference field="4" count="1">
            <x v="281"/>
          </reference>
        </references>
      </pivotArea>
    </format>
    <format dxfId="17560">
      <pivotArea dataOnly="0" labelOnly="1" fieldPosition="0">
        <references count="5">
          <reference field="0" count="1" selected="0">
            <x v="280"/>
          </reference>
          <reference field="1" count="1" selected="0">
            <x v="278"/>
          </reference>
          <reference field="2" count="1" selected="0">
            <x v="279"/>
          </reference>
          <reference field="3" count="1" selected="0">
            <x v="279"/>
          </reference>
          <reference field="4" count="1">
            <x v="282"/>
          </reference>
        </references>
      </pivotArea>
    </format>
    <format dxfId="17559">
      <pivotArea dataOnly="0" labelOnly="1" fieldPosition="0">
        <references count="5">
          <reference field="0" count="1" selected="0">
            <x v="281"/>
          </reference>
          <reference field="1" count="1" selected="0">
            <x v="279"/>
          </reference>
          <reference field="2" count="1" selected="0">
            <x v="280"/>
          </reference>
          <reference field="3" count="1" selected="0">
            <x v="280"/>
          </reference>
          <reference field="4" count="1">
            <x v="283"/>
          </reference>
        </references>
      </pivotArea>
    </format>
    <format dxfId="17558">
      <pivotArea dataOnly="0" labelOnly="1" fieldPosition="0">
        <references count="5">
          <reference field="0" count="1" selected="0">
            <x v="282"/>
          </reference>
          <reference field="1" count="1" selected="0">
            <x v="280"/>
          </reference>
          <reference field="2" count="1" selected="0">
            <x v="281"/>
          </reference>
          <reference field="3" count="1" selected="0">
            <x v="281"/>
          </reference>
          <reference field="4" count="1">
            <x v="284"/>
          </reference>
        </references>
      </pivotArea>
    </format>
    <format dxfId="17557">
      <pivotArea dataOnly="0" labelOnly="1" fieldPosition="0">
        <references count="5">
          <reference field="0" count="1" selected="0">
            <x v="283"/>
          </reference>
          <reference field="1" count="1" selected="0">
            <x v="281"/>
          </reference>
          <reference field="2" count="1" selected="0">
            <x v="282"/>
          </reference>
          <reference field="3" count="1" selected="0">
            <x v="282"/>
          </reference>
          <reference field="4" count="1">
            <x v="285"/>
          </reference>
        </references>
      </pivotArea>
    </format>
    <format dxfId="17556">
      <pivotArea dataOnly="0" labelOnly="1" fieldPosition="0">
        <references count="5">
          <reference field="0" count="1" selected="0">
            <x v="284"/>
          </reference>
          <reference field="1" count="1" selected="0">
            <x v="282"/>
          </reference>
          <reference field="2" count="1" selected="0">
            <x v="283"/>
          </reference>
          <reference field="3" count="1" selected="0">
            <x v="283"/>
          </reference>
          <reference field="4" count="1">
            <x v="286"/>
          </reference>
        </references>
      </pivotArea>
    </format>
    <format dxfId="17555">
      <pivotArea dataOnly="0" labelOnly="1" fieldPosition="0">
        <references count="5">
          <reference field="0" count="1" selected="0">
            <x v="285"/>
          </reference>
          <reference field="1" count="1" selected="0">
            <x v="283"/>
          </reference>
          <reference field="2" count="1" selected="0">
            <x v="284"/>
          </reference>
          <reference field="3" count="1" selected="0">
            <x v="284"/>
          </reference>
          <reference field="4" count="1">
            <x v="287"/>
          </reference>
        </references>
      </pivotArea>
    </format>
    <format dxfId="17554">
      <pivotArea dataOnly="0" labelOnly="1" fieldPosition="0">
        <references count="5">
          <reference field="0" count="1" selected="0">
            <x v="286"/>
          </reference>
          <reference field="1" count="1" selected="0">
            <x v="284"/>
          </reference>
          <reference field="2" count="1" selected="0">
            <x v="285"/>
          </reference>
          <reference field="3" count="1" selected="0">
            <x v="285"/>
          </reference>
          <reference field="4" count="1">
            <x v="288"/>
          </reference>
        </references>
      </pivotArea>
    </format>
    <format dxfId="17553">
      <pivotArea dataOnly="0" labelOnly="1" fieldPosition="0">
        <references count="5">
          <reference field="0" count="1" selected="0">
            <x v="287"/>
          </reference>
          <reference field="1" count="1" selected="0">
            <x v="285"/>
          </reference>
          <reference field="2" count="1" selected="0">
            <x v="286"/>
          </reference>
          <reference field="3" count="1" selected="0">
            <x v="286"/>
          </reference>
          <reference field="4" count="1">
            <x v="289"/>
          </reference>
        </references>
      </pivotArea>
    </format>
    <format dxfId="17552">
      <pivotArea dataOnly="0" labelOnly="1" fieldPosition="0">
        <references count="5">
          <reference field="0" count="1" selected="0">
            <x v="288"/>
          </reference>
          <reference field="1" count="1" selected="0">
            <x v="286"/>
          </reference>
          <reference field="2" count="1" selected="0">
            <x v="287"/>
          </reference>
          <reference field="3" count="1" selected="0">
            <x v="287"/>
          </reference>
          <reference field="4" count="1">
            <x v="290"/>
          </reference>
        </references>
      </pivotArea>
    </format>
    <format dxfId="17551">
      <pivotArea dataOnly="0" labelOnly="1" fieldPosition="0">
        <references count="5">
          <reference field="0" count="1" selected="0">
            <x v="289"/>
          </reference>
          <reference field="1" count="1" selected="0">
            <x v="287"/>
          </reference>
          <reference field="2" count="1" selected="0">
            <x v="288"/>
          </reference>
          <reference field="3" count="1" selected="0">
            <x v="288"/>
          </reference>
          <reference field="4" count="1">
            <x v="291"/>
          </reference>
        </references>
      </pivotArea>
    </format>
    <format dxfId="17550">
      <pivotArea dataOnly="0" labelOnly="1" fieldPosition="0">
        <references count="5">
          <reference field="0" count="1" selected="0">
            <x v="290"/>
          </reference>
          <reference field="1" count="1" selected="0">
            <x v="288"/>
          </reference>
          <reference field="2" count="1" selected="0">
            <x v="289"/>
          </reference>
          <reference field="3" count="1" selected="0">
            <x v="289"/>
          </reference>
          <reference field="4" count="1">
            <x v="292"/>
          </reference>
        </references>
      </pivotArea>
    </format>
    <format dxfId="17549">
      <pivotArea dataOnly="0" labelOnly="1" fieldPosition="0">
        <references count="5">
          <reference field="0" count="1" selected="0">
            <x v="291"/>
          </reference>
          <reference field="1" count="1" selected="0">
            <x v="289"/>
          </reference>
          <reference field="2" count="1" selected="0">
            <x v="290"/>
          </reference>
          <reference field="3" count="1" selected="0">
            <x v="290"/>
          </reference>
          <reference field="4" count="1">
            <x v="293"/>
          </reference>
        </references>
      </pivotArea>
    </format>
    <format dxfId="17548">
      <pivotArea dataOnly="0" labelOnly="1" fieldPosition="0">
        <references count="5">
          <reference field="0" count="1" selected="0">
            <x v="292"/>
          </reference>
          <reference field="1" count="1" selected="0">
            <x v="290"/>
          </reference>
          <reference field="2" count="1" selected="0">
            <x v="291"/>
          </reference>
          <reference field="3" count="1" selected="0">
            <x v="291"/>
          </reference>
          <reference field="4" count="1">
            <x v="294"/>
          </reference>
        </references>
      </pivotArea>
    </format>
    <format dxfId="17547">
      <pivotArea dataOnly="0" labelOnly="1" fieldPosition="0">
        <references count="5">
          <reference field="0" count="1" selected="0">
            <x v="293"/>
          </reference>
          <reference field="1" count="1" selected="0">
            <x v="291"/>
          </reference>
          <reference field="2" count="1" selected="0">
            <x v="292"/>
          </reference>
          <reference field="3" count="1" selected="0">
            <x v="292"/>
          </reference>
          <reference field="4" count="1">
            <x v="295"/>
          </reference>
        </references>
      </pivotArea>
    </format>
    <format dxfId="17546">
      <pivotArea dataOnly="0" labelOnly="1" fieldPosition="0">
        <references count="5">
          <reference field="0" count="1" selected="0">
            <x v="294"/>
          </reference>
          <reference field="1" count="1" selected="0">
            <x v="292"/>
          </reference>
          <reference field="2" count="1" selected="0">
            <x v="293"/>
          </reference>
          <reference field="3" count="1" selected="0">
            <x v="293"/>
          </reference>
          <reference field="4" count="1">
            <x v="296"/>
          </reference>
        </references>
      </pivotArea>
    </format>
    <format dxfId="17545">
      <pivotArea dataOnly="0" labelOnly="1" fieldPosition="0">
        <references count="5">
          <reference field="0" count="1" selected="0">
            <x v="295"/>
          </reference>
          <reference field="1" count="1" selected="0">
            <x v="293"/>
          </reference>
          <reference field="2" count="1" selected="0">
            <x v="294"/>
          </reference>
          <reference field="3" count="1" selected="0">
            <x v="294"/>
          </reference>
          <reference field="4" count="1">
            <x v="297"/>
          </reference>
        </references>
      </pivotArea>
    </format>
    <format dxfId="17544">
      <pivotArea dataOnly="0" labelOnly="1" fieldPosition="0">
        <references count="5">
          <reference field="0" count="1" selected="0">
            <x v="296"/>
          </reference>
          <reference field="1" count="1" selected="0">
            <x v="294"/>
          </reference>
          <reference field="2" count="1" selected="0">
            <x v="295"/>
          </reference>
          <reference field="3" count="1" selected="0">
            <x v="295"/>
          </reference>
          <reference field="4" count="1">
            <x v="298"/>
          </reference>
        </references>
      </pivotArea>
    </format>
    <format dxfId="17543">
      <pivotArea dataOnly="0" labelOnly="1" fieldPosition="0">
        <references count="5">
          <reference field="0" count="1" selected="0">
            <x v="297"/>
          </reference>
          <reference field="1" count="1" selected="0">
            <x v="295"/>
          </reference>
          <reference field="2" count="1" selected="0">
            <x v="296"/>
          </reference>
          <reference field="3" count="1" selected="0">
            <x v="296"/>
          </reference>
          <reference field="4" count="1">
            <x v="299"/>
          </reference>
        </references>
      </pivotArea>
    </format>
    <format dxfId="17542">
      <pivotArea dataOnly="0" labelOnly="1" fieldPosition="0">
        <references count="5">
          <reference field="0" count="1" selected="0">
            <x v="298"/>
          </reference>
          <reference field="1" count="1" selected="0">
            <x v="296"/>
          </reference>
          <reference field="2" count="1" selected="0">
            <x v="297"/>
          </reference>
          <reference field="3" count="1" selected="0">
            <x v="297"/>
          </reference>
          <reference field="4" count="1">
            <x v="300"/>
          </reference>
        </references>
      </pivotArea>
    </format>
    <format dxfId="17541">
      <pivotArea dataOnly="0" labelOnly="1" fieldPosition="0">
        <references count="5">
          <reference field="0" count="1" selected="0">
            <x v="299"/>
          </reference>
          <reference field="1" count="1" selected="0">
            <x v="297"/>
          </reference>
          <reference field="2" count="1" selected="0">
            <x v="298"/>
          </reference>
          <reference field="3" count="1" selected="0">
            <x v="298"/>
          </reference>
          <reference field="4" count="1">
            <x v="301"/>
          </reference>
        </references>
      </pivotArea>
    </format>
    <format dxfId="17540">
      <pivotArea dataOnly="0" labelOnly="1" fieldPosition="0">
        <references count="5">
          <reference field="0" count="1" selected="0">
            <x v="300"/>
          </reference>
          <reference field="1" count="1" selected="0">
            <x v="298"/>
          </reference>
          <reference field="2" count="1" selected="0">
            <x v="299"/>
          </reference>
          <reference field="3" count="1" selected="0">
            <x v="299"/>
          </reference>
          <reference field="4" count="1">
            <x v="302"/>
          </reference>
        </references>
      </pivotArea>
    </format>
    <format dxfId="17539">
      <pivotArea dataOnly="0" labelOnly="1" fieldPosition="0">
        <references count="5">
          <reference field="0" count="1" selected="0">
            <x v="301"/>
          </reference>
          <reference field="1" count="1" selected="0">
            <x v="299"/>
          </reference>
          <reference field="2" count="1" selected="0">
            <x v="300"/>
          </reference>
          <reference field="3" count="1" selected="0">
            <x v="300"/>
          </reference>
          <reference field="4" count="1">
            <x v="303"/>
          </reference>
        </references>
      </pivotArea>
    </format>
    <format dxfId="17538">
      <pivotArea dataOnly="0" labelOnly="1" fieldPosition="0">
        <references count="5">
          <reference field="0" count="1" selected="0">
            <x v="302"/>
          </reference>
          <reference field="1" count="1" selected="0">
            <x v="300"/>
          </reference>
          <reference field="2" count="1" selected="0">
            <x v="301"/>
          </reference>
          <reference field="3" count="1" selected="0">
            <x v="301"/>
          </reference>
          <reference field="4" count="1">
            <x v="304"/>
          </reference>
        </references>
      </pivotArea>
    </format>
    <format dxfId="17537">
      <pivotArea dataOnly="0" labelOnly="1" fieldPosition="0">
        <references count="5">
          <reference field="0" count="1" selected="0">
            <x v="303"/>
          </reference>
          <reference field="1" count="1" selected="0">
            <x v="301"/>
          </reference>
          <reference field="2" count="1" selected="0">
            <x v="302"/>
          </reference>
          <reference field="3" count="1" selected="0">
            <x v="302"/>
          </reference>
          <reference field="4" count="1">
            <x v="305"/>
          </reference>
        </references>
      </pivotArea>
    </format>
    <format dxfId="17536">
      <pivotArea dataOnly="0" labelOnly="1" fieldPosition="0">
        <references count="5">
          <reference field="0" count="1" selected="0">
            <x v="304"/>
          </reference>
          <reference field="1" count="1" selected="0">
            <x v="302"/>
          </reference>
          <reference field="2" count="1" selected="0">
            <x v="303"/>
          </reference>
          <reference field="3" count="1" selected="0">
            <x v="303"/>
          </reference>
          <reference field="4" count="1">
            <x v="306"/>
          </reference>
        </references>
      </pivotArea>
    </format>
    <format dxfId="17535">
      <pivotArea dataOnly="0" labelOnly="1" fieldPosition="0">
        <references count="5">
          <reference field="0" count="1" selected="0">
            <x v="305"/>
          </reference>
          <reference field="1" count="1" selected="0">
            <x v="303"/>
          </reference>
          <reference field="2" count="1" selected="0">
            <x v="304"/>
          </reference>
          <reference field="3" count="1" selected="0">
            <x v="304"/>
          </reference>
          <reference field="4" count="1">
            <x v="307"/>
          </reference>
        </references>
      </pivotArea>
    </format>
    <format dxfId="17534">
      <pivotArea dataOnly="0" labelOnly="1" fieldPosition="0">
        <references count="5">
          <reference field="0" count="1" selected="0">
            <x v="306"/>
          </reference>
          <reference field="1" count="1" selected="0">
            <x v="304"/>
          </reference>
          <reference field="2" count="1" selected="0">
            <x v="305"/>
          </reference>
          <reference field="3" count="1" selected="0">
            <x v="305"/>
          </reference>
          <reference field="4" count="1">
            <x v="308"/>
          </reference>
        </references>
      </pivotArea>
    </format>
    <format dxfId="17533">
      <pivotArea dataOnly="0" labelOnly="1" fieldPosition="0">
        <references count="5">
          <reference field="0" count="1" selected="0">
            <x v="307"/>
          </reference>
          <reference field="1" count="1" selected="0">
            <x v="305"/>
          </reference>
          <reference field="2" count="1" selected="0">
            <x v="306"/>
          </reference>
          <reference field="3" count="1" selected="0">
            <x v="306"/>
          </reference>
          <reference field="4" count="1">
            <x v="309"/>
          </reference>
        </references>
      </pivotArea>
    </format>
    <format dxfId="17532">
      <pivotArea dataOnly="0" labelOnly="1" fieldPosition="0">
        <references count="5">
          <reference field="0" count="1" selected="0">
            <x v="308"/>
          </reference>
          <reference field="1" count="1" selected="0">
            <x v="306"/>
          </reference>
          <reference field="2" count="1" selected="0">
            <x v="307"/>
          </reference>
          <reference field="3" count="1" selected="0">
            <x v="307"/>
          </reference>
          <reference field="4" count="1">
            <x v="310"/>
          </reference>
        </references>
      </pivotArea>
    </format>
    <format dxfId="17531">
      <pivotArea dataOnly="0" labelOnly="1" fieldPosition="0">
        <references count="5">
          <reference field="0" count="1" selected="0">
            <x v="309"/>
          </reference>
          <reference field="1" count="1" selected="0">
            <x v="307"/>
          </reference>
          <reference field="2" count="1" selected="0">
            <x v="308"/>
          </reference>
          <reference field="3" count="1" selected="0">
            <x v="308"/>
          </reference>
          <reference field="4" count="1">
            <x v="311"/>
          </reference>
        </references>
      </pivotArea>
    </format>
    <format dxfId="17530">
      <pivotArea dataOnly="0" labelOnly="1" fieldPosition="0">
        <references count="5">
          <reference field="0" count="1" selected="0">
            <x v="310"/>
          </reference>
          <reference field="1" count="1" selected="0">
            <x v="308"/>
          </reference>
          <reference field="2" count="1" selected="0">
            <x v="309"/>
          </reference>
          <reference field="3" count="1" selected="0">
            <x v="309"/>
          </reference>
          <reference field="4" count="1">
            <x v="312"/>
          </reference>
        </references>
      </pivotArea>
    </format>
    <format dxfId="17529">
      <pivotArea dataOnly="0" labelOnly="1" fieldPosition="0">
        <references count="5">
          <reference field="0" count="1" selected="0">
            <x v="311"/>
          </reference>
          <reference field="1" count="1" selected="0">
            <x v="309"/>
          </reference>
          <reference field="2" count="1" selected="0">
            <x v="310"/>
          </reference>
          <reference field="3" count="1" selected="0">
            <x v="310"/>
          </reference>
          <reference field="4" count="1">
            <x v="313"/>
          </reference>
        </references>
      </pivotArea>
    </format>
    <format dxfId="17528">
      <pivotArea dataOnly="0" labelOnly="1" fieldPosition="0">
        <references count="5">
          <reference field="0" count="1" selected="0">
            <x v="312"/>
          </reference>
          <reference field="1" count="1" selected="0">
            <x v="310"/>
          </reference>
          <reference field="2" count="1" selected="0">
            <x v="311"/>
          </reference>
          <reference field="3" count="1" selected="0">
            <x v="311"/>
          </reference>
          <reference field="4" count="1">
            <x v="314"/>
          </reference>
        </references>
      </pivotArea>
    </format>
    <format dxfId="17527">
      <pivotArea dataOnly="0" labelOnly="1" fieldPosition="0">
        <references count="5">
          <reference field="0" count="1" selected="0">
            <x v="313"/>
          </reference>
          <reference field="1" count="1" selected="0">
            <x v="311"/>
          </reference>
          <reference field="2" count="1" selected="0">
            <x v="312"/>
          </reference>
          <reference field="3" count="1" selected="0">
            <x v="312"/>
          </reference>
          <reference field="4" count="1">
            <x v="315"/>
          </reference>
        </references>
      </pivotArea>
    </format>
    <format dxfId="17526">
      <pivotArea dataOnly="0" labelOnly="1" fieldPosition="0">
        <references count="5">
          <reference field="0" count="1" selected="0">
            <x v="314"/>
          </reference>
          <reference field="1" count="1" selected="0">
            <x v="312"/>
          </reference>
          <reference field="2" count="1" selected="0">
            <x v="313"/>
          </reference>
          <reference field="3" count="1" selected="0">
            <x v="313"/>
          </reference>
          <reference field="4" count="1">
            <x v="316"/>
          </reference>
        </references>
      </pivotArea>
    </format>
    <format dxfId="17525">
      <pivotArea dataOnly="0" labelOnly="1" fieldPosition="0">
        <references count="5">
          <reference field="0" count="1" selected="0">
            <x v="315"/>
          </reference>
          <reference field="1" count="1" selected="0">
            <x v="313"/>
          </reference>
          <reference field="2" count="1" selected="0">
            <x v="314"/>
          </reference>
          <reference field="3" count="1" selected="0">
            <x v="314"/>
          </reference>
          <reference field="4" count="1">
            <x v="317"/>
          </reference>
        </references>
      </pivotArea>
    </format>
    <format dxfId="17524">
      <pivotArea dataOnly="0" labelOnly="1" fieldPosition="0">
        <references count="5">
          <reference field="0" count="1" selected="0">
            <x v="316"/>
          </reference>
          <reference field="1" count="1" selected="0">
            <x v="314"/>
          </reference>
          <reference field="2" count="1" selected="0">
            <x v="315"/>
          </reference>
          <reference field="3" count="1" selected="0">
            <x v="315"/>
          </reference>
          <reference field="4" count="1">
            <x v="318"/>
          </reference>
        </references>
      </pivotArea>
    </format>
    <format dxfId="17523">
      <pivotArea dataOnly="0" labelOnly="1" fieldPosition="0">
        <references count="5">
          <reference field="0" count="1" selected="0">
            <x v="317"/>
          </reference>
          <reference field="1" count="1" selected="0">
            <x v="315"/>
          </reference>
          <reference field="2" count="1" selected="0">
            <x v="316"/>
          </reference>
          <reference field="3" count="1" selected="0">
            <x v="316"/>
          </reference>
          <reference field="4" count="1">
            <x v="319"/>
          </reference>
        </references>
      </pivotArea>
    </format>
    <format dxfId="17522">
      <pivotArea dataOnly="0" labelOnly="1" fieldPosition="0">
        <references count="5">
          <reference field="0" count="1" selected="0">
            <x v="318"/>
          </reference>
          <reference field="1" count="1" selected="0">
            <x v="316"/>
          </reference>
          <reference field="2" count="1" selected="0">
            <x v="317"/>
          </reference>
          <reference field="3" count="1" selected="0">
            <x v="317"/>
          </reference>
          <reference field="4" count="1">
            <x v="320"/>
          </reference>
        </references>
      </pivotArea>
    </format>
    <format dxfId="17521">
      <pivotArea dataOnly="0" labelOnly="1" fieldPosition="0">
        <references count="5">
          <reference field="0" count="1" selected="0">
            <x v="319"/>
          </reference>
          <reference field="1" count="1" selected="0">
            <x v="317"/>
          </reference>
          <reference field="2" count="1" selected="0">
            <x v="318"/>
          </reference>
          <reference field="3" count="1" selected="0">
            <x v="318"/>
          </reference>
          <reference field="4" count="1">
            <x v="321"/>
          </reference>
        </references>
      </pivotArea>
    </format>
    <format dxfId="17520">
      <pivotArea dataOnly="0" labelOnly="1" fieldPosition="0">
        <references count="5">
          <reference field="0" count="1" selected="0">
            <x v="320"/>
          </reference>
          <reference field="1" count="1" selected="0">
            <x v="318"/>
          </reference>
          <reference field="2" count="1" selected="0">
            <x v="319"/>
          </reference>
          <reference field="3" count="1" selected="0">
            <x v="319"/>
          </reference>
          <reference field="4" count="1">
            <x v="322"/>
          </reference>
        </references>
      </pivotArea>
    </format>
    <format dxfId="17519">
      <pivotArea dataOnly="0" labelOnly="1" fieldPosition="0">
        <references count="5">
          <reference field="0" count="1" selected="0">
            <x v="321"/>
          </reference>
          <reference field="1" count="1" selected="0">
            <x v="319"/>
          </reference>
          <reference field="2" count="1" selected="0">
            <x v="320"/>
          </reference>
          <reference field="3" count="1" selected="0">
            <x v="320"/>
          </reference>
          <reference field="4" count="1">
            <x v="323"/>
          </reference>
        </references>
      </pivotArea>
    </format>
    <format dxfId="17518">
      <pivotArea dataOnly="0" labelOnly="1" fieldPosition="0">
        <references count="5">
          <reference field="0" count="1" selected="0">
            <x v="322"/>
          </reference>
          <reference field="1" count="1" selected="0">
            <x v="320"/>
          </reference>
          <reference field="2" count="1" selected="0">
            <x v="321"/>
          </reference>
          <reference field="3" count="1" selected="0">
            <x v="321"/>
          </reference>
          <reference field="4" count="1">
            <x v="324"/>
          </reference>
        </references>
      </pivotArea>
    </format>
    <format dxfId="17517">
      <pivotArea dataOnly="0" labelOnly="1" fieldPosition="0">
        <references count="5">
          <reference field="0" count="1" selected="0">
            <x v="323"/>
          </reference>
          <reference field="1" count="1" selected="0">
            <x v="321"/>
          </reference>
          <reference field="2" count="1" selected="0">
            <x v="322"/>
          </reference>
          <reference field="3" count="1" selected="0">
            <x v="322"/>
          </reference>
          <reference field="4" count="1">
            <x v="325"/>
          </reference>
        </references>
      </pivotArea>
    </format>
    <format dxfId="17516">
      <pivotArea dataOnly="0" labelOnly="1" fieldPosition="0">
        <references count="5">
          <reference field="0" count="1" selected="0">
            <x v="324"/>
          </reference>
          <reference field="1" count="1" selected="0">
            <x v="322"/>
          </reference>
          <reference field="2" count="1" selected="0">
            <x v="323"/>
          </reference>
          <reference field="3" count="1" selected="0">
            <x v="323"/>
          </reference>
          <reference field="4" count="1">
            <x v="326"/>
          </reference>
        </references>
      </pivotArea>
    </format>
    <format dxfId="17515">
      <pivotArea dataOnly="0" labelOnly="1" fieldPosition="0">
        <references count="5">
          <reference field="0" count="1" selected="0">
            <x v="325"/>
          </reference>
          <reference field="1" count="1" selected="0">
            <x v="323"/>
          </reference>
          <reference field="2" count="1" selected="0">
            <x v="324"/>
          </reference>
          <reference field="3" count="1" selected="0">
            <x v="324"/>
          </reference>
          <reference field="4" count="1">
            <x v="327"/>
          </reference>
        </references>
      </pivotArea>
    </format>
    <format dxfId="17514">
      <pivotArea dataOnly="0" labelOnly="1" fieldPosition="0">
        <references count="5">
          <reference field="0" count="1" selected="0">
            <x v="326"/>
          </reference>
          <reference field="1" count="1" selected="0">
            <x v="324"/>
          </reference>
          <reference field="2" count="1" selected="0">
            <x v="325"/>
          </reference>
          <reference field="3" count="1" selected="0">
            <x v="325"/>
          </reference>
          <reference field="4" count="1">
            <x v="328"/>
          </reference>
        </references>
      </pivotArea>
    </format>
    <format dxfId="17513">
      <pivotArea dataOnly="0" labelOnly="1" fieldPosition="0">
        <references count="5">
          <reference field="0" count="1" selected="0">
            <x v="327"/>
          </reference>
          <reference field="1" count="1" selected="0">
            <x v="325"/>
          </reference>
          <reference field="2" count="1" selected="0">
            <x v="326"/>
          </reference>
          <reference field="3" count="1" selected="0">
            <x v="326"/>
          </reference>
          <reference field="4" count="1">
            <x v="329"/>
          </reference>
        </references>
      </pivotArea>
    </format>
    <format dxfId="17512">
      <pivotArea dataOnly="0" labelOnly="1" fieldPosition="0">
        <references count="5">
          <reference field="0" count="1" selected="0">
            <x v="328"/>
          </reference>
          <reference field="1" count="1" selected="0">
            <x v="326"/>
          </reference>
          <reference field="2" count="1" selected="0">
            <x v="327"/>
          </reference>
          <reference field="3" count="1" selected="0">
            <x v="327"/>
          </reference>
          <reference field="4" count="1">
            <x v="330"/>
          </reference>
        </references>
      </pivotArea>
    </format>
    <format dxfId="17511">
      <pivotArea dataOnly="0" labelOnly="1" fieldPosition="0">
        <references count="5">
          <reference field="0" count="1" selected="0">
            <x v="329"/>
          </reference>
          <reference field="1" count="1" selected="0">
            <x v="327"/>
          </reference>
          <reference field="2" count="1" selected="0">
            <x v="328"/>
          </reference>
          <reference field="3" count="1" selected="0">
            <x v="328"/>
          </reference>
          <reference field="4" count="1">
            <x v="331"/>
          </reference>
        </references>
      </pivotArea>
    </format>
    <format dxfId="17510">
      <pivotArea dataOnly="0" labelOnly="1" fieldPosition="0">
        <references count="5">
          <reference field="0" count="1" selected="0">
            <x v="330"/>
          </reference>
          <reference field="1" count="1" selected="0">
            <x v="328"/>
          </reference>
          <reference field="2" count="1" selected="0">
            <x v="329"/>
          </reference>
          <reference field="3" count="1" selected="0">
            <x v="329"/>
          </reference>
          <reference field="4" count="1">
            <x v="332"/>
          </reference>
        </references>
      </pivotArea>
    </format>
    <format dxfId="17509">
      <pivotArea dataOnly="0" labelOnly="1" fieldPosition="0">
        <references count="5">
          <reference field="0" count="1" selected="0">
            <x v="331"/>
          </reference>
          <reference field="1" count="1" selected="0">
            <x v="329"/>
          </reference>
          <reference field="2" count="1" selected="0">
            <x v="330"/>
          </reference>
          <reference field="3" count="1" selected="0">
            <x v="330"/>
          </reference>
          <reference field="4" count="1">
            <x v="333"/>
          </reference>
        </references>
      </pivotArea>
    </format>
    <format dxfId="17508">
      <pivotArea dataOnly="0" labelOnly="1" fieldPosition="0">
        <references count="5">
          <reference field="0" count="1" selected="0">
            <x v="332"/>
          </reference>
          <reference field="1" count="1" selected="0">
            <x v="330"/>
          </reference>
          <reference field="2" count="1" selected="0">
            <x v="331"/>
          </reference>
          <reference field="3" count="1" selected="0">
            <x v="331"/>
          </reference>
          <reference field="4" count="1">
            <x v="334"/>
          </reference>
        </references>
      </pivotArea>
    </format>
    <format dxfId="17507">
      <pivotArea dataOnly="0" labelOnly="1" fieldPosition="0">
        <references count="5">
          <reference field="0" count="1" selected="0">
            <x v="333"/>
          </reference>
          <reference field="1" count="1" selected="0">
            <x v="331"/>
          </reference>
          <reference field="2" count="1" selected="0">
            <x v="332"/>
          </reference>
          <reference field="3" count="1" selected="0">
            <x v="332"/>
          </reference>
          <reference field="4" count="1">
            <x v="335"/>
          </reference>
        </references>
      </pivotArea>
    </format>
    <format dxfId="17506">
      <pivotArea dataOnly="0" labelOnly="1" fieldPosition="0">
        <references count="5">
          <reference field="0" count="1" selected="0">
            <x v="334"/>
          </reference>
          <reference field="1" count="1" selected="0">
            <x v="332"/>
          </reference>
          <reference field="2" count="1" selected="0">
            <x v="333"/>
          </reference>
          <reference field="3" count="1" selected="0">
            <x v="333"/>
          </reference>
          <reference field="4" count="1">
            <x v="336"/>
          </reference>
        </references>
      </pivotArea>
    </format>
    <format dxfId="17505">
      <pivotArea dataOnly="0" labelOnly="1" fieldPosition="0">
        <references count="5">
          <reference field="0" count="1" selected="0">
            <x v="335"/>
          </reference>
          <reference field="1" count="1" selected="0">
            <x v="333"/>
          </reference>
          <reference field="2" count="1" selected="0">
            <x v="334"/>
          </reference>
          <reference field="3" count="1" selected="0">
            <x v="334"/>
          </reference>
          <reference field="4" count="1">
            <x v="337"/>
          </reference>
        </references>
      </pivotArea>
    </format>
    <format dxfId="17504">
      <pivotArea dataOnly="0" labelOnly="1" fieldPosition="0">
        <references count="5">
          <reference field="0" count="1" selected="0">
            <x v="336"/>
          </reference>
          <reference field="1" count="1" selected="0">
            <x v="334"/>
          </reference>
          <reference field="2" count="1" selected="0">
            <x v="335"/>
          </reference>
          <reference field="3" count="1" selected="0">
            <x v="335"/>
          </reference>
          <reference field="4" count="1">
            <x v="338"/>
          </reference>
        </references>
      </pivotArea>
    </format>
    <format dxfId="17503">
      <pivotArea dataOnly="0" labelOnly="1" fieldPosition="0">
        <references count="5">
          <reference field="0" count="1" selected="0">
            <x v="337"/>
          </reference>
          <reference field="1" count="1" selected="0">
            <x v="335"/>
          </reference>
          <reference field="2" count="1" selected="0">
            <x v="336"/>
          </reference>
          <reference field="3" count="1" selected="0">
            <x v="336"/>
          </reference>
          <reference field="4" count="1">
            <x v="339"/>
          </reference>
        </references>
      </pivotArea>
    </format>
    <format dxfId="17502">
      <pivotArea dataOnly="0" labelOnly="1" fieldPosition="0">
        <references count="5">
          <reference field="0" count="1" selected="0">
            <x v="338"/>
          </reference>
          <reference field="1" count="1" selected="0">
            <x v="336"/>
          </reference>
          <reference field="2" count="1" selected="0">
            <x v="337"/>
          </reference>
          <reference field="3" count="1" selected="0">
            <x v="337"/>
          </reference>
          <reference field="4" count="1">
            <x v="340"/>
          </reference>
        </references>
      </pivotArea>
    </format>
    <format dxfId="17501">
      <pivotArea dataOnly="0" labelOnly="1" fieldPosition="0">
        <references count="5">
          <reference field="0" count="1" selected="0">
            <x v="339"/>
          </reference>
          <reference field="1" count="1" selected="0">
            <x v="337"/>
          </reference>
          <reference field="2" count="1" selected="0">
            <x v="338"/>
          </reference>
          <reference field="3" count="1" selected="0">
            <x v="338"/>
          </reference>
          <reference field="4" count="1">
            <x v="341"/>
          </reference>
        </references>
      </pivotArea>
    </format>
    <format dxfId="17500">
      <pivotArea dataOnly="0" labelOnly="1" fieldPosition="0">
        <references count="5">
          <reference field="0" count="1" selected="0">
            <x v="340"/>
          </reference>
          <reference field="1" count="1" selected="0">
            <x v="338"/>
          </reference>
          <reference field="2" count="1" selected="0">
            <x v="339"/>
          </reference>
          <reference field="3" count="1" selected="0">
            <x v="339"/>
          </reference>
          <reference field="4" count="1">
            <x v="342"/>
          </reference>
        </references>
      </pivotArea>
    </format>
    <format dxfId="17499">
      <pivotArea dataOnly="0" labelOnly="1" fieldPosition="0">
        <references count="5">
          <reference field="0" count="1" selected="0">
            <x v="341"/>
          </reference>
          <reference field="1" count="1" selected="0">
            <x v="339"/>
          </reference>
          <reference field="2" count="1" selected="0">
            <x v="340"/>
          </reference>
          <reference field="3" count="1" selected="0">
            <x v="340"/>
          </reference>
          <reference field="4" count="1">
            <x v="343"/>
          </reference>
        </references>
      </pivotArea>
    </format>
    <format dxfId="17498">
      <pivotArea dataOnly="0" labelOnly="1" fieldPosition="0">
        <references count="5">
          <reference field="0" count="1" selected="0">
            <x v="342"/>
          </reference>
          <reference field="1" count="1" selected="0">
            <x v="340"/>
          </reference>
          <reference field="2" count="1" selected="0">
            <x v="341"/>
          </reference>
          <reference field="3" count="1" selected="0">
            <x v="341"/>
          </reference>
          <reference field="4" count="1">
            <x v="344"/>
          </reference>
        </references>
      </pivotArea>
    </format>
    <format dxfId="17497">
      <pivotArea dataOnly="0" labelOnly="1" fieldPosition="0">
        <references count="5">
          <reference field="0" count="1" selected="0">
            <x v="343"/>
          </reference>
          <reference field="1" count="1" selected="0">
            <x v="341"/>
          </reference>
          <reference field="2" count="1" selected="0">
            <x v="342"/>
          </reference>
          <reference field="3" count="1" selected="0">
            <x v="342"/>
          </reference>
          <reference field="4" count="1">
            <x v="345"/>
          </reference>
        </references>
      </pivotArea>
    </format>
    <format dxfId="17496">
      <pivotArea dataOnly="0" labelOnly="1" fieldPosition="0">
        <references count="5">
          <reference field="0" count="1" selected="0">
            <x v="344"/>
          </reference>
          <reference field="1" count="1" selected="0">
            <x v="342"/>
          </reference>
          <reference field="2" count="1" selected="0">
            <x v="343"/>
          </reference>
          <reference field="3" count="1" selected="0">
            <x v="343"/>
          </reference>
          <reference field="4" count="1">
            <x v="346"/>
          </reference>
        </references>
      </pivotArea>
    </format>
    <format dxfId="17495">
      <pivotArea dataOnly="0" labelOnly="1" fieldPosition="0">
        <references count="5">
          <reference field="0" count="1" selected="0">
            <x v="345"/>
          </reference>
          <reference field="1" count="1" selected="0">
            <x v="343"/>
          </reference>
          <reference field="2" count="1" selected="0">
            <x v="344"/>
          </reference>
          <reference field="3" count="1" selected="0">
            <x v="344"/>
          </reference>
          <reference field="4" count="1">
            <x v="347"/>
          </reference>
        </references>
      </pivotArea>
    </format>
    <format dxfId="17494">
      <pivotArea dataOnly="0" labelOnly="1" fieldPosition="0">
        <references count="5">
          <reference field="0" count="1" selected="0">
            <x v="346"/>
          </reference>
          <reference field="1" count="1" selected="0">
            <x v="344"/>
          </reference>
          <reference field="2" count="1" selected="0">
            <x v="345"/>
          </reference>
          <reference field="3" count="1" selected="0">
            <x v="345"/>
          </reference>
          <reference field="4" count="1">
            <x v="348"/>
          </reference>
        </references>
      </pivotArea>
    </format>
    <format dxfId="17493">
      <pivotArea dataOnly="0" labelOnly="1" fieldPosition="0">
        <references count="5">
          <reference field="0" count="1" selected="0">
            <x v="347"/>
          </reference>
          <reference field="1" count="1" selected="0">
            <x v="345"/>
          </reference>
          <reference field="2" count="1" selected="0">
            <x v="346"/>
          </reference>
          <reference field="3" count="1" selected="0">
            <x v="346"/>
          </reference>
          <reference field="4" count="1">
            <x v="349"/>
          </reference>
        </references>
      </pivotArea>
    </format>
    <format dxfId="17492">
      <pivotArea dataOnly="0" labelOnly="1" fieldPosition="0">
        <references count="5">
          <reference field="0" count="1" selected="0">
            <x v="348"/>
          </reference>
          <reference field="1" count="1" selected="0">
            <x v="346"/>
          </reference>
          <reference field="2" count="1" selected="0">
            <x v="347"/>
          </reference>
          <reference field="3" count="1" selected="0">
            <x v="347"/>
          </reference>
          <reference field="4" count="1">
            <x v="350"/>
          </reference>
        </references>
      </pivotArea>
    </format>
    <format dxfId="17491">
      <pivotArea dataOnly="0" labelOnly="1" fieldPosition="0">
        <references count="5">
          <reference field="0" count="1" selected="0">
            <x v="349"/>
          </reference>
          <reference field="1" count="1" selected="0">
            <x v="347"/>
          </reference>
          <reference field="2" count="1" selected="0">
            <x v="348"/>
          </reference>
          <reference field="3" count="1" selected="0">
            <x v="348"/>
          </reference>
          <reference field="4" count="1">
            <x v="351"/>
          </reference>
        </references>
      </pivotArea>
    </format>
    <format dxfId="17490">
      <pivotArea dataOnly="0" labelOnly="1" fieldPosition="0">
        <references count="5">
          <reference field="0" count="1" selected="0">
            <x v="350"/>
          </reference>
          <reference field="1" count="1" selected="0">
            <x v="348"/>
          </reference>
          <reference field="2" count="1" selected="0">
            <x v="349"/>
          </reference>
          <reference field="3" count="1" selected="0">
            <x v="349"/>
          </reference>
          <reference field="4" count="1">
            <x v="352"/>
          </reference>
        </references>
      </pivotArea>
    </format>
    <format dxfId="17489">
      <pivotArea dataOnly="0" labelOnly="1" fieldPosition="0">
        <references count="5">
          <reference field="0" count="1" selected="0">
            <x v="351"/>
          </reference>
          <reference field="1" count="1" selected="0">
            <x v="349"/>
          </reference>
          <reference field="2" count="1" selected="0">
            <x v="350"/>
          </reference>
          <reference field="3" count="1" selected="0">
            <x v="350"/>
          </reference>
          <reference field="4" count="1">
            <x v="353"/>
          </reference>
        </references>
      </pivotArea>
    </format>
    <format dxfId="17488">
      <pivotArea dataOnly="0" labelOnly="1" fieldPosition="0">
        <references count="5">
          <reference field="0" count="1" selected="0">
            <x v="352"/>
          </reference>
          <reference field="1" count="1" selected="0">
            <x v="350"/>
          </reference>
          <reference field="2" count="1" selected="0">
            <x v="351"/>
          </reference>
          <reference field="3" count="1" selected="0">
            <x v="351"/>
          </reference>
          <reference field="4" count="1">
            <x v="354"/>
          </reference>
        </references>
      </pivotArea>
    </format>
    <format dxfId="17487">
      <pivotArea dataOnly="0" labelOnly="1" fieldPosition="0">
        <references count="5">
          <reference field="0" count="1" selected="0">
            <x v="353"/>
          </reference>
          <reference field="1" count="1" selected="0">
            <x v="351"/>
          </reference>
          <reference field="2" count="1" selected="0">
            <x v="352"/>
          </reference>
          <reference field="3" count="1" selected="0">
            <x v="352"/>
          </reference>
          <reference field="4" count="1">
            <x v="355"/>
          </reference>
        </references>
      </pivotArea>
    </format>
    <format dxfId="17486">
      <pivotArea dataOnly="0" labelOnly="1" fieldPosition="0">
        <references count="5">
          <reference field="0" count="1" selected="0">
            <x v="354"/>
          </reference>
          <reference field="1" count="1" selected="0">
            <x v="352"/>
          </reference>
          <reference field="2" count="1" selected="0">
            <x v="353"/>
          </reference>
          <reference field="3" count="1" selected="0">
            <x v="353"/>
          </reference>
          <reference field="4" count="1">
            <x v="356"/>
          </reference>
        </references>
      </pivotArea>
    </format>
    <format dxfId="17485">
      <pivotArea dataOnly="0" labelOnly="1" fieldPosition="0">
        <references count="5">
          <reference field="0" count="1" selected="0">
            <x v="355"/>
          </reference>
          <reference field="1" count="1" selected="0">
            <x v="353"/>
          </reference>
          <reference field="2" count="1" selected="0">
            <x v="354"/>
          </reference>
          <reference field="3" count="1" selected="0">
            <x v="354"/>
          </reference>
          <reference field="4" count="1">
            <x v="357"/>
          </reference>
        </references>
      </pivotArea>
    </format>
    <format dxfId="17484">
      <pivotArea dataOnly="0" labelOnly="1" fieldPosition="0">
        <references count="5">
          <reference field="0" count="1" selected="0">
            <x v="356"/>
          </reference>
          <reference field="1" count="1" selected="0">
            <x v="354"/>
          </reference>
          <reference field="2" count="1" selected="0">
            <x v="355"/>
          </reference>
          <reference field="3" count="1" selected="0">
            <x v="355"/>
          </reference>
          <reference field="4" count="1">
            <x v="358"/>
          </reference>
        </references>
      </pivotArea>
    </format>
    <format dxfId="17483">
      <pivotArea dataOnly="0" labelOnly="1" fieldPosition="0">
        <references count="5">
          <reference field="0" count="1" selected="0">
            <x v="357"/>
          </reference>
          <reference field="1" count="1" selected="0">
            <x v="355"/>
          </reference>
          <reference field="2" count="1" selected="0">
            <x v="356"/>
          </reference>
          <reference field="3" count="1" selected="0">
            <x v="356"/>
          </reference>
          <reference field="4" count="1">
            <x v="359"/>
          </reference>
        </references>
      </pivotArea>
    </format>
    <format dxfId="17482">
      <pivotArea dataOnly="0" labelOnly="1" fieldPosition="0">
        <references count="5">
          <reference field="0" count="1" selected="0">
            <x v="358"/>
          </reference>
          <reference field="1" count="1" selected="0">
            <x v="356"/>
          </reference>
          <reference field="2" count="1" selected="0">
            <x v="357"/>
          </reference>
          <reference field="3" count="1" selected="0">
            <x v="357"/>
          </reference>
          <reference field="4" count="1">
            <x v="360"/>
          </reference>
        </references>
      </pivotArea>
    </format>
    <format dxfId="17481">
      <pivotArea dataOnly="0" labelOnly="1" fieldPosition="0">
        <references count="5">
          <reference field="0" count="1" selected="0">
            <x v="359"/>
          </reference>
          <reference field="1" count="1" selected="0">
            <x v="357"/>
          </reference>
          <reference field="2" count="1" selected="0">
            <x v="358"/>
          </reference>
          <reference field="3" count="1" selected="0">
            <x v="358"/>
          </reference>
          <reference field="4" count="1">
            <x v="361"/>
          </reference>
        </references>
      </pivotArea>
    </format>
    <format dxfId="17480">
      <pivotArea dataOnly="0" labelOnly="1" fieldPosition="0">
        <references count="5">
          <reference field="0" count="1" selected="0">
            <x v="360"/>
          </reference>
          <reference field="1" count="1" selected="0">
            <x v="358"/>
          </reference>
          <reference field="2" count="1" selected="0">
            <x v="359"/>
          </reference>
          <reference field="3" count="1" selected="0">
            <x v="359"/>
          </reference>
          <reference field="4" count="1">
            <x v="362"/>
          </reference>
        </references>
      </pivotArea>
    </format>
    <format dxfId="17479">
      <pivotArea dataOnly="0" labelOnly="1" fieldPosition="0">
        <references count="5">
          <reference field="0" count="1" selected="0">
            <x v="361"/>
          </reference>
          <reference field="1" count="1" selected="0">
            <x v="359"/>
          </reference>
          <reference field="2" count="1" selected="0">
            <x v="360"/>
          </reference>
          <reference field="3" count="1" selected="0">
            <x v="360"/>
          </reference>
          <reference field="4" count="1">
            <x v="363"/>
          </reference>
        </references>
      </pivotArea>
    </format>
    <format dxfId="17478">
      <pivotArea dataOnly="0" labelOnly="1" fieldPosition="0">
        <references count="5">
          <reference field="0" count="1" selected="0">
            <x v="362"/>
          </reference>
          <reference field="1" count="1" selected="0">
            <x v="360"/>
          </reference>
          <reference field="2" count="1" selected="0">
            <x v="361"/>
          </reference>
          <reference field="3" count="1" selected="0">
            <x v="361"/>
          </reference>
          <reference field="4" count="1">
            <x v="364"/>
          </reference>
        </references>
      </pivotArea>
    </format>
    <format dxfId="17477">
      <pivotArea dataOnly="0" labelOnly="1" fieldPosition="0">
        <references count="5">
          <reference field="0" count="1" selected="0">
            <x v="363"/>
          </reference>
          <reference field="1" count="1" selected="0">
            <x v="361"/>
          </reference>
          <reference field="2" count="1" selected="0">
            <x v="362"/>
          </reference>
          <reference field="3" count="1" selected="0">
            <x v="362"/>
          </reference>
          <reference field="4" count="1">
            <x v="365"/>
          </reference>
        </references>
      </pivotArea>
    </format>
    <format dxfId="17476">
      <pivotArea dataOnly="0" labelOnly="1" fieldPosition="0">
        <references count="5">
          <reference field="0" count="1" selected="0">
            <x v="364"/>
          </reference>
          <reference field="1" count="1" selected="0">
            <x v="362"/>
          </reference>
          <reference field="2" count="1" selected="0">
            <x v="363"/>
          </reference>
          <reference field="3" count="1" selected="0">
            <x v="363"/>
          </reference>
          <reference field="4" count="1">
            <x v="366"/>
          </reference>
        </references>
      </pivotArea>
    </format>
    <format dxfId="17475">
      <pivotArea dataOnly="0" labelOnly="1" fieldPosition="0">
        <references count="5">
          <reference field="0" count="1" selected="0">
            <x v="365"/>
          </reference>
          <reference field="1" count="1" selected="0">
            <x v="363"/>
          </reference>
          <reference field="2" count="1" selected="0">
            <x v="364"/>
          </reference>
          <reference field="3" count="1" selected="0">
            <x v="364"/>
          </reference>
          <reference field="4" count="1">
            <x v="367"/>
          </reference>
        </references>
      </pivotArea>
    </format>
    <format dxfId="17474">
      <pivotArea dataOnly="0" labelOnly="1" fieldPosition="0">
        <references count="5">
          <reference field="0" count="1" selected="0">
            <x v="366"/>
          </reference>
          <reference field="1" count="1" selected="0">
            <x v="364"/>
          </reference>
          <reference field="2" count="1" selected="0">
            <x v="365"/>
          </reference>
          <reference field="3" count="1" selected="0">
            <x v="365"/>
          </reference>
          <reference field="4" count="1">
            <x v="368"/>
          </reference>
        </references>
      </pivotArea>
    </format>
    <format dxfId="17473">
      <pivotArea dataOnly="0" labelOnly="1" fieldPosition="0">
        <references count="5">
          <reference field="0" count="1" selected="0">
            <x v="367"/>
          </reference>
          <reference field="1" count="1" selected="0">
            <x v="365"/>
          </reference>
          <reference field="2" count="1" selected="0">
            <x v="366"/>
          </reference>
          <reference field="3" count="1" selected="0">
            <x v="366"/>
          </reference>
          <reference field="4" count="1">
            <x v="369"/>
          </reference>
        </references>
      </pivotArea>
    </format>
    <format dxfId="17472">
      <pivotArea dataOnly="0" labelOnly="1" fieldPosition="0">
        <references count="5">
          <reference field="0" count="1" selected="0">
            <x v="368"/>
          </reference>
          <reference field="1" count="1" selected="0">
            <x v="366"/>
          </reference>
          <reference field="2" count="1" selected="0">
            <x v="367"/>
          </reference>
          <reference field="3" count="1" selected="0">
            <x v="367"/>
          </reference>
          <reference field="4" count="1">
            <x v="370"/>
          </reference>
        </references>
      </pivotArea>
    </format>
    <format dxfId="17471">
      <pivotArea dataOnly="0" labelOnly="1" fieldPosition="0">
        <references count="5">
          <reference field="0" count="1" selected="0">
            <x v="369"/>
          </reference>
          <reference field="1" count="1" selected="0">
            <x v="367"/>
          </reference>
          <reference field="2" count="1" selected="0">
            <x v="368"/>
          </reference>
          <reference field="3" count="1" selected="0">
            <x v="368"/>
          </reference>
          <reference field="4" count="1">
            <x v="371"/>
          </reference>
        </references>
      </pivotArea>
    </format>
    <format dxfId="17470">
      <pivotArea dataOnly="0" labelOnly="1" fieldPosition="0">
        <references count="5">
          <reference field="0" count="1" selected="0">
            <x v="370"/>
          </reference>
          <reference field="1" count="1" selected="0">
            <x v="368"/>
          </reference>
          <reference field="2" count="1" selected="0">
            <x v="369"/>
          </reference>
          <reference field="3" count="1" selected="0">
            <x v="369"/>
          </reference>
          <reference field="4" count="1">
            <x v="372"/>
          </reference>
        </references>
      </pivotArea>
    </format>
    <format dxfId="17469">
      <pivotArea dataOnly="0" labelOnly="1" fieldPosition="0">
        <references count="5">
          <reference field="0" count="1" selected="0">
            <x v="371"/>
          </reference>
          <reference field="1" count="1" selected="0">
            <x v="369"/>
          </reference>
          <reference field="2" count="1" selected="0">
            <x v="370"/>
          </reference>
          <reference field="3" count="1" selected="0">
            <x v="370"/>
          </reference>
          <reference field="4" count="1">
            <x v="373"/>
          </reference>
        </references>
      </pivotArea>
    </format>
    <format dxfId="17468">
      <pivotArea dataOnly="0" labelOnly="1" fieldPosition="0">
        <references count="5">
          <reference field="0" count="1" selected="0">
            <x v="372"/>
          </reference>
          <reference field="1" count="1" selected="0">
            <x v="370"/>
          </reference>
          <reference field="2" count="1" selected="0">
            <x v="371"/>
          </reference>
          <reference field="3" count="1" selected="0">
            <x v="371"/>
          </reference>
          <reference field="4" count="1">
            <x v="374"/>
          </reference>
        </references>
      </pivotArea>
    </format>
    <format dxfId="17467">
      <pivotArea dataOnly="0" labelOnly="1" fieldPosition="0">
        <references count="5">
          <reference field="0" count="1" selected="0">
            <x v="373"/>
          </reference>
          <reference field="1" count="1" selected="0">
            <x v="371"/>
          </reference>
          <reference field="2" count="1" selected="0">
            <x v="372"/>
          </reference>
          <reference field="3" count="1" selected="0">
            <x v="372"/>
          </reference>
          <reference field="4" count="1">
            <x v="375"/>
          </reference>
        </references>
      </pivotArea>
    </format>
    <format dxfId="17466">
      <pivotArea dataOnly="0" labelOnly="1" fieldPosition="0">
        <references count="5">
          <reference field="0" count="1" selected="0">
            <x v="374"/>
          </reference>
          <reference field="1" count="1" selected="0">
            <x v="372"/>
          </reference>
          <reference field="2" count="1" selected="0">
            <x v="373"/>
          </reference>
          <reference field="3" count="1" selected="0">
            <x v="373"/>
          </reference>
          <reference field="4" count="1">
            <x v="376"/>
          </reference>
        </references>
      </pivotArea>
    </format>
    <format dxfId="17465">
      <pivotArea dataOnly="0" labelOnly="1" fieldPosition="0">
        <references count="5">
          <reference field="0" count="1" selected="0">
            <x v="375"/>
          </reference>
          <reference field="1" count="1" selected="0">
            <x v="373"/>
          </reference>
          <reference field="2" count="1" selected="0">
            <x v="374"/>
          </reference>
          <reference field="3" count="1" selected="0">
            <x v="374"/>
          </reference>
          <reference field="4" count="1">
            <x v="377"/>
          </reference>
        </references>
      </pivotArea>
    </format>
    <format dxfId="17464">
      <pivotArea dataOnly="0" labelOnly="1" fieldPosition="0">
        <references count="5">
          <reference field="0" count="1" selected="0">
            <x v="376"/>
          </reference>
          <reference field="1" count="1" selected="0">
            <x v="374"/>
          </reference>
          <reference field="2" count="1" selected="0">
            <x v="375"/>
          </reference>
          <reference field="3" count="1" selected="0">
            <x v="375"/>
          </reference>
          <reference field="4" count="1">
            <x v="378"/>
          </reference>
        </references>
      </pivotArea>
    </format>
    <format dxfId="17463">
      <pivotArea dataOnly="0" labelOnly="1" fieldPosition="0">
        <references count="5">
          <reference field="0" count="1" selected="0">
            <x v="377"/>
          </reference>
          <reference field="1" count="1" selected="0">
            <x v="375"/>
          </reference>
          <reference field="2" count="1" selected="0">
            <x v="376"/>
          </reference>
          <reference field="3" count="1" selected="0">
            <x v="376"/>
          </reference>
          <reference field="4" count="1">
            <x v="379"/>
          </reference>
        </references>
      </pivotArea>
    </format>
    <format dxfId="17462">
      <pivotArea dataOnly="0" labelOnly="1" fieldPosition="0">
        <references count="5">
          <reference field="0" count="1" selected="0">
            <x v="378"/>
          </reference>
          <reference field="1" count="1" selected="0">
            <x v="376"/>
          </reference>
          <reference field="2" count="1" selected="0">
            <x v="377"/>
          </reference>
          <reference field="3" count="1" selected="0">
            <x v="377"/>
          </reference>
          <reference field="4" count="1">
            <x v="380"/>
          </reference>
        </references>
      </pivotArea>
    </format>
    <format dxfId="17461">
      <pivotArea dataOnly="0" labelOnly="1" fieldPosition="0">
        <references count="5">
          <reference field="0" count="1" selected="0">
            <x v="379"/>
          </reference>
          <reference field="1" count="1" selected="0">
            <x v="377"/>
          </reference>
          <reference field="2" count="1" selected="0">
            <x v="378"/>
          </reference>
          <reference field="3" count="1" selected="0">
            <x v="378"/>
          </reference>
          <reference field="4" count="1">
            <x v="381"/>
          </reference>
        </references>
      </pivotArea>
    </format>
    <format dxfId="17460">
      <pivotArea dataOnly="0" labelOnly="1" fieldPosition="0">
        <references count="5">
          <reference field="0" count="1" selected="0">
            <x v="380"/>
          </reference>
          <reference field="1" count="1" selected="0">
            <x v="378"/>
          </reference>
          <reference field="2" count="1" selected="0">
            <x v="379"/>
          </reference>
          <reference field="3" count="1" selected="0">
            <x v="379"/>
          </reference>
          <reference field="4" count="1">
            <x v="382"/>
          </reference>
        </references>
      </pivotArea>
    </format>
    <format dxfId="17459">
      <pivotArea dataOnly="0" labelOnly="1" fieldPosition="0">
        <references count="5">
          <reference field="0" count="1" selected="0">
            <x v="381"/>
          </reference>
          <reference field="1" count="1" selected="0">
            <x v="379"/>
          </reference>
          <reference field="2" count="1" selected="0">
            <x v="380"/>
          </reference>
          <reference field="3" count="1" selected="0">
            <x v="380"/>
          </reference>
          <reference field="4" count="1">
            <x v="383"/>
          </reference>
        </references>
      </pivotArea>
    </format>
    <format dxfId="17458">
      <pivotArea dataOnly="0" labelOnly="1" fieldPosition="0">
        <references count="5">
          <reference field="0" count="1" selected="0">
            <x v="382"/>
          </reference>
          <reference field="1" count="1" selected="0">
            <x v="380"/>
          </reference>
          <reference field="2" count="1" selected="0">
            <x v="381"/>
          </reference>
          <reference field="3" count="1" selected="0">
            <x v="381"/>
          </reference>
          <reference field="4" count="1">
            <x v="384"/>
          </reference>
        </references>
      </pivotArea>
    </format>
    <format dxfId="17457">
      <pivotArea dataOnly="0" labelOnly="1" fieldPosition="0">
        <references count="5">
          <reference field="0" count="1" selected="0">
            <x v="383"/>
          </reference>
          <reference field="1" count="1" selected="0">
            <x v="381"/>
          </reference>
          <reference field="2" count="1" selected="0">
            <x v="382"/>
          </reference>
          <reference field="3" count="1" selected="0">
            <x v="382"/>
          </reference>
          <reference field="4" count="1">
            <x v="385"/>
          </reference>
        </references>
      </pivotArea>
    </format>
    <format dxfId="17456">
      <pivotArea dataOnly="0" labelOnly="1" fieldPosition="0">
        <references count="5">
          <reference field="0" count="1" selected="0">
            <x v="384"/>
          </reference>
          <reference field="1" count="1" selected="0">
            <x v="382"/>
          </reference>
          <reference field="2" count="1" selected="0">
            <x v="383"/>
          </reference>
          <reference field="3" count="1" selected="0">
            <x v="383"/>
          </reference>
          <reference field="4" count="1">
            <x v="386"/>
          </reference>
        </references>
      </pivotArea>
    </format>
    <format dxfId="17455">
      <pivotArea dataOnly="0" labelOnly="1" fieldPosition="0">
        <references count="5">
          <reference field="0" count="1" selected="0">
            <x v="385"/>
          </reference>
          <reference field="1" count="1" selected="0">
            <x v="383"/>
          </reference>
          <reference field="2" count="1" selected="0">
            <x v="384"/>
          </reference>
          <reference field="3" count="1" selected="0">
            <x v="384"/>
          </reference>
          <reference field="4" count="1">
            <x v="387"/>
          </reference>
        </references>
      </pivotArea>
    </format>
    <format dxfId="17454">
      <pivotArea dataOnly="0" labelOnly="1" fieldPosition="0">
        <references count="5">
          <reference field="0" count="1" selected="0">
            <x v="386"/>
          </reference>
          <reference field="1" count="1" selected="0">
            <x v="384"/>
          </reference>
          <reference field="2" count="1" selected="0">
            <x v="385"/>
          </reference>
          <reference field="3" count="1" selected="0">
            <x v="385"/>
          </reference>
          <reference field="4" count="1">
            <x v="388"/>
          </reference>
        </references>
      </pivotArea>
    </format>
    <format dxfId="17453">
      <pivotArea dataOnly="0" labelOnly="1" fieldPosition="0">
        <references count="5">
          <reference field="0" count="1" selected="0">
            <x v="387"/>
          </reference>
          <reference field="1" count="1" selected="0">
            <x v="385"/>
          </reference>
          <reference field="2" count="1" selected="0">
            <x v="386"/>
          </reference>
          <reference field="3" count="1" selected="0">
            <x v="386"/>
          </reference>
          <reference field="4" count="1">
            <x v="389"/>
          </reference>
        </references>
      </pivotArea>
    </format>
    <format dxfId="17452">
      <pivotArea dataOnly="0" labelOnly="1" fieldPosition="0">
        <references count="5">
          <reference field="0" count="1" selected="0">
            <x v="388"/>
          </reference>
          <reference field="1" count="1" selected="0">
            <x v="386"/>
          </reference>
          <reference field="2" count="1" selected="0">
            <x v="387"/>
          </reference>
          <reference field="3" count="1" selected="0">
            <x v="387"/>
          </reference>
          <reference field="4" count="1">
            <x v="390"/>
          </reference>
        </references>
      </pivotArea>
    </format>
    <format dxfId="17451">
      <pivotArea dataOnly="0" labelOnly="1" fieldPosition="0">
        <references count="5">
          <reference field="0" count="1" selected="0">
            <x v="389"/>
          </reference>
          <reference field="1" count="1" selected="0">
            <x v="387"/>
          </reference>
          <reference field="2" count="1" selected="0">
            <x v="388"/>
          </reference>
          <reference field="3" count="1" selected="0">
            <x v="388"/>
          </reference>
          <reference field="4" count="1">
            <x v="391"/>
          </reference>
        </references>
      </pivotArea>
    </format>
    <format dxfId="17450">
      <pivotArea dataOnly="0" labelOnly="1" fieldPosition="0">
        <references count="5">
          <reference field="0" count="1" selected="0">
            <x v="390"/>
          </reference>
          <reference field="1" count="1" selected="0">
            <x v="388"/>
          </reference>
          <reference field="2" count="1" selected="0">
            <x v="389"/>
          </reference>
          <reference field="3" count="1" selected="0">
            <x v="389"/>
          </reference>
          <reference field="4" count="1">
            <x v="392"/>
          </reference>
        </references>
      </pivotArea>
    </format>
    <format dxfId="17449">
      <pivotArea dataOnly="0" labelOnly="1" fieldPosition="0">
        <references count="5">
          <reference field="0" count="1" selected="0">
            <x v="391"/>
          </reference>
          <reference field="1" count="1" selected="0">
            <x v="389"/>
          </reference>
          <reference field="2" count="1" selected="0">
            <x v="390"/>
          </reference>
          <reference field="3" count="1" selected="0">
            <x v="390"/>
          </reference>
          <reference field="4" count="1">
            <x v="393"/>
          </reference>
        </references>
      </pivotArea>
    </format>
    <format dxfId="17448">
      <pivotArea dataOnly="0" labelOnly="1" fieldPosition="0">
        <references count="5">
          <reference field="0" count="1" selected="0">
            <x v="392"/>
          </reference>
          <reference field="1" count="1" selected="0">
            <x v="390"/>
          </reference>
          <reference field="2" count="1" selected="0">
            <x v="391"/>
          </reference>
          <reference field="3" count="1" selected="0">
            <x v="391"/>
          </reference>
          <reference field="4" count="1">
            <x v="394"/>
          </reference>
        </references>
      </pivotArea>
    </format>
    <format dxfId="17447">
      <pivotArea dataOnly="0" labelOnly="1" fieldPosition="0">
        <references count="5">
          <reference field="0" count="1" selected="0">
            <x v="393"/>
          </reference>
          <reference field="1" count="1" selected="0">
            <x v="391"/>
          </reference>
          <reference field="2" count="1" selected="0">
            <x v="392"/>
          </reference>
          <reference field="3" count="1" selected="0">
            <x v="392"/>
          </reference>
          <reference field="4" count="1">
            <x v="395"/>
          </reference>
        </references>
      </pivotArea>
    </format>
    <format dxfId="17446">
      <pivotArea dataOnly="0" labelOnly="1" fieldPosition="0">
        <references count="5">
          <reference field="0" count="1" selected="0">
            <x v="394"/>
          </reference>
          <reference field="1" count="1" selected="0">
            <x v="392"/>
          </reference>
          <reference field="2" count="1" selected="0">
            <x v="393"/>
          </reference>
          <reference field="3" count="1" selected="0">
            <x v="393"/>
          </reference>
          <reference field="4" count="1">
            <x v="396"/>
          </reference>
        </references>
      </pivotArea>
    </format>
    <format dxfId="17445">
      <pivotArea dataOnly="0" labelOnly="1" fieldPosition="0">
        <references count="5">
          <reference field="0" count="1" selected="0">
            <x v="395"/>
          </reference>
          <reference field="1" count="1" selected="0">
            <x v="393"/>
          </reference>
          <reference field="2" count="1" selected="0">
            <x v="394"/>
          </reference>
          <reference field="3" count="1" selected="0">
            <x v="394"/>
          </reference>
          <reference field="4" count="1">
            <x v="397"/>
          </reference>
        </references>
      </pivotArea>
    </format>
    <format dxfId="17444">
      <pivotArea dataOnly="0" labelOnly="1" fieldPosition="0">
        <references count="5">
          <reference field="0" count="1" selected="0">
            <x v="396"/>
          </reference>
          <reference field="1" count="1" selected="0">
            <x v="394"/>
          </reference>
          <reference field="2" count="1" selected="0">
            <x v="395"/>
          </reference>
          <reference field="3" count="1" selected="0">
            <x v="395"/>
          </reference>
          <reference field="4" count="1">
            <x v="398"/>
          </reference>
        </references>
      </pivotArea>
    </format>
    <format dxfId="17443">
      <pivotArea dataOnly="0" labelOnly="1" fieldPosition="0">
        <references count="5">
          <reference field="0" count="1" selected="0">
            <x v="397"/>
          </reference>
          <reference field="1" count="1" selected="0">
            <x v="395"/>
          </reference>
          <reference field="2" count="1" selected="0">
            <x v="396"/>
          </reference>
          <reference field="3" count="1" selected="0">
            <x v="396"/>
          </reference>
          <reference field="4" count="1">
            <x v="399"/>
          </reference>
        </references>
      </pivotArea>
    </format>
    <format dxfId="17442">
      <pivotArea dataOnly="0" labelOnly="1" fieldPosition="0">
        <references count="5">
          <reference field="0" count="1" selected="0">
            <x v="398"/>
          </reference>
          <reference field="1" count="1" selected="0">
            <x v="396"/>
          </reference>
          <reference field="2" count="1" selected="0">
            <x v="397"/>
          </reference>
          <reference field="3" count="1" selected="0">
            <x v="397"/>
          </reference>
          <reference field="4" count="1">
            <x v="400"/>
          </reference>
        </references>
      </pivotArea>
    </format>
    <format dxfId="17441">
      <pivotArea dataOnly="0" labelOnly="1" fieldPosition="0">
        <references count="5">
          <reference field="0" count="1" selected="0">
            <x v="399"/>
          </reference>
          <reference field="1" count="1" selected="0">
            <x v="397"/>
          </reference>
          <reference field="2" count="1" selected="0">
            <x v="398"/>
          </reference>
          <reference field="3" count="1" selected="0">
            <x v="398"/>
          </reference>
          <reference field="4" count="1">
            <x v="401"/>
          </reference>
        </references>
      </pivotArea>
    </format>
    <format dxfId="17440">
      <pivotArea dataOnly="0" labelOnly="1" fieldPosition="0">
        <references count="5">
          <reference field="0" count="1" selected="0">
            <x v="400"/>
          </reference>
          <reference field="1" count="1" selected="0">
            <x v="398"/>
          </reference>
          <reference field="2" count="1" selected="0">
            <x v="399"/>
          </reference>
          <reference field="3" count="1" selected="0">
            <x v="399"/>
          </reference>
          <reference field="4" count="1">
            <x v="402"/>
          </reference>
        </references>
      </pivotArea>
    </format>
    <format dxfId="17439">
      <pivotArea dataOnly="0" labelOnly="1" fieldPosition="0">
        <references count="5">
          <reference field="0" count="1" selected="0">
            <x v="401"/>
          </reference>
          <reference field="1" count="1" selected="0">
            <x v="399"/>
          </reference>
          <reference field="2" count="1" selected="0">
            <x v="400"/>
          </reference>
          <reference field="3" count="1" selected="0">
            <x v="400"/>
          </reference>
          <reference field="4" count="1">
            <x v="403"/>
          </reference>
        </references>
      </pivotArea>
    </format>
    <format dxfId="17438">
      <pivotArea dataOnly="0" labelOnly="1" fieldPosition="0">
        <references count="5">
          <reference field="0" count="1" selected="0">
            <x v="402"/>
          </reference>
          <reference field="1" count="1" selected="0">
            <x v="400"/>
          </reference>
          <reference field="2" count="1" selected="0">
            <x v="401"/>
          </reference>
          <reference field="3" count="1" selected="0">
            <x v="401"/>
          </reference>
          <reference field="4" count="1">
            <x v="404"/>
          </reference>
        </references>
      </pivotArea>
    </format>
    <format dxfId="17437">
      <pivotArea dataOnly="0" labelOnly="1" fieldPosition="0">
        <references count="5">
          <reference field="0" count="1" selected="0">
            <x v="403"/>
          </reference>
          <reference field="1" count="1" selected="0">
            <x v="401"/>
          </reference>
          <reference field="2" count="1" selected="0">
            <x v="402"/>
          </reference>
          <reference field="3" count="1" selected="0">
            <x v="402"/>
          </reference>
          <reference field="4" count="1">
            <x v="405"/>
          </reference>
        </references>
      </pivotArea>
    </format>
    <format dxfId="17436">
      <pivotArea dataOnly="0" labelOnly="1" fieldPosition="0">
        <references count="5">
          <reference field="0" count="1" selected="0">
            <x v="404"/>
          </reference>
          <reference field="1" count="1" selected="0">
            <x v="402"/>
          </reference>
          <reference field="2" count="1" selected="0">
            <x v="403"/>
          </reference>
          <reference field="3" count="1" selected="0">
            <x v="403"/>
          </reference>
          <reference field="4" count="1">
            <x v="406"/>
          </reference>
        </references>
      </pivotArea>
    </format>
    <format dxfId="17435">
      <pivotArea dataOnly="0" labelOnly="1" fieldPosition="0">
        <references count="5">
          <reference field="0" count="1" selected="0">
            <x v="405"/>
          </reference>
          <reference field="1" count="1" selected="0">
            <x v="403"/>
          </reference>
          <reference field="2" count="1" selected="0">
            <x v="404"/>
          </reference>
          <reference field="3" count="1" selected="0">
            <x v="404"/>
          </reference>
          <reference field="4" count="1">
            <x v="407"/>
          </reference>
        </references>
      </pivotArea>
    </format>
    <format dxfId="17434">
      <pivotArea dataOnly="0" labelOnly="1" fieldPosition="0">
        <references count="5">
          <reference field="0" count="1" selected="0">
            <x v="406"/>
          </reference>
          <reference field="1" count="1" selected="0">
            <x v="404"/>
          </reference>
          <reference field="2" count="1" selected="0">
            <x v="405"/>
          </reference>
          <reference field="3" count="1" selected="0">
            <x v="405"/>
          </reference>
          <reference field="4" count="1">
            <x v="408"/>
          </reference>
        </references>
      </pivotArea>
    </format>
    <format dxfId="17433">
      <pivotArea dataOnly="0" labelOnly="1" fieldPosition="0">
        <references count="5">
          <reference field="0" count="1" selected="0">
            <x v="407"/>
          </reference>
          <reference field="1" count="1" selected="0">
            <x v="405"/>
          </reference>
          <reference field="2" count="1" selected="0">
            <x v="406"/>
          </reference>
          <reference field="3" count="1" selected="0">
            <x v="406"/>
          </reference>
          <reference field="4" count="1">
            <x v="409"/>
          </reference>
        </references>
      </pivotArea>
    </format>
    <format dxfId="17432">
      <pivotArea dataOnly="0" labelOnly="1" fieldPosition="0">
        <references count="5">
          <reference field="0" count="1" selected="0">
            <x v="408"/>
          </reference>
          <reference field="1" count="1" selected="0">
            <x v="406"/>
          </reference>
          <reference field="2" count="1" selected="0">
            <x v="407"/>
          </reference>
          <reference field="3" count="1" selected="0">
            <x v="407"/>
          </reference>
          <reference field="4" count="1">
            <x v="410"/>
          </reference>
        </references>
      </pivotArea>
    </format>
    <format dxfId="17431">
      <pivotArea dataOnly="0" labelOnly="1" fieldPosition="0">
        <references count="5">
          <reference field="0" count="1" selected="0">
            <x v="409"/>
          </reference>
          <reference field="1" count="1" selected="0">
            <x v="407"/>
          </reference>
          <reference field="2" count="1" selected="0">
            <x v="408"/>
          </reference>
          <reference field="3" count="1" selected="0">
            <x v="408"/>
          </reference>
          <reference field="4" count="1">
            <x v="411"/>
          </reference>
        </references>
      </pivotArea>
    </format>
    <format dxfId="17430">
      <pivotArea dataOnly="0" labelOnly="1" fieldPosition="0">
        <references count="5">
          <reference field="0" count="1" selected="0">
            <x v="410"/>
          </reference>
          <reference field="1" count="1" selected="0">
            <x v="408"/>
          </reference>
          <reference field="2" count="1" selected="0">
            <x v="409"/>
          </reference>
          <reference field="3" count="1" selected="0">
            <x v="409"/>
          </reference>
          <reference field="4" count="1">
            <x v="412"/>
          </reference>
        </references>
      </pivotArea>
    </format>
    <format dxfId="17429">
      <pivotArea dataOnly="0" labelOnly="1" fieldPosition="0">
        <references count="5">
          <reference field="0" count="1" selected="0">
            <x v="411"/>
          </reference>
          <reference field="1" count="1" selected="0">
            <x v="409"/>
          </reference>
          <reference field="2" count="1" selected="0">
            <x v="410"/>
          </reference>
          <reference field="3" count="1" selected="0">
            <x v="410"/>
          </reference>
          <reference field="4" count="1">
            <x v="413"/>
          </reference>
        </references>
      </pivotArea>
    </format>
    <format dxfId="17428">
      <pivotArea dataOnly="0" labelOnly="1" fieldPosition="0">
        <references count="5">
          <reference field="0" count="1" selected="0">
            <x v="412"/>
          </reference>
          <reference field="1" count="1" selected="0">
            <x v="410"/>
          </reference>
          <reference field="2" count="1" selected="0">
            <x v="411"/>
          </reference>
          <reference field="3" count="1" selected="0">
            <x v="411"/>
          </reference>
          <reference field="4" count="1">
            <x v="414"/>
          </reference>
        </references>
      </pivotArea>
    </format>
    <format dxfId="17427">
      <pivotArea dataOnly="0" labelOnly="1" fieldPosition="0">
        <references count="5">
          <reference field="0" count="1" selected="0">
            <x v="413"/>
          </reference>
          <reference field="1" count="1" selected="0">
            <x v="411"/>
          </reference>
          <reference field="2" count="1" selected="0">
            <x v="412"/>
          </reference>
          <reference field="3" count="1" selected="0">
            <x v="412"/>
          </reference>
          <reference field="4" count="1">
            <x v="415"/>
          </reference>
        </references>
      </pivotArea>
    </format>
    <format dxfId="17426">
      <pivotArea dataOnly="0" labelOnly="1" fieldPosition="0">
        <references count="5">
          <reference field="0" count="1" selected="0">
            <x v="414"/>
          </reference>
          <reference field="1" count="1" selected="0">
            <x v="412"/>
          </reference>
          <reference field="2" count="1" selected="0">
            <x v="413"/>
          </reference>
          <reference field="3" count="1" selected="0">
            <x v="413"/>
          </reference>
          <reference field="4" count="1">
            <x v="416"/>
          </reference>
        </references>
      </pivotArea>
    </format>
    <format dxfId="17425">
      <pivotArea dataOnly="0" labelOnly="1" fieldPosition="0">
        <references count="5">
          <reference field="0" count="1" selected="0">
            <x v="415"/>
          </reference>
          <reference field="1" count="1" selected="0">
            <x v="413"/>
          </reference>
          <reference field="2" count="1" selected="0">
            <x v="414"/>
          </reference>
          <reference field="3" count="1" selected="0">
            <x v="414"/>
          </reference>
          <reference field="4" count="1">
            <x v="417"/>
          </reference>
        </references>
      </pivotArea>
    </format>
    <format dxfId="17424">
      <pivotArea dataOnly="0" labelOnly="1" fieldPosition="0">
        <references count="5">
          <reference field="0" count="1" selected="0">
            <x v="416"/>
          </reference>
          <reference field="1" count="1" selected="0">
            <x v="414"/>
          </reference>
          <reference field="2" count="1" selected="0">
            <x v="415"/>
          </reference>
          <reference field="3" count="1" selected="0">
            <x v="415"/>
          </reference>
          <reference field="4" count="1">
            <x v="418"/>
          </reference>
        </references>
      </pivotArea>
    </format>
    <format dxfId="17423">
      <pivotArea dataOnly="0" labelOnly="1" fieldPosition="0">
        <references count="5">
          <reference field="0" count="1" selected="0">
            <x v="417"/>
          </reference>
          <reference field="1" count="1" selected="0">
            <x v="415"/>
          </reference>
          <reference field="2" count="1" selected="0">
            <x v="416"/>
          </reference>
          <reference field="3" count="1" selected="0">
            <x v="416"/>
          </reference>
          <reference field="4" count="1">
            <x v="419"/>
          </reference>
        </references>
      </pivotArea>
    </format>
    <format dxfId="17422">
      <pivotArea dataOnly="0" labelOnly="1" fieldPosition="0">
        <references count="5">
          <reference field="0" count="1" selected="0">
            <x v="418"/>
          </reference>
          <reference field="1" count="1" selected="0">
            <x v="416"/>
          </reference>
          <reference field="2" count="1" selected="0">
            <x v="417"/>
          </reference>
          <reference field="3" count="1" selected="0">
            <x v="417"/>
          </reference>
          <reference field="4" count="1">
            <x v="420"/>
          </reference>
        </references>
      </pivotArea>
    </format>
    <format dxfId="17421">
      <pivotArea dataOnly="0" labelOnly="1" fieldPosition="0">
        <references count="5">
          <reference field="0" count="1" selected="0">
            <x v="419"/>
          </reference>
          <reference field="1" count="1" selected="0">
            <x v="417"/>
          </reference>
          <reference field="2" count="1" selected="0">
            <x v="418"/>
          </reference>
          <reference field="3" count="1" selected="0">
            <x v="418"/>
          </reference>
          <reference field="4" count="1">
            <x v="421"/>
          </reference>
        </references>
      </pivotArea>
    </format>
    <format dxfId="17420">
      <pivotArea dataOnly="0" labelOnly="1" fieldPosition="0">
        <references count="5">
          <reference field="0" count="1" selected="0">
            <x v="420"/>
          </reference>
          <reference field="1" count="1" selected="0">
            <x v="418"/>
          </reference>
          <reference field="2" count="1" selected="0">
            <x v="419"/>
          </reference>
          <reference field="3" count="1" selected="0">
            <x v="419"/>
          </reference>
          <reference field="4" count="1">
            <x v="422"/>
          </reference>
        </references>
      </pivotArea>
    </format>
    <format dxfId="17419">
      <pivotArea dataOnly="0" labelOnly="1" fieldPosition="0">
        <references count="5">
          <reference field="0" count="1" selected="0">
            <x v="421"/>
          </reference>
          <reference field="1" count="1" selected="0">
            <x v="419"/>
          </reference>
          <reference field="2" count="1" selected="0">
            <x v="420"/>
          </reference>
          <reference field="3" count="1" selected="0">
            <x v="420"/>
          </reference>
          <reference field="4" count="1">
            <x v="423"/>
          </reference>
        </references>
      </pivotArea>
    </format>
    <format dxfId="17418">
      <pivotArea dataOnly="0" labelOnly="1" fieldPosition="0">
        <references count="5">
          <reference field="0" count="1" selected="0">
            <x v="422"/>
          </reference>
          <reference field="1" count="1" selected="0">
            <x v="420"/>
          </reference>
          <reference field="2" count="1" selected="0">
            <x v="421"/>
          </reference>
          <reference field="3" count="1" selected="0">
            <x v="421"/>
          </reference>
          <reference field="4" count="1">
            <x v="424"/>
          </reference>
        </references>
      </pivotArea>
    </format>
    <format dxfId="17417">
      <pivotArea dataOnly="0" labelOnly="1" fieldPosition="0">
        <references count="5">
          <reference field="0" count="1" selected="0">
            <x v="423"/>
          </reference>
          <reference field="1" count="1" selected="0">
            <x v="421"/>
          </reference>
          <reference field="2" count="1" selected="0">
            <x v="422"/>
          </reference>
          <reference field="3" count="1" selected="0">
            <x v="422"/>
          </reference>
          <reference field="4" count="1">
            <x v="425"/>
          </reference>
        </references>
      </pivotArea>
    </format>
    <format dxfId="17416">
      <pivotArea dataOnly="0" labelOnly="1" fieldPosition="0">
        <references count="5">
          <reference field="0" count="1" selected="0">
            <x v="424"/>
          </reference>
          <reference field="1" count="1" selected="0">
            <x v="422"/>
          </reference>
          <reference field="2" count="1" selected="0">
            <x v="423"/>
          </reference>
          <reference field="3" count="1" selected="0">
            <x v="423"/>
          </reference>
          <reference field="4" count="1">
            <x v="426"/>
          </reference>
        </references>
      </pivotArea>
    </format>
    <format dxfId="17415">
      <pivotArea dataOnly="0" labelOnly="1" fieldPosition="0">
        <references count="5">
          <reference field="0" count="1" selected="0">
            <x v="425"/>
          </reference>
          <reference field="1" count="1" selected="0">
            <x v="423"/>
          </reference>
          <reference field="2" count="1" selected="0">
            <x v="424"/>
          </reference>
          <reference field="3" count="1" selected="0">
            <x v="424"/>
          </reference>
          <reference field="4" count="1">
            <x v="427"/>
          </reference>
        </references>
      </pivotArea>
    </format>
    <format dxfId="17414">
      <pivotArea dataOnly="0" labelOnly="1" fieldPosition="0">
        <references count="5">
          <reference field="0" count="1" selected="0">
            <x v="426"/>
          </reference>
          <reference field="1" count="1" selected="0">
            <x v="424"/>
          </reference>
          <reference field="2" count="1" selected="0">
            <x v="425"/>
          </reference>
          <reference field="3" count="1" selected="0">
            <x v="425"/>
          </reference>
          <reference field="4" count="1">
            <x v="428"/>
          </reference>
        </references>
      </pivotArea>
    </format>
    <format dxfId="17413">
      <pivotArea dataOnly="0" labelOnly="1" fieldPosition="0">
        <references count="5">
          <reference field="0" count="1" selected="0">
            <x v="427"/>
          </reference>
          <reference field="1" count="1" selected="0">
            <x v="425"/>
          </reference>
          <reference field="2" count="1" selected="0">
            <x v="426"/>
          </reference>
          <reference field="3" count="1" selected="0">
            <x v="426"/>
          </reference>
          <reference field="4" count="1">
            <x v="429"/>
          </reference>
        </references>
      </pivotArea>
    </format>
    <format dxfId="17412">
      <pivotArea dataOnly="0" labelOnly="1" fieldPosition="0">
        <references count="5">
          <reference field="0" count="1" selected="0">
            <x v="428"/>
          </reference>
          <reference field="1" count="1" selected="0">
            <x v="426"/>
          </reference>
          <reference field="2" count="1" selected="0">
            <x v="427"/>
          </reference>
          <reference field="3" count="1" selected="0">
            <x v="427"/>
          </reference>
          <reference field="4" count="1">
            <x v="430"/>
          </reference>
        </references>
      </pivotArea>
    </format>
    <format dxfId="17411">
      <pivotArea dataOnly="0" labelOnly="1" fieldPosition="0">
        <references count="5">
          <reference field="0" count="1" selected="0">
            <x v="429"/>
          </reference>
          <reference field="1" count="1" selected="0">
            <x v="427"/>
          </reference>
          <reference field="2" count="1" selected="0">
            <x v="428"/>
          </reference>
          <reference field="3" count="1" selected="0">
            <x v="428"/>
          </reference>
          <reference field="4" count="1">
            <x v="431"/>
          </reference>
        </references>
      </pivotArea>
    </format>
    <format dxfId="17410">
      <pivotArea dataOnly="0" labelOnly="1" fieldPosition="0">
        <references count="5">
          <reference field="0" count="1" selected="0">
            <x v="430"/>
          </reference>
          <reference field="1" count="1" selected="0">
            <x v="428"/>
          </reference>
          <reference field="2" count="1" selected="0">
            <x v="429"/>
          </reference>
          <reference field="3" count="1" selected="0">
            <x v="429"/>
          </reference>
          <reference field="4" count="1">
            <x v="432"/>
          </reference>
        </references>
      </pivotArea>
    </format>
    <format dxfId="17409">
      <pivotArea dataOnly="0" labelOnly="1" fieldPosition="0">
        <references count="5">
          <reference field="0" count="1" selected="0">
            <x v="431"/>
          </reference>
          <reference field="1" count="1" selected="0">
            <x v="429"/>
          </reference>
          <reference field="2" count="1" selected="0">
            <x v="430"/>
          </reference>
          <reference field="3" count="1" selected="0">
            <x v="430"/>
          </reference>
          <reference field="4" count="1">
            <x v="433"/>
          </reference>
        </references>
      </pivotArea>
    </format>
    <format dxfId="17408">
      <pivotArea dataOnly="0" labelOnly="1" fieldPosition="0">
        <references count="5">
          <reference field="0" count="1" selected="0">
            <x v="432"/>
          </reference>
          <reference field="1" count="1" selected="0">
            <x v="430"/>
          </reference>
          <reference field="2" count="1" selected="0">
            <x v="431"/>
          </reference>
          <reference field="3" count="1" selected="0">
            <x v="431"/>
          </reference>
          <reference field="4" count="1">
            <x v="434"/>
          </reference>
        </references>
      </pivotArea>
    </format>
    <format dxfId="17407">
      <pivotArea dataOnly="0" labelOnly="1" fieldPosition="0">
        <references count="5">
          <reference field="0" count="1" selected="0">
            <x v="433"/>
          </reference>
          <reference field="1" count="1" selected="0">
            <x v="431"/>
          </reference>
          <reference field="2" count="1" selected="0">
            <x v="432"/>
          </reference>
          <reference field="3" count="1" selected="0">
            <x v="432"/>
          </reference>
          <reference field="4" count="1">
            <x v="435"/>
          </reference>
        </references>
      </pivotArea>
    </format>
    <format dxfId="17406">
      <pivotArea dataOnly="0" labelOnly="1" fieldPosition="0">
        <references count="5">
          <reference field="0" count="1" selected="0">
            <x v="434"/>
          </reference>
          <reference field="1" count="1" selected="0">
            <x v="432"/>
          </reference>
          <reference field="2" count="1" selected="0">
            <x v="433"/>
          </reference>
          <reference field="3" count="1" selected="0">
            <x v="433"/>
          </reference>
          <reference field="4" count="1">
            <x v="436"/>
          </reference>
        </references>
      </pivotArea>
    </format>
    <format dxfId="17405">
      <pivotArea dataOnly="0" labelOnly="1" fieldPosition="0">
        <references count="5">
          <reference field="0" count="1" selected="0">
            <x v="435"/>
          </reference>
          <reference field="1" count="1" selected="0">
            <x v="433"/>
          </reference>
          <reference field="2" count="1" selected="0">
            <x v="434"/>
          </reference>
          <reference field="3" count="1" selected="0">
            <x v="434"/>
          </reference>
          <reference field="4" count="1">
            <x v="437"/>
          </reference>
        </references>
      </pivotArea>
    </format>
    <format dxfId="17404">
      <pivotArea dataOnly="0" labelOnly="1" fieldPosition="0">
        <references count="5">
          <reference field="0" count="1" selected="0">
            <x v="436"/>
          </reference>
          <reference field="1" count="1" selected="0">
            <x v="434"/>
          </reference>
          <reference field="2" count="1" selected="0">
            <x v="435"/>
          </reference>
          <reference field="3" count="1" selected="0">
            <x v="435"/>
          </reference>
          <reference field="4" count="1">
            <x v="438"/>
          </reference>
        </references>
      </pivotArea>
    </format>
    <format dxfId="17403">
      <pivotArea dataOnly="0" labelOnly="1" fieldPosition="0">
        <references count="5">
          <reference field="0" count="1" selected="0">
            <x v="437"/>
          </reference>
          <reference field="1" count="1" selected="0">
            <x v="435"/>
          </reference>
          <reference field="2" count="1" selected="0">
            <x v="436"/>
          </reference>
          <reference field="3" count="1" selected="0">
            <x v="436"/>
          </reference>
          <reference field="4" count="1">
            <x v="439"/>
          </reference>
        </references>
      </pivotArea>
    </format>
    <format dxfId="17402">
      <pivotArea dataOnly="0" labelOnly="1" fieldPosition="0">
        <references count="5">
          <reference field="0" count="1" selected="0">
            <x v="438"/>
          </reference>
          <reference field="1" count="1" selected="0">
            <x v="436"/>
          </reference>
          <reference field="2" count="1" selected="0">
            <x v="437"/>
          </reference>
          <reference field="3" count="1" selected="0">
            <x v="437"/>
          </reference>
          <reference field="4" count="1">
            <x v="440"/>
          </reference>
        </references>
      </pivotArea>
    </format>
    <format dxfId="17401">
      <pivotArea dataOnly="0" labelOnly="1" fieldPosition="0">
        <references count="5">
          <reference field="0" count="1" selected="0">
            <x v="439"/>
          </reference>
          <reference field="1" count="1" selected="0">
            <x v="437"/>
          </reference>
          <reference field="2" count="1" selected="0">
            <x v="438"/>
          </reference>
          <reference field="3" count="1" selected="0">
            <x v="438"/>
          </reference>
          <reference field="4" count="1">
            <x v="441"/>
          </reference>
        </references>
      </pivotArea>
    </format>
    <format dxfId="17400">
      <pivotArea dataOnly="0" labelOnly="1" fieldPosition="0">
        <references count="5">
          <reference field="0" count="1" selected="0">
            <x v="440"/>
          </reference>
          <reference field="1" count="1" selected="0">
            <x v="438"/>
          </reference>
          <reference field="2" count="1" selected="0">
            <x v="439"/>
          </reference>
          <reference field="3" count="1" selected="0">
            <x v="439"/>
          </reference>
          <reference field="4" count="1">
            <x v="442"/>
          </reference>
        </references>
      </pivotArea>
    </format>
    <format dxfId="17399">
      <pivotArea dataOnly="0" labelOnly="1" fieldPosition="0">
        <references count="5">
          <reference field="0" count="1" selected="0">
            <x v="441"/>
          </reference>
          <reference field="1" count="1" selected="0">
            <x v="439"/>
          </reference>
          <reference field="2" count="1" selected="0">
            <x v="440"/>
          </reference>
          <reference field="3" count="1" selected="0">
            <x v="440"/>
          </reference>
          <reference field="4" count="1">
            <x v="443"/>
          </reference>
        </references>
      </pivotArea>
    </format>
    <format dxfId="17398">
      <pivotArea dataOnly="0" labelOnly="1" fieldPosition="0">
        <references count="5">
          <reference field="0" count="1" selected="0">
            <x v="442"/>
          </reference>
          <reference field="1" count="1" selected="0">
            <x v="440"/>
          </reference>
          <reference field="2" count="1" selected="0">
            <x v="441"/>
          </reference>
          <reference field="3" count="1" selected="0">
            <x v="441"/>
          </reference>
          <reference field="4" count="1">
            <x v="444"/>
          </reference>
        </references>
      </pivotArea>
    </format>
    <format dxfId="17397">
      <pivotArea dataOnly="0" labelOnly="1" fieldPosition="0">
        <references count="5">
          <reference field="0" count="1" selected="0">
            <x v="443"/>
          </reference>
          <reference field="1" count="1" selected="0">
            <x v="441"/>
          </reference>
          <reference field="2" count="1" selected="0">
            <x v="442"/>
          </reference>
          <reference field="3" count="1" selected="0">
            <x v="442"/>
          </reference>
          <reference field="4" count="1">
            <x v="445"/>
          </reference>
        </references>
      </pivotArea>
    </format>
    <format dxfId="17396">
      <pivotArea dataOnly="0" labelOnly="1" fieldPosition="0">
        <references count="5">
          <reference field="0" count="1" selected="0">
            <x v="444"/>
          </reference>
          <reference field="1" count="1" selected="0">
            <x v="442"/>
          </reference>
          <reference field="2" count="1" selected="0">
            <x v="443"/>
          </reference>
          <reference field="3" count="1" selected="0">
            <x v="443"/>
          </reference>
          <reference field="4" count="1">
            <x v="446"/>
          </reference>
        </references>
      </pivotArea>
    </format>
    <format dxfId="17395">
      <pivotArea dataOnly="0" labelOnly="1" fieldPosition="0">
        <references count="5">
          <reference field="0" count="1" selected="0">
            <x v="445"/>
          </reference>
          <reference field="1" count="1" selected="0">
            <x v="443"/>
          </reference>
          <reference field="2" count="1" selected="0">
            <x v="444"/>
          </reference>
          <reference field="3" count="1" selected="0">
            <x v="444"/>
          </reference>
          <reference field="4" count="1">
            <x v="447"/>
          </reference>
        </references>
      </pivotArea>
    </format>
    <format dxfId="17394">
      <pivotArea dataOnly="0" labelOnly="1" fieldPosition="0">
        <references count="5">
          <reference field="0" count="1" selected="0">
            <x v="446"/>
          </reference>
          <reference field="1" count="1" selected="0">
            <x v="444"/>
          </reference>
          <reference field="2" count="1" selected="0">
            <x v="445"/>
          </reference>
          <reference field="3" count="1" selected="0">
            <x v="445"/>
          </reference>
          <reference field="4" count="1">
            <x v="448"/>
          </reference>
        </references>
      </pivotArea>
    </format>
    <format dxfId="17393">
      <pivotArea dataOnly="0" labelOnly="1" fieldPosition="0">
        <references count="5">
          <reference field="0" count="1" selected="0">
            <x v="447"/>
          </reference>
          <reference field="1" count="1" selected="0">
            <x v="445"/>
          </reference>
          <reference field="2" count="1" selected="0">
            <x v="446"/>
          </reference>
          <reference field="3" count="1" selected="0">
            <x v="446"/>
          </reference>
          <reference field="4" count="1">
            <x v="449"/>
          </reference>
        </references>
      </pivotArea>
    </format>
    <format dxfId="17392">
      <pivotArea dataOnly="0" labelOnly="1" fieldPosition="0">
        <references count="5">
          <reference field="0" count="1" selected="0">
            <x v="448"/>
          </reference>
          <reference field="1" count="1" selected="0">
            <x v="446"/>
          </reference>
          <reference field="2" count="1" selected="0">
            <x v="447"/>
          </reference>
          <reference field="3" count="1" selected="0">
            <x v="447"/>
          </reference>
          <reference field="4" count="1">
            <x v="450"/>
          </reference>
        </references>
      </pivotArea>
    </format>
    <format dxfId="17391">
      <pivotArea dataOnly="0" labelOnly="1" fieldPosition="0">
        <references count="5">
          <reference field="0" count="1" selected="0">
            <x v="449"/>
          </reference>
          <reference field="1" count="1" selected="0">
            <x v="447"/>
          </reference>
          <reference field="2" count="1" selected="0">
            <x v="448"/>
          </reference>
          <reference field="3" count="1" selected="0">
            <x v="448"/>
          </reference>
          <reference field="4" count="1">
            <x v="451"/>
          </reference>
        </references>
      </pivotArea>
    </format>
    <format dxfId="17390">
      <pivotArea dataOnly="0" labelOnly="1" fieldPosition="0">
        <references count="5">
          <reference field="0" count="1" selected="0">
            <x v="450"/>
          </reference>
          <reference field="1" count="1" selected="0">
            <x v="448"/>
          </reference>
          <reference field="2" count="1" selected="0">
            <x v="449"/>
          </reference>
          <reference field="3" count="1" selected="0">
            <x v="449"/>
          </reference>
          <reference field="4" count="1">
            <x v="452"/>
          </reference>
        </references>
      </pivotArea>
    </format>
    <format dxfId="17389">
      <pivotArea dataOnly="0" labelOnly="1" fieldPosition="0">
        <references count="5">
          <reference field="0" count="1" selected="0">
            <x v="451"/>
          </reference>
          <reference field="1" count="1" selected="0">
            <x v="449"/>
          </reference>
          <reference field="2" count="1" selected="0">
            <x v="450"/>
          </reference>
          <reference field="3" count="1" selected="0">
            <x v="450"/>
          </reference>
          <reference field="4" count="1">
            <x v="453"/>
          </reference>
        </references>
      </pivotArea>
    </format>
    <format dxfId="17388">
      <pivotArea dataOnly="0" labelOnly="1" fieldPosition="0">
        <references count="5">
          <reference field="0" count="1" selected="0">
            <x v="452"/>
          </reference>
          <reference field="1" count="1" selected="0">
            <x v="450"/>
          </reference>
          <reference field="2" count="1" selected="0">
            <x v="451"/>
          </reference>
          <reference field="3" count="1" selected="0">
            <x v="451"/>
          </reference>
          <reference field="4" count="1">
            <x v="454"/>
          </reference>
        </references>
      </pivotArea>
    </format>
    <format dxfId="17387">
      <pivotArea dataOnly="0" labelOnly="1" fieldPosition="0">
        <references count="5">
          <reference field="0" count="1" selected="0">
            <x v="453"/>
          </reference>
          <reference field="1" count="1" selected="0">
            <x v="451"/>
          </reference>
          <reference field="2" count="1" selected="0">
            <x v="452"/>
          </reference>
          <reference field="3" count="1" selected="0">
            <x v="452"/>
          </reference>
          <reference field="4" count="1">
            <x v="455"/>
          </reference>
        </references>
      </pivotArea>
    </format>
    <format dxfId="17386">
      <pivotArea dataOnly="0" labelOnly="1" fieldPosition="0">
        <references count="5">
          <reference field="0" count="1" selected="0">
            <x v="454"/>
          </reference>
          <reference field="1" count="1" selected="0">
            <x v="452"/>
          </reference>
          <reference field="2" count="1" selected="0">
            <x v="453"/>
          </reference>
          <reference field="3" count="1" selected="0">
            <x v="453"/>
          </reference>
          <reference field="4" count="1">
            <x v="456"/>
          </reference>
        </references>
      </pivotArea>
    </format>
    <format dxfId="17385">
      <pivotArea dataOnly="0" labelOnly="1" fieldPosition="0">
        <references count="5">
          <reference field="0" count="1" selected="0">
            <x v="455"/>
          </reference>
          <reference field="1" count="1" selected="0">
            <x v="453"/>
          </reference>
          <reference field="2" count="1" selected="0">
            <x v="454"/>
          </reference>
          <reference field="3" count="1" selected="0">
            <x v="454"/>
          </reference>
          <reference field="4" count="1">
            <x v="457"/>
          </reference>
        </references>
      </pivotArea>
    </format>
    <format dxfId="17384">
      <pivotArea dataOnly="0" labelOnly="1" fieldPosition="0">
        <references count="5">
          <reference field="0" count="1" selected="0">
            <x v="456"/>
          </reference>
          <reference field="1" count="1" selected="0">
            <x v="454"/>
          </reference>
          <reference field="2" count="1" selected="0">
            <x v="455"/>
          </reference>
          <reference field="3" count="1" selected="0">
            <x v="455"/>
          </reference>
          <reference field="4" count="1">
            <x v="458"/>
          </reference>
        </references>
      </pivotArea>
    </format>
    <format dxfId="17383">
      <pivotArea dataOnly="0" labelOnly="1" fieldPosition="0">
        <references count="5">
          <reference field="0" count="1" selected="0">
            <x v="457"/>
          </reference>
          <reference field="1" count="1" selected="0">
            <x v="455"/>
          </reference>
          <reference field="2" count="1" selected="0">
            <x v="456"/>
          </reference>
          <reference field="3" count="1" selected="0">
            <x v="456"/>
          </reference>
          <reference field="4" count="1">
            <x v="459"/>
          </reference>
        </references>
      </pivotArea>
    </format>
    <format dxfId="17382">
      <pivotArea dataOnly="0" labelOnly="1" fieldPosition="0">
        <references count="5">
          <reference field="0" count="1" selected="0">
            <x v="458"/>
          </reference>
          <reference field="1" count="1" selected="0">
            <x v="456"/>
          </reference>
          <reference field="2" count="1" selected="0">
            <x v="457"/>
          </reference>
          <reference field="3" count="1" selected="0">
            <x v="457"/>
          </reference>
          <reference field="4" count="1">
            <x v="460"/>
          </reference>
        </references>
      </pivotArea>
    </format>
    <format dxfId="17381">
      <pivotArea dataOnly="0" labelOnly="1" fieldPosition="0">
        <references count="5">
          <reference field="0" count="1" selected="0">
            <x v="459"/>
          </reference>
          <reference field="1" count="1" selected="0">
            <x v="457"/>
          </reference>
          <reference field="2" count="1" selected="0">
            <x v="458"/>
          </reference>
          <reference field="3" count="1" selected="0">
            <x v="458"/>
          </reference>
          <reference field="4" count="1">
            <x v="461"/>
          </reference>
        </references>
      </pivotArea>
    </format>
    <format dxfId="17380">
      <pivotArea dataOnly="0" labelOnly="1" fieldPosition="0">
        <references count="5">
          <reference field="0" count="1" selected="0">
            <x v="460"/>
          </reference>
          <reference field="1" count="1" selected="0">
            <x v="458"/>
          </reference>
          <reference field="2" count="1" selected="0">
            <x v="459"/>
          </reference>
          <reference field="3" count="1" selected="0">
            <x v="459"/>
          </reference>
          <reference field="4" count="1">
            <x v="462"/>
          </reference>
        </references>
      </pivotArea>
    </format>
    <format dxfId="17379">
      <pivotArea dataOnly="0" labelOnly="1" fieldPosition="0">
        <references count="5">
          <reference field="0" count="1" selected="0">
            <x v="461"/>
          </reference>
          <reference field="1" count="1" selected="0">
            <x v="459"/>
          </reference>
          <reference field="2" count="1" selected="0">
            <x v="460"/>
          </reference>
          <reference field="3" count="1" selected="0">
            <x v="460"/>
          </reference>
          <reference field="4" count="1">
            <x v="463"/>
          </reference>
        </references>
      </pivotArea>
    </format>
    <format dxfId="17378">
      <pivotArea dataOnly="0" labelOnly="1" fieldPosition="0">
        <references count="5">
          <reference field="0" count="1" selected="0">
            <x v="462"/>
          </reference>
          <reference field="1" count="1" selected="0">
            <x v="460"/>
          </reference>
          <reference field="2" count="1" selected="0">
            <x v="461"/>
          </reference>
          <reference field="3" count="1" selected="0">
            <x v="461"/>
          </reference>
          <reference field="4" count="1">
            <x v="464"/>
          </reference>
        </references>
      </pivotArea>
    </format>
    <format dxfId="17377">
      <pivotArea dataOnly="0" labelOnly="1" fieldPosition="0">
        <references count="5">
          <reference field="0" count="1" selected="0">
            <x v="463"/>
          </reference>
          <reference field="1" count="1" selected="0">
            <x v="461"/>
          </reference>
          <reference field="2" count="1" selected="0">
            <x v="462"/>
          </reference>
          <reference field="3" count="1" selected="0">
            <x v="462"/>
          </reference>
          <reference field="4" count="1">
            <x v="465"/>
          </reference>
        </references>
      </pivotArea>
    </format>
    <format dxfId="17376">
      <pivotArea dataOnly="0" labelOnly="1" fieldPosition="0">
        <references count="5">
          <reference field="0" count="1" selected="0">
            <x v="464"/>
          </reference>
          <reference field="1" count="1" selected="0">
            <x v="462"/>
          </reference>
          <reference field="2" count="1" selected="0">
            <x v="463"/>
          </reference>
          <reference field="3" count="1" selected="0">
            <x v="463"/>
          </reference>
          <reference field="4" count="1">
            <x v="466"/>
          </reference>
        </references>
      </pivotArea>
    </format>
    <format dxfId="17375">
      <pivotArea dataOnly="0" labelOnly="1" fieldPosition="0">
        <references count="5">
          <reference field="0" count="1" selected="0">
            <x v="465"/>
          </reference>
          <reference field="1" count="1" selected="0">
            <x v="463"/>
          </reference>
          <reference field="2" count="1" selected="0">
            <x v="464"/>
          </reference>
          <reference field="3" count="1" selected="0">
            <x v="464"/>
          </reference>
          <reference field="4" count="1">
            <x v="467"/>
          </reference>
        </references>
      </pivotArea>
    </format>
    <format dxfId="17374">
      <pivotArea dataOnly="0" labelOnly="1" fieldPosition="0">
        <references count="5">
          <reference field="0" count="1" selected="0">
            <x v="466"/>
          </reference>
          <reference field="1" count="1" selected="0">
            <x v="464"/>
          </reference>
          <reference field="2" count="1" selected="0">
            <x v="465"/>
          </reference>
          <reference field="3" count="1" selected="0">
            <x v="465"/>
          </reference>
          <reference field="4" count="1">
            <x v="468"/>
          </reference>
        </references>
      </pivotArea>
    </format>
    <format dxfId="17373">
      <pivotArea dataOnly="0" labelOnly="1" fieldPosition="0">
        <references count="5">
          <reference field="0" count="1" selected="0">
            <x v="467"/>
          </reference>
          <reference field="1" count="1" selected="0">
            <x v="465"/>
          </reference>
          <reference field="2" count="1" selected="0">
            <x v="466"/>
          </reference>
          <reference field="3" count="1" selected="0">
            <x v="466"/>
          </reference>
          <reference field="4" count="1">
            <x v="469"/>
          </reference>
        </references>
      </pivotArea>
    </format>
    <format dxfId="17372">
      <pivotArea dataOnly="0" labelOnly="1" fieldPosition="0">
        <references count="5">
          <reference field="0" count="1" selected="0">
            <x v="468"/>
          </reference>
          <reference field="1" count="1" selected="0">
            <x v="466"/>
          </reference>
          <reference field="2" count="1" selected="0">
            <x v="467"/>
          </reference>
          <reference field="3" count="1" selected="0">
            <x v="467"/>
          </reference>
          <reference field="4" count="1">
            <x v="470"/>
          </reference>
        </references>
      </pivotArea>
    </format>
    <format dxfId="17371">
      <pivotArea dataOnly="0" labelOnly="1" fieldPosition="0">
        <references count="5">
          <reference field="0" count="1" selected="0">
            <x v="469"/>
          </reference>
          <reference field="1" count="1" selected="0">
            <x v="467"/>
          </reference>
          <reference field="2" count="1" selected="0">
            <x v="468"/>
          </reference>
          <reference field="3" count="1" selected="0">
            <x v="468"/>
          </reference>
          <reference field="4" count="1">
            <x v="471"/>
          </reference>
        </references>
      </pivotArea>
    </format>
    <format dxfId="17370">
      <pivotArea dataOnly="0" labelOnly="1" fieldPosition="0">
        <references count="5">
          <reference field="0" count="1" selected="0">
            <x v="470"/>
          </reference>
          <reference field="1" count="1" selected="0">
            <x v="468"/>
          </reference>
          <reference field="2" count="1" selected="0">
            <x v="469"/>
          </reference>
          <reference field="3" count="1" selected="0">
            <x v="469"/>
          </reference>
          <reference field="4" count="1">
            <x v="472"/>
          </reference>
        </references>
      </pivotArea>
    </format>
    <format dxfId="17369">
      <pivotArea dataOnly="0" labelOnly="1" fieldPosition="0">
        <references count="5">
          <reference field="0" count="1" selected="0">
            <x v="471"/>
          </reference>
          <reference field="1" count="1" selected="0">
            <x v="469"/>
          </reference>
          <reference field="2" count="1" selected="0">
            <x v="470"/>
          </reference>
          <reference field="3" count="1" selected="0">
            <x v="470"/>
          </reference>
          <reference field="4" count="1">
            <x v="473"/>
          </reference>
        </references>
      </pivotArea>
    </format>
    <format dxfId="17368">
      <pivotArea dataOnly="0" labelOnly="1" fieldPosition="0">
        <references count="5">
          <reference field="0" count="1" selected="0">
            <x v="472"/>
          </reference>
          <reference field="1" count="1" selected="0">
            <x v="470"/>
          </reference>
          <reference field="2" count="1" selected="0">
            <x v="471"/>
          </reference>
          <reference field="3" count="1" selected="0">
            <x v="471"/>
          </reference>
          <reference field="4" count="1">
            <x v="474"/>
          </reference>
        </references>
      </pivotArea>
    </format>
    <format dxfId="17367">
      <pivotArea dataOnly="0" labelOnly="1" fieldPosition="0">
        <references count="5">
          <reference field="0" count="1" selected="0">
            <x v="473"/>
          </reference>
          <reference field="1" count="1" selected="0">
            <x v="471"/>
          </reference>
          <reference field="2" count="1" selected="0">
            <x v="472"/>
          </reference>
          <reference field="3" count="1" selected="0">
            <x v="472"/>
          </reference>
          <reference field="4" count="1">
            <x v="475"/>
          </reference>
        </references>
      </pivotArea>
    </format>
    <format dxfId="17366">
      <pivotArea dataOnly="0" labelOnly="1" fieldPosition="0">
        <references count="5">
          <reference field="0" count="1" selected="0">
            <x v="474"/>
          </reference>
          <reference field="1" count="1" selected="0">
            <x v="472"/>
          </reference>
          <reference field="2" count="1" selected="0">
            <x v="473"/>
          </reference>
          <reference field="3" count="1" selected="0">
            <x v="473"/>
          </reference>
          <reference field="4" count="1">
            <x v="476"/>
          </reference>
        </references>
      </pivotArea>
    </format>
    <format dxfId="17365">
      <pivotArea dataOnly="0" labelOnly="1" fieldPosition="0">
        <references count="5">
          <reference field="0" count="1" selected="0">
            <x v="475"/>
          </reference>
          <reference field="1" count="1" selected="0">
            <x v="473"/>
          </reference>
          <reference field="2" count="1" selected="0">
            <x v="474"/>
          </reference>
          <reference field="3" count="1" selected="0">
            <x v="474"/>
          </reference>
          <reference field="4" count="1">
            <x v="477"/>
          </reference>
        </references>
      </pivotArea>
    </format>
    <format dxfId="17364">
      <pivotArea dataOnly="0" labelOnly="1" fieldPosition="0">
        <references count="5">
          <reference field="0" count="1" selected="0">
            <x v="476"/>
          </reference>
          <reference field="1" count="1" selected="0">
            <x v="474"/>
          </reference>
          <reference field="2" count="1" selected="0">
            <x v="475"/>
          </reference>
          <reference field="3" count="1" selected="0">
            <x v="475"/>
          </reference>
          <reference field="4" count="1">
            <x v="478"/>
          </reference>
        </references>
      </pivotArea>
    </format>
    <format dxfId="17363">
      <pivotArea dataOnly="0" labelOnly="1" fieldPosition="0">
        <references count="5">
          <reference field="0" count="1" selected="0">
            <x v="477"/>
          </reference>
          <reference field="1" count="1" selected="0">
            <x v="475"/>
          </reference>
          <reference field="2" count="1" selected="0">
            <x v="476"/>
          </reference>
          <reference field="3" count="1" selected="0">
            <x v="476"/>
          </reference>
          <reference field="4" count="1">
            <x v="479"/>
          </reference>
        </references>
      </pivotArea>
    </format>
    <format dxfId="17362">
      <pivotArea dataOnly="0" labelOnly="1" fieldPosition="0">
        <references count="5">
          <reference field="0" count="1" selected="0">
            <x v="478"/>
          </reference>
          <reference field="1" count="1" selected="0">
            <x v="476"/>
          </reference>
          <reference field="2" count="1" selected="0">
            <x v="477"/>
          </reference>
          <reference field="3" count="1" selected="0">
            <x v="477"/>
          </reference>
          <reference field="4" count="1">
            <x v="480"/>
          </reference>
        </references>
      </pivotArea>
    </format>
    <format dxfId="17361">
      <pivotArea dataOnly="0" labelOnly="1" fieldPosition="0">
        <references count="5">
          <reference field="0" count="1" selected="0">
            <x v="479"/>
          </reference>
          <reference field="1" count="1" selected="0">
            <x v="477"/>
          </reference>
          <reference field="2" count="1" selected="0">
            <x v="478"/>
          </reference>
          <reference field="3" count="1" selected="0">
            <x v="478"/>
          </reference>
          <reference field="4" count="1">
            <x v="481"/>
          </reference>
        </references>
      </pivotArea>
    </format>
    <format dxfId="17360">
      <pivotArea dataOnly="0" labelOnly="1" fieldPosition="0">
        <references count="5">
          <reference field="0" count="1" selected="0">
            <x v="480"/>
          </reference>
          <reference field="1" count="1" selected="0">
            <x v="478"/>
          </reference>
          <reference field="2" count="1" selected="0">
            <x v="479"/>
          </reference>
          <reference field="3" count="1" selected="0">
            <x v="479"/>
          </reference>
          <reference field="4" count="1">
            <x v="482"/>
          </reference>
        </references>
      </pivotArea>
    </format>
    <format dxfId="17359">
      <pivotArea dataOnly="0" labelOnly="1" fieldPosition="0">
        <references count="5">
          <reference field="0" count="1" selected="0">
            <x v="481"/>
          </reference>
          <reference field="1" count="1" selected="0">
            <x v="479"/>
          </reference>
          <reference field="2" count="1" selected="0">
            <x v="480"/>
          </reference>
          <reference field="3" count="1" selected="0">
            <x v="480"/>
          </reference>
          <reference field="4" count="1">
            <x v="483"/>
          </reference>
        </references>
      </pivotArea>
    </format>
    <format dxfId="17358">
      <pivotArea dataOnly="0" labelOnly="1" fieldPosition="0">
        <references count="5">
          <reference field="0" count="1" selected="0">
            <x v="482"/>
          </reference>
          <reference field="1" count="1" selected="0">
            <x v="480"/>
          </reference>
          <reference field="2" count="1" selected="0">
            <x v="481"/>
          </reference>
          <reference field="3" count="1" selected="0">
            <x v="481"/>
          </reference>
          <reference field="4" count="1">
            <x v="484"/>
          </reference>
        </references>
      </pivotArea>
    </format>
    <format dxfId="17357">
      <pivotArea dataOnly="0" labelOnly="1" fieldPosition="0">
        <references count="5">
          <reference field="0" count="1" selected="0">
            <x v="483"/>
          </reference>
          <reference field="1" count="1" selected="0">
            <x v="481"/>
          </reference>
          <reference field="2" count="1" selected="0">
            <x v="482"/>
          </reference>
          <reference field="3" count="1" selected="0">
            <x v="482"/>
          </reference>
          <reference field="4" count="1">
            <x v="485"/>
          </reference>
        </references>
      </pivotArea>
    </format>
    <format dxfId="17356">
      <pivotArea dataOnly="0" labelOnly="1" fieldPosition="0">
        <references count="5">
          <reference field="0" count="1" selected="0">
            <x v="484"/>
          </reference>
          <reference field="1" count="1" selected="0">
            <x v="482"/>
          </reference>
          <reference field="2" count="1" selected="0">
            <x v="483"/>
          </reference>
          <reference field="3" count="1" selected="0">
            <x v="483"/>
          </reference>
          <reference field="4" count="1">
            <x v="486"/>
          </reference>
        </references>
      </pivotArea>
    </format>
    <format dxfId="17355">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7354">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7353">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7352">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7351">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7350">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7349">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7348">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7347">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7346">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7345">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7344">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7343">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7342">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7341">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7340">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7339">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7338">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7337">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7336">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7335">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7334">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7333">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7332">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7331">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7330">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7329">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7328">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7327">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7326">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7325">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7324">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7323">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7322">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7321">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7320">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7319">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7318">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7317">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7316">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7315">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7314">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7313">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7312">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7311">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7310">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7309">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7308">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7307">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7306">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7305">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7304">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7303">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7302">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7301">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7300">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7299">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7298">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7297">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7296">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7295">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7294">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7293">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7292">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7291">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7290">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7289">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7288">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7287">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7286">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7285">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7284">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7283">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7282">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7281">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7280">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7279">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7278">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7277">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7276">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7275">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7274">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7273">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7272">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7271">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7270">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7269">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7268">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7267">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7266">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7265">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7264">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7263">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7262">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7261">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7260">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7259">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7258">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7257">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7256">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7255">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7254">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7253">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7252">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7251">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7250">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7249">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7248">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7247">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7246">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7245">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7244">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7243">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7242">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7241">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7240">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7239">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7238">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7237">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7236">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7235">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7234">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7233">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7232">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7231">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7230">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7229">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7228">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7227">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7226">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7225">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7224">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7223">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7222">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7221">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7220">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7219">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7218">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7217">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7216">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7215">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7214">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7213">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7212">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7211">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7210">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7209">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7208">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7207">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7206">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7205">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7204">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7203">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7202">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7201">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7200">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7199">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7198">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7197">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7196">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7195">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7194">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7193">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7192">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7191">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7190">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7189">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7188">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7187">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7186">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7185">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7184">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7183">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7182">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7181">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7180">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7179">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7178">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7177">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7176">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7175">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7174">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7173">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7172">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7171">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7170">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7169">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7168">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7167">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7166">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7165">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7164">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7163">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7162">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7161">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7160">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7159">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7158">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7157">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7156">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7155">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7154">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7153">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7152">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7151">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7150">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7149">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7148">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7147">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7146">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7145">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7144">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7143">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7142">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7141">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7140">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7139">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7138">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7137">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7136">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7135">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7134">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7133">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7132">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7131">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7130">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7129">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7128">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7127">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7126">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7125">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7124">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7123">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7122">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7121">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7120">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7119">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7118">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7117">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7116">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7115">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7114">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7113">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7112">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7111">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7110">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7109">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7108">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7107">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7106">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7105">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7104">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7103">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7102">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7101">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7100">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7099">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7098">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7097">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7096">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7095">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7094">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7093">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7092">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7091">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7090">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7089">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7088">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7087">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7086">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7085">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7084">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7083">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7082">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7081">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7080">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7079">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7078">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7077">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7076">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7075">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7074">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7073">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7072">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7071">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7070">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7069">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7068">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7067">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7066">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7065">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7064">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7063">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7062">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7061">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7060">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7059">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7058">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7057">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7056">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7055">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7054">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7053">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7052">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7051">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7050">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7049">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7048">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7047">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7046">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7045">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7044">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7043">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7042">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7041">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7040">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7039">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7038">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7037">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7036">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7035">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7034">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7033">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7032">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7031">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7030">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7029">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7028">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7027">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7026">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7025">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7024">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7023">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7022">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7021">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7020">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7019">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7018">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7017">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7016">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7015">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7014">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7013">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7012">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7011">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7010">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7009">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7008">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7007">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7006">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7005">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7004">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7003">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7002">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7001">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7000">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6999">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6998">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6997">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6996">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6995">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6994">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6993">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6992">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6991">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6990">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6989">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6988">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6987">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6986">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6985">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6984">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6983">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6982">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6981">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6980">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6979">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6978">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6977">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6976">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6975">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6974">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6973">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6972">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6971">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6970">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6969">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6968">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6967">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6966">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6965">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6964">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6963">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6962">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6961">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6960">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6959">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6958">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6957">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6956">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6955">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6954">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6953">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6952">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6951">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6950">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6949">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6948">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6947">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6946">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6945">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6944">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6943">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6942">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6941">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6940">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6939">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6938">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6937">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6936">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6935">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6934">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6933">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6932">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6931">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6930">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6929">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6928">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6927">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6926">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6925">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6924">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6923">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6922">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6921">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6920">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6919">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6918">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6917">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6916">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6915">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6914">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6913">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6912">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6911">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6910">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6909">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6908">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6907">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6906">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6905">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6904">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6903">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6902">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6901">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6900">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6899">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6898">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6897">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6896">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6895">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6894">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6893">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6892">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6891">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6890">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6889">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6888">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6887">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6886">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6885">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6884">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6883">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6882">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6881">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6880">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6879">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6878">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6877">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6876">
      <pivotArea dataOnly="0" labelOnly="1" fieldPosition="0">
        <references count="1">
          <reference field="0" count="50">
            <x v="3"/>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16875">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16874">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16873">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16872">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16871">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16870">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16869">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16868">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16867">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16866">
      <pivotArea dataOnly="0" labelOnly="1" fieldPosition="0">
        <references count="2">
          <reference field="0" count="1" selected="0">
            <x v="3"/>
          </reference>
          <reference field="1" count="1">
            <x v="5"/>
          </reference>
        </references>
      </pivotArea>
    </format>
    <format dxfId="16865">
      <pivotArea dataOnly="0" labelOnly="1" fieldPosition="0">
        <references count="2">
          <reference field="0" count="1" selected="0">
            <x v="7"/>
          </reference>
          <reference field="1" count="1">
            <x v="4"/>
          </reference>
        </references>
      </pivotArea>
    </format>
    <format dxfId="16864">
      <pivotArea dataOnly="0" labelOnly="1" fieldPosition="0">
        <references count="2">
          <reference field="0" count="1" selected="0">
            <x v="8"/>
          </reference>
          <reference field="1" count="1">
            <x v="6"/>
          </reference>
        </references>
      </pivotArea>
    </format>
    <format dxfId="16863">
      <pivotArea dataOnly="0" labelOnly="1" fieldPosition="0">
        <references count="2">
          <reference field="0" count="1" selected="0">
            <x v="9"/>
          </reference>
          <reference field="1" count="1">
            <x v="7"/>
          </reference>
        </references>
      </pivotArea>
    </format>
    <format dxfId="16862">
      <pivotArea dataOnly="0" labelOnly="1" fieldPosition="0">
        <references count="2">
          <reference field="0" count="1" selected="0">
            <x v="10"/>
          </reference>
          <reference field="1" count="1">
            <x v="8"/>
          </reference>
        </references>
      </pivotArea>
    </format>
    <format dxfId="16861">
      <pivotArea dataOnly="0" labelOnly="1" fieldPosition="0">
        <references count="2">
          <reference field="0" count="1" selected="0">
            <x v="11"/>
          </reference>
          <reference field="1" count="1">
            <x v="9"/>
          </reference>
        </references>
      </pivotArea>
    </format>
    <format dxfId="16860">
      <pivotArea dataOnly="0" labelOnly="1" fieldPosition="0">
        <references count="2">
          <reference field="0" count="1" selected="0">
            <x v="12"/>
          </reference>
          <reference field="1" count="1">
            <x v="10"/>
          </reference>
        </references>
      </pivotArea>
    </format>
    <format dxfId="16859">
      <pivotArea dataOnly="0" labelOnly="1" fieldPosition="0">
        <references count="2">
          <reference field="0" count="1" selected="0">
            <x v="13"/>
          </reference>
          <reference field="1" count="1">
            <x v="11"/>
          </reference>
        </references>
      </pivotArea>
    </format>
    <format dxfId="16858">
      <pivotArea dataOnly="0" labelOnly="1" fieldPosition="0">
        <references count="2">
          <reference field="0" count="1" selected="0">
            <x v="14"/>
          </reference>
          <reference field="1" count="1">
            <x v="12"/>
          </reference>
        </references>
      </pivotArea>
    </format>
    <format dxfId="16857">
      <pivotArea dataOnly="0" labelOnly="1" fieldPosition="0">
        <references count="2">
          <reference field="0" count="1" selected="0">
            <x v="15"/>
          </reference>
          <reference field="1" count="1">
            <x v="13"/>
          </reference>
        </references>
      </pivotArea>
    </format>
    <format dxfId="16856">
      <pivotArea dataOnly="0" labelOnly="1" fieldPosition="0">
        <references count="2">
          <reference field="0" count="1" selected="0">
            <x v="16"/>
          </reference>
          <reference field="1" count="1">
            <x v="14"/>
          </reference>
        </references>
      </pivotArea>
    </format>
    <format dxfId="16855">
      <pivotArea dataOnly="0" labelOnly="1" fieldPosition="0">
        <references count="2">
          <reference field="0" count="1" selected="0">
            <x v="17"/>
          </reference>
          <reference field="1" count="1">
            <x v="15"/>
          </reference>
        </references>
      </pivotArea>
    </format>
    <format dxfId="16854">
      <pivotArea dataOnly="0" labelOnly="1" fieldPosition="0">
        <references count="2">
          <reference field="0" count="1" selected="0">
            <x v="18"/>
          </reference>
          <reference field="1" count="1">
            <x v="16"/>
          </reference>
        </references>
      </pivotArea>
    </format>
    <format dxfId="16853">
      <pivotArea dataOnly="0" labelOnly="1" fieldPosition="0">
        <references count="2">
          <reference field="0" count="1" selected="0">
            <x v="19"/>
          </reference>
          <reference field="1" count="1">
            <x v="17"/>
          </reference>
        </references>
      </pivotArea>
    </format>
    <format dxfId="16852">
      <pivotArea dataOnly="0" labelOnly="1" fieldPosition="0">
        <references count="2">
          <reference field="0" count="1" selected="0">
            <x v="20"/>
          </reference>
          <reference field="1" count="1">
            <x v="18"/>
          </reference>
        </references>
      </pivotArea>
    </format>
    <format dxfId="16851">
      <pivotArea dataOnly="0" labelOnly="1" fieldPosition="0">
        <references count="2">
          <reference field="0" count="1" selected="0">
            <x v="21"/>
          </reference>
          <reference field="1" count="1">
            <x v="19"/>
          </reference>
        </references>
      </pivotArea>
    </format>
    <format dxfId="16850">
      <pivotArea dataOnly="0" labelOnly="1" fieldPosition="0">
        <references count="2">
          <reference field="0" count="1" selected="0">
            <x v="22"/>
          </reference>
          <reference field="1" count="1">
            <x v="20"/>
          </reference>
        </references>
      </pivotArea>
    </format>
    <format dxfId="16849">
      <pivotArea dataOnly="0" labelOnly="1" fieldPosition="0">
        <references count="2">
          <reference field="0" count="1" selected="0">
            <x v="23"/>
          </reference>
          <reference field="1" count="1">
            <x v="21"/>
          </reference>
        </references>
      </pivotArea>
    </format>
    <format dxfId="16848">
      <pivotArea dataOnly="0" labelOnly="1" fieldPosition="0">
        <references count="2">
          <reference field="0" count="1" selected="0">
            <x v="24"/>
          </reference>
          <reference field="1" count="1">
            <x v="22"/>
          </reference>
        </references>
      </pivotArea>
    </format>
    <format dxfId="16847">
      <pivotArea dataOnly="0" labelOnly="1" fieldPosition="0">
        <references count="2">
          <reference field="0" count="1" selected="0">
            <x v="25"/>
          </reference>
          <reference field="1" count="1">
            <x v="23"/>
          </reference>
        </references>
      </pivotArea>
    </format>
    <format dxfId="16846">
      <pivotArea dataOnly="0" labelOnly="1" fieldPosition="0">
        <references count="2">
          <reference field="0" count="1" selected="0">
            <x v="26"/>
          </reference>
          <reference field="1" count="1">
            <x v="24"/>
          </reference>
        </references>
      </pivotArea>
    </format>
    <format dxfId="16845">
      <pivotArea dataOnly="0" labelOnly="1" fieldPosition="0">
        <references count="2">
          <reference field="0" count="1" selected="0">
            <x v="27"/>
          </reference>
          <reference field="1" count="1">
            <x v="25"/>
          </reference>
        </references>
      </pivotArea>
    </format>
    <format dxfId="16844">
      <pivotArea dataOnly="0" labelOnly="1" fieldPosition="0">
        <references count="2">
          <reference field="0" count="1" selected="0">
            <x v="28"/>
          </reference>
          <reference field="1" count="1">
            <x v="26"/>
          </reference>
        </references>
      </pivotArea>
    </format>
    <format dxfId="16843">
      <pivotArea dataOnly="0" labelOnly="1" fieldPosition="0">
        <references count="2">
          <reference field="0" count="1" selected="0">
            <x v="29"/>
          </reference>
          <reference field="1" count="1">
            <x v="27"/>
          </reference>
        </references>
      </pivotArea>
    </format>
    <format dxfId="16842">
      <pivotArea dataOnly="0" labelOnly="1" fieldPosition="0">
        <references count="2">
          <reference field="0" count="1" selected="0">
            <x v="30"/>
          </reference>
          <reference field="1" count="1">
            <x v="28"/>
          </reference>
        </references>
      </pivotArea>
    </format>
    <format dxfId="16841">
      <pivotArea dataOnly="0" labelOnly="1" fieldPosition="0">
        <references count="2">
          <reference field="0" count="1" selected="0">
            <x v="31"/>
          </reference>
          <reference field="1" count="1">
            <x v="29"/>
          </reference>
        </references>
      </pivotArea>
    </format>
    <format dxfId="16840">
      <pivotArea dataOnly="0" labelOnly="1" fieldPosition="0">
        <references count="2">
          <reference field="0" count="1" selected="0">
            <x v="32"/>
          </reference>
          <reference field="1" count="1">
            <x v="30"/>
          </reference>
        </references>
      </pivotArea>
    </format>
    <format dxfId="16839">
      <pivotArea dataOnly="0" labelOnly="1" fieldPosition="0">
        <references count="2">
          <reference field="0" count="1" selected="0">
            <x v="33"/>
          </reference>
          <reference field="1" count="1">
            <x v="31"/>
          </reference>
        </references>
      </pivotArea>
    </format>
    <format dxfId="16838">
      <pivotArea dataOnly="0" labelOnly="1" fieldPosition="0">
        <references count="2">
          <reference field="0" count="1" selected="0">
            <x v="34"/>
          </reference>
          <reference field="1" count="1">
            <x v="32"/>
          </reference>
        </references>
      </pivotArea>
    </format>
    <format dxfId="16837">
      <pivotArea dataOnly="0" labelOnly="1" fieldPosition="0">
        <references count="2">
          <reference field="0" count="1" selected="0">
            <x v="35"/>
          </reference>
          <reference field="1" count="1">
            <x v="33"/>
          </reference>
        </references>
      </pivotArea>
    </format>
    <format dxfId="16836">
      <pivotArea dataOnly="0" labelOnly="1" fieldPosition="0">
        <references count="2">
          <reference field="0" count="1" selected="0">
            <x v="36"/>
          </reference>
          <reference field="1" count="1">
            <x v="34"/>
          </reference>
        </references>
      </pivotArea>
    </format>
    <format dxfId="16835">
      <pivotArea dataOnly="0" labelOnly="1" fieldPosition="0">
        <references count="2">
          <reference field="0" count="1" selected="0">
            <x v="37"/>
          </reference>
          <reference field="1" count="1">
            <x v="35"/>
          </reference>
        </references>
      </pivotArea>
    </format>
    <format dxfId="16834">
      <pivotArea dataOnly="0" labelOnly="1" fieldPosition="0">
        <references count="2">
          <reference field="0" count="1" selected="0">
            <x v="38"/>
          </reference>
          <reference field="1" count="1">
            <x v="36"/>
          </reference>
        </references>
      </pivotArea>
    </format>
    <format dxfId="16833">
      <pivotArea dataOnly="0" labelOnly="1" fieldPosition="0">
        <references count="2">
          <reference field="0" count="1" selected="0">
            <x v="39"/>
          </reference>
          <reference field="1" count="1">
            <x v="37"/>
          </reference>
        </references>
      </pivotArea>
    </format>
    <format dxfId="16832">
      <pivotArea dataOnly="0" labelOnly="1" fieldPosition="0">
        <references count="2">
          <reference field="0" count="1" selected="0">
            <x v="40"/>
          </reference>
          <reference field="1" count="1">
            <x v="38"/>
          </reference>
        </references>
      </pivotArea>
    </format>
    <format dxfId="16831">
      <pivotArea dataOnly="0" labelOnly="1" fieldPosition="0">
        <references count="2">
          <reference field="0" count="1" selected="0">
            <x v="41"/>
          </reference>
          <reference field="1" count="1">
            <x v="39"/>
          </reference>
        </references>
      </pivotArea>
    </format>
    <format dxfId="16830">
      <pivotArea dataOnly="0" labelOnly="1" fieldPosition="0">
        <references count="2">
          <reference field="0" count="1" selected="0">
            <x v="42"/>
          </reference>
          <reference field="1" count="1">
            <x v="40"/>
          </reference>
        </references>
      </pivotArea>
    </format>
    <format dxfId="16829">
      <pivotArea dataOnly="0" labelOnly="1" fieldPosition="0">
        <references count="2">
          <reference field="0" count="1" selected="0">
            <x v="43"/>
          </reference>
          <reference field="1" count="1">
            <x v="41"/>
          </reference>
        </references>
      </pivotArea>
    </format>
    <format dxfId="16828">
      <pivotArea dataOnly="0" labelOnly="1" fieldPosition="0">
        <references count="2">
          <reference field="0" count="1" selected="0">
            <x v="44"/>
          </reference>
          <reference field="1" count="1">
            <x v="42"/>
          </reference>
        </references>
      </pivotArea>
    </format>
    <format dxfId="16827">
      <pivotArea dataOnly="0" labelOnly="1" fieldPosition="0">
        <references count="2">
          <reference field="0" count="1" selected="0">
            <x v="45"/>
          </reference>
          <reference field="1" count="1">
            <x v="43"/>
          </reference>
        </references>
      </pivotArea>
    </format>
    <format dxfId="16826">
      <pivotArea dataOnly="0" labelOnly="1" fieldPosition="0">
        <references count="2">
          <reference field="0" count="1" selected="0">
            <x v="46"/>
          </reference>
          <reference field="1" count="1">
            <x v="44"/>
          </reference>
        </references>
      </pivotArea>
    </format>
    <format dxfId="16825">
      <pivotArea dataOnly="0" labelOnly="1" fieldPosition="0">
        <references count="2">
          <reference field="0" count="1" selected="0">
            <x v="47"/>
          </reference>
          <reference field="1" count="1">
            <x v="45"/>
          </reference>
        </references>
      </pivotArea>
    </format>
    <format dxfId="16824">
      <pivotArea dataOnly="0" labelOnly="1" fieldPosition="0">
        <references count="2">
          <reference field="0" count="1" selected="0">
            <x v="48"/>
          </reference>
          <reference field="1" count="1">
            <x v="46"/>
          </reference>
        </references>
      </pivotArea>
    </format>
    <format dxfId="16823">
      <pivotArea dataOnly="0" labelOnly="1" fieldPosition="0">
        <references count="2">
          <reference field="0" count="1" selected="0">
            <x v="49"/>
          </reference>
          <reference field="1" count="1">
            <x v="47"/>
          </reference>
        </references>
      </pivotArea>
    </format>
    <format dxfId="16822">
      <pivotArea dataOnly="0" labelOnly="1" fieldPosition="0">
        <references count="2">
          <reference field="0" count="1" selected="0">
            <x v="50"/>
          </reference>
          <reference field="1" count="1">
            <x v="48"/>
          </reference>
        </references>
      </pivotArea>
    </format>
    <format dxfId="16821">
      <pivotArea dataOnly="0" labelOnly="1" fieldPosition="0">
        <references count="2">
          <reference field="0" count="1" selected="0">
            <x v="51"/>
          </reference>
          <reference field="1" count="1">
            <x v="49"/>
          </reference>
        </references>
      </pivotArea>
    </format>
    <format dxfId="16820">
      <pivotArea dataOnly="0" labelOnly="1" fieldPosition="0">
        <references count="2">
          <reference field="0" count="1" selected="0">
            <x v="52"/>
          </reference>
          <reference field="1" count="1">
            <x v="50"/>
          </reference>
        </references>
      </pivotArea>
    </format>
    <format dxfId="16819">
      <pivotArea dataOnly="0" labelOnly="1" fieldPosition="0">
        <references count="2">
          <reference field="0" count="1" selected="0">
            <x v="53"/>
          </reference>
          <reference field="1" count="1">
            <x v="51"/>
          </reference>
        </references>
      </pivotArea>
    </format>
    <format dxfId="16818">
      <pivotArea dataOnly="0" labelOnly="1" fieldPosition="0">
        <references count="2">
          <reference field="0" count="1" selected="0">
            <x v="54"/>
          </reference>
          <reference field="1" count="1">
            <x v="52"/>
          </reference>
        </references>
      </pivotArea>
    </format>
    <format dxfId="16817">
      <pivotArea dataOnly="0" labelOnly="1" fieldPosition="0">
        <references count="2">
          <reference field="0" count="1" selected="0">
            <x v="55"/>
          </reference>
          <reference field="1" count="1">
            <x v="53"/>
          </reference>
        </references>
      </pivotArea>
    </format>
    <format dxfId="16816">
      <pivotArea dataOnly="0" labelOnly="1" fieldPosition="0">
        <references count="2">
          <reference field="0" count="1" selected="0">
            <x v="56"/>
          </reference>
          <reference field="1" count="1">
            <x v="54"/>
          </reference>
        </references>
      </pivotArea>
    </format>
    <format dxfId="16815">
      <pivotArea dataOnly="0" labelOnly="1" fieldPosition="0">
        <references count="2">
          <reference field="0" count="1" selected="0">
            <x v="57"/>
          </reference>
          <reference field="1" count="1">
            <x v="55"/>
          </reference>
        </references>
      </pivotArea>
    </format>
    <format dxfId="16814">
      <pivotArea dataOnly="0" labelOnly="1" fieldPosition="0">
        <references count="2">
          <reference field="0" count="1" selected="0">
            <x v="58"/>
          </reference>
          <reference field="1" count="1">
            <x v="56"/>
          </reference>
        </references>
      </pivotArea>
    </format>
    <format dxfId="16813">
      <pivotArea dataOnly="0" labelOnly="1" fieldPosition="0">
        <references count="2">
          <reference field="0" count="1" selected="0">
            <x v="59"/>
          </reference>
          <reference field="1" count="1">
            <x v="57"/>
          </reference>
        </references>
      </pivotArea>
    </format>
    <format dxfId="16812">
      <pivotArea dataOnly="0" labelOnly="1" fieldPosition="0">
        <references count="2">
          <reference field="0" count="1" selected="0">
            <x v="60"/>
          </reference>
          <reference field="1" count="1">
            <x v="58"/>
          </reference>
        </references>
      </pivotArea>
    </format>
    <format dxfId="16811">
      <pivotArea dataOnly="0" labelOnly="1" fieldPosition="0">
        <references count="2">
          <reference field="0" count="1" selected="0">
            <x v="61"/>
          </reference>
          <reference field="1" count="1">
            <x v="59"/>
          </reference>
        </references>
      </pivotArea>
    </format>
    <format dxfId="16810">
      <pivotArea dataOnly="0" labelOnly="1" fieldPosition="0">
        <references count="2">
          <reference field="0" count="1" selected="0">
            <x v="62"/>
          </reference>
          <reference field="1" count="1">
            <x v="60"/>
          </reference>
        </references>
      </pivotArea>
    </format>
    <format dxfId="16809">
      <pivotArea dataOnly="0" labelOnly="1" fieldPosition="0">
        <references count="2">
          <reference field="0" count="1" selected="0">
            <x v="63"/>
          </reference>
          <reference field="1" count="1">
            <x v="61"/>
          </reference>
        </references>
      </pivotArea>
    </format>
    <format dxfId="16808">
      <pivotArea dataOnly="0" labelOnly="1" fieldPosition="0">
        <references count="2">
          <reference field="0" count="1" selected="0">
            <x v="64"/>
          </reference>
          <reference field="1" count="1">
            <x v="62"/>
          </reference>
        </references>
      </pivotArea>
    </format>
    <format dxfId="16807">
      <pivotArea dataOnly="0" labelOnly="1" fieldPosition="0">
        <references count="2">
          <reference field="0" count="1" selected="0">
            <x v="65"/>
          </reference>
          <reference field="1" count="1">
            <x v="63"/>
          </reference>
        </references>
      </pivotArea>
    </format>
    <format dxfId="16806">
      <pivotArea dataOnly="0" labelOnly="1" fieldPosition="0">
        <references count="2">
          <reference field="0" count="1" selected="0">
            <x v="66"/>
          </reference>
          <reference field="1" count="1">
            <x v="64"/>
          </reference>
        </references>
      </pivotArea>
    </format>
    <format dxfId="16805">
      <pivotArea dataOnly="0" labelOnly="1" fieldPosition="0">
        <references count="2">
          <reference field="0" count="1" selected="0">
            <x v="67"/>
          </reference>
          <reference field="1" count="1">
            <x v="65"/>
          </reference>
        </references>
      </pivotArea>
    </format>
    <format dxfId="16804">
      <pivotArea dataOnly="0" labelOnly="1" fieldPosition="0">
        <references count="2">
          <reference field="0" count="1" selected="0">
            <x v="68"/>
          </reference>
          <reference field="1" count="1">
            <x v="66"/>
          </reference>
        </references>
      </pivotArea>
    </format>
    <format dxfId="16803">
      <pivotArea dataOnly="0" labelOnly="1" fieldPosition="0">
        <references count="2">
          <reference field="0" count="1" selected="0">
            <x v="69"/>
          </reference>
          <reference field="1" count="1">
            <x v="67"/>
          </reference>
        </references>
      </pivotArea>
    </format>
    <format dxfId="16802">
      <pivotArea dataOnly="0" labelOnly="1" fieldPosition="0">
        <references count="2">
          <reference field="0" count="1" selected="0">
            <x v="70"/>
          </reference>
          <reference field="1" count="1">
            <x v="68"/>
          </reference>
        </references>
      </pivotArea>
    </format>
    <format dxfId="16801">
      <pivotArea dataOnly="0" labelOnly="1" fieldPosition="0">
        <references count="2">
          <reference field="0" count="1" selected="0">
            <x v="71"/>
          </reference>
          <reference field="1" count="1">
            <x v="69"/>
          </reference>
        </references>
      </pivotArea>
    </format>
    <format dxfId="16800">
      <pivotArea dataOnly="0" labelOnly="1" fieldPosition="0">
        <references count="2">
          <reference field="0" count="1" selected="0">
            <x v="72"/>
          </reference>
          <reference field="1" count="1">
            <x v="70"/>
          </reference>
        </references>
      </pivotArea>
    </format>
    <format dxfId="16799">
      <pivotArea dataOnly="0" labelOnly="1" fieldPosition="0">
        <references count="2">
          <reference field="0" count="1" selected="0">
            <x v="73"/>
          </reference>
          <reference field="1" count="1">
            <x v="71"/>
          </reference>
        </references>
      </pivotArea>
    </format>
    <format dxfId="16798">
      <pivotArea dataOnly="0" labelOnly="1" fieldPosition="0">
        <references count="2">
          <reference field="0" count="1" selected="0">
            <x v="74"/>
          </reference>
          <reference field="1" count="1">
            <x v="72"/>
          </reference>
        </references>
      </pivotArea>
    </format>
    <format dxfId="16797">
      <pivotArea dataOnly="0" labelOnly="1" fieldPosition="0">
        <references count="2">
          <reference field="0" count="1" selected="0">
            <x v="75"/>
          </reference>
          <reference field="1" count="1">
            <x v="73"/>
          </reference>
        </references>
      </pivotArea>
    </format>
    <format dxfId="16796">
      <pivotArea dataOnly="0" labelOnly="1" fieldPosition="0">
        <references count="2">
          <reference field="0" count="1" selected="0">
            <x v="76"/>
          </reference>
          <reference field="1" count="1">
            <x v="74"/>
          </reference>
        </references>
      </pivotArea>
    </format>
    <format dxfId="16795">
      <pivotArea dataOnly="0" labelOnly="1" fieldPosition="0">
        <references count="2">
          <reference field="0" count="1" selected="0">
            <x v="77"/>
          </reference>
          <reference field="1" count="1">
            <x v="75"/>
          </reference>
        </references>
      </pivotArea>
    </format>
    <format dxfId="16794">
      <pivotArea dataOnly="0" labelOnly="1" fieldPosition="0">
        <references count="2">
          <reference field="0" count="1" selected="0">
            <x v="78"/>
          </reference>
          <reference field="1" count="1">
            <x v="76"/>
          </reference>
        </references>
      </pivotArea>
    </format>
    <format dxfId="16793">
      <pivotArea dataOnly="0" labelOnly="1" fieldPosition="0">
        <references count="2">
          <reference field="0" count="1" selected="0">
            <x v="79"/>
          </reference>
          <reference field="1" count="1">
            <x v="77"/>
          </reference>
        </references>
      </pivotArea>
    </format>
    <format dxfId="16792">
      <pivotArea dataOnly="0" labelOnly="1" fieldPosition="0">
        <references count="2">
          <reference field="0" count="1" selected="0">
            <x v="80"/>
          </reference>
          <reference field="1" count="1">
            <x v="78"/>
          </reference>
        </references>
      </pivotArea>
    </format>
    <format dxfId="16791">
      <pivotArea dataOnly="0" labelOnly="1" fieldPosition="0">
        <references count="2">
          <reference field="0" count="1" selected="0">
            <x v="81"/>
          </reference>
          <reference field="1" count="1">
            <x v="79"/>
          </reference>
        </references>
      </pivotArea>
    </format>
    <format dxfId="16790">
      <pivotArea dataOnly="0" labelOnly="1" fieldPosition="0">
        <references count="2">
          <reference field="0" count="1" selected="0">
            <x v="82"/>
          </reference>
          <reference field="1" count="1">
            <x v="80"/>
          </reference>
        </references>
      </pivotArea>
    </format>
    <format dxfId="16789">
      <pivotArea dataOnly="0" labelOnly="1" fieldPosition="0">
        <references count="2">
          <reference field="0" count="1" selected="0">
            <x v="83"/>
          </reference>
          <reference field="1" count="1">
            <x v="81"/>
          </reference>
        </references>
      </pivotArea>
    </format>
    <format dxfId="16788">
      <pivotArea dataOnly="0" labelOnly="1" fieldPosition="0">
        <references count="2">
          <reference field="0" count="1" selected="0">
            <x v="84"/>
          </reference>
          <reference field="1" count="1">
            <x v="82"/>
          </reference>
        </references>
      </pivotArea>
    </format>
    <format dxfId="16787">
      <pivotArea dataOnly="0" labelOnly="1" fieldPosition="0">
        <references count="2">
          <reference field="0" count="1" selected="0">
            <x v="85"/>
          </reference>
          <reference field="1" count="1">
            <x v="83"/>
          </reference>
        </references>
      </pivotArea>
    </format>
    <format dxfId="16786">
      <pivotArea dataOnly="0" labelOnly="1" fieldPosition="0">
        <references count="2">
          <reference field="0" count="1" selected="0">
            <x v="86"/>
          </reference>
          <reference field="1" count="1">
            <x v="84"/>
          </reference>
        </references>
      </pivotArea>
    </format>
    <format dxfId="16785">
      <pivotArea dataOnly="0" labelOnly="1" fieldPosition="0">
        <references count="2">
          <reference field="0" count="1" selected="0">
            <x v="87"/>
          </reference>
          <reference field="1" count="1">
            <x v="85"/>
          </reference>
        </references>
      </pivotArea>
    </format>
    <format dxfId="16784">
      <pivotArea dataOnly="0" labelOnly="1" fieldPosition="0">
        <references count="2">
          <reference field="0" count="1" selected="0">
            <x v="88"/>
          </reference>
          <reference field="1" count="1">
            <x v="86"/>
          </reference>
        </references>
      </pivotArea>
    </format>
    <format dxfId="16783">
      <pivotArea dataOnly="0" labelOnly="1" fieldPosition="0">
        <references count="2">
          <reference field="0" count="1" selected="0">
            <x v="89"/>
          </reference>
          <reference field="1" count="1">
            <x v="87"/>
          </reference>
        </references>
      </pivotArea>
    </format>
    <format dxfId="16782">
      <pivotArea dataOnly="0" labelOnly="1" fieldPosition="0">
        <references count="2">
          <reference field="0" count="1" selected="0">
            <x v="90"/>
          </reference>
          <reference field="1" count="1">
            <x v="88"/>
          </reference>
        </references>
      </pivotArea>
    </format>
    <format dxfId="16781">
      <pivotArea dataOnly="0" labelOnly="1" fieldPosition="0">
        <references count="2">
          <reference field="0" count="1" selected="0">
            <x v="91"/>
          </reference>
          <reference field="1" count="1">
            <x v="89"/>
          </reference>
        </references>
      </pivotArea>
    </format>
    <format dxfId="16780">
      <pivotArea dataOnly="0" labelOnly="1" fieldPosition="0">
        <references count="2">
          <reference field="0" count="1" selected="0">
            <x v="92"/>
          </reference>
          <reference field="1" count="1">
            <x v="90"/>
          </reference>
        </references>
      </pivotArea>
    </format>
    <format dxfId="16779">
      <pivotArea dataOnly="0" labelOnly="1" fieldPosition="0">
        <references count="2">
          <reference field="0" count="1" selected="0">
            <x v="93"/>
          </reference>
          <reference field="1" count="1">
            <x v="91"/>
          </reference>
        </references>
      </pivotArea>
    </format>
    <format dxfId="16778">
      <pivotArea dataOnly="0" labelOnly="1" fieldPosition="0">
        <references count="2">
          <reference field="0" count="1" selected="0">
            <x v="94"/>
          </reference>
          <reference field="1" count="1">
            <x v="92"/>
          </reference>
        </references>
      </pivotArea>
    </format>
    <format dxfId="16777">
      <pivotArea dataOnly="0" labelOnly="1" fieldPosition="0">
        <references count="2">
          <reference field="0" count="1" selected="0">
            <x v="95"/>
          </reference>
          <reference field="1" count="1">
            <x v="93"/>
          </reference>
        </references>
      </pivotArea>
    </format>
    <format dxfId="16776">
      <pivotArea dataOnly="0" labelOnly="1" fieldPosition="0">
        <references count="2">
          <reference field="0" count="1" selected="0">
            <x v="96"/>
          </reference>
          <reference field="1" count="1">
            <x v="94"/>
          </reference>
        </references>
      </pivotArea>
    </format>
    <format dxfId="16775">
      <pivotArea dataOnly="0" labelOnly="1" fieldPosition="0">
        <references count="2">
          <reference field="0" count="1" selected="0">
            <x v="97"/>
          </reference>
          <reference field="1" count="1">
            <x v="95"/>
          </reference>
        </references>
      </pivotArea>
    </format>
    <format dxfId="16774">
      <pivotArea dataOnly="0" labelOnly="1" fieldPosition="0">
        <references count="2">
          <reference field="0" count="1" selected="0">
            <x v="98"/>
          </reference>
          <reference field="1" count="1">
            <x v="96"/>
          </reference>
        </references>
      </pivotArea>
    </format>
    <format dxfId="16773">
      <pivotArea dataOnly="0" labelOnly="1" fieldPosition="0">
        <references count="2">
          <reference field="0" count="1" selected="0">
            <x v="99"/>
          </reference>
          <reference field="1" count="1">
            <x v="97"/>
          </reference>
        </references>
      </pivotArea>
    </format>
    <format dxfId="16772">
      <pivotArea dataOnly="0" labelOnly="1" fieldPosition="0">
        <references count="2">
          <reference field="0" count="1" selected="0">
            <x v="100"/>
          </reference>
          <reference field="1" count="1">
            <x v="98"/>
          </reference>
        </references>
      </pivotArea>
    </format>
    <format dxfId="16771">
      <pivotArea dataOnly="0" labelOnly="1" fieldPosition="0">
        <references count="2">
          <reference field="0" count="1" selected="0">
            <x v="101"/>
          </reference>
          <reference field="1" count="1">
            <x v="99"/>
          </reference>
        </references>
      </pivotArea>
    </format>
    <format dxfId="16770">
      <pivotArea dataOnly="0" labelOnly="1" fieldPosition="0">
        <references count="2">
          <reference field="0" count="1" selected="0">
            <x v="102"/>
          </reference>
          <reference field="1" count="1">
            <x v="100"/>
          </reference>
        </references>
      </pivotArea>
    </format>
    <format dxfId="16769">
      <pivotArea dataOnly="0" labelOnly="1" fieldPosition="0">
        <references count="2">
          <reference field="0" count="1" selected="0">
            <x v="103"/>
          </reference>
          <reference field="1" count="1">
            <x v="101"/>
          </reference>
        </references>
      </pivotArea>
    </format>
    <format dxfId="16768">
      <pivotArea dataOnly="0" labelOnly="1" fieldPosition="0">
        <references count="2">
          <reference field="0" count="1" selected="0">
            <x v="104"/>
          </reference>
          <reference field="1" count="1">
            <x v="102"/>
          </reference>
        </references>
      </pivotArea>
    </format>
    <format dxfId="16767">
      <pivotArea dataOnly="0" labelOnly="1" fieldPosition="0">
        <references count="2">
          <reference field="0" count="1" selected="0">
            <x v="105"/>
          </reference>
          <reference field="1" count="1">
            <x v="103"/>
          </reference>
        </references>
      </pivotArea>
    </format>
    <format dxfId="16766">
      <pivotArea dataOnly="0" labelOnly="1" fieldPosition="0">
        <references count="2">
          <reference field="0" count="1" selected="0">
            <x v="106"/>
          </reference>
          <reference field="1" count="1">
            <x v="104"/>
          </reference>
        </references>
      </pivotArea>
    </format>
    <format dxfId="16765">
      <pivotArea dataOnly="0" labelOnly="1" fieldPosition="0">
        <references count="2">
          <reference field="0" count="1" selected="0">
            <x v="107"/>
          </reference>
          <reference field="1" count="1">
            <x v="105"/>
          </reference>
        </references>
      </pivotArea>
    </format>
    <format dxfId="16764">
      <pivotArea dataOnly="0" labelOnly="1" fieldPosition="0">
        <references count="2">
          <reference field="0" count="1" selected="0">
            <x v="108"/>
          </reference>
          <reference field="1" count="1">
            <x v="106"/>
          </reference>
        </references>
      </pivotArea>
    </format>
    <format dxfId="16763">
      <pivotArea dataOnly="0" labelOnly="1" fieldPosition="0">
        <references count="2">
          <reference field="0" count="1" selected="0">
            <x v="109"/>
          </reference>
          <reference field="1" count="1">
            <x v="107"/>
          </reference>
        </references>
      </pivotArea>
    </format>
    <format dxfId="16762">
      <pivotArea dataOnly="0" labelOnly="1" fieldPosition="0">
        <references count="2">
          <reference field="0" count="1" selected="0">
            <x v="110"/>
          </reference>
          <reference field="1" count="1">
            <x v="108"/>
          </reference>
        </references>
      </pivotArea>
    </format>
    <format dxfId="16761">
      <pivotArea dataOnly="0" labelOnly="1" fieldPosition="0">
        <references count="2">
          <reference field="0" count="1" selected="0">
            <x v="111"/>
          </reference>
          <reference field="1" count="1">
            <x v="109"/>
          </reference>
        </references>
      </pivotArea>
    </format>
    <format dxfId="16760">
      <pivotArea dataOnly="0" labelOnly="1" fieldPosition="0">
        <references count="2">
          <reference field="0" count="1" selected="0">
            <x v="112"/>
          </reference>
          <reference field="1" count="1">
            <x v="110"/>
          </reference>
        </references>
      </pivotArea>
    </format>
    <format dxfId="16759">
      <pivotArea dataOnly="0" labelOnly="1" fieldPosition="0">
        <references count="2">
          <reference field="0" count="1" selected="0">
            <x v="113"/>
          </reference>
          <reference field="1" count="1">
            <x v="111"/>
          </reference>
        </references>
      </pivotArea>
    </format>
    <format dxfId="16758">
      <pivotArea dataOnly="0" labelOnly="1" fieldPosition="0">
        <references count="2">
          <reference field="0" count="1" selected="0">
            <x v="114"/>
          </reference>
          <reference field="1" count="1">
            <x v="112"/>
          </reference>
        </references>
      </pivotArea>
    </format>
    <format dxfId="16757">
      <pivotArea dataOnly="0" labelOnly="1" fieldPosition="0">
        <references count="2">
          <reference field="0" count="1" selected="0">
            <x v="115"/>
          </reference>
          <reference field="1" count="1">
            <x v="113"/>
          </reference>
        </references>
      </pivotArea>
    </format>
    <format dxfId="16756">
      <pivotArea dataOnly="0" labelOnly="1" fieldPosition="0">
        <references count="2">
          <reference field="0" count="1" selected="0">
            <x v="116"/>
          </reference>
          <reference field="1" count="1">
            <x v="114"/>
          </reference>
        </references>
      </pivotArea>
    </format>
    <format dxfId="16755">
      <pivotArea dataOnly="0" labelOnly="1" fieldPosition="0">
        <references count="2">
          <reference field="0" count="1" selected="0">
            <x v="117"/>
          </reference>
          <reference field="1" count="1">
            <x v="115"/>
          </reference>
        </references>
      </pivotArea>
    </format>
    <format dxfId="16754">
      <pivotArea dataOnly="0" labelOnly="1" fieldPosition="0">
        <references count="2">
          <reference field="0" count="1" selected="0">
            <x v="118"/>
          </reference>
          <reference field="1" count="1">
            <x v="116"/>
          </reference>
        </references>
      </pivotArea>
    </format>
    <format dxfId="16753">
      <pivotArea dataOnly="0" labelOnly="1" fieldPosition="0">
        <references count="2">
          <reference field="0" count="1" selected="0">
            <x v="119"/>
          </reference>
          <reference field="1" count="1">
            <x v="117"/>
          </reference>
        </references>
      </pivotArea>
    </format>
    <format dxfId="16752">
      <pivotArea dataOnly="0" labelOnly="1" fieldPosition="0">
        <references count="2">
          <reference field="0" count="1" selected="0">
            <x v="120"/>
          </reference>
          <reference field="1" count="1">
            <x v="118"/>
          </reference>
        </references>
      </pivotArea>
    </format>
    <format dxfId="16751">
      <pivotArea dataOnly="0" labelOnly="1" fieldPosition="0">
        <references count="2">
          <reference field="0" count="1" selected="0">
            <x v="121"/>
          </reference>
          <reference field="1" count="1">
            <x v="119"/>
          </reference>
        </references>
      </pivotArea>
    </format>
    <format dxfId="16750">
      <pivotArea dataOnly="0" labelOnly="1" fieldPosition="0">
        <references count="2">
          <reference field="0" count="1" selected="0">
            <x v="122"/>
          </reference>
          <reference field="1" count="1">
            <x v="120"/>
          </reference>
        </references>
      </pivotArea>
    </format>
    <format dxfId="16749">
      <pivotArea dataOnly="0" labelOnly="1" fieldPosition="0">
        <references count="2">
          <reference field="0" count="1" selected="0">
            <x v="123"/>
          </reference>
          <reference field="1" count="1">
            <x v="121"/>
          </reference>
        </references>
      </pivotArea>
    </format>
    <format dxfId="16748">
      <pivotArea dataOnly="0" labelOnly="1" fieldPosition="0">
        <references count="2">
          <reference field="0" count="1" selected="0">
            <x v="124"/>
          </reference>
          <reference field="1" count="1">
            <x v="122"/>
          </reference>
        </references>
      </pivotArea>
    </format>
    <format dxfId="16747">
      <pivotArea dataOnly="0" labelOnly="1" fieldPosition="0">
        <references count="2">
          <reference field="0" count="1" selected="0">
            <x v="125"/>
          </reference>
          <reference field="1" count="1">
            <x v="123"/>
          </reference>
        </references>
      </pivotArea>
    </format>
    <format dxfId="16746">
      <pivotArea dataOnly="0" labelOnly="1" fieldPosition="0">
        <references count="2">
          <reference field="0" count="1" selected="0">
            <x v="126"/>
          </reference>
          <reference field="1" count="1">
            <x v="124"/>
          </reference>
        </references>
      </pivotArea>
    </format>
    <format dxfId="16745">
      <pivotArea dataOnly="0" labelOnly="1" fieldPosition="0">
        <references count="2">
          <reference field="0" count="1" selected="0">
            <x v="127"/>
          </reference>
          <reference field="1" count="1">
            <x v="125"/>
          </reference>
        </references>
      </pivotArea>
    </format>
    <format dxfId="16744">
      <pivotArea dataOnly="0" labelOnly="1" fieldPosition="0">
        <references count="2">
          <reference field="0" count="1" selected="0">
            <x v="128"/>
          </reference>
          <reference field="1" count="1">
            <x v="126"/>
          </reference>
        </references>
      </pivotArea>
    </format>
    <format dxfId="16743">
      <pivotArea dataOnly="0" labelOnly="1" fieldPosition="0">
        <references count="2">
          <reference field="0" count="1" selected="0">
            <x v="129"/>
          </reference>
          <reference field="1" count="1">
            <x v="127"/>
          </reference>
        </references>
      </pivotArea>
    </format>
    <format dxfId="16742">
      <pivotArea dataOnly="0" labelOnly="1" fieldPosition="0">
        <references count="2">
          <reference field="0" count="1" selected="0">
            <x v="130"/>
          </reference>
          <reference field="1" count="1">
            <x v="128"/>
          </reference>
        </references>
      </pivotArea>
    </format>
    <format dxfId="16741">
      <pivotArea dataOnly="0" labelOnly="1" fieldPosition="0">
        <references count="2">
          <reference field="0" count="1" selected="0">
            <x v="131"/>
          </reference>
          <reference field="1" count="1">
            <x v="129"/>
          </reference>
        </references>
      </pivotArea>
    </format>
    <format dxfId="16740">
      <pivotArea dataOnly="0" labelOnly="1" fieldPosition="0">
        <references count="2">
          <reference field="0" count="1" selected="0">
            <x v="132"/>
          </reference>
          <reference field="1" count="1">
            <x v="130"/>
          </reference>
        </references>
      </pivotArea>
    </format>
    <format dxfId="16739">
      <pivotArea dataOnly="0" labelOnly="1" fieldPosition="0">
        <references count="2">
          <reference field="0" count="1" selected="0">
            <x v="133"/>
          </reference>
          <reference field="1" count="1">
            <x v="131"/>
          </reference>
        </references>
      </pivotArea>
    </format>
    <format dxfId="16738">
      <pivotArea dataOnly="0" labelOnly="1" fieldPosition="0">
        <references count="2">
          <reference field="0" count="1" selected="0">
            <x v="134"/>
          </reference>
          <reference field="1" count="1">
            <x v="132"/>
          </reference>
        </references>
      </pivotArea>
    </format>
    <format dxfId="16737">
      <pivotArea dataOnly="0" labelOnly="1" fieldPosition="0">
        <references count="2">
          <reference field="0" count="1" selected="0">
            <x v="135"/>
          </reference>
          <reference field="1" count="1">
            <x v="133"/>
          </reference>
        </references>
      </pivotArea>
    </format>
    <format dxfId="16736">
      <pivotArea dataOnly="0" labelOnly="1" fieldPosition="0">
        <references count="2">
          <reference field="0" count="1" selected="0">
            <x v="136"/>
          </reference>
          <reference field="1" count="1">
            <x v="134"/>
          </reference>
        </references>
      </pivotArea>
    </format>
    <format dxfId="16735">
      <pivotArea dataOnly="0" labelOnly="1" fieldPosition="0">
        <references count="2">
          <reference field="0" count="1" selected="0">
            <x v="137"/>
          </reference>
          <reference field="1" count="1">
            <x v="135"/>
          </reference>
        </references>
      </pivotArea>
    </format>
    <format dxfId="16734">
      <pivotArea dataOnly="0" labelOnly="1" fieldPosition="0">
        <references count="2">
          <reference field="0" count="1" selected="0">
            <x v="138"/>
          </reference>
          <reference field="1" count="1">
            <x v="136"/>
          </reference>
        </references>
      </pivotArea>
    </format>
    <format dxfId="16733">
      <pivotArea dataOnly="0" labelOnly="1" fieldPosition="0">
        <references count="2">
          <reference field="0" count="1" selected="0">
            <x v="139"/>
          </reference>
          <reference field="1" count="1">
            <x v="137"/>
          </reference>
        </references>
      </pivotArea>
    </format>
    <format dxfId="16732">
      <pivotArea dataOnly="0" labelOnly="1" fieldPosition="0">
        <references count="2">
          <reference field="0" count="1" selected="0">
            <x v="140"/>
          </reference>
          <reference field="1" count="1">
            <x v="138"/>
          </reference>
        </references>
      </pivotArea>
    </format>
    <format dxfId="16731">
      <pivotArea dataOnly="0" labelOnly="1" fieldPosition="0">
        <references count="2">
          <reference field="0" count="1" selected="0">
            <x v="141"/>
          </reference>
          <reference field="1" count="1">
            <x v="139"/>
          </reference>
        </references>
      </pivotArea>
    </format>
    <format dxfId="16730">
      <pivotArea dataOnly="0" labelOnly="1" fieldPosition="0">
        <references count="2">
          <reference field="0" count="1" selected="0">
            <x v="142"/>
          </reference>
          <reference field="1" count="1">
            <x v="140"/>
          </reference>
        </references>
      </pivotArea>
    </format>
    <format dxfId="16729">
      <pivotArea dataOnly="0" labelOnly="1" fieldPosition="0">
        <references count="2">
          <reference field="0" count="1" selected="0">
            <x v="143"/>
          </reference>
          <reference field="1" count="1">
            <x v="141"/>
          </reference>
        </references>
      </pivotArea>
    </format>
    <format dxfId="16728">
      <pivotArea dataOnly="0" labelOnly="1" fieldPosition="0">
        <references count="2">
          <reference field="0" count="1" selected="0">
            <x v="144"/>
          </reference>
          <reference field="1" count="1">
            <x v="142"/>
          </reference>
        </references>
      </pivotArea>
    </format>
    <format dxfId="16727">
      <pivotArea dataOnly="0" labelOnly="1" fieldPosition="0">
        <references count="2">
          <reference field="0" count="1" selected="0">
            <x v="145"/>
          </reference>
          <reference field="1" count="1">
            <x v="143"/>
          </reference>
        </references>
      </pivotArea>
    </format>
    <format dxfId="16726">
      <pivotArea dataOnly="0" labelOnly="1" fieldPosition="0">
        <references count="2">
          <reference field="0" count="1" selected="0">
            <x v="146"/>
          </reference>
          <reference field="1" count="1">
            <x v="144"/>
          </reference>
        </references>
      </pivotArea>
    </format>
    <format dxfId="16725">
      <pivotArea dataOnly="0" labelOnly="1" fieldPosition="0">
        <references count="2">
          <reference field="0" count="1" selected="0">
            <x v="147"/>
          </reference>
          <reference field="1" count="1">
            <x v="145"/>
          </reference>
        </references>
      </pivotArea>
    </format>
    <format dxfId="16724">
      <pivotArea dataOnly="0" labelOnly="1" fieldPosition="0">
        <references count="2">
          <reference field="0" count="1" selected="0">
            <x v="148"/>
          </reference>
          <reference field="1" count="1">
            <x v="146"/>
          </reference>
        </references>
      </pivotArea>
    </format>
    <format dxfId="16723">
      <pivotArea dataOnly="0" labelOnly="1" fieldPosition="0">
        <references count="2">
          <reference field="0" count="1" selected="0">
            <x v="149"/>
          </reference>
          <reference field="1" count="1">
            <x v="147"/>
          </reference>
        </references>
      </pivotArea>
    </format>
    <format dxfId="16722">
      <pivotArea dataOnly="0" labelOnly="1" fieldPosition="0">
        <references count="2">
          <reference field="0" count="1" selected="0">
            <x v="150"/>
          </reference>
          <reference field="1" count="1">
            <x v="148"/>
          </reference>
        </references>
      </pivotArea>
    </format>
    <format dxfId="16721">
      <pivotArea dataOnly="0" labelOnly="1" fieldPosition="0">
        <references count="2">
          <reference field="0" count="1" selected="0">
            <x v="151"/>
          </reference>
          <reference field="1" count="1">
            <x v="149"/>
          </reference>
        </references>
      </pivotArea>
    </format>
    <format dxfId="16720">
      <pivotArea dataOnly="0" labelOnly="1" fieldPosition="0">
        <references count="2">
          <reference field="0" count="1" selected="0">
            <x v="152"/>
          </reference>
          <reference field="1" count="1">
            <x v="150"/>
          </reference>
        </references>
      </pivotArea>
    </format>
    <format dxfId="16719">
      <pivotArea dataOnly="0" labelOnly="1" fieldPosition="0">
        <references count="2">
          <reference field="0" count="1" selected="0">
            <x v="153"/>
          </reference>
          <reference field="1" count="1">
            <x v="151"/>
          </reference>
        </references>
      </pivotArea>
    </format>
    <format dxfId="16718">
      <pivotArea dataOnly="0" labelOnly="1" fieldPosition="0">
        <references count="2">
          <reference field="0" count="1" selected="0">
            <x v="154"/>
          </reference>
          <reference field="1" count="1">
            <x v="152"/>
          </reference>
        </references>
      </pivotArea>
    </format>
    <format dxfId="16717">
      <pivotArea dataOnly="0" labelOnly="1" fieldPosition="0">
        <references count="2">
          <reference field="0" count="1" selected="0">
            <x v="155"/>
          </reference>
          <reference field="1" count="1">
            <x v="153"/>
          </reference>
        </references>
      </pivotArea>
    </format>
    <format dxfId="16716">
      <pivotArea dataOnly="0" labelOnly="1" fieldPosition="0">
        <references count="2">
          <reference field="0" count="1" selected="0">
            <x v="156"/>
          </reference>
          <reference field="1" count="1">
            <x v="154"/>
          </reference>
        </references>
      </pivotArea>
    </format>
    <format dxfId="16715">
      <pivotArea dataOnly="0" labelOnly="1" fieldPosition="0">
        <references count="2">
          <reference field="0" count="1" selected="0">
            <x v="157"/>
          </reference>
          <reference field="1" count="1">
            <x v="155"/>
          </reference>
        </references>
      </pivotArea>
    </format>
    <format dxfId="16714">
      <pivotArea dataOnly="0" labelOnly="1" fieldPosition="0">
        <references count="2">
          <reference field="0" count="1" selected="0">
            <x v="158"/>
          </reference>
          <reference field="1" count="1">
            <x v="156"/>
          </reference>
        </references>
      </pivotArea>
    </format>
    <format dxfId="16713">
      <pivotArea dataOnly="0" labelOnly="1" fieldPosition="0">
        <references count="2">
          <reference field="0" count="1" selected="0">
            <x v="159"/>
          </reference>
          <reference field="1" count="1">
            <x v="157"/>
          </reference>
        </references>
      </pivotArea>
    </format>
    <format dxfId="16712">
      <pivotArea dataOnly="0" labelOnly="1" fieldPosition="0">
        <references count="2">
          <reference field="0" count="1" selected="0">
            <x v="160"/>
          </reference>
          <reference field="1" count="1">
            <x v="158"/>
          </reference>
        </references>
      </pivotArea>
    </format>
    <format dxfId="16711">
      <pivotArea dataOnly="0" labelOnly="1" fieldPosition="0">
        <references count="2">
          <reference field="0" count="1" selected="0">
            <x v="161"/>
          </reference>
          <reference field="1" count="1">
            <x v="159"/>
          </reference>
        </references>
      </pivotArea>
    </format>
    <format dxfId="16710">
      <pivotArea dataOnly="0" labelOnly="1" fieldPosition="0">
        <references count="2">
          <reference field="0" count="1" selected="0">
            <x v="162"/>
          </reference>
          <reference field="1" count="1">
            <x v="160"/>
          </reference>
        </references>
      </pivotArea>
    </format>
    <format dxfId="16709">
      <pivotArea dataOnly="0" labelOnly="1" fieldPosition="0">
        <references count="2">
          <reference field="0" count="1" selected="0">
            <x v="163"/>
          </reference>
          <reference field="1" count="1">
            <x v="161"/>
          </reference>
        </references>
      </pivotArea>
    </format>
    <format dxfId="16708">
      <pivotArea dataOnly="0" labelOnly="1" fieldPosition="0">
        <references count="2">
          <reference field="0" count="1" selected="0">
            <x v="164"/>
          </reference>
          <reference field="1" count="1">
            <x v="162"/>
          </reference>
        </references>
      </pivotArea>
    </format>
    <format dxfId="16707">
      <pivotArea dataOnly="0" labelOnly="1" fieldPosition="0">
        <references count="2">
          <reference field="0" count="1" selected="0">
            <x v="165"/>
          </reference>
          <reference field="1" count="1">
            <x v="163"/>
          </reference>
        </references>
      </pivotArea>
    </format>
    <format dxfId="16706">
      <pivotArea dataOnly="0" labelOnly="1" fieldPosition="0">
        <references count="2">
          <reference field="0" count="1" selected="0">
            <x v="166"/>
          </reference>
          <reference field="1" count="1">
            <x v="164"/>
          </reference>
        </references>
      </pivotArea>
    </format>
    <format dxfId="16705">
      <pivotArea dataOnly="0" labelOnly="1" fieldPosition="0">
        <references count="2">
          <reference field="0" count="1" selected="0">
            <x v="167"/>
          </reference>
          <reference field="1" count="1">
            <x v="165"/>
          </reference>
        </references>
      </pivotArea>
    </format>
    <format dxfId="16704">
      <pivotArea dataOnly="0" labelOnly="1" fieldPosition="0">
        <references count="2">
          <reference field="0" count="1" selected="0">
            <x v="168"/>
          </reference>
          <reference field="1" count="1">
            <x v="166"/>
          </reference>
        </references>
      </pivotArea>
    </format>
    <format dxfId="16703">
      <pivotArea dataOnly="0" labelOnly="1" fieldPosition="0">
        <references count="2">
          <reference field="0" count="1" selected="0">
            <x v="169"/>
          </reference>
          <reference field="1" count="1">
            <x v="167"/>
          </reference>
        </references>
      </pivotArea>
    </format>
    <format dxfId="16702">
      <pivotArea dataOnly="0" labelOnly="1" fieldPosition="0">
        <references count="2">
          <reference field="0" count="1" selected="0">
            <x v="170"/>
          </reference>
          <reference field="1" count="1">
            <x v="168"/>
          </reference>
        </references>
      </pivotArea>
    </format>
    <format dxfId="16701">
      <pivotArea dataOnly="0" labelOnly="1" fieldPosition="0">
        <references count="2">
          <reference field="0" count="1" selected="0">
            <x v="171"/>
          </reference>
          <reference field="1" count="1">
            <x v="169"/>
          </reference>
        </references>
      </pivotArea>
    </format>
    <format dxfId="16700">
      <pivotArea dataOnly="0" labelOnly="1" fieldPosition="0">
        <references count="2">
          <reference field="0" count="1" selected="0">
            <x v="172"/>
          </reference>
          <reference field="1" count="1">
            <x v="170"/>
          </reference>
        </references>
      </pivotArea>
    </format>
    <format dxfId="16699">
      <pivotArea dataOnly="0" labelOnly="1" fieldPosition="0">
        <references count="2">
          <reference field="0" count="1" selected="0">
            <x v="173"/>
          </reference>
          <reference field="1" count="1">
            <x v="171"/>
          </reference>
        </references>
      </pivotArea>
    </format>
    <format dxfId="16698">
      <pivotArea dataOnly="0" labelOnly="1" fieldPosition="0">
        <references count="2">
          <reference field="0" count="1" selected="0">
            <x v="174"/>
          </reference>
          <reference field="1" count="1">
            <x v="172"/>
          </reference>
        </references>
      </pivotArea>
    </format>
    <format dxfId="16697">
      <pivotArea dataOnly="0" labelOnly="1" fieldPosition="0">
        <references count="2">
          <reference field="0" count="1" selected="0">
            <x v="175"/>
          </reference>
          <reference field="1" count="1">
            <x v="173"/>
          </reference>
        </references>
      </pivotArea>
    </format>
    <format dxfId="16696">
      <pivotArea dataOnly="0" labelOnly="1" fieldPosition="0">
        <references count="2">
          <reference field="0" count="1" selected="0">
            <x v="176"/>
          </reference>
          <reference field="1" count="1">
            <x v="174"/>
          </reference>
        </references>
      </pivotArea>
    </format>
    <format dxfId="16695">
      <pivotArea dataOnly="0" labelOnly="1" fieldPosition="0">
        <references count="2">
          <reference field="0" count="1" selected="0">
            <x v="177"/>
          </reference>
          <reference field="1" count="1">
            <x v="175"/>
          </reference>
        </references>
      </pivotArea>
    </format>
    <format dxfId="16694">
      <pivotArea dataOnly="0" labelOnly="1" fieldPosition="0">
        <references count="2">
          <reference field="0" count="1" selected="0">
            <x v="178"/>
          </reference>
          <reference field="1" count="1">
            <x v="176"/>
          </reference>
        </references>
      </pivotArea>
    </format>
    <format dxfId="16693">
      <pivotArea dataOnly="0" labelOnly="1" fieldPosition="0">
        <references count="2">
          <reference field="0" count="1" selected="0">
            <x v="179"/>
          </reference>
          <reference field="1" count="1">
            <x v="177"/>
          </reference>
        </references>
      </pivotArea>
    </format>
    <format dxfId="16692">
      <pivotArea dataOnly="0" labelOnly="1" fieldPosition="0">
        <references count="2">
          <reference field="0" count="1" selected="0">
            <x v="180"/>
          </reference>
          <reference field="1" count="1">
            <x v="178"/>
          </reference>
        </references>
      </pivotArea>
    </format>
    <format dxfId="16691">
      <pivotArea dataOnly="0" labelOnly="1" fieldPosition="0">
        <references count="2">
          <reference field="0" count="1" selected="0">
            <x v="181"/>
          </reference>
          <reference field="1" count="1">
            <x v="179"/>
          </reference>
        </references>
      </pivotArea>
    </format>
    <format dxfId="16690">
      <pivotArea dataOnly="0" labelOnly="1" fieldPosition="0">
        <references count="2">
          <reference field="0" count="1" selected="0">
            <x v="182"/>
          </reference>
          <reference field="1" count="1">
            <x v="180"/>
          </reference>
        </references>
      </pivotArea>
    </format>
    <format dxfId="16689">
      <pivotArea dataOnly="0" labelOnly="1" fieldPosition="0">
        <references count="2">
          <reference field="0" count="1" selected="0">
            <x v="183"/>
          </reference>
          <reference field="1" count="1">
            <x v="181"/>
          </reference>
        </references>
      </pivotArea>
    </format>
    <format dxfId="16688">
      <pivotArea dataOnly="0" labelOnly="1" fieldPosition="0">
        <references count="2">
          <reference field="0" count="1" selected="0">
            <x v="184"/>
          </reference>
          <reference field="1" count="1">
            <x v="182"/>
          </reference>
        </references>
      </pivotArea>
    </format>
    <format dxfId="16687">
      <pivotArea dataOnly="0" labelOnly="1" fieldPosition="0">
        <references count="2">
          <reference field="0" count="1" selected="0">
            <x v="185"/>
          </reference>
          <reference field="1" count="1">
            <x v="183"/>
          </reference>
        </references>
      </pivotArea>
    </format>
    <format dxfId="16686">
      <pivotArea dataOnly="0" labelOnly="1" fieldPosition="0">
        <references count="2">
          <reference field="0" count="1" selected="0">
            <x v="186"/>
          </reference>
          <reference field="1" count="1">
            <x v="184"/>
          </reference>
        </references>
      </pivotArea>
    </format>
    <format dxfId="16685">
      <pivotArea dataOnly="0" labelOnly="1" fieldPosition="0">
        <references count="2">
          <reference field="0" count="1" selected="0">
            <x v="187"/>
          </reference>
          <reference field="1" count="1">
            <x v="185"/>
          </reference>
        </references>
      </pivotArea>
    </format>
    <format dxfId="16684">
      <pivotArea dataOnly="0" labelOnly="1" fieldPosition="0">
        <references count="2">
          <reference field="0" count="1" selected="0">
            <x v="188"/>
          </reference>
          <reference field="1" count="1">
            <x v="186"/>
          </reference>
        </references>
      </pivotArea>
    </format>
    <format dxfId="16683">
      <pivotArea dataOnly="0" labelOnly="1" fieldPosition="0">
        <references count="2">
          <reference field="0" count="1" selected="0">
            <x v="189"/>
          </reference>
          <reference field="1" count="1">
            <x v="187"/>
          </reference>
        </references>
      </pivotArea>
    </format>
    <format dxfId="16682">
      <pivotArea dataOnly="0" labelOnly="1" fieldPosition="0">
        <references count="2">
          <reference field="0" count="1" selected="0">
            <x v="190"/>
          </reference>
          <reference field="1" count="1">
            <x v="188"/>
          </reference>
        </references>
      </pivotArea>
    </format>
    <format dxfId="16681">
      <pivotArea dataOnly="0" labelOnly="1" fieldPosition="0">
        <references count="2">
          <reference field="0" count="1" selected="0">
            <x v="191"/>
          </reference>
          <reference field="1" count="1">
            <x v="189"/>
          </reference>
        </references>
      </pivotArea>
    </format>
    <format dxfId="16680">
      <pivotArea dataOnly="0" labelOnly="1" fieldPosition="0">
        <references count="2">
          <reference field="0" count="1" selected="0">
            <x v="192"/>
          </reference>
          <reference field="1" count="1">
            <x v="190"/>
          </reference>
        </references>
      </pivotArea>
    </format>
    <format dxfId="16679">
      <pivotArea dataOnly="0" labelOnly="1" fieldPosition="0">
        <references count="2">
          <reference field="0" count="1" selected="0">
            <x v="193"/>
          </reference>
          <reference field="1" count="1">
            <x v="191"/>
          </reference>
        </references>
      </pivotArea>
    </format>
    <format dxfId="16678">
      <pivotArea dataOnly="0" labelOnly="1" fieldPosition="0">
        <references count="2">
          <reference field="0" count="1" selected="0">
            <x v="194"/>
          </reference>
          <reference field="1" count="1">
            <x v="192"/>
          </reference>
        </references>
      </pivotArea>
    </format>
    <format dxfId="16677">
      <pivotArea dataOnly="0" labelOnly="1" fieldPosition="0">
        <references count="2">
          <reference field="0" count="1" selected="0">
            <x v="195"/>
          </reference>
          <reference field="1" count="1">
            <x v="193"/>
          </reference>
        </references>
      </pivotArea>
    </format>
    <format dxfId="16676">
      <pivotArea dataOnly="0" labelOnly="1" fieldPosition="0">
        <references count="2">
          <reference field="0" count="1" selected="0">
            <x v="196"/>
          </reference>
          <reference field="1" count="1">
            <x v="194"/>
          </reference>
        </references>
      </pivotArea>
    </format>
    <format dxfId="16675">
      <pivotArea dataOnly="0" labelOnly="1" fieldPosition="0">
        <references count="2">
          <reference field="0" count="1" selected="0">
            <x v="197"/>
          </reference>
          <reference field="1" count="1">
            <x v="195"/>
          </reference>
        </references>
      </pivotArea>
    </format>
    <format dxfId="16674">
      <pivotArea dataOnly="0" labelOnly="1" fieldPosition="0">
        <references count="2">
          <reference field="0" count="1" selected="0">
            <x v="198"/>
          </reference>
          <reference field="1" count="1">
            <x v="196"/>
          </reference>
        </references>
      </pivotArea>
    </format>
    <format dxfId="16673">
      <pivotArea dataOnly="0" labelOnly="1" fieldPosition="0">
        <references count="2">
          <reference field="0" count="1" selected="0">
            <x v="199"/>
          </reference>
          <reference field="1" count="1">
            <x v="197"/>
          </reference>
        </references>
      </pivotArea>
    </format>
    <format dxfId="16672">
      <pivotArea dataOnly="0" labelOnly="1" fieldPosition="0">
        <references count="2">
          <reference field="0" count="1" selected="0">
            <x v="200"/>
          </reference>
          <reference field="1" count="1">
            <x v="198"/>
          </reference>
        </references>
      </pivotArea>
    </format>
    <format dxfId="16671">
      <pivotArea dataOnly="0" labelOnly="1" fieldPosition="0">
        <references count="2">
          <reference field="0" count="1" selected="0">
            <x v="201"/>
          </reference>
          <reference field="1" count="1">
            <x v="199"/>
          </reference>
        </references>
      </pivotArea>
    </format>
    <format dxfId="16670">
      <pivotArea dataOnly="0" labelOnly="1" fieldPosition="0">
        <references count="2">
          <reference field="0" count="1" selected="0">
            <x v="202"/>
          </reference>
          <reference field="1" count="1">
            <x v="200"/>
          </reference>
        </references>
      </pivotArea>
    </format>
    <format dxfId="16669">
      <pivotArea dataOnly="0" labelOnly="1" fieldPosition="0">
        <references count="2">
          <reference field="0" count="1" selected="0">
            <x v="203"/>
          </reference>
          <reference field="1" count="1">
            <x v="201"/>
          </reference>
        </references>
      </pivotArea>
    </format>
    <format dxfId="16668">
      <pivotArea dataOnly="0" labelOnly="1" fieldPosition="0">
        <references count="2">
          <reference field="0" count="1" selected="0">
            <x v="204"/>
          </reference>
          <reference field="1" count="1">
            <x v="202"/>
          </reference>
        </references>
      </pivotArea>
    </format>
    <format dxfId="16667">
      <pivotArea dataOnly="0" labelOnly="1" fieldPosition="0">
        <references count="2">
          <reference field="0" count="1" selected="0">
            <x v="205"/>
          </reference>
          <reference field="1" count="1">
            <x v="203"/>
          </reference>
        </references>
      </pivotArea>
    </format>
    <format dxfId="16666">
      <pivotArea dataOnly="0" labelOnly="1" fieldPosition="0">
        <references count="2">
          <reference field="0" count="1" selected="0">
            <x v="206"/>
          </reference>
          <reference field="1" count="1">
            <x v="204"/>
          </reference>
        </references>
      </pivotArea>
    </format>
    <format dxfId="16665">
      <pivotArea dataOnly="0" labelOnly="1" fieldPosition="0">
        <references count="2">
          <reference field="0" count="1" selected="0">
            <x v="207"/>
          </reference>
          <reference field="1" count="1">
            <x v="205"/>
          </reference>
        </references>
      </pivotArea>
    </format>
    <format dxfId="16664">
      <pivotArea dataOnly="0" labelOnly="1" fieldPosition="0">
        <references count="2">
          <reference field="0" count="1" selected="0">
            <x v="208"/>
          </reference>
          <reference field="1" count="1">
            <x v="206"/>
          </reference>
        </references>
      </pivotArea>
    </format>
    <format dxfId="16663">
      <pivotArea dataOnly="0" labelOnly="1" fieldPosition="0">
        <references count="2">
          <reference field="0" count="1" selected="0">
            <x v="209"/>
          </reference>
          <reference field="1" count="1">
            <x v="207"/>
          </reference>
        </references>
      </pivotArea>
    </format>
    <format dxfId="16662">
      <pivotArea dataOnly="0" labelOnly="1" fieldPosition="0">
        <references count="2">
          <reference field="0" count="1" selected="0">
            <x v="210"/>
          </reference>
          <reference field="1" count="1">
            <x v="208"/>
          </reference>
        </references>
      </pivotArea>
    </format>
    <format dxfId="16661">
      <pivotArea dataOnly="0" labelOnly="1" fieldPosition="0">
        <references count="2">
          <reference field="0" count="1" selected="0">
            <x v="211"/>
          </reference>
          <reference field="1" count="1">
            <x v="209"/>
          </reference>
        </references>
      </pivotArea>
    </format>
    <format dxfId="16660">
      <pivotArea dataOnly="0" labelOnly="1" fieldPosition="0">
        <references count="2">
          <reference field="0" count="1" selected="0">
            <x v="212"/>
          </reference>
          <reference field="1" count="1">
            <x v="210"/>
          </reference>
        </references>
      </pivotArea>
    </format>
    <format dxfId="16659">
      <pivotArea dataOnly="0" labelOnly="1" fieldPosition="0">
        <references count="2">
          <reference field="0" count="1" selected="0">
            <x v="213"/>
          </reference>
          <reference field="1" count="1">
            <x v="211"/>
          </reference>
        </references>
      </pivotArea>
    </format>
    <format dxfId="16658">
      <pivotArea dataOnly="0" labelOnly="1" fieldPosition="0">
        <references count="2">
          <reference field="0" count="1" selected="0">
            <x v="214"/>
          </reference>
          <reference field="1" count="1">
            <x v="212"/>
          </reference>
        </references>
      </pivotArea>
    </format>
    <format dxfId="16657">
      <pivotArea dataOnly="0" labelOnly="1" fieldPosition="0">
        <references count="2">
          <reference field="0" count="1" selected="0">
            <x v="215"/>
          </reference>
          <reference field="1" count="1">
            <x v="213"/>
          </reference>
        </references>
      </pivotArea>
    </format>
    <format dxfId="16656">
      <pivotArea dataOnly="0" labelOnly="1" fieldPosition="0">
        <references count="2">
          <reference field="0" count="1" selected="0">
            <x v="216"/>
          </reference>
          <reference field="1" count="1">
            <x v="214"/>
          </reference>
        </references>
      </pivotArea>
    </format>
    <format dxfId="16655">
      <pivotArea dataOnly="0" labelOnly="1" fieldPosition="0">
        <references count="2">
          <reference field="0" count="1" selected="0">
            <x v="217"/>
          </reference>
          <reference field="1" count="1">
            <x v="215"/>
          </reference>
        </references>
      </pivotArea>
    </format>
    <format dxfId="16654">
      <pivotArea dataOnly="0" labelOnly="1" fieldPosition="0">
        <references count="2">
          <reference field="0" count="1" selected="0">
            <x v="218"/>
          </reference>
          <reference field="1" count="1">
            <x v="216"/>
          </reference>
        </references>
      </pivotArea>
    </format>
    <format dxfId="16653">
      <pivotArea dataOnly="0" labelOnly="1" fieldPosition="0">
        <references count="2">
          <reference field="0" count="1" selected="0">
            <x v="219"/>
          </reference>
          <reference field="1" count="1">
            <x v="217"/>
          </reference>
        </references>
      </pivotArea>
    </format>
    <format dxfId="16652">
      <pivotArea dataOnly="0" labelOnly="1" fieldPosition="0">
        <references count="2">
          <reference field="0" count="1" selected="0">
            <x v="220"/>
          </reference>
          <reference field="1" count="1">
            <x v="218"/>
          </reference>
        </references>
      </pivotArea>
    </format>
    <format dxfId="16651">
      <pivotArea dataOnly="0" labelOnly="1" fieldPosition="0">
        <references count="2">
          <reference field="0" count="1" selected="0">
            <x v="221"/>
          </reference>
          <reference field="1" count="1">
            <x v="219"/>
          </reference>
        </references>
      </pivotArea>
    </format>
    <format dxfId="16650">
      <pivotArea dataOnly="0" labelOnly="1" fieldPosition="0">
        <references count="2">
          <reference field="0" count="1" selected="0">
            <x v="222"/>
          </reference>
          <reference field="1" count="1">
            <x v="220"/>
          </reference>
        </references>
      </pivotArea>
    </format>
    <format dxfId="16649">
      <pivotArea dataOnly="0" labelOnly="1" fieldPosition="0">
        <references count="2">
          <reference field="0" count="1" selected="0">
            <x v="223"/>
          </reference>
          <reference field="1" count="1">
            <x v="221"/>
          </reference>
        </references>
      </pivotArea>
    </format>
    <format dxfId="16648">
      <pivotArea dataOnly="0" labelOnly="1" fieldPosition="0">
        <references count="2">
          <reference field="0" count="1" selected="0">
            <x v="224"/>
          </reference>
          <reference field="1" count="1">
            <x v="222"/>
          </reference>
        </references>
      </pivotArea>
    </format>
    <format dxfId="16647">
      <pivotArea dataOnly="0" labelOnly="1" fieldPosition="0">
        <references count="2">
          <reference field="0" count="1" selected="0">
            <x v="225"/>
          </reference>
          <reference field="1" count="1">
            <x v="223"/>
          </reference>
        </references>
      </pivotArea>
    </format>
    <format dxfId="16646">
      <pivotArea dataOnly="0" labelOnly="1" fieldPosition="0">
        <references count="2">
          <reference field="0" count="1" selected="0">
            <x v="226"/>
          </reference>
          <reference field="1" count="1">
            <x v="224"/>
          </reference>
        </references>
      </pivotArea>
    </format>
    <format dxfId="16645">
      <pivotArea dataOnly="0" labelOnly="1" fieldPosition="0">
        <references count="2">
          <reference field="0" count="1" selected="0">
            <x v="227"/>
          </reference>
          <reference field="1" count="1">
            <x v="225"/>
          </reference>
        </references>
      </pivotArea>
    </format>
    <format dxfId="16644">
      <pivotArea dataOnly="0" labelOnly="1" fieldPosition="0">
        <references count="2">
          <reference field="0" count="1" selected="0">
            <x v="228"/>
          </reference>
          <reference field="1" count="1">
            <x v="226"/>
          </reference>
        </references>
      </pivotArea>
    </format>
    <format dxfId="16643">
      <pivotArea dataOnly="0" labelOnly="1" fieldPosition="0">
        <references count="2">
          <reference field="0" count="1" selected="0">
            <x v="229"/>
          </reference>
          <reference field="1" count="1">
            <x v="227"/>
          </reference>
        </references>
      </pivotArea>
    </format>
    <format dxfId="16642">
      <pivotArea dataOnly="0" labelOnly="1" fieldPosition="0">
        <references count="2">
          <reference field="0" count="1" selected="0">
            <x v="230"/>
          </reference>
          <reference field="1" count="1">
            <x v="228"/>
          </reference>
        </references>
      </pivotArea>
    </format>
    <format dxfId="16641">
      <pivotArea dataOnly="0" labelOnly="1" fieldPosition="0">
        <references count="2">
          <reference field="0" count="1" selected="0">
            <x v="231"/>
          </reference>
          <reference field="1" count="1">
            <x v="229"/>
          </reference>
        </references>
      </pivotArea>
    </format>
    <format dxfId="16640">
      <pivotArea dataOnly="0" labelOnly="1" fieldPosition="0">
        <references count="2">
          <reference field="0" count="1" selected="0">
            <x v="232"/>
          </reference>
          <reference field="1" count="1">
            <x v="230"/>
          </reference>
        </references>
      </pivotArea>
    </format>
    <format dxfId="16639">
      <pivotArea dataOnly="0" labelOnly="1" fieldPosition="0">
        <references count="2">
          <reference field="0" count="1" selected="0">
            <x v="233"/>
          </reference>
          <reference field="1" count="1">
            <x v="231"/>
          </reference>
        </references>
      </pivotArea>
    </format>
    <format dxfId="16638">
      <pivotArea dataOnly="0" labelOnly="1" fieldPosition="0">
        <references count="2">
          <reference field="0" count="1" selected="0">
            <x v="234"/>
          </reference>
          <reference field="1" count="1">
            <x v="232"/>
          </reference>
        </references>
      </pivotArea>
    </format>
    <format dxfId="16637">
      <pivotArea dataOnly="0" labelOnly="1" fieldPosition="0">
        <references count="2">
          <reference field="0" count="1" selected="0">
            <x v="235"/>
          </reference>
          <reference field="1" count="1">
            <x v="233"/>
          </reference>
        </references>
      </pivotArea>
    </format>
    <format dxfId="16636">
      <pivotArea dataOnly="0" labelOnly="1" fieldPosition="0">
        <references count="2">
          <reference field="0" count="1" selected="0">
            <x v="236"/>
          </reference>
          <reference field="1" count="1">
            <x v="234"/>
          </reference>
        </references>
      </pivotArea>
    </format>
    <format dxfId="16635">
      <pivotArea dataOnly="0" labelOnly="1" fieldPosition="0">
        <references count="2">
          <reference field="0" count="1" selected="0">
            <x v="237"/>
          </reference>
          <reference field="1" count="1">
            <x v="235"/>
          </reference>
        </references>
      </pivotArea>
    </format>
    <format dxfId="16634">
      <pivotArea dataOnly="0" labelOnly="1" fieldPosition="0">
        <references count="2">
          <reference field="0" count="1" selected="0">
            <x v="238"/>
          </reference>
          <reference field="1" count="1">
            <x v="236"/>
          </reference>
        </references>
      </pivotArea>
    </format>
    <format dxfId="16633">
      <pivotArea dataOnly="0" labelOnly="1" fieldPosition="0">
        <references count="2">
          <reference field="0" count="1" selected="0">
            <x v="239"/>
          </reference>
          <reference field="1" count="1">
            <x v="237"/>
          </reference>
        </references>
      </pivotArea>
    </format>
    <format dxfId="16632">
      <pivotArea dataOnly="0" labelOnly="1" fieldPosition="0">
        <references count="2">
          <reference field="0" count="1" selected="0">
            <x v="240"/>
          </reference>
          <reference field="1" count="1">
            <x v="238"/>
          </reference>
        </references>
      </pivotArea>
    </format>
    <format dxfId="16631">
      <pivotArea dataOnly="0" labelOnly="1" fieldPosition="0">
        <references count="2">
          <reference field="0" count="1" selected="0">
            <x v="241"/>
          </reference>
          <reference field="1" count="1">
            <x v="239"/>
          </reference>
        </references>
      </pivotArea>
    </format>
    <format dxfId="16630">
      <pivotArea dataOnly="0" labelOnly="1" fieldPosition="0">
        <references count="2">
          <reference field="0" count="1" selected="0">
            <x v="242"/>
          </reference>
          <reference field="1" count="1">
            <x v="240"/>
          </reference>
        </references>
      </pivotArea>
    </format>
    <format dxfId="16629">
      <pivotArea dataOnly="0" labelOnly="1" fieldPosition="0">
        <references count="2">
          <reference field="0" count="1" selected="0">
            <x v="243"/>
          </reference>
          <reference field="1" count="1">
            <x v="241"/>
          </reference>
        </references>
      </pivotArea>
    </format>
    <format dxfId="16628">
      <pivotArea dataOnly="0" labelOnly="1" fieldPosition="0">
        <references count="2">
          <reference field="0" count="1" selected="0">
            <x v="244"/>
          </reference>
          <reference field="1" count="1">
            <x v="242"/>
          </reference>
        </references>
      </pivotArea>
    </format>
    <format dxfId="16627">
      <pivotArea dataOnly="0" labelOnly="1" fieldPosition="0">
        <references count="2">
          <reference field="0" count="1" selected="0">
            <x v="245"/>
          </reference>
          <reference field="1" count="1">
            <x v="243"/>
          </reference>
        </references>
      </pivotArea>
    </format>
    <format dxfId="16626">
      <pivotArea dataOnly="0" labelOnly="1" fieldPosition="0">
        <references count="2">
          <reference field="0" count="1" selected="0">
            <x v="246"/>
          </reference>
          <reference field="1" count="1">
            <x v="244"/>
          </reference>
        </references>
      </pivotArea>
    </format>
    <format dxfId="16625">
      <pivotArea dataOnly="0" labelOnly="1" fieldPosition="0">
        <references count="2">
          <reference field="0" count="1" selected="0">
            <x v="247"/>
          </reference>
          <reference field="1" count="1">
            <x v="245"/>
          </reference>
        </references>
      </pivotArea>
    </format>
    <format dxfId="16624">
      <pivotArea dataOnly="0" labelOnly="1" fieldPosition="0">
        <references count="2">
          <reference field="0" count="1" selected="0">
            <x v="248"/>
          </reference>
          <reference field="1" count="1">
            <x v="246"/>
          </reference>
        </references>
      </pivotArea>
    </format>
    <format dxfId="16623">
      <pivotArea dataOnly="0" labelOnly="1" fieldPosition="0">
        <references count="2">
          <reference field="0" count="1" selected="0">
            <x v="249"/>
          </reference>
          <reference field="1" count="1">
            <x v="247"/>
          </reference>
        </references>
      </pivotArea>
    </format>
    <format dxfId="16622">
      <pivotArea dataOnly="0" labelOnly="1" fieldPosition="0">
        <references count="2">
          <reference field="0" count="1" selected="0">
            <x v="250"/>
          </reference>
          <reference field="1" count="1">
            <x v="248"/>
          </reference>
        </references>
      </pivotArea>
    </format>
    <format dxfId="16621">
      <pivotArea dataOnly="0" labelOnly="1" fieldPosition="0">
        <references count="2">
          <reference field="0" count="1" selected="0">
            <x v="251"/>
          </reference>
          <reference field="1" count="1">
            <x v="249"/>
          </reference>
        </references>
      </pivotArea>
    </format>
    <format dxfId="16620">
      <pivotArea dataOnly="0" labelOnly="1" fieldPosition="0">
        <references count="2">
          <reference field="0" count="1" selected="0">
            <x v="252"/>
          </reference>
          <reference field="1" count="1">
            <x v="250"/>
          </reference>
        </references>
      </pivotArea>
    </format>
    <format dxfId="16619">
      <pivotArea dataOnly="0" labelOnly="1" fieldPosition="0">
        <references count="2">
          <reference field="0" count="1" selected="0">
            <x v="253"/>
          </reference>
          <reference field="1" count="1">
            <x v="251"/>
          </reference>
        </references>
      </pivotArea>
    </format>
    <format dxfId="16618">
      <pivotArea dataOnly="0" labelOnly="1" fieldPosition="0">
        <references count="2">
          <reference field="0" count="1" selected="0">
            <x v="254"/>
          </reference>
          <reference field="1" count="1">
            <x v="252"/>
          </reference>
        </references>
      </pivotArea>
    </format>
    <format dxfId="16617">
      <pivotArea dataOnly="0" labelOnly="1" fieldPosition="0">
        <references count="2">
          <reference field="0" count="1" selected="0">
            <x v="255"/>
          </reference>
          <reference field="1" count="1">
            <x v="253"/>
          </reference>
        </references>
      </pivotArea>
    </format>
    <format dxfId="16616">
      <pivotArea dataOnly="0" labelOnly="1" fieldPosition="0">
        <references count="2">
          <reference field="0" count="1" selected="0">
            <x v="256"/>
          </reference>
          <reference field="1" count="1">
            <x v="254"/>
          </reference>
        </references>
      </pivotArea>
    </format>
    <format dxfId="16615">
      <pivotArea dataOnly="0" labelOnly="1" fieldPosition="0">
        <references count="2">
          <reference field="0" count="1" selected="0">
            <x v="257"/>
          </reference>
          <reference field="1" count="1">
            <x v="255"/>
          </reference>
        </references>
      </pivotArea>
    </format>
    <format dxfId="16614">
      <pivotArea dataOnly="0" labelOnly="1" fieldPosition="0">
        <references count="2">
          <reference field="0" count="1" selected="0">
            <x v="258"/>
          </reference>
          <reference field="1" count="1">
            <x v="256"/>
          </reference>
        </references>
      </pivotArea>
    </format>
    <format dxfId="16613">
      <pivotArea dataOnly="0" labelOnly="1" fieldPosition="0">
        <references count="2">
          <reference field="0" count="1" selected="0">
            <x v="259"/>
          </reference>
          <reference field="1" count="1">
            <x v="257"/>
          </reference>
        </references>
      </pivotArea>
    </format>
    <format dxfId="16612">
      <pivotArea dataOnly="0" labelOnly="1" fieldPosition="0">
        <references count="2">
          <reference field="0" count="1" selected="0">
            <x v="260"/>
          </reference>
          <reference field="1" count="1">
            <x v="258"/>
          </reference>
        </references>
      </pivotArea>
    </format>
    <format dxfId="16611">
      <pivotArea dataOnly="0" labelOnly="1" fieldPosition="0">
        <references count="2">
          <reference field="0" count="1" selected="0">
            <x v="261"/>
          </reference>
          <reference field="1" count="1">
            <x v="259"/>
          </reference>
        </references>
      </pivotArea>
    </format>
    <format dxfId="16610">
      <pivotArea dataOnly="0" labelOnly="1" fieldPosition="0">
        <references count="2">
          <reference field="0" count="1" selected="0">
            <x v="262"/>
          </reference>
          <reference field="1" count="1">
            <x v="260"/>
          </reference>
        </references>
      </pivotArea>
    </format>
    <format dxfId="16609">
      <pivotArea dataOnly="0" labelOnly="1" fieldPosition="0">
        <references count="2">
          <reference field="0" count="1" selected="0">
            <x v="263"/>
          </reference>
          <reference field="1" count="1">
            <x v="261"/>
          </reference>
        </references>
      </pivotArea>
    </format>
    <format dxfId="16608">
      <pivotArea dataOnly="0" labelOnly="1" fieldPosition="0">
        <references count="2">
          <reference field="0" count="1" selected="0">
            <x v="264"/>
          </reference>
          <reference field="1" count="1">
            <x v="262"/>
          </reference>
        </references>
      </pivotArea>
    </format>
    <format dxfId="16607">
      <pivotArea dataOnly="0" labelOnly="1" fieldPosition="0">
        <references count="2">
          <reference field="0" count="1" selected="0">
            <x v="265"/>
          </reference>
          <reference field="1" count="1">
            <x v="263"/>
          </reference>
        </references>
      </pivotArea>
    </format>
    <format dxfId="16606">
      <pivotArea dataOnly="0" labelOnly="1" fieldPosition="0">
        <references count="2">
          <reference field="0" count="1" selected="0">
            <x v="266"/>
          </reference>
          <reference field="1" count="1">
            <x v="264"/>
          </reference>
        </references>
      </pivotArea>
    </format>
    <format dxfId="16605">
      <pivotArea dataOnly="0" labelOnly="1" fieldPosition="0">
        <references count="2">
          <reference field="0" count="1" selected="0">
            <x v="267"/>
          </reference>
          <reference field="1" count="1">
            <x v="265"/>
          </reference>
        </references>
      </pivotArea>
    </format>
    <format dxfId="16604">
      <pivotArea dataOnly="0" labelOnly="1" fieldPosition="0">
        <references count="2">
          <reference field="0" count="1" selected="0">
            <x v="268"/>
          </reference>
          <reference field="1" count="1">
            <x v="266"/>
          </reference>
        </references>
      </pivotArea>
    </format>
    <format dxfId="16603">
      <pivotArea dataOnly="0" labelOnly="1" fieldPosition="0">
        <references count="2">
          <reference field="0" count="1" selected="0">
            <x v="269"/>
          </reference>
          <reference field="1" count="1">
            <x v="267"/>
          </reference>
        </references>
      </pivotArea>
    </format>
    <format dxfId="16602">
      <pivotArea dataOnly="0" labelOnly="1" fieldPosition="0">
        <references count="2">
          <reference field="0" count="1" selected="0">
            <x v="270"/>
          </reference>
          <reference field="1" count="1">
            <x v="268"/>
          </reference>
        </references>
      </pivotArea>
    </format>
    <format dxfId="16601">
      <pivotArea dataOnly="0" labelOnly="1" fieldPosition="0">
        <references count="2">
          <reference field="0" count="1" selected="0">
            <x v="271"/>
          </reference>
          <reference field="1" count="1">
            <x v="269"/>
          </reference>
        </references>
      </pivotArea>
    </format>
    <format dxfId="16600">
      <pivotArea dataOnly="0" labelOnly="1" fieldPosition="0">
        <references count="2">
          <reference field="0" count="1" selected="0">
            <x v="272"/>
          </reference>
          <reference field="1" count="1">
            <x v="270"/>
          </reference>
        </references>
      </pivotArea>
    </format>
    <format dxfId="16599">
      <pivotArea dataOnly="0" labelOnly="1" fieldPosition="0">
        <references count="2">
          <reference field="0" count="1" selected="0">
            <x v="273"/>
          </reference>
          <reference field="1" count="1">
            <x v="271"/>
          </reference>
        </references>
      </pivotArea>
    </format>
    <format dxfId="16598">
      <pivotArea dataOnly="0" labelOnly="1" fieldPosition="0">
        <references count="2">
          <reference field="0" count="1" selected="0">
            <x v="274"/>
          </reference>
          <reference field="1" count="1">
            <x v="272"/>
          </reference>
        </references>
      </pivotArea>
    </format>
    <format dxfId="16597">
      <pivotArea dataOnly="0" labelOnly="1" fieldPosition="0">
        <references count="2">
          <reference field="0" count="1" selected="0">
            <x v="275"/>
          </reference>
          <reference field="1" count="1">
            <x v="273"/>
          </reference>
        </references>
      </pivotArea>
    </format>
    <format dxfId="16596">
      <pivotArea dataOnly="0" labelOnly="1" fieldPosition="0">
        <references count="2">
          <reference field="0" count="1" selected="0">
            <x v="276"/>
          </reference>
          <reference field="1" count="1">
            <x v="274"/>
          </reference>
        </references>
      </pivotArea>
    </format>
    <format dxfId="16595">
      <pivotArea dataOnly="0" labelOnly="1" fieldPosition="0">
        <references count="2">
          <reference field="0" count="1" selected="0">
            <x v="277"/>
          </reference>
          <reference field="1" count="1">
            <x v="275"/>
          </reference>
        </references>
      </pivotArea>
    </format>
    <format dxfId="16594">
      <pivotArea dataOnly="0" labelOnly="1" fieldPosition="0">
        <references count="2">
          <reference field="0" count="1" selected="0">
            <x v="278"/>
          </reference>
          <reference field="1" count="1">
            <x v="276"/>
          </reference>
        </references>
      </pivotArea>
    </format>
    <format dxfId="16593">
      <pivotArea dataOnly="0" labelOnly="1" fieldPosition="0">
        <references count="2">
          <reference field="0" count="1" selected="0">
            <x v="279"/>
          </reference>
          <reference field="1" count="1">
            <x v="277"/>
          </reference>
        </references>
      </pivotArea>
    </format>
    <format dxfId="16592">
      <pivotArea dataOnly="0" labelOnly="1" fieldPosition="0">
        <references count="2">
          <reference field="0" count="1" selected="0">
            <x v="280"/>
          </reference>
          <reference field="1" count="1">
            <x v="278"/>
          </reference>
        </references>
      </pivotArea>
    </format>
    <format dxfId="16591">
      <pivotArea dataOnly="0" labelOnly="1" fieldPosition="0">
        <references count="2">
          <reference field="0" count="1" selected="0">
            <x v="281"/>
          </reference>
          <reference field="1" count="1">
            <x v="279"/>
          </reference>
        </references>
      </pivotArea>
    </format>
    <format dxfId="16590">
      <pivotArea dataOnly="0" labelOnly="1" fieldPosition="0">
        <references count="2">
          <reference field="0" count="1" selected="0">
            <x v="282"/>
          </reference>
          <reference field="1" count="1">
            <x v="280"/>
          </reference>
        </references>
      </pivotArea>
    </format>
    <format dxfId="16589">
      <pivotArea dataOnly="0" labelOnly="1" fieldPosition="0">
        <references count="2">
          <reference field="0" count="1" selected="0">
            <x v="283"/>
          </reference>
          <reference field="1" count="1">
            <x v="281"/>
          </reference>
        </references>
      </pivotArea>
    </format>
    <format dxfId="16588">
      <pivotArea dataOnly="0" labelOnly="1" fieldPosition="0">
        <references count="2">
          <reference field="0" count="1" selected="0">
            <x v="284"/>
          </reference>
          <reference field="1" count="1">
            <x v="282"/>
          </reference>
        </references>
      </pivotArea>
    </format>
    <format dxfId="16587">
      <pivotArea dataOnly="0" labelOnly="1" fieldPosition="0">
        <references count="2">
          <reference field="0" count="1" selected="0">
            <x v="285"/>
          </reference>
          <reference field="1" count="1">
            <x v="283"/>
          </reference>
        </references>
      </pivotArea>
    </format>
    <format dxfId="16586">
      <pivotArea dataOnly="0" labelOnly="1" fieldPosition="0">
        <references count="2">
          <reference field="0" count="1" selected="0">
            <x v="286"/>
          </reference>
          <reference field="1" count="1">
            <x v="284"/>
          </reference>
        </references>
      </pivotArea>
    </format>
    <format dxfId="16585">
      <pivotArea dataOnly="0" labelOnly="1" fieldPosition="0">
        <references count="2">
          <reference field="0" count="1" selected="0">
            <x v="287"/>
          </reference>
          <reference field="1" count="1">
            <x v="285"/>
          </reference>
        </references>
      </pivotArea>
    </format>
    <format dxfId="16584">
      <pivotArea dataOnly="0" labelOnly="1" fieldPosition="0">
        <references count="2">
          <reference field="0" count="1" selected="0">
            <x v="288"/>
          </reference>
          <reference field="1" count="1">
            <x v="286"/>
          </reference>
        </references>
      </pivotArea>
    </format>
    <format dxfId="16583">
      <pivotArea dataOnly="0" labelOnly="1" fieldPosition="0">
        <references count="2">
          <reference field="0" count="1" selected="0">
            <x v="289"/>
          </reference>
          <reference field="1" count="1">
            <x v="287"/>
          </reference>
        </references>
      </pivotArea>
    </format>
    <format dxfId="16582">
      <pivotArea dataOnly="0" labelOnly="1" fieldPosition="0">
        <references count="2">
          <reference field="0" count="1" selected="0">
            <x v="290"/>
          </reference>
          <reference field="1" count="1">
            <x v="288"/>
          </reference>
        </references>
      </pivotArea>
    </format>
    <format dxfId="16581">
      <pivotArea dataOnly="0" labelOnly="1" fieldPosition="0">
        <references count="2">
          <reference field="0" count="1" selected="0">
            <x v="291"/>
          </reference>
          <reference field="1" count="1">
            <x v="289"/>
          </reference>
        </references>
      </pivotArea>
    </format>
    <format dxfId="16580">
      <pivotArea dataOnly="0" labelOnly="1" fieldPosition="0">
        <references count="2">
          <reference field="0" count="1" selected="0">
            <x v="292"/>
          </reference>
          <reference field="1" count="1">
            <x v="290"/>
          </reference>
        </references>
      </pivotArea>
    </format>
    <format dxfId="16579">
      <pivotArea dataOnly="0" labelOnly="1" fieldPosition="0">
        <references count="2">
          <reference field="0" count="1" selected="0">
            <x v="293"/>
          </reference>
          <reference field="1" count="1">
            <x v="291"/>
          </reference>
        </references>
      </pivotArea>
    </format>
    <format dxfId="16578">
      <pivotArea dataOnly="0" labelOnly="1" fieldPosition="0">
        <references count="2">
          <reference field="0" count="1" selected="0">
            <x v="294"/>
          </reference>
          <reference field="1" count="1">
            <x v="292"/>
          </reference>
        </references>
      </pivotArea>
    </format>
    <format dxfId="16577">
      <pivotArea dataOnly="0" labelOnly="1" fieldPosition="0">
        <references count="2">
          <reference field="0" count="1" selected="0">
            <x v="295"/>
          </reference>
          <reference field="1" count="1">
            <x v="293"/>
          </reference>
        </references>
      </pivotArea>
    </format>
    <format dxfId="16576">
      <pivotArea dataOnly="0" labelOnly="1" fieldPosition="0">
        <references count="2">
          <reference field="0" count="1" selected="0">
            <x v="296"/>
          </reference>
          <reference field="1" count="1">
            <x v="294"/>
          </reference>
        </references>
      </pivotArea>
    </format>
    <format dxfId="16575">
      <pivotArea dataOnly="0" labelOnly="1" fieldPosition="0">
        <references count="2">
          <reference field="0" count="1" selected="0">
            <x v="297"/>
          </reference>
          <reference field="1" count="1">
            <x v="295"/>
          </reference>
        </references>
      </pivotArea>
    </format>
    <format dxfId="16574">
      <pivotArea dataOnly="0" labelOnly="1" fieldPosition="0">
        <references count="2">
          <reference field="0" count="1" selected="0">
            <x v="298"/>
          </reference>
          <reference field="1" count="1">
            <x v="296"/>
          </reference>
        </references>
      </pivotArea>
    </format>
    <format dxfId="16573">
      <pivotArea dataOnly="0" labelOnly="1" fieldPosition="0">
        <references count="2">
          <reference field="0" count="1" selected="0">
            <x v="299"/>
          </reference>
          <reference field="1" count="1">
            <x v="297"/>
          </reference>
        </references>
      </pivotArea>
    </format>
    <format dxfId="16572">
      <pivotArea dataOnly="0" labelOnly="1" fieldPosition="0">
        <references count="2">
          <reference field="0" count="1" selected="0">
            <x v="300"/>
          </reference>
          <reference field="1" count="1">
            <x v="298"/>
          </reference>
        </references>
      </pivotArea>
    </format>
    <format dxfId="16571">
      <pivotArea dataOnly="0" labelOnly="1" fieldPosition="0">
        <references count="2">
          <reference field="0" count="1" selected="0">
            <x v="301"/>
          </reference>
          <reference field="1" count="1">
            <x v="299"/>
          </reference>
        </references>
      </pivotArea>
    </format>
    <format dxfId="16570">
      <pivotArea dataOnly="0" labelOnly="1" fieldPosition="0">
        <references count="2">
          <reference field="0" count="1" selected="0">
            <x v="302"/>
          </reference>
          <reference field="1" count="1">
            <x v="300"/>
          </reference>
        </references>
      </pivotArea>
    </format>
    <format dxfId="16569">
      <pivotArea dataOnly="0" labelOnly="1" fieldPosition="0">
        <references count="2">
          <reference field="0" count="1" selected="0">
            <x v="303"/>
          </reference>
          <reference field="1" count="1">
            <x v="301"/>
          </reference>
        </references>
      </pivotArea>
    </format>
    <format dxfId="16568">
      <pivotArea dataOnly="0" labelOnly="1" fieldPosition="0">
        <references count="2">
          <reference field="0" count="1" selected="0">
            <x v="304"/>
          </reference>
          <reference field="1" count="1">
            <x v="302"/>
          </reference>
        </references>
      </pivotArea>
    </format>
    <format dxfId="16567">
      <pivotArea dataOnly="0" labelOnly="1" fieldPosition="0">
        <references count="2">
          <reference field="0" count="1" selected="0">
            <x v="305"/>
          </reference>
          <reference field="1" count="1">
            <x v="303"/>
          </reference>
        </references>
      </pivotArea>
    </format>
    <format dxfId="16566">
      <pivotArea dataOnly="0" labelOnly="1" fieldPosition="0">
        <references count="2">
          <reference field="0" count="1" selected="0">
            <x v="306"/>
          </reference>
          <reference field="1" count="1">
            <x v="304"/>
          </reference>
        </references>
      </pivotArea>
    </format>
    <format dxfId="16565">
      <pivotArea dataOnly="0" labelOnly="1" fieldPosition="0">
        <references count="2">
          <reference field="0" count="1" selected="0">
            <x v="307"/>
          </reference>
          <reference field="1" count="1">
            <x v="305"/>
          </reference>
        </references>
      </pivotArea>
    </format>
    <format dxfId="16564">
      <pivotArea dataOnly="0" labelOnly="1" fieldPosition="0">
        <references count="2">
          <reference field="0" count="1" selected="0">
            <x v="308"/>
          </reference>
          <reference field="1" count="1">
            <x v="306"/>
          </reference>
        </references>
      </pivotArea>
    </format>
    <format dxfId="16563">
      <pivotArea dataOnly="0" labelOnly="1" fieldPosition="0">
        <references count="2">
          <reference field="0" count="1" selected="0">
            <x v="309"/>
          </reference>
          <reference field="1" count="1">
            <x v="307"/>
          </reference>
        </references>
      </pivotArea>
    </format>
    <format dxfId="16562">
      <pivotArea dataOnly="0" labelOnly="1" fieldPosition="0">
        <references count="2">
          <reference field="0" count="1" selected="0">
            <x v="310"/>
          </reference>
          <reference field="1" count="1">
            <x v="308"/>
          </reference>
        </references>
      </pivotArea>
    </format>
    <format dxfId="16561">
      <pivotArea dataOnly="0" labelOnly="1" fieldPosition="0">
        <references count="2">
          <reference field="0" count="1" selected="0">
            <x v="311"/>
          </reference>
          <reference field="1" count="1">
            <x v="309"/>
          </reference>
        </references>
      </pivotArea>
    </format>
    <format dxfId="16560">
      <pivotArea dataOnly="0" labelOnly="1" fieldPosition="0">
        <references count="2">
          <reference field="0" count="1" selected="0">
            <x v="312"/>
          </reference>
          <reference field="1" count="1">
            <x v="310"/>
          </reference>
        </references>
      </pivotArea>
    </format>
    <format dxfId="16559">
      <pivotArea dataOnly="0" labelOnly="1" fieldPosition="0">
        <references count="2">
          <reference field="0" count="1" selected="0">
            <x v="313"/>
          </reference>
          <reference field="1" count="1">
            <x v="311"/>
          </reference>
        </references>
      </pivotArea>
    </format>
    <format dxfId="16558">
      <pivotArea dataOnly="0" labelOnly="1" fieldPosition="0">
        <references count="2">
          <reference field="0" count="1" selected="0">
            <x v="314"/>
          </reference>
          <reference field="1" count="1">
            <x v="312"/>
          </reference>
        </references>
      </pivotArea>
    </format>
    <format dxfId="16557">
      <pivotArea dataOnly="0" labelOnly="1" fieldPosition="0">
        <references count="2">
          <reference field="0" count="1" selected="0">
            <x v="315"/>
          </reference>
          <reference field="1" count="1">
            <x v="313"/>
          </reference>
        </references>
      </pivotArea>
    </format>
    <format dxfId="16556">
      <pivotArea dataOnly="0" labelOnly="1" fieldPosition="0">
        <references count="2">
          <reference field="0" count="1" selected="0">
            <x v="316"/>
          </reference>
          <reference field="1" count="1">
            <x v="314"/>
          </reference>
        </references>
      </pivotArea>
    </format>
    <format dxfId="16555">
      <pivotArea dataOnly="0" labelOnly="1" fieldPosition="0">
        <references count="2">
          <reference field="0" count="1" selected="0">
            <x v="317"/>
          </reference>
          <reference field="1" count="1">
            <x v="315"/>
          </reference>
        </references>
      </pivotArea>
    </format>
    <format dxfId="16554">
      <pivotArea dataOnly="0" labelOnly="1" fieldPosition="0">
        <references count="2">
          <reference field="0" count="1" selected="0">
            <x v="318"/>
          </reference>
          <reference field="1" count="1">
            <x v="316"/>
          </reference>
        </references>
      </pivotArea>
    </format>
    <format dxfId="16553">
      <pivotArea dataOnly="0" labelOnly="1" fieldPosition="0">
        <references count="2">
          <reference field="0" count="1" selected="0">
            <x v="319"/>
          </reference>
          <reference field="1" count="1">
            <x v="317"/>
          </reference>
        </references>
      </pivotArea>
    </format>
    <format dxfId="16552">
      <pivotArea dataOnly="0" labelOnly="1" fieldPosition="0">
        <references count="2">
          <reference field="0" count="1" selected="0">
            <x v="320"/>
          </reference>
          <reference field="1" count="1">
            <x v="318"/>
          </reference>
        </references>
      </pivotArea>
    </format>
    <format dxfId="16551">
      <pivotArea dataOnly="0" labelOnly="1" fieldPosition="0">
        <references count="2">
          <reference field="0" count="1" selected="0">
            <x v="321"/>
          </reference>
          <reference field="1" count="1">
            <x v="319"/>
          </reference>
        </references>
      </pivotArea>
    </format>
    <format dxfId="16550">
      <pivotArea dataOnly="0" labelOnly="1" fieldPosition="0">
        <references count="2">
          <reference field="0" count="1" selected="0">
            <x v="322"/>
          </reference>
          <reference field="1" count="1">
            <x v="320"/>
          </reference>
        </references>
      </pivotArea>
    </format>
    <format dxfId="16549">
      <pivotArea dataOnly="0" labelOnly="1" fieldPosition="0">
        <references count="2">
          <reference field="0" count="1" selected="0">
            <x v="323"/>
          </reference>
          <reference field="1" count="1">
            <x v="321"/>
          </reference>
        </references>
      </pivotArea>
    </format>
    <format dxfId="16548">
      <pivotArea dataOnly="0" labelOnly="1" fieldPosition="0">
        <references count="2">
          <reference field="0" count="1" selected="0">
            <x v="324"/>
          </reference>
          <reference field="1" count="1">
            <x v="322"/>
          </reference>
        </references>
      </pivotArea>
    </format>
    <format dxfId="16547">
      <pivotArea dataOnly="0" labelOnly="1" fieldPosition="0">
        <references count="2">
          <reference field="0" count="1" selected="0">
            <x v="325"/>
          </reference>
          <reference field="1" count="1">
            <x v="323"/>
          </reference>
        </references>
      </pivotArea>
    </format>
    <format dxfId="16546">
      <pivotArea dataOnly="0" labelOnly="1" fieldPosition="0">
        <references count="2">
          <reference field="0" count="1" selected="0">
            <x v="326"/>
          </reference>
          <reference field="1" count="1">
            <x v="324"/>
          </reference>
        </references>
      </pivotArea>
    </format>
    <format dxfId="16545">
      <pivotArea dataOnly="0" labelOnly="1" fieldPosition="0">
        <references count="2">
          <reference field="0" count="1" selected="0">
            <x v="327"/>
          </reference>
          <reference field="1" count="1">
            <x v="325"/>
          </reference>
        </references>
      </pivotArea>
    </format>
    <format dxfId="16544">
      <pivotArea dataOnly="0" labelOnly="1" fieldPosition="0">
        <references count="2">
          <reference field="0" count="1" selected="0">
            <x v="328"/>
          </reference>
          <reference field="1" count="1">
            <x v="326"/>
          </reference>
        </references>
      </pivotArea>
    </format>
    <format dxfId="16543">
      <pivotArea dataOnly="0" labelOnly="1" fieldPosition="0">
        <references count="2">
          <reference field="0" count="1" selected="0">
            <x v="329"/>
          </reference>
          <reference field="1" count="1">
            <x v="327"/>
          </reference>
        </references>
      </pivotArea>
    </format>
    <format dxfId="16542">
      <pivotArea dataOnly="0" labelOnly="1" fieldPosition="0">
        <references count="2">
          <reference field="0" count="1" selected="0">
            <x v="330"/>
          </reference>
          <reference field="1" count="1">
            <x v="328"/>
          </reference>
        </references>
      </pivotArea>
    </format>
    <format dxfId="16541">
      <pivotArea dataOnly="0" labelOnly="1" fieldPosition="0">
        <references count="2">
          <reference field="0" count="1" selected="0">
            <x v="331"/>
          </reference>
          <reference field="1" count="1">
            <x v="329"/>
          </reference>
        </references>
      </pivotArea>
    </format>
    <format dxfId="16540">
      <pivotArea dataOnly="0" labelOnly="1" fieldPosition="0">
        <references count="2">
          <reference field="0" count="1" selected="0">
            <x v="332"/>
          </reference>
          <reference field="1" count="1">
            <x v="330"/>
          </reference>
        </references>
      </pivotArea>
    </format>
    <format dxfId="16539">
      <pivotArea dataOnly="0" labelOnly="1" fieldPosition="0">
        <references count="2">
          <reference field="0" count="1" selected="0">
            <x v="333"/>
          </reference>
          <reference field="1" count="1">
            <x v="331"/>
          </reference>
        </references>
      </pivotArea>
    </format>
    <format dxfId="16538">
      <pivotArea dataOnly="0" labelOnly="1" fieldPosition="0">
        <references count="2">
          <reference field="0" count="1" selected="0">
            <x v="334"/>
          </reference>
          <reference field="1" count="1">
            <x v="332"/>
          </reference>
        </references>
      </pivotArea>
    </format>
    <format dxfId="16537">
      <pivotArea dataOnly="0" labelOnly="1" fieldPosition="0">
        <references count="2">
          <reference field="0" count="1" selected="0">
            <x v="335"/>
          </reference>
          <reference field="1" count="1">
            <x v="333"/>
          </reference>
        </references>
      </pivotArea>
    </format>
    <format dxfId="16536">
      <pivotArea dataOnly="0" labelOnly="1" fieldPosition="0">
        <references count="2">
          <reference field="0" count="1" selected="0">
            <x v="336"/>
          </reference>
          <reference field="1" count="1">
            <x v="334"/>
          </reference>
        </references>
      </pivotArea>
    </format>
    <format dxfId="16535">
      <pivotArea dataOnly="0" labelOnly="1" fieldPosition="0">
        <references count="2">
          <reference field="0" count="1" selected="0">
            <x v="337"/>
          </reference>
          <reference field="1" count="1">
            <x v="335"/>
          </reference>
        </references>
      </pivotArea>
    </format>
    <format dxfId="16534">
      <pivotArea dataOnly="0" labelOnly="1" fieldPosition="0">
        <references count="2">
          <reference field="0" count="1" selected="0">
            <x v="338"/>
          </reference>
          <reference field="1" count="1">
            <x v="336"/>
          </reference>
        </references>
      </pivotArea>
    </format>
    <format dxfId="16533">
      <pivotArea dataOnly="0" labelOnly="1" fieldPosition="0">
        <references count="2">
          <reference field="0" count="1" selected="0">
            <x v="339"/>
          </reference>
          <reference field="1" count="1">
            <x v="337"/>
          </reference>
        </references>
      </pivotArea>
    </format>
    <format dxfId="16532">
      <pivotArea dataOnly="0" labelOnly="1" fieldPosition="0">
        <references count="2">
          <reference field="0" count="1" selected="0">
            <x v="340"/>
          </reference>
          <reference field="1" count="1">
            <x v="338"/>
          </reference>
        </references>
      </pivotArea>
    </format>
    <format dxfId="16531">
      <pivotArea dataOnly="0" labelOnly="1" fieldPosition="0">
        <references count="2">
          <reference field="0" count="1" selected="0">
            <x v="341"/>
          </reference>
          <reference field="1" count="1">
            <x v="339"/>
          </reference>
        </references>
      </pivotArea>
    </format>
    <format dxfId="16530">
      <pivotArea dataOnly="0" labelOnly="1" fieldPosition="0">
        <references count="2">
          <reference field="0" count="1" selected="0">
            <x v="342"/>
          </reference>
          <reference field="1" count="1">
            <x v="340"/>
          </reference>
        </references>
      </pivotArea>
    </format>
    <format dxfId="16529">
      <pivotArea dataOnly="0" labelOnly="1" fieldPosition="0">
        <references count="2">
          <reference field="0" count="1" selected="0">
            <x v="343"/>
          </reference>
          <reference field="1" count="1">
            <x v="341"/>
          </reference>
        </references>
      </pivotArea>
    </format>
    <format dxfId="16528">
      <pivotArea dataOnly="0" labelOnly="1" fieldPosition="0">
        <references count="2">
          <reference field="0" count="1" selected="0">
            <x v="344"/>
          </reference>
          <reference field="1" count="1">
            <x v="342"/>
          </reference>
        </references>
      </pivotArea>
    </format>
    <format dxfId="16527">
      <pivotArea dataOnly="0" labelOnly="1" fieldPosition="0">
        <references count="2">
          <reference field="0" count="1" selected="0">
            <x v="345"/>
          </reference>
          <reference field="1" count="1">
            <x v="343"/>
          </reference>
        </references>
      </pivotArea>
    </format>
    <format dxfId="16526">
      <pivotArea dataOnly="0" labelOnly="1" fieldPosition="0">
        <references count="2">
          <reference field="0" count="1" selected="0">
            <x v="346"/>
          </reference>
          <reference field="1" count="1">
            <x v="344"/>
          </reference>
        </references>
      </pivotArea>
    </format>
    <format dxfId="16525">
      <pivotArea dataOnly="0" labelOnly="1" fieldPosition="0">
        <references count="2">
          <reference field="0" count="1" selected="0">
            <x v="347"/>
          </reference>
          <reference field="1" count="1">
            <x v="345"/>
          </reference>
        </references>
      </pivotArea>
    </format>
    <format dxfId="16524">
      <pivotArea dataOnly="0" labelOnly="1" fieldPosition="0">
        <references count="2">
          <reference field="0" count="1" selected="0">
            <x v="348"/>
          </reference>
          <reference field="1" count="1">
            <x v="346"/>
          </reference>
        </references>
      </pivotArea>
    </format>
    <format dxfId="16523">
      <pivotArea dataOnly="0" labelOnly="1" fieldPosition="0">
        <references count="2">
          <reference field="0" count="1" selected="0">
            <x v="349"/>
          </reference>
          <reference field="1" count="1">
            <x v="347"/>
          </reference>
        </references>
      </pivotArea>
    </format>
    <format dxfId="16522">
      <pivotArea dataOnly="0" labelOnly="1" fieldPosition="0">
        <references count="2">
          <reference field="0" count="1" selected="0">
            <x v="350"/>
          </reference>
          <reference field="1" count="1">
            <x v="348"/>
          </reference>
        </references>
      </pivotArea>
    </format>
    <format dxfId="16521">
      <pivotArea dataOnly="0" labelOnly="1" fieldPosition="0">
        <references count="2">
          <reference field="0" count="1" selected="0">
            <x v="351"/>
          </reference>
          <reference field="1" count="1">
            <x v="349"/>
          </reference>
        </references>
      </pivotArea>
    </format>
    <format dxfId="16520">
      <pivotArea dataOnly="0" labelOnly="1" fieldPosition="0">
        <references count="2">
          <reference field="0" count="1" selected="0">
            <x v="352"/>
          </reference>
          <reference field="1" count="1">
            <x v="350"/>
          </reference>
        </references>
      </pivotArea>
    </format>
    <format dxfId="16519">
      <pivotArea dataOnly="0" labelOnly="1" fieldPosition="0">
        <references count="2">
          <reference field="0" count="1" selected="0">
            <x v="353"/>
          </reference>
          <reference field="1" count="1">
            <x v="351"/>
          </reference>
        </references>
      </pivotArea>
    </format>
    <format dxfId="16518">
      <pivotArea dataOnly="0" labelOnly="1" fieldPosition="0">
        <references count="2">
          <reference field="0" count="1" selected="0">
            <x v="354"/>
          </reference>
          <reference field="1" count="1">
            <x v="352"/>
          </reference>
        </references>
      </pivotArea>
    </format>
    <format dxfId="16517">
      <pivotArea dataOnly="0" labelOnly="1" fieldPosition="0">
        <references count="2">
          <reference field="0" count="1" selected="0">
            <x v="355"/>
          </reference>
          <reference field="1" count="1">
            <x v="353"/>
          </reference>
        </references>
      </pivotArea>
    </format>
    <format dxfId="16516">
      <pivotArea dataOnly="0" labelOnly="1" fieldPosition="0">
        <references count="2">
          <reference field="0" count="1" selected="0">
            <x v="356"/>
          </reference>
          <reference field="1" count="1">
            <x v="354"/>
          </reference>
        </references>
      </pivotArea>
    </format>
    <format dxfId="16515">
      <pivotArea dataOnly="0" labelOnly="1" fieldPosition="0">
        <references count="2">
          <reference field="0" count="1" selected="0">
            <x v="357"/>
          </reference>
          <reference field="1" count="1">
            <x v="355"/>
          </reference>
        </references>
      </pivotArea>
    </format>
    <format dxfId="16514">
      <pivotArea dataOnly="0" labelOnly="1" fieldPosition="0">
        <references count="2">
          <reference field="0" count="1" selected="0">
            <x v="358"/>
          </reference>
          <reference field="1" count="1">
            <x v="356"/>
          </reference>
        </references>
      </pivotArea>
    </format>
    <format dxfId="16513">
      <pivotArea dataOnly="0" labelOnly="1" fieldPosition="0">
        <references count="2">
          <reference field="0" count="1" selected="0">
            <x v="359"/>
          </reference>
          <reference field="1" count="1">
            <x v="357"/>
          </reference>
        </references>
      </pivotArea>
    </format>
    <format dxfId="16512">
      <pivotArea dataOnly="0" labelOnly="1" fieldPosition="0">
        <references count="2">
          <reference field="0" count="1" selected="0">
            <x v="360"/>
          </reference>
          <reference field="1" count="1">
            <x v="358"/>
          </reference>
        </references>
      </pivotArea>
    </format>
    <format dxfId="16511">
      <pivotArea dataOnly="0" labelOnly="1" fieldPosition="0">
        <references count="2">
          <reference field="0" count="1" selected="0">
            <x v="361"/>
          </reference>
          <reference field="1" count="1">
            <x v="359"/>
          </reference>
        </references>
      </pivotArea>
    </format>
    <format dxfId="16510">
      <pivotArea dataOnly="0" labelOnly="1" fieldPosition="0">
        <references count="2">
          <reference field="0" count="1" selected="0">
            <x v="362"/>
          </reference>
          <reference field="1" count="1">
            <x v="360"/>
          </reference>
        </references>
      </pivotArea>
    </format>
    <format dxfId="16509">
      <pivotArea dataOnly="0" labelOnly="1" fieldPosition="0">
        <references count="2">
          <reference field="0" count="1" selected="0">
            <x v="363"/>
          </reference>
          <reference field="1" count="1">
            <x v="361"/>
          </reference>
        </references>
      </pivotArea>
    </format>
    <format dxfId="16508">
      <pivotArea dataOnly="0" labelOnly="1" fieldPosition="0">
        <references count="2">
          <reference field="0" count="1" selected="0">
            <x v="364"/>
          </reference>
          <reference field="1" count="1">
            <x v="362"/>
          </reference>
        </references>
      </pivotArea>
    </format>
    <format dxfId="16507">
      <pivotArea dataOnly="0" labelOnly="1" fieldPosition="0">
        <references count="2">
          <reference field="0" count="1" selected="0">
            <x v="365"/>
          </reference>
          <reference field="1" count="1">
            <x v="363"/>
          </reference>
        </references>
      </pivotArea>
    </format>
    <format dxfId="16506">
      <pivotArea dataOnly="0" labelOnly="1" fieldPosition="0">
        <references count="2">
          <reference field="0" count="1" selected="0">
            <x v="366"/>
          </reference>
          <reference field="1" count="1">
            <x v="364"/>
          </reference>
        </references>
      </pivotArea>
    </format>
    <format dxfId="16505">
      <pivotArea dataOnly="0" labelOnly="1" fieldPosition="0">
        <references count="2">
          <reference field="0" count="1" selected="0">
            <x v="367"/>
          </reference>
          <reference field="1" count="1">
            <x v="365"/>
          </reference>
        </references>
      </pivotArea>
    </format>
    <format dxfId="16504">
      <pivotArea dataOnly="0" labelOnly="1" fieldPosition="0">
        <references count="2">
          <reference field="0" count="1" selected="0">
            <x v="368"/>
          </reference>
          <reference field="1" count="1">
            <x v="366"/>
          </reference>
        </references>
      </pivotArea>
    </format>
    <format dxfId="16503">
      <pivotArea dataOnly="0" labelOnly="1" fieldPosition="0">
        <references count="2">
          <reference field="0" count="1" selected="0">
            <x v="369"/>
          </reference>
          <reference field="1" count="1">
            <x v="367"/>
          </reference>
        </references>
      </pivotArea>
    </format>
    <format dxfId="16502">
      <pivotArea dataOnly="0" labelOnly="1" fieldPosition="0">
        <references count="2">
          <reference field="0" count="1" selected="0">
            <x v="370"/>
          </reference>
          <reference field="1" count="1">
            <x v="368"/>
          </reference>
        </references>
      </pivotArea>
    </format>
    <format dxfId="16501">
      <pivotArea dataOnly="0" labelOnly="1" fieldPosition="0">
        <references count="2">
          <reference field="0" count="1" selected="0">
            <x v="371"/>
          </reference>
          <reference field="1" count="1">
            <x v="369"/>
          </reference>
        </references>
      </pivotArea>
    </format>
    <format dxfId="16500">
      <pivotArea dataOnly="0" labelOnly="1" fieldPosition="0">
        <references count="2">
          <reference field="0" count="1" selected="0">
            <x v="372"/>
          </reference>
          <reference field="1" count="1">
            <x v="370"/>
          </reference>
        </references>
      </pivotArea>
    </format>
    <format dxfId="16499">
      <pivotArea dataOnly="0" labelOnly="1" fieldPosition="0">
        <references count="2">
          <reference field="0" count="1" selected="0">
            <x v="373"/>
          </reference>
          <reference field="1" count="1">
            <x v="371"/>
          </reference>
        </references>
      </pivotArea>
    </format>
    <format dxfId="16498">
      <pivotArea dataOnly="0" labelOnly="1" fieldPosition="0">
        <references count="2">
          <reference field="0" count="1" selected="0">
            <x v="374"/>
          </reference>
          <reference field="1" count="1">
            <x v="372"/>
          </reference>
        </references>
      </pivotArea>
    </format>
    <format dxfId="16497">
      <pivotArea dataOnly="0" labelOnly="1" fieldPosition="0">
        <references count="2">
          <reference field="0" count="1" selected="0">
            <x v="375"/>
          </reference>
          <reference field="1" count="1">
            <x v="373"/>
          </reference>
        </references>
      </pivotArea>
    </format>
    <format dxfId="16496">
      <pivotArea dataOnly="0" labelOnly="1" fieldPosition="0">
        <references count="2">
          <reference field="0" count="1" selected="0">
            <x v="376"/>
          </reference>
          <reference field="1" count="1">
            <x v="374"/>
          </reference>
        </references>
      </pivotArea>
    </format>
    <format dxfId="16495">
      <pivotArea dataOnly="0" labelOnly="1" fieldPosition="0">
        <references count="2">
          <reference field="0" count="1" selected="0">
            <x v="377"/>
          </reference>
          <reference field="1" count="1">
            <x v="375"/>
          </reference>
        </references>
      </pivotArea>
    </format>
    <format dxfId="16494">
      <pivotArea dataOnly="0" labelOnly="1" fieldPosition="0">
        <references count="2">
          <reference field="0" count="1" selected="0">
            <x v="378"/>
          </reference>
          <reference field="1" count="1">
            <x v="376"/>
          </reference>
        </references>
      </pivotArea>
    </format>
    <format dxfId="16493">
      <pivotArea dataOnly="0" labelOnly="1" fieldPosition="0">
        <references count="2">
          <reference field="0" count="1" selected="0">
            <x v="379"/>
          </reference>
          <reference field="1" count="1">
            <x v="377"/>
          </reference>
        </references>
      </pivotArea>
    </format>
    <format dxfId="16492">
      <pivotArea dataOnly="0" labelOnly="1" fieldPosition="0">
        <references count="2">
          <reference field="0" count="1" selected="0">
            <x v="380"/>
          </reference>
          <reference field="1" count="1">
            <x v="378"/>
          </reference>
        </references>
      </pivotArea>
    </format>
    <format dxfId="16491">
      <pivotArea dataOnly="0" labelOnly="1" fieldPosition="0">
        <references count="2">
          <reference field="0" count="1" selected="0">
            <x v="381"/>
          </reference>
          <reference field="1" count="1">
            <x v="379"/>
          </reference>
        </references>
      </pivotArea>
    </format>
    <format dxfId="16490">
      <pivotArea dataOnly="0" labelOnly="1" fieldPosition="0">
        <references count="2">
          <reference field="0" count="1" selected="0">
            <x v="382"/>
          </reference>
          <reference field="1" count="1">
            <x v="380"/>
          </reference>
        </references>
      </pivotArea>
    </format>
    <format dxfId="16489">
      <pivotArea dataOnly="0" labelOnly="1" fieldPosition="0">
        <references count="2">
          <reference field="0" count="1" selected="0">
            <x v="383"/>
          </reference>
          <reference field="1" count="1">
            <x v="381"/>
          </reference>
        </references>
      </pivotArea>
    </format>
    <format dxfId="16488">
      <pivotArea dataOnly="0" labelOnly="1" fieldPosition="0">
        <references count="2">
          <reference field="0" count="1" selected="0">
            <x v="384"/>
          </reference>
          <reference field="1" count="1">
            <x v="382"/>
          </reference>
        </references>
      </pivotArea>
    </format>
    <format dxfId="16487">
      <pivotArea dataOnly="0" labelOnly="1" fieldPosition="0">
        <references count="2">
          <reference field="0" count="1" selected="0">
            <x v="385"/>
          </reference>
          <reference field="1" count="1">
            <x v="383"/>
          </reference>
        </references>
      </pivotArea>
    </format>
    <format dxfId="16486">
      <pivotArea dataOnly="0" labelOnly="1" fieldPosition="0">
        <references count="2">
          <reference field="0" count="1" selected="0">
            <x v="386"/>
          </reference>
          <reference field="1" count="1">
            <x v="384"/>
          </reference>
        </references>
      </pivotArea>
    </format>
    <format dxfId="16485">
      <pivotArea dataOnly="0" labelOnly="1" fieldPosition="0">
        <references count="2">
          <reference field="0" count="1" selected="0">
            <x v="387"/>
          </reference>
          <reference field="1" count="1">
            <x v="385"/>
          </reference>
        </references>
      </pivotArea>
    </format>
    <format dxfId="16484">
      <pivotArea dataOnly="0" labelOnly="1" fieldPosition="0">
        <references count="2">
          <reference field="0" count="1" selected="0">
            <x v="388"/>
          </reference>
          <reference field="1" count="1">
            <x v="386"/>
          </reference>
        </references>
      </pivotArea>
    </format>
    <format dxfId="16483">
      <pivotArea dataOnly="0" labelOnly="1" fieldPosition="0">
        <references count="2">
          <reference field="0" count="1" selected="0">
            <x v="389"/>
          </reference>
          <reference field="1" count="1">
            <x v="387"/>
          </reference>
        </references>
      </pivotArea>
    </format>
    <format dxfId="16482">
      <pivotArea dataOnly="0" labelOnly="1" fieldPosition="0">
        <references count="2">
          <reference field="0" count="1" selected="0">
            <x v="390"/>
          </reference>
          <reference field="1" count="1">
            <x v="388"/>
          </reference>
        </references>
      </pivotArea>
    </format>
    <format dxfId="16481">
      <pivotArea dataOnly="0" labelOnly="1" fieldPosition="0">
        <references count="2">
          <reference field="0" count="1" selected="0">
            <x v="391"/>
          </reference>
          <reference field="1" count="1">
            <x v="389"/>
          </reference>
        </references>
      </pivotArea>
    </format>
    <format dxfId="16480">
      <pivotArea dataOnly="0" labelOnly="1" fieldPosition="0">
        <references count="2">
          <reference field="0" count="1" selected="0">
            <x v="392"/>
          </reference>
          <reference field="1" count="1">
            <x v="390"/>
          </reference>
        </references>
      </pivotArea>
    </format>
    <format dxfId="16479">
      <pivotArea dataOnly="0" labelOnly="1" fieldPosition="0">
        <references count="2">
          <reference field="0" count="1" selected="0">
            <x v="393"/>
          </reference>
          <reference field="1" count="1">
            <x v="391"/>
          </reference>
        </references>
      </pivotArea>
    </format>
    <format dxfId="16478">
      <pivotArea dataOnly="0" labelOnly="1" fieldPosition="0">
        <references count="2">
          <reference field="0" count="1" selected="0">
            <x v="394"/>
          </reference>
          <reference field="1" count="1">
            <x v="392"/>
          </reference>
        </references>
      </pivotArea>
    </format>
    <format dxfId="16477">
      <pivotArea dataOnly="0" labelOnly="1" fieldPosition="0">
        <references count="2">
          <reference field="0" count="1" selected="0">
            <x v="395"/>
          </reference>
          <reference field="1" count="1">
            <x v="393"/>
          </reference>
        </references>
      </pivotArea>
    </format>
    <format dxfId="16476">
      <pivotArea dataOnly="0" labelOnly="1" fieldPosition="0">
        <references count="2">
          <reference field="0" count="1" selected="0">
            <x v="396"/>
          </reference>
          <reference field="1" count="1">
            <x v="394"/>
          </reference>
        </references>
      </pivotArea>
    </format>
    <format dxfId="16475">
      <pivotArea dataOnly="0" labelOnly="1" fieldPosition="0">
        <references count="2">
          <reference field="0" count="1" selected="0">
            <x v="397"/>
          </reference>
          <reference field="1" count="1">
            <x v="395"/>
          </reference>
        </references>
      </pivotArea>
    </format>
    <format dxfId="16474">
      <pivotArea dataOnly="0" labelOnly="1" fieldPosition="0">
        <references count="2">
          <reference field="0" count="1" selected="0">
            <x v="398"/>
          </reference>
          <reference field="1" count="1">
            <x v="396"/>
          </reference>
        </references>
      </pivotArea>
    </format>
    <format dxfId="16473">
      <pivotArea dataOnly="0" labelOnly="1" fieldPosition="0">
        <references count="2">
          <reference field="0" count="1" selected="0">
            <x v="399"/>
          </reference>
          <reference field="1" count="1">
            <x v="397"/>
          </reference>
        </references>
      </pivotArea>
    </format>
    <format dxfId="16472">
      <pivotArea dataOnly="0" labelOnly="1" fieldPosition="0">
        <references count="2">
          <reference field="0" count="1" selected="0">
            <x v="400"/>
          </reference>
          <reference field="1" count="1">
            <x v="398"/>
          </reference>
        </references>
      </pivotArea>
    </format>
    <format dxfId="16471">
      <pivotArea dataOnly="0" labelOnly="1" fieldPosition="0">
        <references count="2">
          <reference field="0" count="1" selected="0">
            <x v="401"/>
          </reference>
          <reference field="1" count="1">
            <x v="399"/>
          </reference>
        </references>
      </pivotArea>
    </format>
    <format dxfId="16470">
      <pivotArea dataOnly="0" labelOnly="1" fieldPosition="0">
        <references count="2">
          <reference field="0" count="1" selected="0">
            <x v="402"/>
          </reference>
          <reference field="1" count="1">
            <x v="400"/>
          </reference>
        </references>
      </pivotArea>
    </format>
    <format dxfId="16469">
      <pivotArea dataOnly="0" labelOnly="1" fieldPosition="0">
        <references count="2">
          <reference field="0" count="1" selected="0">
            <x v="403"/>
          </reference>
          <reference field="1" count="1">
            <x v="401"/>
          </reference>
        </references>
      </pivotArea>
    </format>
    <format dxfId="16468">
      <pivotArea dataOnly="0" labelOnly="1" fieldPosition="0">
        <references count="2">
          <reference field="0" count="1" selected="0">
            <x v="404"/>
          </reference>
          <reference field="1" count="1">
            <x v="402"/>
          </reference>
        </references>
      </pivotArea>
    </format>
    <format dxfId="16467">
      <pivotArea dataOnly="0" labelOnly="1" fieldPosition="0">
        <references count="2">
          <reference field="0" count="1" selected="0">
            <x v="405"/>
          </reference>
          <reference field="1" count="1">
            <x v="403"/>
          </reference>
        </references>
      </pivotArea>
    </format>
    <format dxfId="16466">
      <pivotArea dataOnly="0" labelOnly="1" fieldPosition="0">
        <references count="2">
          <reference field="0" count="1" selected="0">
            <x v="406"/>
          </reference>
          <reference field="1" count="1">
            <x v="404"/>
          </reference>
        </references>
      </pivotArea>
    </format>
    <format dxfId="16465">
      <pivotArea dataOnly="0" labelOnly="1" fieldPosition="0">
        <references count="2">
          <reference field="0" count="1" selected="0">
            <x v="407"/>
          </reference>
          <reference field="1" count="1">
            <x v="405"/>
          </reference>
        </references>
      </pivotArea>
    </format>
    <format dxfId="16464">
      <pivotArea dataOnly="0" labelOnly="1" fieldPosition="0">
        <references count="2">
          <reference field="0" count="1" selected="0">
            <x v="408"/>
          </reference>
          <reference field="1" count="1">
            <x v="406"/>
          </reference>
        </references>
      </pivotArea>
    </format>
    <format dxfId="16463">
      <pivotArea dataOnly="0" labelOnly="1" fieldPosition="0">
        <references count="2">
          <reference field="0" count="1" selected="0">
            <x v="409"/>
          </reference>
          <reference field="1" count="1">
            <x v="407"/>
          </reference>
        </references>
      </pivotArea>
    </format>
    <format dxfId="16462">
      <pivotArea dataOnly="0" labelOnly="1" fieldPosition="0">
        <references count="2">
          <reference field="0" count="1" selected="0">
            <x v="410"/>
          </reference>
          <reference field="1" count="1">
            <x v="408"/>
          </reference>
        </references>
      </pivotArea>
    </format>
    <format dxfId="16461">
      <pivotArea dataOnly="0" labelOnly="1" fieldPosition="0">
        <references count="2">
          <reference field="0" count="1" selected="0">
            <x v="411"/>
          </reference>
          <reference field="1" count="1">
            <x v="409"/>
          </reference>
        </references>
      </pivotArea>
    </format>
    <format dxfId="16460">
      <pivotArea dataOnly="0" labelOnly="1" fieldPosition="0">
        <references count="2">
          <reference field="0" count="1" selected="0">
            <x v="412"/>
          </reference>
          <reference field="1" count="1">
            <x v="410"/>
          </reference>
        </references>
      </pivotArea>
    </format>
    <format dxfId="16459">
      <pivotArea dataOnly="0" labelOnly="1" fieldPosition="0">
        <references count="2">
          <reference field="0" count="1" selected="0">
            <x v="413"/>
          </reference>
          <reference field="1" count="1">
            <x v="411"/>
          </reference>
        </references>
      </pivotArea>
    </format>
    <format dxfId="16458">
      <pivotArea dataOnly="0" labelOnly="1" fieldPosition="0">
        <references count="2">
          <reference field="0" count="1" selected="0">
            <x v="414"/>
          </reference>
          <reference field="1" count="1">
            <x v="412"/>
          </reference>
        </references>
      </pivotArea>
    </format>
    <format dxfId="16457">
      <pivotArea dataOnly="0" labelOnly="1" fieldPosition="0">
        <references count="2">
          <reference field="0" count="1" selected="0">
            <x v="415"/>
          </reference>
          <reference field="1" count="1">
            <x v="413"/>
          </reference>
        </references>
      </pivotArea>
    </format>
    <format dxfId="16456">
      <pivotArea dataOnly="0" labelOnly="1" fieldPosition="0">
        <references count="2">
          <reference field="0" count="1" selected="0">
            <x v="416"/>
          </reference>
          <reference field="1" count="1">
            <x v="414"/>
          </reference>
        </references>
      </pivotArea>
    </format>
    <format dxfId="16455">
      <pivotArea dataOnly="0" labelOnly="1" fieldPosition="0">
        <references count="2">
          <reference field="0" count="1" selected="0">
            <x v="417"/>
          </reference>
          <reference field="1" count="1">
            <x v="415"/>
          </reference>
        </references>
      </pivotArea>
    </format>
    <format dxfId="16454">
      <pivotArea dataOnly="0" labelOnly="1" fieldPosition="0">
        <references count="2">
          <reference field="0" count="1" selected="0">
            <x v="418"/>
          </reference>
          <reference field="1" count="1">
            <x v="416"/>
          </reference>
        </references>
      </pivotArea>
    </format>
    <format dxfId="16453">
      <pivotArea dataOnly="0" labelOnly="1" fieldPosition="0">
        <references count="2">
          <reference field="0" count="1" selected="0">
            <x v="419"/>
          </reference>
          <reference field="1" count="1">
            <x v="417"/>
          </reference>
        </references>
      </pivotArea>
    </format>
    <format dxfId="16452">
      <pivotArea dataOnly="0" labelOnly="1" fieldPosition="0">
        <references count="2">
          <reference field="0" count="1" selected="0">
            <x v="420"/>
          </reference>
          <reference field="1" count="1">
            <x v="418"/>
          </reference>
        </references>
      </pivotArea>
    </format>
    <format dxfId="16451">
      <pivotArea dataOnly="0" labelOnly="1" fieldPosition="0">
        <references count="2">
          <reference field="0" count="1" selected="0">
            <x v="421"/>
          </reference>
          <reference field="1" count="1">
            <x v="419"/>
          </reference>
        </references>
      </pivotArea>
    </format>
    <format dxfId="16450">
      <pivotArea dataOnly="0" labelOnly="1" fieldPosition="0">
        <references count="2">
          <reference field="0" count="1" selected="0">
            <x v="422"/>
          </reference>
          <reference field="1" count="1">
            <x v="420"/>
          </reference>
        </references>
      </pivotArea>
    </format>
    <format dxfId="16449">
      <pivotArea dataOnly="0" labelOnly="1" fieldPosition="0">
        <references count="2">
          <reference field="0" count="1" selected="0">
            <x v="423"/>
          </reference>
          <reference field="1" count="1">
            <x v="421"/>
          </reference>
        </references>
      </pivotArea>
    </format>
    <format dxfId="16448">
      <pivotArea dataOnly="0" labelOnly="1" fieldPosition="0">
        <references count="2">
          <reference field="0" count="1" selected="0">
            <x v="424"/>
          </reference>
          <reference field="1" count="1">
            <x v="422"/>
          </reference>
        </references>
      </pivotArea>
    </format>
    <format dxfId="16447">
      <pivotArea dataOnly="0" labelOnly="1" fieldPosition="0">
        <references count="2">
          <reference field="0" count="1" selected="0">
            <x v="425"/>
          </reference>
          <reference field="1" count="1">
            <x v="423"/>
          </reference>
        </references>
      </pivotArea>
    </format>
    <format dxfId="16446">
      <pivotArea dataOnly="0" labelOnly="1" fieldPosition="0">
        <references count="2">
          <reference field="0" count="1" selected="0">
            <x v="426"/>
          </reference>
          <reference field="1" count="1">
            <x v="424"/>
          </reference>
        </references>
      </pivotArea>
    </format>
    <format dxfId="16445">
      <pivotArea dataOnly="0" labelOnly="1" fieldPosition="0">
        <references count="2">
          <reference field="0" count="1" selected="0">
            <x v="427"/>
          </reference>
          <reference field="1" count="1">
            <x v="425"/>
          </reference>
        </references>
      </pivotArea>
    </format>
    <format dxfId="16444">
      <pivotArea dataOnly="0" labelOnly="1" fieldPosition="0">
        <references count="2">
          <reference field="0" count="1" selected="0">
            <x v="428"/>
          </reference>
          <reference field="1" count="1">
            <x v="426"/>
          </reference>
        </references>
      </pivotArea>
    </format>
    <format dxfId="16443">
      <pivotArea dataOnly="0" labelOnly="1" fieldPosition="0">
        <references count="2">
          <reference field="0" count="1" selected="0">
            <x v="429"/>
          </reference>
          <reference field="1" count="1">
            <x v="427"/>
          </reference>
        </references>
      </pivotArea>
    </format>
    <format dxfId="16442">
      <pivotArea dataOnly="0" labelOnly="1" fieldPosition="0">
        <references count="2">
          <reference field="0" count="1" selected="0">
            <x v="430"/>
          </reference>
          <reference field="1" count="1">
            <x v="428"/>
          </reference>
        </references>
      </pivotArea>
    </format>
    <format dxfId="16441">
      <pivotArea dataOnly="0" labelOnly="1" fieldPosition="0">
        <references count="2">
          <reference field="0" count="1" selected="0">
            <x v="431"/>
          </reference>
          <reference field="1" count="1">
            <x v="429"/>
          </reference>
        </references>
      </pivotArea>
    </format>
    <format dxfId="16440">
      <pivotArea dataOnly="0" labelOnly="1" fieldPosition="0">
        <references count="2">
          <reference field="0" count="1" selected="0">
            <x v="432"/>
          </reference>
          <reference field="1" count="1">
            <x v="430"/>
          </reference>
        </references>
      </pivotArea>
    </format>
    <format dxfId="16439">
      <pivotArea dataOnly="0" labelOnly="1" fieldPosition="0">
        <references count="2">
          <reference field="0" count="1" selected="0">
            <x v="433"/>
          </reference>
          <reference field="1" count="1">
            <x v="431"/>
          </reference>
        </references>
      </pivotArea>
    </format>
    <format dxfId="16438">
      <pivotArea dataOnly="0" labelOnly="1" fieldPosition="0">
        <references count="2">
          <reference field="0" count="1" selected="0">
            <x v="434"/>
          </reference>
          <reference field="1" count="1">
            <x v="432"/>
          </reference>
        </references>
      </pivotArea>
    </format>
    <format dxfId="16437">
      <pivotArea dataOnly="0" labelOnly="1" fieldPosition="0">
        <references count="2">
          <reference field="0" count="1" selected="0">
            <x v="435"/>
          </reference>
          <reference field="1" count="1">
            <x v="433"/>
          </reference>
        </references>
      </pivotArea>
    </format>
    <format dxfId="16436">
      <pivotArea dataOnly="0" labelOnly="1" fieldPosition="0">
        <references count="2">
          <reference field="0" count="1" selected="0">
            <x v="436"/>
          </reference>
          <reference field="1" count="1">
            <x v="434"/>
          </reference>
        </references>
      </pivotArea>
    </format>
    <format dxfId="16435">
      <pivotArea dataOnly="0" labelOnly="1" fieldPosition="0">
        <references count="2">
          <reference field="0" count="1" selected="0">
            <x v="437"/>
          </reference>
          <reference field="1" count="1">
            <x v="435"/>
          </reference>
        </references>
      </pivotArea>
    </format>
    <format dxfId="16434">
      <pivotArea dataOnly="0" labelOnly="1" fieldPosition="0">
        <references count="2">
          <reference field="0" count="1" selected="0">
            <x v="438"/>
          </reference>
          <reference field="1" count="1">
            <x v="436"/>
          </reference>
        </references>
      </pivotArea>
    </format>
    <format dxfId="16433">
      <pivotArea dataOnly="0" labelOnly="1" fieldPosition="0">
        <references count="2">
          <reference field="0" count="1" selected="0">
            <x v="439"/>
          </reference>
          <reference field="1" count="1">
            <x v="437"/>
          </reference>
        </references>
      </pivotArea>
    </format>
    <format dxfId="16432">
      <pivotArea dataOnly="0" labelOnly="1" fieldPosition="0">
        <references count="2">
          <reference field="0" count="1" selected="0">
            <x v="440"/>
          </reference>
          <reference field="1" count="1">
            <x v="438"/>
          </reference>
        </references>
      </pivotArea>
    </format>
    <format dxfId="16431">
      <pivotArea dataOnly="0" labelOnly="1" fieldPosition="0">
        <references count="2">
          <reference field="0" count="1" selected="0">
            <x v="441"/>
          </reference>
          <reference field="1" count="1">
            <x v="439"/>
          </reference>
        </references>
      </pivotArea>
    </format>
    <format dxfId="16430">
      <pivotArea dataOnly="0" labelOnly="1" fieldPosition="0">
        <references count="2">
          <reference field="0" count="1" selected="0">
            <x v="442"/>
          </reference>
          <reference field="1" count="1">
            <x v="440"/>
          </reference>
        </references>
      </pivotArea>
    </format>
    <format dxfId="16429">
      <pivotArea dataOnly="0" labelOnly="1" fieldPosition="0">
        <references count="2">
          <reference field="0" count="1" selected="0">
            <x v="443"/>
          </reference>
          <reference field="1" count="1">
            <x v="441"/>
          </reference>
        </references>
      </pivotArea>
    </format>
    <format dxfId="16428">
      <pivotArea dataOnly="0" labelOnly="1" fieldPosition="0">
        <references count="2">
          <reference field="0" count="1" selected="0">
            <x v="444"/>
          </reference>
          <reference field="1" count="1">
            <x v="442"/>
          </reference>
        </references>
      </pivotArea>
    </format>
    <format dxfId="16427">
      <pivotArea dataOnly="0" labelOnly="1" fieldPosition="0">
        <references count="2">
          <reference field="0" count="1" selected="0">
            <x v="445"/>
          </reference>
          <reference field="1" count="1">
            <x v="443"/>
          </reference>
        </references>
      </pivotArea>
    </format>
    <format dxfId="16426">
      <pivotArea dataOnly="0" labelOnly="1" fieldPosition="0">
        <references count="2">
          <reference field="0" count="1" selected="0">
            <x v="446"/>
          </reference>
          <reference field="1" count="1">
            <x v="444"/>
          </reference>
        </references>
      </pivotArea>
    </format>
    <format dxfId="16425">
      <pivotArea dataOnly="0" labelOnly="1" fieldPosition="0">
        <references count="2">
          <reference field="0" count="1" selected="0">
            <x v="447"/>
          </reference>
          <reference field="1" count="1">
            <x v="445"/>
          </reference>
        </references>
      </pivotArea>
    </format>
    <format dxfId="16424">
      <pivotArea dataOnly="0" labelOnly="1" fieldPosition="0">
        <references count="2">
          <reference field="0" count="1" selected="0">
            <x v="448"/>
          </reference>
          <reference field="1" count="1">
            <x v="446"/>
          </reference>
        </references>
      </pivotArea>
    </format>
    <format dxfId="16423">
      <pivotArea dataOnly="0" labelOnly="1" fieldPosition="0">
        <references count="2">
          <reference field="0" count="1" selected="0">
            <x v="449"/>
          </reference>
          <reference field="1" count="1">
            <x v="447"/>
          </reference>
        </references>
      </pivotArea>
    </format>
    <format dxfId="16422">
      <pivotArea dataOnly="0" labelOnly="1" fieldPosition="0">
        <references count="2">
          <reference field="0" count="1" selected="0">
            <x v="450"/>
          </reference>
          <reference field="1" count="1">
            <x v="448"/>
          </reference>
        </references>
      </pivotArea>
    </format>
    <format dxfId="16421">
      <pivotArea dataOnly="0" labelOnly="1" fieldPosition="0">
        <references count="2">
          <reference field="0" count="1" selected="0">
            <x v="451"/>
          </reference>
          <reference field="1" count="1">
            <x v="449"/>
          </reference>
        </references>
      </pivotArea>
    </format>
    <format dxfId="16420">
      <pivotArea dataOnly="0" labelOnly="1" fieldPosition="0">
        <references count="2">
          <reference field="0" count="1" selected="0">
            <x v="452"/>
          </reference>
          <reference field="1" count="1">
            <x v="450"/>
          </reference>
        </references>
      </pivotArea>
    </format>
    <format dxfId="16419">
      <pivotArea dataOnly="0" labelOnly="1" fieldPosition="0">
        <references count="2">
          <reference field="0" count="1" selected="0">
            <x v="453"/>
          </reference>
          <reference field="1" count="1">
            <x v="451"/>
          </reference>
        </references>
      </pivotArea>
    </format>
    <format dxfId="16418">
      <pivotArea dataOnly="0" labelOnly="1" fieldPosition="0">
        <references count="2">
          <reference field="0" count="1" selected="0">
            <x v="454"/>
          </reference>
          <reference field="1" count="1">
            <x v="452"/>
          </reference>
        </references>
      </pivotArea>
    </format>
    <format dxfId="16417">
      <pivotArea dataOnly="0" labelOnly="1" fieldPosition="0">
        <references count="2">
          <reference field="0" count="1" selected="0">
            <x v="455"/>
          </reference>
          <reference field="1" count="1">
            <x v="453"/>
          </reference>
        </references>
      </pivotArea>
    </format>
    <format dxfId="16416">
      <pivotArea dataOnly="0" labelOnly="1" fieldPosition="0">
        <references count="2">
          <reference field="0" count="1" selected="0">
            <x v="456"/>
          </reference>
          <reference field="1" count="1">
            <x v="454"/>
          </reference>
        </references>
      </pivotArea>
    </format>
    <format dxfId="16415">
      <pivotArea dataOnly="0" labelOnly="1" fieldPosition="0">
        <references count="2">
          <reference field="0" count="1" selected="0">
            <x v="457"/>
          </reference>
          <reference field="1" count="1">
            <x v="455"/>
          </reference>
        </references>
      </pivotArea>
    </format>
    <format dxfId="16414">
      <pivotArea dataOnly="0" labelOnly="1" fieldPosition="0">
        <references count="2">
          <reference field="0" count="1" selected="0">
            <x v="458"/>
          </reference>
          <reference field="1" count="1">
            <x v="456"/>
          </reference>
        </references>
      </pivotArea>
    </format>
    <format dxfId="16413">
      <pivotArea dataOnly="0" labelOnly="1" fieldPosition="0">
        <references count="2">
          <reference field="0" count="1" selected="0">
            <x v="459"/>
          </reference>
          <reference field="1" count="1">
            <x v="457"/>
          </reference>
        </references>
      </pivotArea>
    </format>
    <format dxfId="16412">
      <pivotArea dataOnly="0" labelOnly="1" fieldPosition="0">
        <references count="2">
          <reference field="0" count="1" selected="0">
            <x v="460"/>
          </reference>
          <reference field="1" count="1">
            <x v="458"/>
          </reference>
        </references>
      </pivotArea>
    </format>
    <format dxfId="16411">
      <pivotArea dataOnly="0" labelOnly="1" fieldPosition="0">
        <references count="2">
          <reference field="0" count="1" selected="0">
            <x v="461"/>
          </reference>
          <reference field="1" count="1">
            <x v="459"/>
          </reference>
        </references>
      </pivotArea>
    </format>
    <format dxfId="16410">
      <pivotArea dataOnly="0" labelOnly="1" fieldPosition="0">
        <references count="2">
          <reference field="0" count="1" selected="0">
            <x v="462"/>
          </reference>
          <reference field="1" count="1">
            <x v="460"/>
          </reference>
        </references>
      </pivotArea>
    </format>
    <format dxfId="16409">
      <pivotArea dataOnly="0" labelOnly="1" fieldPosition="0">
        <references count="2">
          <reference field="0" count="1" selected="0">
            <x v="463"/>
          </reference>
          <reference field="1" count="1">
            <x v="461"/>
          </reference>
        </references>
      </pivotArea>
    </format>
    <format dxfId="16408">
      <pivotArea dataOnly="0" labelOnly="1" fieldPosition="0">
        <references count="2">
          <reference field="0" count="1" selected="0">
            <x v="464"/>
          </reference>
          <reference field="1" count="1">
            <x v="462"/>
          </reference>
        </references>
      </pivotArea>
    </format>
    <format dxfId="16407">
      <pivotArea dataOnly="0" labelOnly="1" fieldPosition="0">
        <references count="2">
          <reference field="0" count="1" selected="0">
            <x v="465"/>
          </reference>
          <reference field="1" count="1">
            <x v="463"/>
          </reference>
        </references>
      </pivotArea>
    </format>
    <format dxfId="16406">
      <pivotArea dataOnly="0" labelOnly="1" fieldPosition="0">
        <references count="2">
          <reference field="0" count="1" selected="0">
            <x v="466"/>
          </reference>
          <reference field="1" count="1">
            <x v="464"/>
          </reference>
        </references>
      </pivotArea>
    </format>
    <format dxfId="16405">
      <pivotArea dataOnly="0" labelOnly="1" fieldPosition="0">
        <references count="2">
          <reference field="0" count="1" selected="0">
            <x v="467"/>
          </reference>
          <reference field="1" count="1">
            <x v="465"/>
          </reference>
        </references>
      </pivotArea>
    </format>
    <format dxfId="16404">
      <pivotArea dataOnly="0" labelOnly="1" fieldPosition="0">
        <references count="2">
          <reference field="0" count="1" selected="0">
            <x v="468"/>
          </reference>
          <reference field="1" count="1">
            <x v="466"/>
          </reference>
        </references>
      </pivotArea>
    </format>
    <format dxfId="16403">
      <pivotArea dataOnly="0" labelOnly="1" fieldPosition="0">
        <references count="2">
          <reference field="0" count="1" selected="0">
            <x v="469"/>
          </reference>
          <reference field="1" count="1">
            <x v="467"/>
          </reference>
        </references>
      </pivotArea>
    </format>
    <format dxfId="16402">
      <pivotArea dataOnly="0" labelOnly="1" fieldPosition="0">
        <references count="2">
          <reference field="0" count="1" selected="0">
            <x v="470"/>
          </reference>
          <reference field="1" count="1">
            <x v="468"/>
          </reference>
        </references>
      </pivotArea>
    </format>
    <format dxfId="16401">
      <pivotArea dataOnly="0" labelOnly="1" fieldPosition="0">
        <references count="2">
          <reference field="0" count="1" selected="0">
            <x v="471"/>
          </reference>
          <reference field="1" count="1">
            <x v="469"/>
          </reference>
        </references>
      </pivotArea>
    </format>
    <format dxfId="16400">
      <pivotArea dataOnly="0" labelOnly="1" fieldPosition="0">
        <references count="2">
          <reference field="0" count="1" selected="0">
            <x v="472"/>
          </reference>
          <reference field="1" count="1">
            <x v="470"/>
          </reference>
        </references>
      </pivotArea>
    </format>
    <format dxfId="16399">
      <pivotArea dataOnly="0" labelOnly="1" fieldPosition="0">
        <references count="2">
          <reference field="0" count="1" selected="0">
            <x v="473"/>
          </reference>
          <reference field="1" count="1">
            <x v="471"/>
          </reference>
        </references>
      </pivotArea>
    </format>
    <format dxfId="16398">
      <pivotArea dataOnly="0" labelOnly="1" fieldPosition="0">
        <references count="2">
          <reference field="0" count="1" selected="0">
            <x v="474"/>
          </reference>
          <reference field="1" count="1">
            <x v="472"/>
          </reference>
        </references>
      </pivotArea>
    </format>
    <format dxfId="16397">
      <pivotArea dataOnly="0" labelOnly="1" fieldPosition="0">
        <references count="2">
          <reference field="0" count="1" selected="0">
            <x v="475"/>
          </reference>
          <reference field="1" count="1">
            <x v="473"/>
          </reference>
        </references>
      </pivotArea>
    </format>
    <format dxfId="16396">
      <pivotArea dataOnly="0" labelOnly="1" fieldPosition="0">
        <references count="2">
          <reference field="0" count="1" selected="0">
            <x v="476"/>
          </reference>
          <reference field="1" count="1">
            <x v="474"/>
          </reference>
        </references>
      </pivotArea>
    </format>
    <format dxfId="16395">
      <pivotArea dataOnly="0" labelOnly="1" fieldPosition="0">
        <references count="2">
          <reference field="0" count="1" selected="0">
            <x v="477"/>
          </reference>
          <reference field="1" count="1">
            <x v="475"/>
          </reference>
        </references>
      </pivotArea>
    </format>
    <format dxfId="16394">
      <pivotArea dataOnly="0" labelOnly="1" fieldPosition="0">
        <references count="2">
          <reference field="0" count="1" selected="0">
            <x v="478"/>
          </reference>
          <reference field="1" count="1">
            <x v="476"/>
          </reference>
        </references>
      </pivotArea>
    </format>
    <format dxfId="16393">
      <pivotArea dataOnly="0" labelOnly="1" fieldPosition="0">
        <references count="2">
          <reference field="0" count="1" selected="0">
            <x v="479"/>
          </reference>
          <reference field="1" count="1">
            <x v="477"/>
          </reference>
        </references>
      </pivotArea>
    </format>
    <format dxfId="16392">
      <pivotArea dataOnly="0" labelOnly="1" fieldPosition="0">
        <references count="2">
          <reference field="0" count="1" selected="0">
            <x v="480"/>
          </reference>
          <reference field="1" count="1">
            <x v="478"/>
          </reference>
        </references>
      </pivotArea>
    </format>
    <format dxfId="16391">
      <pivotArea dataOnly="0" labelOnly="1" fieldPosition="0">
        <references count="2">
          <reference field="0" count="1" selected="0">
            <x v="481"/>
          </reference>
          <reference field="1" count="1">
            <x v="479"/>
          </reference>
        </references>
      </pivotArea>
    </format>
    <format dxfId="16390">
      <pivotArea dataOnly="0" labelOnly="1" fieldPosition="0">
        <references count="2">
          <reference field="0" count="1" selected="0">
            <x v="482"/>
          </reference>
          <reference field="1" count="1">
            <x v="480"/>
          </reference>
        </references>
      </pivotArea>
    </format>
    <format dxfId="16389">
      <pivotArea dataOnly="0" labelOnly="1" fieldPosition="0">
        <references count="2">
          <reference field="0" count="1" selected="0">
            <x v="483"/>
          </reference>
          <reference field="1" count="1">
            <x v="481"/>
          </reference>
        </references>
      </pivotArea>
    </format>
    <format dxfId="16388">
      <pivotArea dataOnly="0" labelOnly="1" fieldPosition="0">
        <references count="2">
          <reference field="0" count="1" selected="0">
            <x v="484"/>
          </reference>
          <reference field="1" count="1">
            <x v="482"/>
          </reference>
        </references>
      </pivotArea>
    </format>
    <format dxfId="16387">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6386">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6385">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6384">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6383">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6382">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6381">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6380">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6379">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6378">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6377">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6376">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6375">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6374">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6373">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6372">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6371">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6370">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6369">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6368">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6367">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6366">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6365">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6364">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6363">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6362">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6361">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6360">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6359">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6358">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6357">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6356">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6355">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6354">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6353">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6352">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6351">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6350">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6349">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6348">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6347">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6346">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6345">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6344">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6343">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6342">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6341">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6340">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6339">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6338">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6337">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6336">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6335">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6334">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6333">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6332">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6331">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6330">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6329">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6328">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6327">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6326">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6325">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6324">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6323">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6322">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6321">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6320">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6319">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6318">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6317">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6316">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6315">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6314">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6313">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6312">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6311">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6310">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6309">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6308">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6307">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6306">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6305">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6304">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6303">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6302">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6301">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6300">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6299">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6298">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6297">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6296">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6295">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6294">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6293">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6292">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6291">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6290">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6289">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6288">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6287">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6286">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6285">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6284">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6283">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6282">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6281">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6280">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6279">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6278">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6277">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6276">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6275">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6274">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6273">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6272">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6271">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6270">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6269">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6268">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6267">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6266">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6265">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6264">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6263">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6262">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6261">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6260">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6259">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6258">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6257">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6256">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6255">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6254">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6253">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6252">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6251">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6250">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6249">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6248">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6247">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6246">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6245">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6244">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6243">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6242">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6241">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6240">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6239">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6238">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6237">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6236">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6235">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6234">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6233">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6232">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6231">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6230">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6229">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6228">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6227">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6226">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6225">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6224">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6223">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6222">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6221">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6220">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6219">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6218">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6217">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6216">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6215">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6214">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6213">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6212">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6211">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6210">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6209">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6208">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6207">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6206">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6205">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6204">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6203">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6202">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6201">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6200">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6199">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6198">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6197">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6196">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6195">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6194">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6193">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6192">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6191">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6190">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6189">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6188">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6187">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6186">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6185">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6184">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6183">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6182">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6181">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6180">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6179">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6178">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6177">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6176">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6175">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6174">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6173">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6172">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6171">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6170">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6169">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6168">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6167">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6166">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6165">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6164">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6163">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6162">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6161">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6160">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6159">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6158">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6157">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6156">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6155">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6154">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6153">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6152">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6151">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6150">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6149">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6148">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6147">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6146">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6145">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6144">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6143">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6142">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6141">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6140">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6139">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6138">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6137">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6136">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6135">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6134">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6133">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6132">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6131">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6130">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6129">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6128">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6127">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6126">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6125">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6124">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6123">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6122">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6121">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6120">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6119">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6118">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6117">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6116">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6115">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6114">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6113">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6112">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6111">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6110">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6109">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6108">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6107">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6106">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6105">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6104">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6103">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6102">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6101">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6100">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6099">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6098">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6097">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6096">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6095">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6094">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6093">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6092">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6091">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6090">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6089">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6088">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6087">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6086">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6085">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6084">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6083">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6082">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6081">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6080">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6079">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6078">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6077">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6076">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6075">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6074">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6073">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6072">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6071">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6070">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6069">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6068">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6067">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6066">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6065">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6064">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6063">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6062">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6061">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6060">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6059">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6058">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6057">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6056">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6055">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6054">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6053">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6052">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6051">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6050">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6049">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6048">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6047">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6046">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6045">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6044">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6043">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6042">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6041">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6040">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6039">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6038">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6037">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6036">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6035">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6034">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6033">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6032">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6031">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6030">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6029">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6028">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6027">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6026">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6025">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6024">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6023">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6022">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6021">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6020">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6019">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6018">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6017">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6016">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6015">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6014">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6013">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6012">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6011">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6010">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6009">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6008">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6007">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6006">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6005">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6004">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6003">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6002">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6001">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6000">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5999">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5998">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5997">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5996">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5995">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5994">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5993">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5992">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5991">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5990">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5989">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5988">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5987">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5986">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5985">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5984">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5983">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5982">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5981">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5980">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5979">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5978">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5977">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5976">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5975">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5974">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5973">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5972">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5971">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5970">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5969">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5968">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5967">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5966">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5965">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5964">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5963">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5962">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5961">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5960">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5959">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5958">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5957">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5956">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5955">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5954">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5953">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5952">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5951">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5950">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5949">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5948">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5947">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5946">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5945">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5944">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5943">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5942">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5941">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5940">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5939">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5938">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5937">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5936">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5935">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5934">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5933">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5932">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5931">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5930">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5929">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5928">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5927">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5926">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5925">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5924">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5923">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5922">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5921">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5920">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5919">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5918">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5917">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5916">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5915">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5914">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5913">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5912">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5911">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5910">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5909">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5908">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5907">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5906">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5905">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5904">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5903">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5902">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5901">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5900">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5899">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5898">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5897">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5896">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5895">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5894">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5893">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5892">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5891">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5890">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5889">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5888">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5887">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5886">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5885">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5884">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5883">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5882">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5881">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5880">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5879">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5878">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5877">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5876">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5875">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5874">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5873">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5872">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5871">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5870">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5869">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5868">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5867">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5866">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5865">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5864">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5863">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5862">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5861">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5860">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5859">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5858">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5857">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5856">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5855">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5854">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5853">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5852">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5851">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5850">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5849">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5848">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5847">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5846">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5845">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5844">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5843">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5842">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5841">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5840">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5839">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5838">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5837">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5836">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5835">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5834">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5833">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5832">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5831">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5830">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5829">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5828">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5827">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5826">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5825">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5824">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5823">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5822">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5821">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5820">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5819">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5818">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5817">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5816">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5815">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5814">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5813">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5812">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5811">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5810">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5809">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5808">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5807">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5806">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5805">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5804">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5803">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5802">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5801">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5800">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5799">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5798">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5797">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5796">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5795">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5794">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5793">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5792">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5791">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5790">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5789">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5788">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5787">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5786">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5785">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5784">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5783">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5782">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5781">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5780">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5779">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5778">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5777">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5776">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5775">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5774">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5773">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5772">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5771">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5770">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5769">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5768">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5767">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5766">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5765">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5764">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5763">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5762">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5761">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5760">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5759">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5758">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5757">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5756">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5755">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5754">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5753">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5752">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5751">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5750">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5749">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5748">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5747">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5746">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5745">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5744">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5743">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5742">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5741">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5740">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5739">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5738">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5737">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5736">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5735">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5734">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5733">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5732">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5731">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5730">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5729">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5728">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5727">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5726">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5725">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5724">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5723">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5722">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5721">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5720">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5719">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5718">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5717">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5716">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5715">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5714">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5713">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5712">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5711">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5710">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5709">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5708">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5707">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5706">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5705">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5704">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5703">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5702">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5701">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5700">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5699">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5698">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5697">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5696">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5695">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5694">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5693">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5692">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5691">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5690">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5689">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5688">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5687">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5686">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5685">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5684">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5683">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5682">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5681">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5680">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5679">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5678">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5677">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5676">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5675">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5674">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5673">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5672">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5671">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5670">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5669">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5668">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5667">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5666">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5665">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5664">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5663">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5662">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5661">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5660">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5659">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5658">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5657">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5656">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5655">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5654">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5653">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5652">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5651">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5650">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5649">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5648">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5647">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5646">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5645">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5644">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5643">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5642">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5641">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5640">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5639">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5638">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5637">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5636">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5635">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5634">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5633">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5632">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5631">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5630">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5629">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5628">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5627">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5626">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5625">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5624">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5623">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5622">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5621">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5620">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5619">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5618">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5617">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5616">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5615">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5614">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5613">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5612">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5611">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5610">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5609">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5608">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5607">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5606">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5605">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5604">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5603">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5602">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5601">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5600">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5599">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5598">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5597">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5596">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5595">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5594">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5593">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5592">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5591">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5590">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5589">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5588">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5587">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5586">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5585">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5584">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5583">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5582">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5581">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5580">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5579">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5578">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5577">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5576">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5575">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5574">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5573">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5572">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5571">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5570">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5569">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5568">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5567">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5566">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5565">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5564">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5563">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5562">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5561">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5560">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5559">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5558">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5557">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5556">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5555">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5554">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5553">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5552">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5551">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5550">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5549">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5548">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5547">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5546">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5545">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5544">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5543">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5542">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5541">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5540">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5539">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5538">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5537">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5536">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5535">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5534">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5533">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5532">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5531">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5530">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5529">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5528">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5527">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5526">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5525">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5524">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5523">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5522">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5521">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5520">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5519">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5518">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5517">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5516">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5515">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5514">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5513">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5512">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5511">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5510">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5509">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5508">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5507">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5506">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5505">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5504">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5503">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5502">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5501">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5500">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5499">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5498">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5497">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5496">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5495">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5494">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5493">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5492">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5491">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5490">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5489">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5488">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5487">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5486">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5485">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5484">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5483">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5482">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5481">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5480">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5479">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5478">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5477">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5476">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5475">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5474">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5473">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5472">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5471">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5470">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5469">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5468">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5467">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5466">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5465">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5464">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5463">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5462">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5461">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5460">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5459">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5458">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5457">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5456">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5455">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5454">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5453">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5452">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5451">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5450">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5449">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5448">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5447">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5446">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5445">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5444">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5443">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5442">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5441">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5440">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5439">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5438">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5437">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5436">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5435">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5434">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5433">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5432">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5431">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5430">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5429">
      <pivotArea dataOnly="0" labelOnly="1" fieldPosition="0">
        <references count="2">
          <reference field="0" count="1" selected="0">
            <x v="3"/>
          </reference>
          <reference field="1" count="1">
            <x v="5"/>
          </reference>
        </references>
      </pivotArea>
    </format>
    <format dxfId="15428">
      <pivotArea dataOnly="0" labelOnly="1" fieldPosition="0">
        <references count="2">
          <reference field="0" count="1" selected="0">
            <x v="7"/>
          </reference>
          <reference field="1" count="1">
            <x v="4"/>
          </reference>
        </references>
      </pivotArea>
    </format>
    <format dxfId="15427">
      <pivotArea dataOnly="0" labelOnly="1" fieldPosition="0">
        <references count="2">
          <reference field="0" count="1" selected="0">
            <x v="8"/>
          </reference>
          <reference field="1" count="1">
            <x v="6"/>
          </reference>
        </references>
      </pivotArea>
    </format>
    <format dxfId="15426">
      <pivotArea dataOnly="0" labelOnly="1" fieldPosition="0">
        <references count="2">
          <reference field="0" count="1" selected="0">
            <x v="9"/>
          </reference>
          <reference field="1" count="1">
            <x v="7"/>
          </reference>
        </references>
      </pivotArea>
    </format>
    <format dxfId="15425">
      <pivotArea dataOnly="0" labelOnly="1" fieldPosition="0">
        <references count="2">
          <reference field="0" count="1" selected="0">
            <x v="10"/>
          </reference>
          <reference field="1" count="1">
            <x v="8"/>
          </reference>
        </references>
      </pivotArea>
    </format>
    <format dxfId="15424">
      <pivotArea dataOnly="0" labelOnly="1" fieldPosition="0">
        <references count="2">
          <reference field="0" count="1" selected="0">
            <x v="11"/>
          </reference>
          <reference field="1" count="1">
            <x v="9"/>
          </reference>
        </references>
      </pivotArea>
    </format>
    <format dxfId="15423">
      <pivotArea dataOnly="0" labelOnly="1" fieldPosition="0">
        <references count="2">
          <reference field="0" count="1" selected="0">
            <x v="12"/>
          </reference>
          <reference field="1" count="1">
            <x v="10"/>
          </reference>
        </references>
      </pivotArea>
    </format>
    <format dxfId="15422">
      <pivotArea dataOnly="0" labelOnly="1" fieldPosition="0">
        <references count="2">
          <reference field="0" count="1" selected="0">
            <x v="13"/>
          </reference>
          <reference field="1" count="1">
            <x v="11"/>
          </reference>
        </references>
      </pivotArea>
    </format>
    <format dxfId="15421">
      <pivotArea dataOnly="0" labelOnly="1" fieldPosition="0">
        <references count="2">
          <reference field="0" count="1" selected="0">
            <x v="14"/>
          </reference>
          <reference field="1" count="1">
            <x v="12"/>
          </reference>
        </references>
      </pivotArea>
    </format>
    <format dxfId="15420">
      <pivotArea dataOnly="0" labelOnly="1" fieldPosition="0">
        <references count="2">
          <reference field="0" count="1" selected="0">
            <x v="15"/>
          </reference>
          <reference field="1" count="1">
            <x v="13"/>
          </reference>
        </references>
      </pivotArea>
    </format>
    <format dxfId="15419">
      <pivotArea dataOnly="0" labelOnly="1" fieldPosition="0">
        <references count="2">
          <reference field="0" count="1" selected="0">
            <x v="16"/>
          </reference>
          <reference field="1" count="1">
            <x v="14"/>
          </reference>
        </references>
      </pivotArea>
    </format>
    <format dxfId="15418">
      <pivotArea dataOnly="0" labelOnly="1" fieldPosition="0">
        <references count="2">
          <reference field="0" count="1" selected="0">
            <x v="17"/>
          </reference>
          <reference field="1" count="1">
            <x v="15"/>
          </reference>
        </references>
      </pivotArea>
    </format>
    <format dxfId="15417">
      <pivotArea dataOnly="0" labelOnly="1" fieldPosition="0">
        <references count="2">
          <reference field="0" count="1" selected="0">
            <x v="18"/>
          </reference>
          <reference field="1" count="1">
            <x v="16"/>
          </reference>
        </references>
      </pivotArea>
    </format>
    <format dxfId="15416">
      <pivotArea dataOnly="0" labelOnly="1" fieldPosition="0">
        <references count="2">
          <reference field="0" count="1" selected="0">
            <x v="19"/>
          </reference>
          <reference field="1" count="1">
            <x v="17"/>
          </reference>
        </references>
      </pivotArea>
    </format>
    <format dxfId="15415">
      <pivotArea dataOnly="0" labelOnly="1" fieldPosition="0">
        <references count="2">
          <reference field="0" count="1" selected="0">
            <x v="20"/>
          </reference>
          <reference field="1" count="1">
            <x v="18"/>
          </reference>
        </references>
      </pivotArea>
    </format>
    <format dxfId="15414">
      <pivotArea dataOnly="0" labelOnly="1" fieldPosition="0">
        <references count="2">
          <reference field="0" count="1" selected="0">
            <x v="21"/>
          </reference>
          <reference field="1" count="1">
            <x v="19"/>
          </reference>
        </references>
      </pivotArea>
    </format>
    <format dxfId="15413">
      <pivotArea dataOnly="0" labelOnly="1" fieldPosition="0">
        <references count="2">
          <reference field="0" count="1" selected="0">
            <x v="22"/>
          </reference>
          <reference field="1" count="1">
            <x v="20"/>
          </reference>
        </references>
      </pivotArea>
    </format>
    <format dxfId="15412">
      <pivotArea dataOnly="0" labelOnly="1" fieldPosition="0">
        <references count="2">
          <reference field="0" count="1" selected="0">
            <x v="23"/>
          </reference>
          <reference field="1" count="1">
            <x v="21"/>
          </reference>
        </references>
      </pivotArea>
    </format>
    <format dxfId="15411">
      <pivotArea dataOnly="0" labelOnly="1" fieldPosition="0">
        <references count="2">
          <reference field="0" count="1" selected="0">
            <x v="24"/>
          </reference>
          <reference field="1" count="1">
            <x v="22"/>
          </reference>
        </references>
      </pivotArea>
    </format>
    <format dxfId="15410">
      <pivotArea dataOnly="0" labelOnly="1" fieldPosition="0">
        <references count="2">
          <reference field="0" count="1" selected="0">
            <x v="25"/>
          </reference>
          <reference field="1" count="1">
            <x v="23"/>
          </reference>
        </references>
      </pivotArea>
    </format>
    <format dxfId="15409">
      <pivotArea dataOnly="0" labelOnly="1" fieldPosition="0">
        <references count="2">
          <reference field="0" count="1" selected="0">
            <x v="26"/>
          </reference>
          <reference field="1" count="1">
            <x v="24"/>
          </reference>
        </references>
      </pivotArea>
    </format>
    <format dxfId="15408">
      <pivotArea dataOnly="0" labelOnly="1" fieldPosition="0">
        <references count="2">
          <reference field="0" count="1" selected="0">
            <x v="27"/>
          </reference>
          <reference field="1" count="1">
            <x v="25"/>
          </reference>
        </references>
      </pivotArea>
    </format>
    <format dxfId="15407">
      <pivotArea dataOnly="0" labelOnly="1" fieldPosition="0">
        <references count="2">
          <reference field="0" count="1" selected="0">
            <x v="28"/>
          </reference>
          <reference field="1" count="1">
            <x v="26"/>
          </reference>
        </references>
      </pivotArea>
    </format>
    <format dxfId="15406">
      <pivotArea dataOnly="0" labelOnly="1" fieldPosition="0">
        <references count="2">
          <reference field="0" count="1" selected="0">
            <x v="29"/>
          </reference>
          <reference field="1" count="1">
            <x v="27"/>
          </reference>
        </references>
      </pivotArea>
    </format>
    <format dxfId="15405">
      <pivotArea dataOnly="0" labelOnly="1" fieldPosition="0">
        <references count="2">
          <reference field="0" count="1" selected="0">
            <x v="30"/>
          </reference>
          <reference field="1" count="1">
            <x v="28"/>
          </reference>
        </references>
      </pivotArea>
    </format>
    <format dxfId="15404">
      <pivotArea dataOnly="0" labelOnly="1" fieldPosition="0">
        <references count="2">
          <reference field="0" count="1" selected="0">
            <x v="31"/>
          </reference>
          <reference field="1" count="1">
            <x v="29"/>
          </reference>
        </references>
      </pivotArea>
    </format>
    <format dxfId="15403">
      <pivotArea dataOnly="0" labelOnly="1" fieldPosition="0">
        <references count="2">
          <reference field="0" count="1" selected="0">
            <x v="32"/>
          </reference>
          <reference field="1" count="1">
            <x v="30"/>
          </reference>
        </references>
      </pivotArea>
    </format>
    <format dxfId="15402">
      <pivotArea dataOnly="0" labelOnly="1" fieldPosition="0">
        <references count="2">
          <reference field="0" count="1" selected="0">
            <x v="33"/>
          </reference>
          <reference field="1" count="1">
            <x v="31"/>
          </reference>
        </references>
      </pivotArea>
    </format>
    <format dxfId="15401">
      <pivotArea dataOnly="0" labelOnly="1" fieldPosition="0">
        <references count="2">
          <reference field="0" count="1" selected="0">
            <x v="34"/>
          </reference>
          <reference field="1" count="1">
            <x v="32"/>
          </reference>
        </references>
      </pivotArea>
    </format>
    <format dxfId="15400">
      <pivotArea dataOnly="0" labelOnly="1" fieldPosition="0">
        <references count="2">
          <reference field="0" count="1" selected="0">
            <x v="35"/>
          </reference>
          <reference field="1" count="1">
            <x v="33"/>
          </reference>
        </references>
      </pivotArea>
    </format>
    <format dxfId="15399">
      <pivotArea dataOnly="0" labelOnly="1" fieldPosition="0">
        <references count="2">
          <reference field="0" count="1" selected="0">
            <x v="36"/>
          </reference>
          <reference field="1" count="1">
            <x v="34"/>
          </reference>
        </references>
      </pivotArea>
    </format>
    <format dxfId="15398">
      <pivotArea dataOnly="0" labelOnly="1" fieldPosition="0">
        <references count="2">
          <reference field="0" count="1" selected="0">
            <x v="37"/>
          </reference>
          <reference field="1" count="1">
            <x v="35"/>
          </reference>
        </references>
      </pivotArea>
    </format>
    <format dxfId="15397">
      <pivotArea dataOnly="0" labelOnly="1" fieldPosition="0">
        <references count="2">
          <reference field="0" count="1" selected="0">
            <x v="38"/>
          </reference>
          <reference field="1" count="1">
            <x v="36"/>
          </reference>
        </references>
      </pivotArea>
    </format>
    <format dxfId="15396">
      <pivotArea dataOnly="0" labelOnly="1" fieldPosition="0">
        <references count="2">
          <reference field="0" count="1" selected="0">
            <x v="39"/>
          </reference>
          <reference field="1" count="1">
            <x v="37"/>
          </reference>
        </references>
      </pivotArea>
    </format>
    <format dxfId="15395">
      <pivotArea dataOnly="0" labelOnly="1" fieldPosition="0">
        <references count="2">
          <reference field="0" count="1" selected="0">
            <x v="40"/>
          </reference>
          <reference field="1" count="1">
            <x v="38"/>
          </reference>
        </references>
      </pivotArea>
    </format>
    <format dxfId="15394">
      <pivotArea dataOnly="0" labelOnly="1" fieldPosition="0">
        <references count="2">
          <reference field="0" count="1" selected="0">
            <x v="41"/>
          </reference>
          <reference field="1" count="1">
            <x v="39"/>
          </reference>
        </references>
      </pivotArea>
    </format>
    <format dxfId="15393">
      <pivotArea dataOnly="0" labelOnly="1" fieldPosition="0">
        <references count="2">
          <reference field="0" count="1" selected="0">
            <x v="42"/>
          </reference>
          <reference field="1" count="1">
            <x v="40"/>
          </reference>
        </references>
      </pivotArea>
    </format>
    <format dxfId="15392">
      <pivotArea dataOnly="0" labelOnly="1" fieldPosition="0">
        <references count="2">
          <reference field="0" count="1" selected="0">
            <x v="43"/>
          </reference>
          <reference field="1" count="1">
            <x v="41"/>
          </reference>
        </references>
      </pivotArea>
    </format>
    <format dxfId="15391">
      <pivotArea dataOnly="0" labelOnly="1" fieldPosition="0">
        <references count="2">
          <reference field="0" count="1" selected="0">
            <x v="44"/>
          </reference>
          <reference field="1" count="1">
            <x v="42"/>
          </reference>
        </references>
      </pivotArea>
    </format>
    <format dxfId="15390">
      <pivotArea dataOnly="0" labelOnly="1" fieldPosition="0">
        <references count="2">
          <reference field="0" count="1" selected="0">
            <x v="45"/>
          </reference>
          <reference field="1" count="1">
            <x v="43"/>
          </reference>
        </references>
      </pivotArea>
    </format>
    <format dxfId="15389">
      <pivotArea dataOnly="0" labelOnly="1" fieldPosition="0">
        <references count="2">
          <reference field="0" count="1" selected="0">
            <x v="46"/>
          </reference>
          <reference field="1" count="1">
            <x v="44"/>
          </reference>
        </references>
      </pivotArea>
    </format>
    <format dxfId="15388">
      <pivotArea dataOnly="0" labelOnly="1" fieldPosition="0">
        <references count="2">
          <reference field="0" count="1" selected="0">
            <x v="47"/>
          </reference>
          <reference field="1" count="1">
            <x v="45"/>
          </reference>
        </references>
      </pivotArea>
    </format>
    <format dxfId="15387">
      <pivotArea dataOnly="0" labelOnly="1" fieldPosition="0">
        <references count="2">
          <reference field="0" count="1" selected="0">
            <x v="48"/>
          </reference>
          <reference field="1" count="1">
            <x v="46"/>
          </reference>
        </references>
      </pivotArea>
    </format>
    <format dxfId="15386">
      <pivotArea dataOnly="0" labelOnly="1" fieldPosition="0">
        <references count="2">
          <reference field="0" count="1" selected="0">
            <x v="49"/>
          </reference>
          <reference field="1" count="1">
            <x v="47"/>
          </reference>
        </references>
      </pivotArea>
    </format>
    <format dxfId="15385">
      <pivotArea dataOnly="0" labelOnly="1" fieldPosition="0">
        <references count="2">
          <reference field="0" count="1" selected="0">
            <x v="50"/>
          </reference>
          <reference field="1" count="1">
            <x v="48"/>
          </reference>
        </references>
      </pivotArea>
    </format>
    <format dxfId="15384">
      <pivotArea dataOnly="0" labelOnly="1" fieldPosition="0">
        <references count="2">
          <reference field="0" count="1" selected="0">
            <x v="51"/>
          </reference>
          <reference field="1" count="1">
            <x v="49"/>
          </reference>
        </references>
      </pivotArea>
    </format>
    <format dxfId="15383">
      <pivotArea dataOnly="0" labelOnly="1" fieldPosition="0">
        <references count="2">
          <reference field="0" count="1" selected="0">
            <x v="52"/>
          </reference>
          <reference field="1" count="1">
            <x v="50"/>
          </reference>
        </references>
      </pivotArea>
    </format>
    <format dxfId="15382">
      <pivotArea dataOnly="0" labelOnly="1" fieldPosition="0">
        <references count="2">
          <reference field="0" count="1" selected="0">
            <x v="53"/>
          </reference>
          <reference field="1" count="1">
            <x v="51"/>
          </reference>
        </references>
      </pivotArea>
    </format>
    <format dxfId="15381">
      <pivotArea dataOnly="0" labelOnly="1" fieldPosition="0">
        <references count="2">
          <reference field="0" count="1" selected="0">
            <x v="54"/>
          </reference>
          <reference field="1" count="1">
            <x v="52"/>
          </reference>
        </references>
      </pivotArea>
    </format>
    <format dxfId="15380">
      <pivotArea dataOnly="0" labelOnly="1" fieldPosition="0">
        <references count="2">
          <reference field="0" count="1" selected="0">
            <x v="55"/>
          </reference>
          <reference field="1" count="1">
            <x v="53"/>
          </reference>
        </references>
      </pivotArea>
    </format>
    <format dxfId="15379">
      <pivotArea dataOnly="0" labelOnly="1" fieldPosition="0">
        <references count="2">
          <reference field="0" count="1" selected="0">
            <x v="56"/>
          </reference>
          <reference field="1" count="1">
            <x v="54"/>
          </reference>
        </references>
      </pivotArea>
    </format>
    <format dxfId="15378">
      <pivotArea dataOnly="0" labelOnly="1" fieldPosition="0">
        <references count="2">
          <reference field="0" count="1" selected="0">
            <x v="57"/>
          </reference>
          <reference field="1" count="1">
            <x v="55"/>
          </reference>
        </references>
      </pivotArea>
    </format>
    <format dxfId="15377">
      <pivotArea dataOnly="0" labelOnly="1" fieldPosition="0">
        <references count="2">
          <reference field="0" count="1" selected="0">
            <x v="58"/>
          </reference>
          <reference field="1" count="1">
            <x v="56"/>
          </reference>
        </references>
      </pivotArea>
    </format>
    <format dxfId="15376">
      <pivotArea dataOnly="0" labelOnly="1" fieldPosition="0">
        <references count="2">
          <reference field="0" count="1" selected="0">
            <x v="59"/>
          </reference>
          <reference field="1" count="1">
            <x v="57"/>
          </reference>
        </references>
      </pivotArea>
    </format>
    <format dxfId="15375">
      <pivotArea dataOnly="0" labelOnly="1" fieldPosition="0">
        <references count="2">
          <reference field="0" count="1" selected="0">
            <x v="60"/>
          </reference>
          <reference field="1" count="1">
            <x v="58"/>
          </reference>
        </references>
      </pivotArea>
    </format>
    <format dxfId="15374">
      <pivotArea dataOnly="0" labelOnly="1" fieldPosition="0">
        <references count="2">
          <reference field="0" count="1" selected="0">
            <x v="61"/>
          </reference>
          <reference field="1" count="1">
            <x v="59"/>
          </reference>
        </references>
      </pivotArea>
    </format>
    <format dxfId="15373">
      <pivotArea dataOnly="0" labelOnly="1" fieldPosition="0">
        <references count="2">
          <reference field="0" count="1" selected="0">
            <x v="62"/>
          </reference>
          <reference field="1" count="1">
            <x v="60"/>
          </reference>
        </references>
      </pivotArea>
    </format>
    <format dxfId="15372">
      <pivotArea dataOnly="0" labelOnly="1" fieldPosition="0">
        <references count="2">
          <reference field="0" count="1" selected="0">
            <x v="63"/>
          </reference>
          <reference field="1" count="1">
            <x v="61"/>
          </reference>
        </references>
      </pivotArea>
    </format>
    <format dxfId="15371">
      <pivotArea dataOnly="0" labelOnly="1" fieldPosition="0">
        <references count="2">
          <reference field="0" count="1" selected="0">
            <x v="64"/>
          </reference>
          <reference field="1" count="1">
            <x v="62"/>
          </reference>
        </references>
      </pivotArea>
    </format>
    <format dxfId="15370">
      <pivotArea dataOnly="0" labelOnly="1" fieldPosition="0">
        <references count="2">
          <reference field="0" count="1" selected="0">
            <x v="65"/>
          </reference>
          <reference field="1" count="1">
            <x v="63"/>
          </reference>
        </references>
      </pivotArea>
    </format>
    <format dxfId="15369">
      <pivotArea dataOnly="0" labelOnly="1" fieldPosition="0">
        <references count="2">
          <reference field="0" count="1" selected="0">
            <x v="66"/>
          </reference>
          <reference field="1" count="1">
            <x v="64"/>
          </reference>
        </references>
      </pivotArea>
    </format>
    <format dxfId="15368">
      <pivotArea dataOnly="0" labelOnly="1" fieldPosition="0">
        <references count="2">
          <reference field="0" count="1" selected="0">
            <x v="67"/>
          </reference>
          <reference field="1" count="1">
            <x v="65"/>
          </reference>
        </references>
      </pivotArea>
    </format>
    <format dxfId="15367">
      <pivotArea dataOnly="0" labelOnly="1" fieldPosition="0">
        <references count="2">
          <reference field="0" count="1" selected="0">
            <x v="68"/>
          </reference>
          <reference field="1" count="1">
            <x v="66"/>
          </reference>
        </references>
      </pivotArea>
    </format>
    <format dxfId="15366">
      <pivotArea dataOnly="0" labelOnly="1" fieldPosition="0">
        <references count="2">
          <reference field="0" count="1" selected="0">
            <x v="69"/>
          </reference>
          <reference field="1" count="1">
            <x v="67"/>
          </reference>
        </references>
      </pivotArea>
    </format>
    <format dxfId="15365">
      <pivotArea dataOnly="0" labelOnly="1" fieldPosition="0">
        <references count="2">
          <reference field="0" count="1" selected="0">
            <x v="70"/>
          </reference>
          <reference field="1" count="1">
            <x v="68"/>
          </reference>
        </references>
      </pivotArea>
    </format>
    <format dxfId="15364">
      <pivotArea dataOnly="0" labelOnly="1" fieldPosition="0">
        <references count="2">
          <reference field="0" count="1" selected="0">
            <x v="71"/>
          </reference>
          <reference field="1" count="1">
            <x v="69"/>
          </reference>
        </references>
      </pivotArea>
    </format>
    <format dxfId="15363">
      <pivotArea dataOnly="0" labelOnly="1" fieldPosition="0">
        <references count="2">
          <reference field="0" count="1" selected="0">
            <x v="72"/>
          </reference>
          <reference field="1" count="1">
            <x v="70"/>
          </reference>
        </references>
      </pivotArea>
    </format>
    <format dxfId="15362">
      <pivotArea dataOnly="0" labelOnly="1" fieldPosition="0">
        <references count="2">
          <reference field="0" count="1" selected="0">
            <x v="73"/>
          </reference>
          <reference field="1" count="1">
            <x v="71"/>
          </reference>
        </references>
      </pivotArea>
    </format>
    <format dxfId="15361">
      <pivotArea dataOnly="0" labelOnly="1" fieldPosition="0">
        <references count="2">
          <reference field="0" count="1" selected="0">
            <x v="74"/>
          </reference>
          <reference field="1" count="1">
            <x v="72"/>
          </reference>
        </references>
      </pivotArea>
    </format>
    <format dxfId="15360">
      <pivotArea dataOnly="0" labelOnly="1" fieldPosition="0">
        <references count="2">
          <reference field="0" count="1" selected="0">
            <x v="75"/>
          </reference>
          <reference field="1" count="1">
            <x v="73"/>
          </reference>
        </references>
      </pivotArea>
    </format>
    <format dxfId="15359">
      <pivotArea dataOnly="0" labelOnly="1" fieldPosition="0">
        <references count="2">
          <reference field="0" count="1" selected="0">
            <x v="76"/>
          </reference>
          <reference field="1" count="1">
            <x v="74"/>
          </reference>
        </references>
      </pivotArea>
    </format>
    <format dxfId="15358">
      <pivotArea dataOnly="0" labelOnly="1" fieldPosition="0">
        <references count="2">
          <reference field="0" count="1" selected="0">
            <x v="77"/>
          </reference>
          <reference field="1" count="1">
            <x v="75"/>
          </reference>
        </references>
      </pivotArea>
    </format>
    <format dxfId="15357">
      <pivotArea dataOnly="0" labelOnly="1" fieldPosition="0">
        <references count="2">
          <reference field="0" count="1" selected="0">
            <x v="78"/>
          </reference>
          <reference field="1" count="1">
            <x v="76"/>
          </reference>
        </references>
      </pivotArea>
    </format>
    <format dxfId="15356">
      <pivotArea dataOnly="0" labelOnly="1" fieldPosition="0">
        <references count="2">
          <reference field="0" count="1" selected="0">
            <x v="79"/>
          </reference>
          <reference field="1" count="1">
            <x v="77"/>
          </reference>
        </references>
      </pivotArea>
    </format>
    <format dxfId="15355">
      <pivotArea dataOnly="0" labelOnly="1" fieldPosition="0">
        <references count="2">
          <reference field="0" count="1" selected="0">
            <x v="80"/>
          </reference>
          <reference field="1" count="1">
            <x v="78"/>
          </reference>
        </references>
      </pivotArea>
    </format>
    <format dxfId="15354">
      <pivotArea dataOnly="0" labelOnly="1" fieldPosition="0">
        <references count="2">
          <reference field="0" count="1" selected="0">
            <x v="81"/>
          </reference>
          <reference field="1" count="1">
            <x v="79"/>
          </reference>
        </references>
      </pivotArea>
    </format>
    <format dxfId="15353">
      <pivotArea dataOnly="0" labelOnly="1" fieldPosition="0">
        <references count="2">
          <reference field="0" count="1" selected="0">
            <x v="82"/>
          </reference>
          <reference field="1" count="1">
            <x v="80"/>
          </reference>
        </references>
      </pivotArea>
    </format>
    <format dxfId="15352">
      <pivotArea dataOnly="0" labelOnly="1" fieldPosition="0">
        <references count="2">
          <reference field="0" count="1" selected="0">
            <x v="83"/>
          </reference>
          <reference field="1" count="1">
            <x v="81"/>
          </reference>
        </references>
      </pivotArea>
    </format>
    <format dxfId="15351">
      <pivotArea dataOnly="0" labelOnly="1" fieldPosition="0">
        <references count="2">
          <reference field="0" count="1" selected="0">
            <x v="84"/>
          </reference>
          <reference field="1" count="1">
            <x v="82"/>
          </reference>
        </references>
      </pivotArea>
    </format>
    <format dxfId="15350">
      <pivotArea dataOnly="0" labelOnly="1" fieldPosition="0">
        <references count="2">
          <reference field="0" count="1" selected="0">
            <x v="85"/>
          </reference>
          <reference field="1" count="1">
            <x v="83"/>
          </reference>
        </references>
      </pivotArea>
    </format>
    <format dxfId="15349">
      <pivotArea dataOnly="0" labelOnly="1" fieldPosition="0">
        <references count="2">
          <reference field="0" count="1" selected="0">
            <x v="86"/>
          </reference>
          <reference field="1" count="1">
            <x v="84"/>
          </reference>
        </references>
      </pivotArea>
    </format>
    <format dxfId="15348">
      <pivotArea dataOnly="0" labelOnly="1" fieldPosition="0">
        <references count="2">
          <reference field="0" count="1" selected="0">
            <x v="87"/>
          </reference>
          <reference field="1" count="1">
            <x v="85"/>
          </reference>
        </references>
      </pivotArea>
    </format>
    <format dxfId="15347">
      <pivotArea dataOnly="0" labelOnly="1" fieldPosition="0">
        <references count="2">
          <reference field="0" count="1" selected="0">
            <x v="88"/>
          </reference>
          <reference field="1" count="1">
            <x v="86"/>
          </reference>
        </references>
      </pivotArea>
    </format>
    <format dxfId="15346">
      <pivotArea dataOnly="0" labelOnly="1" fieldPosition="0">
        <references count="2">
          <reference field="0" count="1" selected="0">
            <x v="89"/>
          </reference>
          <reference field="1" count="1">
            <x v="87"/>
          </reference>
        </references>
      </pivotArea>
    </format>
    <format dxfId="15345">
      <pivotArea dataOnly="0" labelOnly="1" fieldPosition="0">
        <references count="2">
          <reference field="0" count="1" selected="0">
            <x v="90"/>
          </reference>
          <reference field="1" count="1">
            <x v="88"/>
          </reference>
        </references>
      </pivotArea>
    </format>
    <format dxfId="15344">
      <pivotArea dataOnly="0" labelOnly="1" fieldPosition="0">
        <references count="2">
          <reference field="0" count="1" selected="0">
            <x v="91"/>
          </reference>
          <reference field="1" count="1">
            <x v="89"/>
          </reference>
        </references>
      </pivotArea>
    </format>
    <format dxfId="15343">
      <pivotArea dataOnly="0" labelOnly="1" fieldPosition="0">
        <references count="2">
          <reference field="0" count="1" selected="0">
            <x v="92"/>
          </reference>
          <reference field="1" count="1">
            <x v="90"/>
          </reference>
        </references>
      </pivotArea>
    </format>
    <format dxfId="15342">
      <pivotArea dataOnly="0" labelOnly="1" fieldPosition="0">
        <references count="2">
          <reference field="0" count="1" selected="0">
            <x v="93"/>
          </reference>
          <reference field="1" count="1">
            <x v="91"/>
          </reference>
        </references>
      </pivotArea>
    </format>
    <format dxfId="15341">
      <pivotArea dataOnly="0" labelOnly="1" fieldPosition="0">
        <references count="2">
          <reference field="0" count="1" selected="0">
            <x v="94"/>
          </reference>
          <reference field="1" count="1">
            <x v="92"/>
          </reference>
        </references>
      </pivotArea>
    </format>
    <format dxfId="15340">
      <pivotArea dataOnly="0" labelOnly="1" fieldPosition="0">
        <references count="2">
          <reference field="0" count="1" selected="0">
            <x v="95"/>
          </reference>
          <reference field="1" count="1">
            <x v="93"/>
          </reference>
        </references>
      </pivotArea>
    </format>
    <format dxfId="15339">
      <pivotArea dataOnly="0" labelOnly="1" fieldPosition="0">
        <references count="2">
          <reference field="0" count="1" selected="0">
            <x v="96"/>
          </reference>
          <reference field="1" count="1">
            <x v="94"/>
          </reference>
        </references>
      </pivotArea>
    </format>
    <format dxfId="15338">
      <pivotArea dataOnly="0" labelOnly="1" fieldPosition="0">
        <references count="2">
          <reference field="0" count="1" selected="0">
            <x v="97"/>
          </reference>
          <reference field="1" count="1">
            <x v="95"/>
          </reference>
        </references>
      </pivotArea>
    </format>
    <format dxfId="15337">
      <pivotArea dataOnly="0" labelOnly="1" fieldPosition="0">
        <references count="2">
          <reference field="0" count="1" selected="0">
            <x v="98"/>
          </reference>
          <reference field="1" count="1">
            <x v="96"/>
          </reference>
        </references>
      </pivotArea>
    </format>
    <format dxfId="15336">
      <pivotArea dataOnly="0" labelOnly="1" fieldPosition="0">
        <references count="2">
          <reference field="0" count="1" selected="0">
            <x v="99"/>
          </reference>
          <reference field="1" count="1">
            <x v="97"/>
          </reference>
        </references>
      </pivotArea>
    </format>
    <format dxfId="15335">
      <pivotArea dataOnly="0" labelOnly="1" fieldPosition="0">
        <references count="2">
          <reference field="0" count="1" selected="0">
            <x v="100"/>
          </reference>
          <reference field="1" count="1">
            <x v="98"/>
          </reference>
        </references>
      </pivotArea>
    </format>
    <format dxfId="15334">
      <pivotArea dataOnly="0" labelOnly="1" fieldPosition="0">
        <references count="2">
          <reference field="0" count="1" selected="0">
            <x v="101"/>
          </reference>
          <reference field="1" count="1">
            <x v="99"/>
          </reference>
        </references>
      </pivotArea>
    </format>
    <format dxfId="15333">
      <pivotArea dataOnly="0" labelOnly="1" fieldPosition="0">
        <references count="2">
          <reference field="0" count="1" selected="0">
            <x v="102"/>
          </reference>
          <reference field="1" count="1">
            <x v="100"/>
          </reference>
        </references>
      </pivotArea>
    </format>
    <format dxfId="15332">
      <pivotArea dataOnly="0" labelOnly="1" fieldPosition="0">
        <references count="2">
          <reference field="0" count="1" selected="0">
            <x v="103"/>
          </reference>
          <reference field="1" count="1">
            <x v="101"/>
          </reference>
        </references>
      </pivotArea>
    </format>
    <format dxfId="15331">
      <pivotArea dataOnly="0" labelOnly="1" fieldPosition="0">
        <references count="2">
          <reference field="0" count="1" selected="0">
            <x v="104"/>
          </reference>
          <reference field="1" count="1">
            <x v="102"/>
          </reference>
        </references>
      </pivotArea>
    </format>
    <format dxfId="15330">
      <pivotArea dataOnly="0" labelOnly="1" fieldPosition="0">
        <references count="2">
          <reference field="0" count="1" selected="0">
            <x v="105"/>
          </reference>
          <reference field="1" count="1">
            <x v="103"/>
          </reference>
        </references>
      </pivotArea>
    </format>
    <format dxfId="15329">
      <pivotArea dataOnly="0" labelOnly="1" fieldPosition="0">
        <references count="2">
          <reference field="0" count="1" selected="0">
            <x v="106"/>
          </reference>
          <reference field="1" count="1">
            <x v="104"/>
          </reference>
        </references>
      </pivotArea>
    </format>
    <format dxfId="15328">
      <pivotArea dataOnly="0" labelOnly="1" fieldPosition="0">
        <references count="2">
          <reference field="0" count="1" selected="0">
            <x v="107"/>
          </reference>
          <reference field="1" count="1">
            <x v="105"/>
          </reference>
        </references>
      </pivotArea>
    </format>
    <format dxfId="15327">
      <pivotArea dataOnly="0" labelOnly="1" fieldPosition="0">
        <references count="2">
          <reference field="0" count="1" selected="0">
            <x v="108"/>
          </reference>
          <reference field="1" count="1">
            <x v="106"/>
          </reference>
        </references>
      </pivotArea>
    </format>
    <format dxfId="15326">
      <pivotArea dataOnly="0" labelOnly="1" fieldPosition="0">
        <references count="2">
          <reference field="0" count="1" selected="0">
            <x v="109"/>
          </reference>
          <reference field="1" count="1">
            <x v="107"/>
          </reference>
        </references>
      </pivotArea>
    </format>
    <format dxfId="15325">
      <pivotArea dataOnly="0" labelOnly="1" fieldPosition="0">
        <references count="2">
          <reference field="0" count="1" selected="0">
            <x v="110"/>
          </reference>
          <reference field="1" count="1">
            <x v="108"/>
          </reference>
        </references>
      </pivotArea>
    </format>
    <format dxfId="15324">
      <pivotArea dataOnly="0" labelOnly="1" fieldPosition="0">
        <references count="2">
          <reference field="0" count="1" selected="0">
            <x v="111"/>
          </reference>
          <reference field="1" count="1">
            <x v="109"/>
          </reference>
        </references>
      </pivotArea>
    </format>
    <format dxfId="15323">
      <pivotArea dataOnly="0" labelOnly="1" fieldPosition="0">
        <references count="2">
          <reference field="0" count="1" selected="0">
            <x v="112"/>
          </reference>
          <reference field="1" count="1">
            <x v="110"/>
          </reference>
        </references>
      </pivotArea>
    </format>
    <format dxfId="15322">
      <pivotArea dataOnly="0" labelOnly="1" fieldPosition="0">
        <references count="2">
          <reference field="0" count="1" selected="0">
            <x v="113"/>
          </reference>
          <reference field="1" count="1">
            <x v="111"/>
          </reference>
        </references>
      </pivotArea>
    </format>
    <format dxfId="15321">
      <pivotArea dataOnly="0" labelOnly="1" fieldPosition="0">
        <references count="2">
          <reference field="0" count="1" selected="0">
            <x v="114"/>
          </reference>
          <reference field="1" count="1">
            <x v="112"/>
          </reference>
        </references>
      </pivotArea>
    </format>
    <format dxfId="15320">
      <pivotArea dataOnly="0" labelOnly="1" fieldPosition="0">
        <references count="2">
          <reference field="0" count="1" selected="0">
            <x v="115"/>
          </reference>
          <reference field="1" count="1">
            <x v="113"/>
          </reference>
        </references>
      </pivotArea>
    </format>
    <format dxfId="15319">
      <pivotArea dataOnly="0" labelOnly="1" fieldPosition="0">
        <references count="2">
          <reference field="0" count="1" selected="0">
            <x v="116"/>
          </reference>
          <reference field="1" count="1">
            <x v="114"/>
          </reference>
        </references>
      </pivotArea>
    </format>
    <format dxfId="15318">
      <pivotArea dataOnly="0" labelOnly="1" fieldPosition="0">
        <references count="2">
          <reference field="0" count="1" selected="0">
            <x v="117"/>
          </reference>
          <reference field="1" count="1">
            <x v="115"/>
          </reference>
        </references>
      </pivotArea>
    </format>
    <format dxfId="15317">
      <pivotArea dataOnly="0" labelOnly="1" fieldPosition="0">
        <references count="2">
          <reference field="0" count="1" selected="0">
            <x v="118"/>
          </reference>
          <reference field="1" count="1">
            <x v="116"/>
          </reference>
        </references>
      </pivotArea>
    </format>
    <format dxfId="15316">
      <pivotArea dataOnly="0" labelOnly="1" fieldPosition="0">
        <references count="2">
          <reference field="0" count="1" selected="0">
            <x v="119"/>
          </reference>
          <reference field="1" count="1">
            <x v="117"/>
          </reference>
        </references>
      </pivotArea>
    </format>
    <format dxfId="15315">
      <pivotArea dataOnly="0" labelOnly="1" fieldPosition="0">
        <references count="2">
          <reference field="0" count="1" selected="0">
            <x v="120"/>
          </reference>
          <reference field="1" count="1">
            <x v="118"/>
          </reference>
        </references>
      </pivotArea>
    </format>
    <format dxfId="15314">
      <pivotArea dataOnly="0" labelOnly="1" fieldPosition="0">
        <references count="2">
          <reference field="0" count="1" selected="0">
            <x v="121"/>
          </reference>
          <reference field="1" count="1">
            <x v="119"/>
          </reference>
        </references>
      </pivotArea>
    </format>
    <format dxfId="15313">
      <pivotArea dataOnly="0" labelOnly="1" fieldPosition="0">
        <references count="2">
          <reference field="0" count="1" selected="0">
            <x v="122"/>
          </reference>
          <reference field="1" count="1">
            <x v="120"/>
          </reference>
        </references>
      </pivotArea>
    </format>
    <format dxfId="15312">
      <pivotArea dataOnly="0" labelOnly="1" fieldPosition="0">
        <references count="2">
          <reference field="0" count="1" selected="0">
            <x v="123"/>
          </reference>
          <reference field="1" count="1">
            <x v="121"/>
          </reference>
        </references>
      </pivotArea>
    </format>
    <format dxfId="15311">
      <pivotArea dataOnly="0" labelOnly="1" fieldPosition="0">
        <references count="2">
          <reference field="0" count="1" selected="0">
            <x v="124"/>
          </reference>
          <reference field="1" count="1">
            <x v="122"/>
          </reference>
        </references>
      </pivotArea>
    </format>
    <format dxfId="15310">
      <pivotArea dataOnly="0" labelOnly="1" fieldPosition="0">
        <references count="2">
          <reference field="0" count="1" selected="0">
            <x v="125"/>
          </reference>
          <reference field="1" count="1">
            <x v="123"/>
          </reference>
        </references>
      </pivotArea>
    </format>
    <format dxfId="15309">
      <pivotArea dataOnly="0" labelOnly="1" fieldPosition="0">
        <references count="2">
          <reference field="0" count="1" selected="0">
            <x v="126"/>
          </reference>
          <reference field="1" count="1">
            <x v="124"/>
          </reference>
        </references>
      </pivotArea>
    </format>
    <format dxfId="15308">
      <pivotArea dataOnly="0" labelOnly="1" fieldPosition="0">
        <references count="2">
          <reference field="0" count="1" selected="0">
            <x v="127"/>
          </reference>
          <reference field="1" count="1">
            <x v="125"/>
          </reference>
        </references>
      </pivotArea>
    </format>
    <format dxfId="15307">
      <pivotArea dataOnly="0" labelOnly="1" fieldPosition="0">
        <references count="2">
          <reference field="0" count="1" selected="0">
            <x v="128"/>
          </reference>
          <reference field="1" count="1">
            <x v="126"/>
          </reference>
        </references>
      </pivotArea>
    </format>
    <format dxfId="15306">
      <pivotArea dataOnly="0" labelOnly="1" fieldPosition="0">
        <references count="2">
          <reference field="0" count="1" selected="0">
            <x v="129"/>
          </reference>
          <reference field="1" count="1">
            <x v="127"/>
          </reference>
        </references>
      </pivotArea>
    </format>
    <format dxfId="15305">
      <pivotArea dataOnly="0" labelOnly="1" fieldPosition="0">
        <references count="2">
          <reference field="0" count="1" selected="0">
            <x v="130"/>
          </reference>
          <reference field="1" count="1">
            <x v="128"/>
          </reference>
        </references>
      </pivotArea>
    </format>
    <format dxfId="15304">
      <pivotArea dataOnly="0" labelOnly="1" fieldPosition="0">
        <references count="2">
          <reference field="0" count="1" selected="0">
            <x v="131"/>
          </reference>
          <reference field="1" count="1">
            <x v="129"/>
          </reference>
        </references>
      </pivotArea>
    </format>
    <format dxfId="15303">
      <pivotArea dataOnly="0" labelOnly="1" fieldPosition="0">
        <references count="2">
          <reference field="0" count="1" selected="0">
            <x v="132"/>
          </reference>
          <reference field="1" count="1">
            <x v="130"/>
          </reference>
        </references>
      </pivotArea>
    </format>
    <format dxfId="15302">
      <pivotArea dataOnly="0" labelOnly="1" fieldPosition="0">
        <references count="2">
          <reference field="0" count="1" selected="0">
            <x v="133"/>
          </reference>
          <reference field="1" count="1">
            <x v="131"/>
          </reference>
        </references>
      </pivotArea>
    </format>
    <format dxfId="15301">
      <pivotArea dataOnly="0" labelOnly="1" fieldPosition="0">
        <references count="2">
          <reference field="0" count="1" selected="0">
            <x v="134"/>
          </reference>
          <reference field="1" count="1">
            <x v="132"/>
          </reference>
        </references>
      </pivotArea>
    </format>
    <format dxfId="15300">
      <pivotArea dataOnly="0" labelOnly="1" fieldPosition="0">
        <references count="2">
          <reference field="0" count="1" selected="0">
            <x v="135"/>
          </reference>
          <reference field="1" count="1">
            <x v="133"/>
          </reference>
        </references>
      </pivotArea>
    </format>
    <format dxfId="15299">
      <pivotArea dataOnly="0" labelOnly="1" fieldPosition="0">
        <references count="2">
          <reference field="0" count="1" selected="0">
            <x v="136"/>
          </reference>
          <reference field="1" count="1">
            <x v="134"/>
          </reference>
        </references>
      </pivotArea>
    </format>
    <format dxfId="15298">
      <pivotArea dataOnly="0" labelOnly="1" fieldPosition="0">
        <references count="2">
          <reference field="0" count="1" selected="0">
            <x v="137"/>
          </reference>
          <reference field="1" count="1">
            <x v="135"/>
          </reference>
        </references>
      </pivotArea>
    </format>
    <format dxfId="15297">
      <pivotArea dataOnly="0" labelOnly="1" fieldPosition="0">
        <references count="2">
          <reference field="0" count="1" selected="0">
            <x v="138"/>
          </reference>
          <reference field="1" count="1">
            <x v="136"/>
          </reference>
        </references>
      </pivotArea>
    </format>
    <format dxfId="15296">
      <pivotArea dataOnly="0" labelOnly="1" fieldPosition="0">
        <references count="2">
          <reference field="0" count="1" selected="0">
            <x v="139"/>
          </reference>
          <reference field="1" count="1">
            <x v="137"/>
          </reference>
        </references>
      </pivotArea>
    </format>
    <format dxfId="15295">
      <pivotArea dataOnly="0" labelOnly="1" fieldPosition="0">
        <references count="2">
          <reference field="0" count="1" selected="0">
            <x v="140"/>
          </reference>
          <reference field="1" count="1">
            <x v="138"/>
          </reference>
        </references>
      </pivotArea>
    </format>
    <format dxfId="15294">
      <pivotArea dataOnly="0" labelOnly="1" fieldPosition="0">
        <references count="2">
          <reference field="0" count="1" selected="0">
            <x v="141"/>
          </reference>
          <reference field="1" count="1">
            <x v="139"/>
          </reference>
        </references>
      </pivotArea>
    </format>
    <format dxfId="15293">
      <pivotArea dataOnly="0" labelOnly="1" fieldPosition="0">
        <references count="2">
          <reference field="0" count="1" selected="0">
            <x v="142"/>
          </reference>
          <reference field="1" count="1">
            <x v="140"/>
          </reference>
        </references>
      </pivotArea>
    </format>
    <format dxfId="15292">
      <pivotArea dataOnly="0" labelOnly="1" fieldPosition="0">
        <references count="2">
          <reference field="0" count="1" selected="0">
            <x v="143"/>
          </reference>
          <reference field="1" count="1">
            <x v="141"/>
          </reference>
        </references>
      </pivotArea>
    </format>
    <format dxfId="15291">
      <pivotArea dataOnly="0" labelOnly="1" fieldPosition="0">
        <references count="2">
          <reference field="0" count="1" selected="0">
            <x v="144"/>
          </reference>
          <reference field="1" count="1">
            <x v="142"/>
          </reference>
        </references>
      </pivotArea>
    </format>
    <format dxfId="15290">
      <pivotArea dataOnly="0" labelOnly="1" fieldPosition="0">
        <references count="2">
          <reference field="0" count="1" selected="0">
            <x v="145"/>
          </reference>
          <reference field="1" count="1">
            <x v="143"/>
          </reference>
        </references>
      </pivotArea>
    </format>
    <format dxfId="15289">
      <pivotArea dataOnly="0" labelOnly="1" fieldPosition="0">
        <references count="2">
          <reference field="0" count="1" selected="0">
            <x v="146"/>
          </reference>
          <reference field="1" count="1">
            <x v="144"/>
          </reference>
        </references>
      </pivotArea>
    </format>
    <format dxfId="15288">
      <pivotArea dataOnly="0" labelOnly="1" fieldPosition="0">
        <references count="2">
          <reference field="0" count="1" selected="0">
            <x v="147"/>
          </reference>
          <reference field="1" count="1">
            <x v="145"/>
          </reference>
        </references>
      </pivotArea>
    </format>
    <format dxfId="15287">
      <pivotArea dataOnly="0" labelOnly="1" fieldPosition="0">
        <references count="2">
          <reference field="0" count="1" selected="0">
            <x v="148"/>
          </reference>
          <reference field="1" count="1">
            <x v="146"/>
          </reference>
        </references>
      </pivotArea>
    </format>
    <format dxfId="15286">
      <pivotArea dataOnly="0" labelOnly="1" fieldPosition="0">
        <references count="2">
          <reference field="0" count="1" selected="0">
            <x v="149"/>
          </reference>
          <reference field="1" count="1">
            <x v="147"/>
          </reference>
        </references>
      </pivotArea>
    </format>
    <format dxfId="15285">
      <pivotArea dataOnly="0" labelOnly="1" fieldPosition="0">
        <references count="2">
          <reference field="0" count="1" selected="0">
            <x v="150"/>
          </reference>
          <reference field="1" count="1">
            <x v="148"/>
          </reference>
        </references>
      </pivotArea>
    </format>
    <format dxfId="15284">
      <pivotArea dataOnly="0" labelOnly="1" fieldPosition="0">
        <references count="2">
          <reference field="0" count="1" selected="0">
            <x v="151"/>
          </reference>
          <reference field="1" count="1">
            <x v="149"/>
          </reference>
        </references>
      </pivotArea>
    </format>
    <format dxfId="15283">
      <pivotArea dataOnly="0" labelOnly="1" fieldPosition="0">
        <references count="2">
          <reference field="0" count="1" selected="0">
            <x v="152"/>
          </reference>
          <reference field="1" count="1">
            <x v="150"/>
          </reference>
        </references>
      </pivotArea>
    </format>
    <format dxfId="15282">
      <pivotArea dataOnly="0" labelOnly="1" fieldPosition="0">
        <references count="2">
          <reference field="0" count="1" selected="0">
            <x v="153"/>
          </reference>
          <reference field="1" count="1">
            <x v="151"/>
          </reference>
        </references>
      </pivotArea>
    </format>
    <format dxfId="15281">
      <pivotArea dataOnly="0" labelOnly="1" fieldPosition="0">
        <references count="2">
          <reference field="0" count="1" selected="0">
            <x v="154"/>
          </reference>
          <reference field="1" count="1">
            <x v="152"/>
          </reference>
        </references>
      </pivotArea>
    </format>
    <format dxfId="15280">
      <pivotArea dataOnly="0" labelOnly="1" fieldPosition="0">
        <references count="2">
          <reference field="0" count="1" selected="0">
            <x v="155"/>
          </reference>
          <reference field="1" count="1">
            <x v="153"/>
          </reference>
        </references>
      </pivotArea>
    </format>
    <format dxfId="15279">
      <pivotArea dataOnly="0" labelOnly="1" fieldPosition="0">
        <references count="2">
          <reference field="0" count="1" selected="0">
            <x v="156"/>
          </reference>
          <reference field="1" count="1">
            <x v="154"/>
          </reference>
        </references>
      </pivotArea>
    </format>
    <format dxfId="15278">
      <pivotArea dataOnly="0" labelOnly="1" fieldPosition="0">
        <references count="2">
          <reference field="0" count="1" selected="0">
            <x v="157"/>
          </reference>
          <reference field="1" count="1">
            <x v="155"/>
          </reference>
        </references>
      </pivotArea>
    </format>
    <format dxfId="15277">
      <pivotArea dataOnly="0" labelOnly="1" fieldPosition="0">
        <references count="2">
          <reference field="0" count="1" selected="0">
            <x v="158"/>
          </reference>
          <reference field="1" count="1">
            <x v="156"/>
          </reference>
        </references>
      </pivotArea>
    </format>
    <format dxfId="15276">
      <pivotArea dataOnly="0" labelOnly="1" fieldPosition="0">
        <references count="2">
          <reference field="0" count="1" selected="0">
            <x v="159"/>
          </reference>
          <reference field="1" count="1">
            <x v="157"/>
          </reference>
        </references>
      </pivotArea>
    </format>
    <format dxfId="15275">
      <pivotArea dataOnly="0" labelOnly="1" fieldPosition="0">
        <references count="2">
          <reference field="0" count="1" selected="0">
            <x v="160"/>
          </reference>
          <reference field="1" count="1">
            <x v="158"/>
          </reference>
        </references>
      </pivotArea>
    </format>
    <format dxfId="15274">
      <pivotArea dataOnly="0" labelOnly="1" fieldPosition="0">
        <references count="2">
          <reference field="0" count="1" selected="0">
            <x v="161"/>
          </reference>
          <reference field="1" count="1">
            <x v="159"/>
          </reference>
        </references>
      </pivotArea>
    </format>
    <format dxfId="15273">
      <pivotArea dataOnly="0" labelOnly="1" fieldPosition="0">
        <references count="2">
          <reference field="0" count="1" selected="0">
            <x v="162"/>
          </reference>
          <reference field="1" count="1">
            <x v="160"/>
          </reference>
        </references>
      </pivotArea>
    </format>
    <format dxfId="15272">
      <pivotArea dataOnly="0" labelOnly="1" fieldPosition="0">
        <references count="2">
          <reference field="0" count="1" selected="0">
            <x v="163"/>
          </reference>
          <reference field="1" count="1">
            <x v="161"/>
          </reference>
        </references>
      </pivotArea>
    </format>
    <format dxfId="15271">
      <pivotArea dataOnly="0" labelOnly="1" fieldPosition="0">
        <references count="2">
          <reference field="0" count="1" selected="0">
            <x v="164"/>
          </reference>
          <reference field="1" count="1">
            <x v="162"/>
          </reference>
        </references>
      </pivotArea>
    </format>
    <format dxfId="15270">
      <pivotArea dataOnly="0" labelOnly="1" fieldPosition="0">
        <references count="2">
          <reference field="0" count="1" selected="0">
            <x v="165"/>
          </reference>
          <reference field="1" count="1">
            <x v="163"/>
          </reference>
        </references>
      </pivotArea>
    </format>
    <format dxfId="15269">
      <pivotArea dataOnly="0" labelOnly="1" fieldPosition="0">
        <references count="2">
          <reference field="0" count="1" selected="0">
            <x v="166"/>
          </reference>
          <reference field="1" count="1">
            <x v="164"/>
          </reference>
        </references>
      </pivotArea>
    </format>
    <format dxfId="15268">
      <pivotArea dataOnly="0" labelOnly="1" fieldPosition="0">
        <references count="2">
          <reference field="0" count="1" selected="0">
            <x v="167"/>
          </reference>
          <reference field="1" count="1">
            <x v="165"/>
          </reference>
        </references>
      </pivotArea>
    </format>
    <format dxfId="15267">
      <pivotArea dataOnly="0" labelOnly="1" fieldPosition="0">
        <references count="2">
          <reference field="0" count="1" selected="0">
            <x v="168"/>
          </reference>
          <reference field="1" count="1">
            <x v="166"/>
          </reference>
        </references>
      </pivotArea>
    </format>
    <format dxfId="15266">
      <pivotArea dataOnly="0" labelOnly="1" fieldPosition="0">
        <references count="2">
          <reference field="0" count="1" selected="0">
            <x v="169"/>
          </reference>
          <reference field="1" count="1">
            <x v="167"/>
          </reference>
        </references>
      </pivotArea>
    </format>
    <format dxfId="15265">
      <pivotArea dataOnly="0" labelOnly="1" fieldPosition="0">
        <references count="2">
          <reference field="0" count="1" selected="0">
            <x v="170"/>
          </reference>
          <reference field="1" count="1">
            <x v="168"/>
          </reference>
        </references>
      </pivotArea>
    </format>
    <format dxfId="15264">
      <pivotArea dataOnly="0" labelOnly="1" fieldPosition="0">
        <references count="2">
          <reference field="0" count="1" selected="0">
            <x v="171"/>
          </reference>
          <reference field="1" count="1">
            <x v="169"/>
          </reference>
        </references>
      </pivotArea>
    </format>
    <format dxfId="15263">
      <pivotArea dataOnly="0" labelOnly="1" fieldPosition="0">
        <references count="2">
          <reference field="0" count="1" selected="0">
            <x v="172"/>
          </reference>
          <reference field="1" count="1">
            <x v="170"/>
          </reference>
        </references>
      </pivotArea>
    </format>
    <format dxfId="15262">
      <pivotArea dataOnly="0" labelOnly="1" fieldPosition="0">
        <references count="2">
          <reference field="0" count="1" selected="0">
            <x v="173"/>
          </reference>
          <reference field="1" count="1">
            <x v="171"/>
          </reference>
        </references>
      </pivotArea>
    </format>
    <format dxfId="15261">
      <pivotArea dataOnly="0" labelOnly="1" fieldPosition="0">
        <references count="2">
          <reference field="0" count="1" selected="0">
            <x v="174"/>
          </reference>
          <reference field="1" count="1">
            <x v="172"/>
          </reference>
        </references>
      </pivotArea>
    </format>
    <format dxfId="15260">
      <pivotArea dataOnly="0" labelOnly="1" fieldPosition="0">
        <references count="2">
          <reference field="0" count="1" selected="0">
            <x v="175"/>
          </reference>
          <reference field="1" count="1">
            <x v="173"/>
          </reference>
        </references>
      </pivotArea>
    </format>
    <format dxfId="15259">
      <pivotArea dataOnly="0" labelOnly="1" fieldPosition="0">
        <references count="2">
          <reference field="0" count="1" selected="0">
            <x v="176"/>
          </reference>
          <reference field="1" count="1">
            <x v="174"/>
          </reference>
        </references>
      </pivotArea>
    </format>
    <format dxfId="15258">
      <pivotArea dataOnly="0" labelOnly="1" fieldPosition="0">
        <references count="2">
          <reference field="0" count="1" selected="0">
            <x v="177"/>
          </reference>
          <reference field="1" count="1">
            <x v="175"/>
          </reference>
        </references>
      </pivotArea>
    </format>
    <format dxfId="15257">
      <pivotArea dataOnly="0" labelOnly="1" fieldPosition="0">
        <references count="2">
          <reference field="0" count="1" selected="0">
            <x v="178"/>
          </reference>
          <reference field="1" count="1">
            <x v="176"/>
          </reference>
        </references>
      </pivotArea>
    </format>
    <format dxfId="15256">
      <pivotArea dataOnly="0" labelOnly="1" fieldPosition="0">
        <references count="2">
          <reference field="0" count="1" selected="0">
            <x v="179"/>
          </reference>
          <reference field="1" count="1">
            <x v="177"/>
          </reference>
        </references>
      </pivotArea>
    </format>
    <format dxfId="15255">
      <pivotArea dataOnly="0" labelOnly="1" fieldPosition="0">
        <references count="2">
          <reference field="0" count="1" selected="0">
            <x v="180"/>
          </reference>
          <reference field="1" count="1">
            <x v="178"/>
          </reference>
        </references>
      </pivotArea>
    </format>
    <format dxfId="15254">
      <pivotArea dataOnly="0" labelOnly="1" fieldPosition="0">
        <references count="2">
          <reference field="0" count="1" selected="0">
            <x v="181"/>
          </reference>
          <reference field="1" count="1">
            <x v="179"/>
          </reference>
        </references>
      </pivotArea>
    </format>
    <format dxfId="15253">
      <pivotArea dataOnly="0" labelOnly="1" fieldPosition="0">
        <references count="2">
          <reference field="0" count="1" selected="0">
            <x v="182"/>
          </reference>
          <reference field="1" count="1">
            <x v="180"/>
          </reference>
        </references>
      </pivotArea>
    </format>
    <format dxfId="15252">
      <pivotArea dataOnly="0" labelOnly="1" fieldPosition="0">
        <references count="2">
          <reference field="0" count="1" selected="0">
            <x v="183"/>
          </reference>
          <reference field="1" count="1">
            <x v="181"/>
          </reference>
        </references>
      </pivotArea>
    </format>
    <format dxfId="15251">
      <pivotArea dataOnly="0" labelOnly="1" fieldPosition="0">
        <references count="2">
          <reference field="0" count="1" selected="0">
            <x v="184"/>
          </reference>
          <reference field="1" count="1">
            <x v="182"/>
          </reference>
        </references>
      </pivotArea>
    </format>
    <format dxfId="15250">
      <pivotArea dataOnly="0" labelOnly="1" fieldPosition="0">
        <references count="2">
          <reference field="0" count="1" selected="0">
            <x v="185"/>
          </reference>
          <reference field="1" count="1">
            <x v="183"/>
          </reference>
        </references>
      </pivotArea>
    </format>
    <format dxfId="15249">
      <pivotArea dataOnly="0" labelOnly="1" fieldPosition="0">
        <references count="2">
          <reference field="0" count="1" selected="0">
            <x v="186"/>
          </reference>
          <reference field="1" count="1">
            <x v="184"/>
          </reference>
        </references>
      </pivotArea>
    </format>
    <format dxfId="15248">
      <pivotArea dataOnly="0" labelOnly="1" fieldPosition="0">
        <references count="2">
          <reference field="0" count="1" selected="0">
            <x v="187"/>
          </reference>
          <reference field="1" count="1">
            <x v="185"/>
          </reference>
        </references>
      </pivotArea>
    </format>
    <format dxfId="15247">
      <pivotArea dataOnly="0" labelOnly="1" fieldPosition="0">
        <references count="2">
          <reference field="0" count="1" selected="0">
            <x v="188"/>
          </reference>
          <reference field="1" count="1">
            <x v="186"/>
          </reference>
        </references>
      </pivotArea>
    </format>
    <format dxfId="15246">
      <pivotArea dataOnly="0" labelOnly="1" fieldPosition="0">
        <references count="2">
          <reference field="0" count="1" selected="0">
            <x v="189"/>
          </reference>
          <reference field="1" count="1">
            <x v="187"/>
          </reference>
        </references>
      </pivotArea>
    </format>
    <format dxfId="15245">
      <pivotArea dataOnly="0" labelOnly="1" fieldPosition="0">
        <references count="2">
          <reference field="0" count="1" selected="0">
            <x v="190"/>
          </reference>
          <reference field="1" count="1">
            <x v="188"/>
          </reference>
        </references>
      </pivotArea>
    </format>
    <format dxfId="15244">
      <pivotArea dataOnly="0" labelOnly="1" fieldPosition="0">
        <references count="2">
          <reference field="0" count="1" selected="0">
            <x v="191"/>
          </reference>
          <reference field="1" count="1">
            <x v="189"/>
          </reference>
        </references>
      </pivotArea>
    </format>
    <format dxfId="15243">
      <pivotArea dataOnly="0" labelOnly="1" fieldPosition="0">
        <references count="2">
          <reference field="0" count="1" selected="0">
            <x v="192"/>
          </reference>
          <reference field="1" count="1">
            <x v="190"/>
          </reference>
        </references>
      </pivotArea>
    </format>
    <format dxfId="15242">
      <pivotArea dataOnly="0" labelOnly="1" fieldPosition="0">
        <references count="2">
          <reference field="0" count="1" selected="0">
            <x v="193"/>
          </reference>
          <reference field="1" count="1">
            <x v="191"/>
          </reference>
        </references>
      </pivotArea>
    </format>
    <format dxfId="15241">
      <pivotArea dataOnly="0" labelOnly="1" fieldPosition="0">
        <references count="2">
          <reference field="0" count="1" selected="0">
            <x v="194"/>
          </reference>
          <reference field="1" count="1">
            <x v="192"/>
          </reference>
        </references>
      </pivotArea>
    </format>
    <format dxfId="15240">
      <pivotArea dataOnly="0" labelOnly="1" fieldPosition="0">
        <references count="2">
          <reference field="0" count="1" selected="0">
            <x v="195"/>
          </reference>
          <reference field="1" count="1">
            <x v="193"/>
          </reference>
        </references>
      </pivotArea>
    </format>
    <format dxfId="15239">
      <pivotArea dataOnly="0" labelOnly="1" fieldPosition="0">
        <references count="2">
          <reference field="0" count="1" selected="0">
            <x v="196"/>
          </reference>
          <reference field="1" count="1">
            <x v="194"/>
          </reference>
        </references>
      </pivotArea>
    </format>
    <format dxfId="15238">
      <pivotArea dataOnly="0" labelOnly="1" fieldPosition="0">
        <references count="2">
          <reference field="0" count="1" selected="0">
            <x v="197"/>
          </reference>
          <reference field="1" count="1">
            <x v="195"/>
          </reference>
        </references>
      </pivotArea>
    </format>
    <format dxfId="15237">
      <pivotArea dataOnly="0" labelOnly="1" fieldPosition="0">
        <references count="2">
          <reference field="0" count="1" selected="0">
            <x v="198"/>
          </reference>
          <reference field="1" count="1">
            <x v="196"/>
          </reference>
        </references>
      </pivotArea>
    </format>
    <format dxfId="15236">
      <pivotArea dataOnly="0" labelOnly="1" fieldPosition="0">
        <references count="2">
          <reference field="0" count="1" selected="0">
            <x v="199"/>
          </reference>
          <reference field="1" count="1">
            <x v="197"/>
          </reference>
        </references>
      </pivotArea>
    </format>
    <format dxfId="15235">
      <pivotArea dataOnly="0" labelOnly="1" fieldPosition="0">
        <references count="2">
          <reference field="0" count="1" selected="0">
            <x v="200"/>
          </reference>
          <reference field="1" count="1">
            <x v="198"/>
          </reference>
        </references>
      </pivotArea>
    </format>
    <format dxfId="15234">
      <pivotArea dataOnly="0" labelOnly="1" fieldPosition="0">
        <references count="2">
          <reference field="0" count="1" selected="0">
            <x v="201"/>
          </reference>
          <reference field="1" count="1">
            <x v="199"/>
          </reference>
        </references>
      </pivotArea>
    </format>
    <format dxfId="15233">
      <pivotArea dataOnly="0" labelOnly="1" fieldPosition="0">
        <references count="2">
          <reference field="0" count="1" selected="0">
            <x v="202"/>
          </reference>
          <reference field="1" count="1">
            <x v="200"/>
          </reference>
        </references>
      </pivotArea>
    </format>
    <format dxfId="15232">
      <pivotArea dataOnly="0" labelOnly="1" fieldPosition="0">
        <references count="2">
          <reference field="0" count="1" selected="0">
            <x v="203"/>
          </reference>
          <reference field="1" count="1">
            <x v="201"/>
          </reference>
        </references>
      </pivotArea>
    </format>
    <format dxfId="15231">
      <pivotArea dataOnly="0" labelOnly="1" fieldPosition="0">
        <references count="2">
          <reference field="0" count="1" selected="0">
            <x v="204"/>
          </reference>
          <reference field="1" count="1">
            <x v="202"/>
          </reference>
        </references>
      </pivotArea>
    </format>
    <format dxfId="15230">
      <pivotArea dataOnly="0" labelOnly="1" fieldPosition="0">
        <references count="2">
          <reference field="0" count="1" selected="0">
            <x v="205"/>
          </reference>
          <reference field="1" count="1">
            <x v="203"/>
          </reference>
        </references>
      </pivotArea>
    </format>
    <format dxfId="15229">
      <pivotArea dataOnly="0" labelOnly="1" fieldPosition="0">
        <references count="2">
          <reference field="0" count="1" selected="0">
            <x v="206"/>
          </reference>
          <reference field="1" count="1">
            <x v="204"/>
          </reference>
        </references>
      </pivotArea>
    </format>
    <format dxfId="15228">
      <pivotArea dataOnly="0" labelOnly="1" fieldPosition="0">
        <references count="2">
          <reference field="0" count="1" selected="0">
            <x v="207"/>
          </reference>
          <reference field="1" count="1">
            <x v="205"/>
          </reference>
        </references>
      </pivotArea>
    </format>
    <format dxfId="15227">
      <pivotArea dataOnly="0" labelOnly="1" fieldPosition="0">
        <references count="2">
          <reference field="0" count="1" selected="0">
            <x v="208"/>
          </reference>
          <reference field="1" count="1">
            <x v="206"/>
          </reference>
        </references>
      </pivotArea>
    </format>
    <format dxfId="15226">
      <pivotArea dataOnly="0" labelOnly="1" fieldPosition="0">
        <references count="2">
          <reference field="0" count="1" selected="0">
            <x v="209"/>
          </reference>
          <reference field="1" count="1">
            <x v="207"/>
          </reference>
        </references>
      </pivotArea>
    </format>
    <format dxfId="15225">
      <pivotArea dataOnly="0" labelOnly="1" fieldPosition="0">
        <references count="2">
          <reference field="0" count="1" selected="0">
            <x v="210"/>
          </reference>
          <reference field="1" count="1">
            <x v="208"/>
          </reference>
        </references>
      </pivotArea>
    </format>
    <format dxfId="15224">
      <pivotArea dataOnly="0" labelOnly="1" fieldPosition="0">
        <references count="2">
          <reference field="0" count="1" selected="0">
            <x v="211"/>
          </reference>
          <reference field="1" count="1">
            <x v="209"/>
          </reference>
        </references>
      </pivotArea>
    </format>
    <format dxfId="15223">
      <pivotArea dataOnly="0" labelOnly="1" fieldPosition="0">
        <references count="2">
          <reference field="0" count="1" selected="0">
            <x v="212"/>
          </reference>
          <reference field="1" count="1">
            <x v="210"/>
          </reference>
        </references>
      </pivotArea>
    </format>
    <format dxfId="15222">
      <pivotArea dataOnly="0" labelOnly="1" fieldPosition="0">
        <references count="2">
          <reference field="0" count="1" selected="0">
            <x v="213"/>
          </reference>
          <reference field="1" count="1">
            <x v="211"/>
          </reference>
        </references>
      </pivotArea>
    </format>
    <format dxfId="15221">
      <pivotArea dataOnly="0" labelOnly="1" fieldPosition="0">
        <references count="2">
          <reference field="0" count="1" selected="0">
            <x v="214"/>
          </reference>
          <reference field="1" count="1">
            <x v="212"/>
          </reference>
        </references>
      </pivotArea>
    </format>
    <format dxfId="15220">
      <pivotArea dataOnly="0" labelOnly="1" fieldPosition="0">
        <references count="2">
          <reference field="0" count="1" selected="0">
            <x v="215"/>
          </reference>
          <reference field="1" count="1">
            <x v="213"/>
          </reference>
        </references>
      </pivotArea>
    </format>
    <format dxfId="15219">
      <pivotArea dataOnly="0" labelOnly="1" fieldPosition="0">
        <references count="2">
          <reference field="0" count="1" selected="0">
            <x v="216"/>
          </reference>
          <reference field="1" count="1">
            <x v="214"/>
          </reference>
        </references>
      </pivotArea>
    </format>
    <format dxfId="15218">
      <pivotArea dataOnly="0" labelOnly="1" fieldPosition="0">
        <references count="2">
          <reference field="0" count="1" selected="0">
            <x v="217"/>
          </reference>
          <reference field="1" count="1">
            <x v="215"/>
          </reference>
        </references>
      </pivotArea>
    </format>
    <format dxfId="15217">
      <pivotArea dataOnly="0" labelOnly="1" fieldPosition="0">
        <references count="2">
          <reference field="0" count="1" selected="0">
            <x v="218"/>
          </reference>
          <reference field="1" count="1">
            <x v="216"/>
          </reference>
        </references>
      </pivotArea>
    </format>
    <format dxfId="15216">
      <pivotArea dataOnly="0" labelOnly="1" fieldPosition="0">
        <references count="2">
          <reference field="0" count="1" selected="0">
            <x v="219"/>
          </reference>
          <reference field="1" count="1">
            <x v="217"/>
          </reference>
        </references>
      </pivotArea>
    </format>
    <format dxfId="15215">
      <pivotArea dataOnly="0" labelOnly="1" fieldPosition="0">
        <references count="2">
          <reference field="0" count="1" selected="0">
            <x v="220"/>
          </reference>
          <reference field="1" count="1">
            <x v="218"/>
          </reference>
        </references>
      </pivotArea>
    </format>
    <format dxfId="15214">
      <pivotArea dataOnly="0" labelOnly="1" fieldPosition="0">
        <references count="2">
          <reference field="0" count="1" selected="0">
            <x v="221"/>
          </reference>
          <reference field="1" count="1">
            <x v="219"/>
          </reference>
        </references>
      </pivotArea>
    </format>
    <format dxfId="15213">
      <pivotArea dataOnly="0" labelOnly="1" fieldPosition="0">
        <references count="2">
          <reference field="0" count="1" selected="0">
            <x v="222"/>
          </reference>
          <reference field="1" count="1">
            <x v="220"/>
          </reference>
        </references>
      </pivotArea>
    </format>
    <format dxfId="15212">
      <pivotArea dataOnly="0" labelOnly="1" fieldPosition="0">
        <references count="2">
          <reference field="0" count="1" selected="0">
            <x v="223"/>
          </reference>
          <reference field="1" count="1">
            <x v="221"/>
          </reference>
        </references>
      </pivotArea>
    </format>
    <format dxfId="15211">
      <pivotArea dataOnly="0" labelOnly="1" fieldPosition="0">
        <references count="2">
          <reference field="0" count="1" selected="0">
            <x v="224"/>
          </reference>
          <reference field="1" count="1">
            <x v="222"/>
          </reference>
        </references>
      </pivotArea>
    </format>
    <format dxfId="15210">
      <pivotArea dataOnly="0" labelOnly="1" fieldPosition="0">
        <references count="2">
          <reference field="0" count="1" selected="0">
            <x v="225"/>
          </reference>
          <reference field="1" count="1">
            <x v="223"/>
          </reference>
        </references>
      </pivotArea>
    </format>
    <format dxfId="15209">
      <pivotArea dataOnly="0" labelOnly="1" fieldPosition="0">
        <references count="2">
          <reference field="0" count="1" selected="0">
            <x v="226"/>
          </reference>
          <reference field="1" count="1">
            <x v="224"/>
          </reference>
        </references>
      </pivotArea>
    </format>
    <format dxfId="15208">
      <pivotArea dataOnly="0" labelOnly="1" fieldPosition="0">
        <references count="2">
          <reference field="0" count="1" selected="0">
            <x v="227"/>
          </reference>
          <reference field="1" count="1">
            <x v="225"/>
          </reference>
        </references>
      </pivotArea>
    </format>
    <format dxfId="15207">
      <pivotArea dataOnly="0" labelOnly="1" fieldPosition="0">
        <references count="2">
          <reference field="0" count="1" selected="0">
            <x v="228"/>
          </reference>
          <reference field="1" count="1">
            <x v="226"/>
          </reference>
        </references>
      </pivotArea>
    </format>
    <format dxfId="15206">
      <pivotArea dataOnly="0" labelOnly="1" fieldPosition="0">
        <references count="2">
          <reference field="0" count="1" selected="0">
            <x v="229"/>
          </reference>
          <reference field="1" count="1">
            <x v="227"/>
          </reference>
        </references>
      </pivotArea>
    </format>
    <format dxfId="15205">
      <pivotArea dataOnly="0" labelOnly="1" fieldPosition="0">
        <references count="2">
          <reference field="0" count="1" selected="0">
            <x v="230"/>
          </reference>
          <reference field="1" count="1">
            <x v="228"/>
          </reference>
        </references>
      </pivotArea>
    </format>
    <format dxfId="15204">
      <pivotArea dataOnly="0" labelOnly="1" fieldPosition="0">
        <references count="2">
          <reference field="0" count="1" selected="0">
            <x v="231"/>
          </reference>
          <reference field="1" count="1">
            <x v="229"/>
          </reference>
        </references>
      </pivotArea>
    </format>
    <format dxfId="15203">
      <pivotArea dataOnly="0" labelOnly="1" fieldPosition="0">
        <references count="2">
          <reference field="0" count="1" selected="0">
            <x v="232"/>
          </reference>
          <reference field="1" count="1">
            <x v="230"/>
          </reference>
        </references>
      </pivotArea>
    </format>
    <format dxfId="15202">
      <pivotArea dataOnly="0" labelOnly="1" fieldPosition="0">
        <references count="2">
          <reference field="0" count="1" selected="0">
            <x v="233"/>
          </reference>
          <reference field="1" count="1">
            <x v="231"/>
          </reference>
        </references>
      </pivotArea>
    </format>
    <format dxfId="15201">
      <pivotArea dataOnly="0" labelOnly="1" fieldPosition="0">
        <references count="2">
          <reference field="0" count="1" selected="0">
            <x v="234"/>
          </reference>
          <reference field="1" count="1">
            <x v="232"/>
          </reference>
        </references>
      </pivotArea>
    </format>
    <format dxfId="15200">
      <pivotArea dataOnly="0" labelOnly="1" fieldPosition="0">
        <references count="2">
          <reference field="0" count="1" selected="0">
            <x v="235"/>
          </reference>
          <reference field="1" count="1">
            <x v="233"/>
          </reference>
        </references>
      </pivotArea>
    </format>
    <format dxfId="15199">
      <pivotArea dataOnly="0" labelOnly="1" fieldPosition="0">
        <references count="2">
          <reference field="0" count="1" selected="0">
            <x v="236"/>
          </reference>
          <reference field="1" count="1">
            <x v="234"/>
          </reference>
        </references>
      </pivotArea>
    </format>
    <format dxfId="15198">
      <pivotArea dataOnly="0" labelOnly="1" fieldPosition="0">
        <references count="2">
          <reference field="0" count="1" selected="0">
            <x v="237"/>
          </reference>
          <reference field="1" count="1">
            <x v="235"/>
          </reference>
        </references>
      </pivotArea>
    </format>
    <format dxfId="15197">
      <pivotArea dataOnly="0" labelOnly="1" fieldPosition="0">
        <references count="2">
          <reference field="0" count="1" selected="0">
            <x v="238"/>
          </reference>
          <reference field="1" count="1">
            <x v="236"/>
          </reference>
        </references>
      </pivotArea>
    </format>
    <format dxfId="15196">
      <pivotArea dataOnly="0" labelOnly="1" fieldPosition="0">
        <references count="2">
          <reference field="0" count="1" selected="0">
            <x v="239"/>
          </reference>
          <reference field="1" count="1">
            <x v="237"/>
          </reference>
        </references>
      </pivotArea>
    </format>
    <format dxfId="15195">
      <pivotArea dataOnly="0" labelOnly="1" fieldPosition="0">
        <references count="2">
          <reference field="0" count="1" selected="0">
            <x v="240"/>
          </reference>
          <reference field="1" count="1">
            <x v="238"/>
          </reference>
        </references>
      </pivotArea>
    </format>
    <format dxfId="15194">
      <pivotArea dataOnly="0" labelOnly="1" fieldPosition="0">
        <references count="2">
          <reference field="0" count="1" selected="0">
            <x v="241"/>
          </reference>
          <reference field="1" count="1">
            <x v="239"/>
          </reference>
        </references>
      </pivotArea>
    </format>
    <format dxfId="15193">
      <pivotArea dataOnly="0" labelOnly="1" fieldPosition="0">
        <references count="2">
          <reference field="0" count="1" selected="0">
            <x v="242"/>
          </reference>
          <reference field="1" count="1">
            <x v="240"/>
          </reference>
        </references>
      </pivotArea>
    </format>
    <format dxfId="15192">
      <pivotArea dataOnly="0" labelOnly="1" fieldPosition="0">
        <references count="2">
          <reference field="0" count="1" selected="0">
            <x v="243"/>
          </reference>
          <reference field="1" count="1">
            <x v="241"/>
          </reference>
        </references>
      </pivotArea>
    </format>
    <format dxfId="15191">
      <pivotArea dataOnly="0" labelOnly="1" fieldPosition="0">
        <references count="2">
          <reference field="0" count="1" selected="0">
            <x v="244"/>
          </reference>
          <reference field="1" count="1">
            <x v="242"/>
          </reference>
        </references>
      </pivotArea>
    </format>
    <format dxfId="15190">
      <pivotArea dataOnly="0" labelOnly="1" fieldPosition="0">
        <references count="2">
          <reference field="0" count="1" selected="0">
            <x v="245"/>
          </reference>
          <reference field="1" count="1">
            <x v="243"/>
          </reference>
        </references>
      </pivotArea>
    </format>
    <format dxfId="15189">
      <pivotArea dataOnly="0" labelOnly="1" fieldPosition="0">
        <references count="2">
          <reference field="0" count="1" selected="0">
            <x v="246"/>
          </reference>
          <reference field="1" count="1">
            <x v="244"/>
          </reference>
        </references>
      </pivotArea>
    </format>
    <format dxfId="15188">
      <pivotArea dataOnly="0" labelOnly="1" fieldPosition="0">
        <references count="2">
          <reference field="0" count="1" selected="0">
            <x v="247"/>
          </reference>
          <reference field="1" count="1">
            <x v="245"/>
          </reference>
        </references>
      </pivotArea>
    </format>
    <format dxfId="15187">
      <pivotArea dataOnly="0" labelOnly="1" fieldPosition="0">
        <references count="2">
          <reference field="0" count="1" selected="0">
            <x v="248"/>
          </reference>
          <reference field="1" count="1">
            <x v="246"/>
          </reference>
        </references>
      </pivotArea>
    </format>
    <format dxfId="15186">
      <pivotArea dataOnly="0" labelOnly="1" fieldPosition="0">
        <references count="2">
          <reference field="0" count="1" selected="0">
            <x v="249"/>
          </reference>
          <reference field="1" count="1">
            <x v="247"/>
          </reference>
        </references>
      </pivotArea>
    </format>
    <format dxfId="15185">
      <pivotArea dataOnly="0" labelOnly="1" fieldPosition="0">
        <references count="2">
          <reference field="0" count="1" selected="0">
            <x v="250"/>
          </reference>
          <reference field="1" count="1">
            <x v="248"/>
          </reference>
        </references>
      </pivotArea>
    </format>
    <format dxfId="15184">
      <pivotArea dataOnly="0" labelOnly="1" fieldPosition="0">
        <references count="2">
          <reference field="0" count="1" selected="0">
            <x v="251"/>
          </reference>
          <reference field="1" count="1">
            <x v="249"/>
          </reference>
        </references>
      </pivotArea>
    </format>
    <format dxfId="15183">
      <pivotArea dataOnly="0" labelOnly="1" fieldPosition="0">
        <references count="2">
          <reference field="0" count="1" selected="0">
            <x v="252"/>
          </reference>
          <reference field="1" count="1">
            <x v="250"/>
          </reference>
        </references>
      </pivotArea>
    </format>
    <format dxfId="15182">
      <pivotArea dataOnly="0" labelOnly="1" fieldPosition="0">
        <references count="2">
          <reference field="0" count="1" selected="0">
            <x v="253"/>
          </reference>
          <reference field="1" count="1">
            <x v="251"/>
          </reference>
        </references>
      </pivotArea>
    </format>
    <format dxfId="15181">
      <pivotArea dataOnly="0" labelOnly="1" fieldPosition="0">
        <references count="2">
          <reference field="0" count="1" selected="0">
            <x v="254"/>
          </reference>
          <reference field="1" count="1">
            <x v="252"/>
          </reference>
        </references>
      </pivotArea>
    </format>
    <format dxfId="15180">
      <pivotArea dataOnly="0" labelOnly="1" fieldPosition="0">
        <references count="2">
          <reference field="0" count="1" selected="0">
            <x v="255"/>
          </reference>
          <reference field="1" count="1">
            <x v="253"/>
          </reference>
        </references>
      </pivotArea>
    </format>
    <format dxfId="15179">
      <pivotArea dataOnly="0" labelOnly="1" fieldPosition="0">
        <references count="2">
          <reference field="0" count="1" selected="0">
            <x v="256"/>
          </reference>
          <reference field="1" count="1">
            <x v="254"/>
          </reference>
        </references>
      </pivotArea>
    </format>
    <format dxfId="15178">
      <pivotArea dataOnly="0" labelOnly="1" fieldPosition="0">
        <references count="2">
          <reference field="0" count="1" selected="0">
            <x v="257"/>
          </reference>
          <reference field="1" count="1">
            <x v="255"/>
          </reference>
        </references>
      </pivotArea>
    </format>
    <format dxfId="15177">
      <pivotArea dataOnly="0" labelOnly="1" fieldPosition="0">
        <references count="2">
          <reference field="0" count="1" selected="0">
            <x v="258"/>
          </reference>
          <reference field="1" count="1">
            <x v="256"/>
          </reference>
        </references>
      </pivotArea>
    </format>
    <format dxfId="15176">
      <pivotArea dataOnly="0" labelOnly="1" fieldPosition="0">
        <references count="2">
          <reference field="0" count="1" selected="0">
            <x v="259"/>
          </reference>
          <reference field="1" count="1">
            <x v="257"/>
          </reference>
        </references>
      </pivotArea>
    </format>
    <format dxfId="15175">
      <pivotArea dataOnly="0" labelOnly="1" fieldPosition="0">
        <references count="2">
          <reference field="0" count="1" selected="0">
            <x v="260"/>
          </reference>
          <reference field="1" count="1">
            <x v="258"/>
          </reference>
        </references>
      </pivotArea>
    </format>
    <format dxfId="15174">
      <pivotArea dataOnly="0" labelOnly="1" fieldPosition="0">
        <references count="2">
          <reference field="0" count="1" selected="0">
            <x v="261"/>
          </reference>
          <reference field="1" count="1">
            <x v="259"/>
          </reference>
        </references>
      </pivotArea>
    </format>
    <format dxfId="15173">
      <pivotArea dataOnly="0" labelOnly="1" fieldPosition="0">
        <references count="2">
          <reference field="0" count="1" selected="0">
            <x v="262"/>
          </reference>
          <reference field="1" count="1">
            <x v="260"/>
          </reference>
        </references>
      </pivotArea>
    </format>
    <format dxfId="15172">
      <pivotArea dataOnly="0" labelOnly="1" fieldPosition="0">
        <references count="2">
          <reference field="0" count="1" selected="0">
            <x v="263"/>
          </reference>
          <reference field="1" count="1">
            <x v="261"/>
          </reference>
        </references>
      </pivotArea>
    </format>
    <format dxfId="15171">
      <pivotArea dataOnly="0" labelOnly="1" fieldPosition="0">
        <references count="2">
          <reference field="0" count="1" selected="0">
            <x v="264"/>
          </reference>
          <reference field="1" count="1">
            <x v="262"/>
          </reference>
        </references>
      </pivotArea>
    </format>
    <format dxfId="15170">
      <pivotArea dataOnly="0" labelOnly="1" fieldPosition="0">
        <references count="2">
          <reference field="0" count="1" selected="0">
            <x v="265"/>
          </reference>
          <reference field="1" count="1">
            <x v="263"/>
          </reference>
        </references>
      </pivotArea>
    </format>
    <format dxfId="15169">
      <pivotArea dataOnly="0" labelOnly="1" fieldPosition="0">
        <references count="2">
          <reference field="0" count="1" selected="0">
            <x v="266"/>
          </reference>
          <reference field="1" count="1">
            <x v="264"/>
          </reference>
        </references>
      </pivotArea>
    </format>
    <format dxfId="15168">
      <pivotArea dataOnly="0" labelOnly="1" fieldPosition="0">
        <references count="2">
          <reference field="0" count="1" selected="0">
            <x v="267"/>
          </reference>
          <reference field="1" count="1">
            <x v="265"/>
          </reference>
        </references>
      </pivotArea>
    </format>
    <format dxfId="15167">
      <pivotArea dataOnly="0" labelOnly="1" fieldPosition="0">
        <references count="2">
          <reference field="0" count="1" selected="0">
            <x v="268"/>
          </reference>
          <reference field="1" count="1">
            <x v="266"/>
          </reference>
        </references>
      </pivotArea>
    </format>
    <format dxfId="15166">
      <pivotArea dataOnly="0" labelOnly="1" fieldPosition="0">
        <references count="2">
          <reference field="0" count="1" selected="0">
            <x v="269"/>
          </reference>
          <reference field="1" count="1">
            <x v="267"/>
          </reference>
        </references>
      </pivotArea>
    </format>
    <format dxfId="15165">
      <pivotArea dataOnly="0" labelOnly="1" fieldPosition="0">
        <references count="2">
          <reference field="0" count="1" selected="0">
            <x v="270"/>
          </reference>
          <reference field="1" count="1">
            <x v="268"/>
          </reference>
        </references>
      </pivotArea>
    </format>
    <format dxfId="15164">
      <pivotArea dataOnly="0" labelOnly="1" fieldPosition="0">
        <references count="2">
          <reference field="0" count="1" selected="0">
            <x v="271"/>
          </reference>
          <reference field="1" count="1">
            <x v="269"/>
          </reference>
        </references>
      </pivotArea>
    </format>
    <format dxfId="15163">
      <pivotArea dataOnly="0" labelOnly="1" fieldPosition="0">
        <references count="2">
          <reference field="0" count="1" selected="0">
            <x v="272"/>
          </reference>
          <reference field="1" count="1">
            <x v="270"/>
          </reference>
        </references>
      </pivotArea>
    </format>
    <format dxfId="15162">
      <pivotArea dataOnly="0" labelOnly="1" fieldPosition="0">
        <references count="2">
          <reference field="0" count="1" selected="0">
            <x v="273"/>
          </reference>
          <reference field="1" count="1">
            <x v="271"/>
          </reference>
        </references>
      </pivotArea>
    </format>
    <format dxfId="15161">
      <pivotArea dataOnly="0" labelOnly="1" fieldPosition="0">
        <references count="2">
          <reference field="0" count="1" selected="0">
            <x v="274"/>
          </reference>
          <reference field="1" count="1">
            <x v="272"/>
          </reference>
        </references>
      </pivotArea>
    </format>
    <format dxfId="15160">
      <pivotArea dataOnly="0" labelOnly="1" fieldPosition="0">
        <references count="2">
          <reference field="0" count="1" selected="0">
            <x v="275"/>
          </reference>
          <reference field="1" count="1">
            <x v="273"/>
          </reference>
        </references>
      </pivotArea>
    </format>
    <format dxfId="15159">
      <pivotArea dataOnly="0" labelOnly="1" fieldPosition="0">
        <references count="2">
          <reference field="0" count="1" selected="0">
            <x v="276"/>
          </reference>
          <reference field="1" count="1">
            <x v="274"/>
          </reference>
        </references>
      </pivotArea>
    </format>
    <format dxfId="15158">
      <pivotArea dataOnly="0" labelOnly="1" fieldPosition="0">
        <references count="2">
          <reference field="0" count="1" selected="0">
            <x v="277"/>
          </reference>
          <reference field="1" count="1">
            <x v="275"/>
          </reference>
        </references>
      </pivotArea>
    </format>
    <format dxfId="15157">
      <pivotArea dataOnly="0" labelOnly="1" fieldPosition="0">
        <references count="2">
          <reference field="0" count="1" selected="0">
            <x v="278"/>
          </reference>
          <reference field="1" count="1">
            <x v="276"/>
          </reference>
        </references>
      </pivotArea>
    </format>
    <format dxfId="15156">
      <pivotArea dataOnly="0" labelOnly="1" fieldPosition="0">
        <references count="2">
          <reference field="0" count="1" selected="0">
            <x v="279"/>
          </reference>
          <reference field="1" count="1">
            <x v="277"/>
          </reference>
        </references>
      </pivotArea>
    </format>
    <format dxfId="15155">
      <pivotArea dataOnly="0" labelOnly="1" fieldPosition="0">
        <references count="2">
          <reference field="0" count="1" selected="0">
            <x v="280"/>
          </reference>
          <reference field="1" count="1">
            <x v="278"/>
          </reference>
        </references>
      </pivotArea>
    </format>
    <format dxfId="15154">
      <pivotArea dataOnly="0" labelOnly="1" fieldPosition="0">
        <references count="2">
          <reference field="0" count="1" selected="0">
            <x v="281"/>
          </reference>
          <reference field="1" count="1">
            <x v="279"/>
          </reference>
        </references>
      </pivotArea>
    </format>
    <format dxfId="15153">
      <pivotArea dataOnly="0" labelOnly="1" fieldPosition="0">
        <references count="2">
          <reference field="0" count="1" selected="0">
            <x v="282"/>
          </reference>
          <reference field="1" count="1">
            <x v="280"/>
          </reference>
        </references>
      </pivotArea>
    </format>
    <format dxfId="15152">
      <pivotArea dataOnly="0" labelOnly="1" fieldPosition="0">
        <references count="2">
          <reference field="0" count="1" selected="0">
            <x v="283"/>
          </reference>
          <reference field="1" count="1">
            <x v="281"/>
          </reference>
        </references>
      </pivotArea>
    </format>
    <format dxfId="15151">
      <pivotArea dataOnly="0" labelOnly="1" fieldPosition="0">
        <references count="2">
          <reference field="0" count="1" selected="0">
            <x v="284"/>
          </reference>
          <reference field="1" count="1">
            <x v="282"/>
          </reference>
        </references>
      </pivotArea>
    </format>
    <format dxfId="15150">
      <pivotArea dataOnly="0" labelOnly="1" fieldPosition="0">
        <references count="2">
          <reference field="0" count="1" selected="0">
            <x v="285"/>
          </reference>
          <reference field="1" count="1">
            <x v="283"/>
          </reference>
        </references>
      </pivotArea>
    </format>
    <format dxfId="15149">
      <pivotArea dataOnly="0" labelOnly="1" fieldPosition="0">
        <references count="2">
          <reference field="0" count="1" selected="0">
            <x v="286"/>
          </reference>
          <reference field="1" count="1">
            <x v="284"/>
          </reference>
        </references>
      </pivotArea>
    </format>
    <format dxfId="15148">
      <pivotArea dataOnly="0" labelOnly="1" fieldPosition="0">
        <references count="2">
          <reference field="0" count="1" selected="0">
            <x v="287"/>
          </reference>
          <reference field="1" count="1">
            <x v="285"/>
          </reference>
        </references>
      </pivotArea>
    </format>
    <format dxfId="15147">
      <pivotArea dataOnly="0" labelOnly="1" fieldPosition="0">
        <references count="2">
          <reference field="0" count="1" selected="0">
            <x v="288"/>
          </reference>
          <reference field="1" count="1">
            <x v="286"/>
          </reference>
        </references>
      </pivotArea>
    </format>
    <format dxfId="15146">
      <pivotArea dataOnly="0" labelOnly="1" fieldPosition="0">
        <references count="2">
          <reference field="0" count="1" selected="0">
            <x v="289"/>
          </reference>
          <reference field="1" count="1">
            <x v="287"/>
          </reference>
        </references>
      </pivotArea>
    </format>
    <format dxfId="15145">
      <pivotArea dataOnly="0" labelOnly="1" fieldPosition="0">
        <references count="2">
          <reference field="0" count="1" selected="0">
            <x v="290"/>
          </reference>
          <reference field="1" count="1">
            <x v="288"/>
          </reference>
        </references>
      </pivotArea>
    </format>
    <format dxfId="15144">
      <pivotArea dataOnly="0" labelOnly="1" fieldPosition="0">
        <references count="2">
          <reference field="0" count="1" selected="0">
            <x v="291"/>
          </reference>
          <reference field="1" count="1">
            <x v="289"/>
          </reference>
        </references>
      </pivotArea>
    </format>
    <format dxfId="15143">
      <pivotArea dataOnly="0" labelOnly="1" fieldPosition="0">
        <references count="2">
          <reference field="0" count="1" selected="0">
            <x v="292"/>
          </reference>
          <reference field="1" count="1">
            <x v="290"/>
          </reference>
        </references>
      </pivotArea>
    </format>
    <format dxfId="15142">
      <pivotArea dataOnly="0" labelOnly="1" fieldPosition="0">
        <references count="2">
          <reference field="0" count="1" selected="0">
            <x v="293"/>
          </reference>
          <reference field="1" count="1">
            <x v="291"/>
          </reference>
        </references>
      </pivotArea>
    </format>
    <format dxfId="15141">
      <pivotArea dataOnly="0" labelOnly="1" fieldPosition="0">
        <references count="2">
          <reference field="0" count="1" selected="0">
            <x v="294"/>
          </reference>
          <reference field="1" count="1">
            <x v="292"/>
          </reference>
        </references>
      </pivotArea>
    </format>
    <format dxfId="15140">
      <pivotArea dataOnly="0" labelOnly="1" fieldPosition="0">
        <references count="2">
          <reference field="0" count="1" selected="0">
            <x v="295"/>
          </reference>
          <reference field="1" count="1">
            <x v="293"/>
          </reference>
        </references>
      </pivotArea>
    </format>
    <format dxfId="15139">
      <pivotArea dataOnly="0" labelOnly="1" fieldPosition="0">
        <references count="2">
          <reference field="0" count="1" selected="0">
            <x v="296"/>
          </reference>
          <reference field="1" count="1">
            <x v="294"/>
          </reference>
        </references>
      </pivotArea>
    </format>
    <format dxfId="15138">
      <pivotArea dataOnly="0" labelOnly="1" fieldPosition="0">
        <references count="2">
          <reference field="0" count="1" selected="0">
            <x v="297"/>
          </reference>
          <reference field="1" count="1">
            <x v="295"/>
          </reference>
        </references>
      </pivotArea>
    </format>
    <format dxfId="15137">
      <pivotArea dataOnly="0" labelOnly="1" fieldPosition="0">
        <references count="2">
          <reference field="0" count="1" selected="0">
            <x v="298"/>
          </reference>
          <reference field="1" count="1">
            <x v="296"/>
          </reference>
        </references>
      </pivotArea>
    </format>
    <format dxfId="15136">
      <pivotArea dataOnly="0" labelOnly="1" fieldPosition="0">
        <references count="2">
          <reference field="0" count="1" selected="0">
            <x v="299"/>
          </reference>
          <reference field="1" count="1">
            <x v="297"/>
          </reference>
        </references>
      </pivotArea>
    </format>
    <format dxfId="15135">
      <pivotArea dataOnly="0" labelOnly="1" fieldPosition="0">
        <references count="2">
          <reference field="0" count="1" selected="0">
            <x v="300"/>
          </reference>
          <reference field="1" count="1">
            <x v="298"/>
          </reference>
        </references>
      </pivotArea>
    </format>
    <format dxfId="15134">
      <pivotArea dataOnly="0" labelOnly="1" fieldPosition="0">
        <references count="2">
          <reference field="0" count="1" selected="0">
            <x v="301"/>
          </reference>
          <reference field="1" count="1">
            <x v="299"/>
          </reference>
        </references>
      </pivotArea>
    </format>
    <format dxfId="15133">
      <pivotArea dataOnly="0" labelOnly="1" fieldPosition="0">
        <references count="2">
          <reference field="0" count="1" selected="0">
            <x v="302"/>
          </reference>
          <reference field="1" count="1">
            <x v="300"/>
          </reference>
        </references>
      </pivotArea>
    </format>
    <format dxfId="15132">
      <pivotArea dataOnly="0" labelOnly="1" fieldPosition="0">
        <references count="2">
          <reference field="0" count="1" selected="0">
            <x v="303"/>
          </reference>
          <reference field="1" count="1">
            <x v="301"/>
          </reference>
        </references>
      </pivotArea>
    </format>
    <format dxfId="15131">
      <pivotArea dataOnly="0" labelOnly="1" fieldPosition="0">
        <references count="2">
          <reference field="0" count="1" selected="0">
            <x v="304"/>
          </reference>
          <reference field="1" count="1">
            <x v="302"/>
          </reference>
        </references>
      </pivotArea>
    </format>
    <format dxfId="15130">
      <pivotArea dataOnly="0" labelOnly="1" fieldPosition="0">
        <references count="2">
          <reference field="0" count="1" selected="0">
            <x v="305"/>
          </reference>
          <reference field="1" count="1">
            <x v="303"/>
          </reference>
        </references>
      </pivotArea>
    </format>
    <format dxfId="15129">
      <pivotArea dataOnly="0" labelOnly="1" fieldPosition="0">
        <references count="2">
          <reference field="0" count="1" selected="0">
            <x v="306"/>
          </reference>
          <reference field="1" count="1">
            <x v="304"/>
          </reference>
        </references>
      </pivotArea>
    </format>
    <format dxfId="15128">
      <pivotArea dataOnly="0" labelOnly="1" fieldPosition="0">
        <references count="2">
          <reference field="0" count="1" selected="0">
            <x v="307"/>
          </reference>
          <reference field="1" count="1">
            <x v="305"/>
          </reference>
        </references>
      </pivotArea>
    </format>
    <format dxfId="15127">
      <pivotArea dataOnly="0" labelOnly="1" fieldPosition="0">
        <references count="2">
          <reference field="0" count="1" selected="0">
            <x v="308"/>
          </reference>
          <reference field="1" count="1">
            <x v="306"/>
          </reference>
        </references>
      </pivotArea>
    </format>
    <format dxfId="15126">
      <pivotArea dataOnly="0" labelOnly="1" fieldPosition="0">
        <references count="2">
          <reference field="0" count="1" selected="0">
            <x v="309"/>
          </reference>
          <reference field="1" count="1">
            <x v="307"/>
          </reference>
        </references>
      </pivotArea>
    </format>
    <format dxfId="15125">
      <pivotArea dataOnly="0" labelOnly="1" fieldPosition="0">
        <references count="2">
          <reference field="0" count="1" selected="0">
            <x v="310"/>
          </reference>
          <reference field="1" count="1">
            <x v="308"/>
          </reference>
        </references>
      </pivotArea>
    </format>
    <format dxfId="15124">
      <pivotArea dataOnly="0" labelOnly="1" fieldPosition="0">
        <references count="2">
          <reference field="0" count="1" selected="0">
            <x v="311"/>
          </reference>
          <reference field="1" count="1">
            <x v="309"/>
          </reference>
        </references>
      </pivotArea>
    </format>
    <format dxfId="15123">
      <pivotArea dataOnly="0" labelOnly="1" fieldPosition="0">
        <references count="2">
          <reference field="0" count="1" selected="0">
            <x v="312"/>
          </reference>
          <reference field="1" count="1">
            <x v="310"/>
          </reference>
        </references>
      </pivotArea>
    </format>
    <format dxfId="15122">
      <pivotArea dataOnly="0" labelOnly="1" fieldPosition="0">
        <references count="2">
          <reference field="0" count="1" selected="0">
            <x v="313"/>
          </reference>
          <reference field="1" count="1">
            <x v="311"/>
          </reference>
        </references>
      </pivotArea>
    </format>
    <format dxfId="15121">
      <pivotArea dataOnly="0" labelOnly="1" fieldPosition="0">
        <references count="2">
          <reference field="0" count="1" selected="0">
            <x v="314"/>
          </reference>
          <reference field="1" count="1">
            <x v="312"/>
          </reference>
        </references>
      </pivotArea>
    </format>
    <format dxfId="15120">
      <pivotArea dataOnly="0" labelOnly="1" fieldPosition="0">
        <references count="2">
          <reference field="0" count="1" selected="0">
            <x v="315"/>
          </reference>
          <reference field="1" count="1">
            <x v="313"/>
          </reference>
        </references>
      </pivotArea>
    </format>
    <format dxfId="15119">
      <pivotArea dataOnly="0" labelOnly="1" fieldPosition="0">
        <references count="2">
          <reference field="0" count="1" selected="0">
            <x v="316"/>
          </reference>
          <reference field="1" count="1">
            <x v="314"/>
          </reference>
        </references>
      </pivotArea>
    </format>
    <format dxfId="15118">
      <pivotArea dataOnly="0" labelOnly="1" fieldPosition="0">
        <references count="2">
          <reference field="0" count="1" selected="0">
            <x v="317"/>
          </reference>
          <reference field="1" count="1">
            <x v="315"/>
          </reference>
        </references>
      </pivotArea>
    </format>
    <format dxfId="15117">
      <pivotArea dataOnly="0" labelOnly="1" fieldPosition="0">
        <references count="2">
          <reference field="0" count="1" selected="0">
            <x v="318"/>
          </reference>
          <reference field="1" count="1">
            <x v="316"/>
          </reference>
        </references>
      </pivotArea>
    </format>
    <format dxfId="15116">
      <pivotArea dataOnly="0" labelOnly="1" fieldPosition="0">
        <references count="2">
          <reference field="0" count="1" selected="0">
            <x v="319"/>
          </reference>
          <reference field="1" count="1">
            <x v="317"/>
          </reference>
        </references>
      </pivotArea>
    </format>
    <format dxfId="15115">
      <pivotArea dataOnly="0" labelOnly="1" fieldPosition="0">
        <references count="2">
          <reference field="0" count="1" selected="0">
            <x v="320"/>
          </reference>
          <reference field="1" count="1">
            <x v="318"/>
          </reference>
        </references>
      </pivotArea>
    </format>
    <format dxfId="15114">
      <pivotArea dataOnly="0" labelOnly="1" fieldPosition="0">
        <references count="2">
          <reference field="0" count="1" selected="0">
            <x v="321"/>
          </reference>
          <reference field="1" count="1">
            <x v="319"/>
          </reference>
        </references>
      </pivotArea>
    </format>
    <format dxfId="15113">
      <pivotArea dataOnly="0" labelOnly="1" fieldPosition="0">
        <references count="2">
          <reference field="0" count="1" selected="0">
            <x v="322"/>
          </reference>
          <reference field="1" count="1">
            <x v="320"/>
          </reference>
        </references>
      </pivotArea>
    </format>
    <format dxfId="15112">
      <pivotArea dataOnly="0" labelOnly="1" fieldPosition="0">
        <references count="2">
          <reference field="0" count="1" selected="0">
            <x v="323"/>
          </reference>
          <reference field="1" count="1">
            <x v="321"/>
          </reference>
        </references>
      </pivotArea>
    </format>
    <format dxfId="15111">
      <pivotArea dataOnly="0" labelOnly="1" fieldPosition="0">
        <references count="2">
          <reference field="0" count="1" selected="0">
            <x v="324"/>
          </reference>
          <reference field="1" count="1">
            <x v="322"/>
          </reference>
        </references>
      </pivotArea>
    </format>
    <format dxfId="15110">
      <pivotArea dataOnly="0" labelOnly="1" fieldPosition="0">
        <references count="2">
          <reference field="0" count="1" selected="0">
            <x v="325"/>
          </reference>
          <reference field="1" count="1">
            <x v="323"/>
          </reference>
        </references>
      </pivotArea>
    </format>
    <format dxfId="15109">
      <pivotArea dataOnly="0" labelOnly="1" fieldPosition="0">
        <references count="2">
          <reference field="0" count="1" selected="0">
            <x v="326"/>
          </reference>
          <reference field="1" count="1">
            <x v="324"/>
          </reference>
        </references>
      </pivotArea>
    </format>
    <format dxfId="15108">
      <pivotArea dataOnly="0" labelOnly="1" fieldPosition="0">
        <references count="2">
          <reference field="0" count="1" selected="0">
            <x v="327"/>
          </reference>
          <reference field="1" count="1">
            <x v="325"/>
          </reference>
        </references>
      </pivotArea>
    </format>
    <format dxfId="15107">
      <pivotArea dataOnly="0" labelOnly="1" fieldPosition="0">
        <references count="2">
          <reference field="0" count="1" selected="0">
            <x v="328"/>
          </reference>
          <reference field="1" count="1">
            <x v="326"/>
          </reference>
        </references>
      </pivotArea>
    </format>
    <format dxfId="15106">
      <pivotArea dataOnly="0" labelOnly="1" fieldPosition="0">
        <references count="2">
          <reference field="0" count="1" selected="0">
            <x v="329"/>
          </reference>
          <reference field="1" count="1">
            <x v="327"/>
          </reference>
        </references>
      </pivotArea>
    </format>
    <format dxfId="15105">
      <pivotArea dataOnly="0" labelOnly="1" fieldPosition="0">
        <references count="2">
          <reference field="0" count="1" selected="0">
            <x v="330"/>
          </reference>
          <reference field="1" count="1">
            <x v="328"/>
          </reference>
        </references>
      </pivotArea>
    </format>
    <format dxfId="15104">
      <pivotArea dataOnly="0" labelOnly="1" fieldPosition="0">
        <references count="2">
          <reference field="0" count="1" selected="0">
            <x v="331"/>
          </reference>
          <reference field="1" count="1">
            <x v="329"/>
          </reference>
        </references>
      </pivotArea>
    </format>
    <format dxfId="15103">
      <pivotArea dataOnly="0" labelOnly="1" fieldPosition="0">
        <references count="2">
          <reference field="0" count="1" selected="0">
            <x v="332"/>
          </reference>
          <reference field="1" count="1">
            <x v="330"/>
          </reference>
        </references>
      </pivotArea>
    </format>
    <format dxfId="15102">
      <pivotArea dataOnly="0" labelOnly="1" fieldPosition="0">
        <references count="2">
          <reference field="0" count="1" selected="0">
            <x v="333"/>
          </reference>
          <reference field="1" count="1">
            <x v="331"/>
          </reference>
        </references>
      </pivotArea>
    </format>
    <format dxfId="15101">
      <pivotArea dataOnly="0" labelOnly="1" fieldPosition="0">
        <references count="2">
          <reference field="0" count="1" selected="0">
            <x v="334"/>
          </reference>
          <reference field="1" count="1">
            <x v="332"/>
          </reference>
        </references>
      </pivotArea>
    </format>
    <format dxfId="15100">
      <pivotArea dataOnly="0" labelOnly="1" fieldPosition="0">
        <references count="2">
          <reference field="0" count="1" selected="0">
            <x v="335"/>
          </reference>
          <reference field="1" count="1">
            <x v="333"/>
          </reference>
        </references>
      </pivotArea>
    </format>
    <format dxfId="15099">
      <pivotArea dataOnly="0" labelOnly="1" fieldPosition="0">
        <references count="2">
          <reference field="0" count="1" selected="0">
            <x v="336"/>
          </reference>
          <reference field="1" count="1">
            <x v="334"/>
          </reference>
        </references>
      </pivotArea>
    </format>
    <format dxfId="15098">
      <pivotArea dataOnly="0" labelOnly="1" fieldPosition="0">
        <references count="2">
          <reference field="0" count="1" selected="0">
            <x v="337"/>
          </reference>
          <reference field="1" count="1">
            <x v="335"/>
          </reference>
        </references>
      </pivotArea>
    </format>
    <format dxfId="15097">
      <pivotArea dataOnly="0" labelOnly="1" fieldPosition="0">
        <references count="2">
          <reference field="0" count="1" selected="0">
            <x v="338"/>
          </reference>
          <reference field="1" count="1">
            <x v="336"/>
          </reference>
        </references>
      </pivotArea>
    </format>
    <format dxfId="15096">
      <pivotArea dataOnly="0" labelOnly="1" fieldPosition="0">
        <references count="2">
          <reference field="0" count="1" selected="0">
            <x v="339"/>
          </reference>
          <reference field="1" count="1">
            <x v="337"/>
          </reference>
        </references>
      </pivotArea>
    </format>
    <format dxfId="15095">
      <pivotArea dataOnly="0" labelOnly="1" fieldPosition="0">
        <references count="2">
          <reference field="0" count="1" selected="0">
            <x v="340"/>
          </reference>
          <reference field="1" count="1">
            <x v="338"/>
          </reference>
        </references>
      </pivotArea>
    </format>
    <format dxfId="15094">
      <pivotArea dataOnly="0" labelOnly="1" fieldPosition="0">
        <references count="2">
          <reference field="0" count="1" selected="0">
            <x v="341"/>
          </reference>
          <reference field="1" count="1">
            <x v="339"/>
          </reference>
        </references>
      </pivotArea>
    </format>
    <format dxfId="15093">
      <pivotArea dataOnly="0" labelOnly="1" fieldPosition="0">
        <references count="2">
          <reference field="0" count="1" selected="0">
            <x v="342"/>
          </reference>
          <reference field="1" count="1">
            <x v="340"/>
          </reference>
        </references>
      </pivotArea>
    </format>
    <format dxfId="15092">
      <pivotArea dataOnly="0" labelOnly="1" fieldPosition="0">
        <references count="2">
          <reference field="0" count="1" selected="0">
            <x v="343"/>
          </reference>
          <reference field="1" count="1">
            <x v="341"/>
          </reference>
        </references>
      </pivotArea>
    </format>
    <format dxfId="15091">
      <pivotArea dataOnly="0" labelOnly="1" fieldPosition="0">
        <references count="2">
          <reference field="0" count="1" selected="0">
            <x v="344"/>
          </reference>
          <reference field="1" count="1">
            <x v="342"/>
          </reference>
        </references>
      </pivotArea>
    </format>
    <format dxfId="15090">
      <pivotArea dataOnly="0" labelOnly="1" fieldPosition="0">
        <references count="2">
          <reference field="0" count="1" selected="0">
            <x v="345"/>
          </reference>
          <reference field="1" count="1">
            <x v="343"/>
          </reference>
        </references>
      </pivotArea>
    </format>
    <format dxfId="15089">
      <pivotArea dataOnly="0" labelOnly="1" fieldPosition="0">
        <references count="2">
          <reference field="0" count="1" selected="0">
            <x v="346"/>
          </reference>
          <reference field="1" count="1">
            <x v="344"/>
          </reference>
        </references>
      </pivotArea>
    </format>
    <format dxfId="15088">
      <pivotArea dataOnly="0" labelOnly="1" fieldPosition="0">
        <references count="2">
          <reference field="0" count="1" selected="0">
            <x v="347"/>
          </reference>
          <reference field="1" count="1">
            <x v="345"/>
          </reference>
        </references>
      </pivotArea>
    </format>
    <format dxfId="15087">
      <pivotArea dataOnly="0" labelOnly="1" fieldPosition="0">
        <references count="2">
          <reference field="0" count="1" selected="0">
            <x v="348"/>
          </reference>
          <reference field="1" count="1">
            <x v="346"/>
          </reference>
        </references>
      </pivotArea>
    </format>
    <format dxfId="15086">
      <pivotArea dataOnly="0" labelOnly="1" fieldPosition="0">
        <references count="2">
          <reference field="0" count="1" selected="0">
            <x v="349"/>
          </reference>
          <reference field="1" count="1">
            <x v="347"/>
          </reference>
        </references>
      </pivotArea>
    </format>
    <format dxfId="15085">
      <pivotArea dataOnly="0" labelOnly="1" fieldPosition="0">
        <references count="2">
          <reference field="0" count="1" selected="0">
            <x v="350"/>
          </reference>
          <reference field="1" count="1">
            <x v="348"/>
          </reference>
        </references>
      </pivotArea>
    </format>
    <format dxfId="15084">
      <pivotArea dataOnly="0" labelOnly="1" fieldPosition="0">
        <references count="2">
          <reference field="0" count="1" selected="0">
            <x v="351"/>
          </reference>
          <reference field="1" count="1">
            <x v="349"/>
          </reference>
        </references>
      </pivotArea>
    </format>
    <format dxfId="15083">
      <pivotArea dataOnly="0" labelOnly="1" fieldPosition="0">
        <references count="2">
          <reference field="0" count="1" selected="0">
            <x v="352"/>
          </reference>
          <reference field="1" count="1">
            <x v="350"/>
          </reference>
        </references>
      </pivotArea>
    </format>
    <format dxfId="15082">
      <pivotArea dataOnly="0" labelOnly="1" fieldPosition="0">
        <references count="2">
          <reference field="0" count="1" selected="0">
            <x v="353"/>
          </reference>
          <reference field="1" count="1">
            <x v="351"/>
          </reference>
        </references>
      </pivotArea>
    </format>
    <format dxfId="15081">
      <pivotArea dataOnly="0" labelOnly="1" fieldPosition="0">
        <references count="2">
          <reference field="0" count="1" selected="0">
            <x v="354"/>
          </reference>
          <reference field="1" count="1">
            <x v="352"/>
          </reference>
        </references>
      </pivotArea>
    </format>
    <format dxfId="15080">
      <pivotArea dataOnly="0" labelOnly="1" fieldPosition="0">
        <references count="2">
          <reference field="0" count="1" selected="0">
            <x v="355"/>
          </reference>
          <reference field="1" count="1">
            <x v="353"/>
          </reference>
        </references>
      </pivotArea>
    </format>
    <format dxfId="15079">
      <pivotArea dataOnly="0" labelOnly="1" fieldPosition="0">
        <references count="2">
          <reference field="0" count="1" selected="0">
            <x v="356"/>
          </reference>
          <reference field="1" count="1">
            <x v="354"/>
          </reference>
        </references>
      </pivotArea>
    </format>
    <format dxfId="15078">
      <pivotArea dataOnly="0" labelOnly="1" fieldPosition="0">
        <references count="2">
          <reference field="0" count="1" selected="0">
            <x v="357"/>
          </reference>
          <reference field="1" count="1">
            <x v="355"/>
          </reference>
        </references>
      </pivotArea>
    </format>
    <format dxfId="15077">
      <pivotArea dataOnly="0" labelOnly="1" fieldPosition="0">
        <references count="2">
          <reference field="0" count="1" selected="0">
            <x v="358"/>
          </reference>
          <reference field="1" count="1">
            <x v="356"/>
          </reference>
        </references>
      </pivotArea>
    </format>
    <format dxfId="15076">
      <pivotArea dataOnly="0" labelOnly="1" fieldPosition="0">
        <references count="2">
          <reference field="0" count="1" selected="0">
            <x v="359"/>
          </reference>
          <reference field="1" count="1">
            <x v="357"/>
          </reference>
        </references>
      </pivotArea>
    </format>
    <format dxfId="15075">
      <pivotArea dataOnly="0" labelOnly="1" fieldPosition="0">
        <references count="2">
          <reference field="0" count="1" selected="0">
            <x v="360"/>
          </reference>
          <reference field="1" count="1">
            <x v="358"/>
          </reference>
        </references>
      </pivotArea>
    </format>
    <format dxfId="15074">
      <pivotArea dataOnly="0" labelOnly="1" fieldPosition="0">
        <references count="2">
          <reference field="0" count="1" selected="0">
            <x v="361"/>
          </reference>
          <reference field="1" count="1">
            <x v="359"/>
          </reference>
        </references>
      </pivotArea>
    </format>
    <format dxfId="15073">
      <pivotArea dataOnly="0" labelOnly="1" fieldPosition="0">
        <references count="2">
          <reference field="0" count="1" selected="0">
            <x v="362"/>
          </reference>
          <reference field="1" count="1">
            <x v="360"/>
          </reference>
        </references>
      </pivotArea>
    </format>
    <format dxfId="15072">
      <pivotArea dataOnly="0" labelOnly="1" fieldPosition="0">
        <references count="2">
          <reference field="0" count="1" selected="0">
            <x v="363"/>
          </reference>
          <reference field="1" count="1">
            <x v="361"/>
          </reference>
        </references>
      </pivotArea>
    </format>
    <format dxfId="15071">
      <pivotArea dataOnly="0" labelOnly="1" fieldPosition="0">
        <references count="2">
          <reference field="0" count="1" selected="0">
            <x v="364"/>
          </reference>
          <reference field="1" count="1">
            <x v="362"/>
          </reference>
        </references>
      </pivotArea>
    </format>
    <format dxfId="15070">
      <pivotArea dataOnly="0" labelOnly="1" fieldPosition="0">
        <references count="2">
          <reference field="0" count="1" selected="0">
            <x v="365"/>
          </reference>
          <reference field="1" count="1">
            <x v="363"/>
          </reference>
        </references>
      </pivotArea>
    </format>
    <format dxfId="15069">
      <pivotArea dataOnly="0" labelOnly="1" fieldPosition="0">
        <references count="2">
          <reference field="0" count="1" selected="0">
            <x v="366"/>
          </reference>
          <reference field="1" count="1">
            <x v="364"/>
          </reference>
        </references>
      </pivotArea>
    </format>
    <format dxfId="15068">
      <pivotArea dataOnly="0" labelOnly="1" fieldPosition="0">
        <references count="2">
          <reference field="0" count="1" selected="0">
            <x v="367"/>
          </reference>
          <reference field="1" count="1">
            <x v="365"/>
          </reference>
        </references>
      </pivotArea>
    </format>
    <format dxfId="15067">
      <pivotArea dataOnly="0" labelOnly="1" fieldPosition="0">
        <references count="2">
          <reference field="0" count="1" selected="0">
            <x v="368"/>
          </reference>
          <reference field="1" count="1">
            <x v="366"/>
          </reference>
        </references>
      </pivotArea>
    </format>
    <format dxfId="15066">
      <pivotArea dataOnly="0" labelOnly="1" fieldPosition="0">
        <references count="2">
          <reference field="0" count="1" selected="0">
            <x v="369"/>
          </reference>
          <reference field="1" count="1">
            <x v="367"/>
          </reference>
        </references>
      </pivotArea>
    </format>
    <format dxfId="15065">
      <pivotArea dataOnly="0" labelOnly="1" fieldPosition="0">
        <references count="2">
          <reference field="0" count="1" selected="0">
            <x v="370"/>
          </reference>
          <reference field="1" count="1">
            <x v="368"/>
          </reference>
        </references>
      </pivotArea>
    </format>
    <format dxfId="15064">
      <pivotArea dataOnly="0" labelOnly="1" fieldPosition="0">
        <references count="2">
          <reference field="0" count="1" selected="0">
            <x v="371"/>
          </reference>
          <reference field="1" count="1">
            <x v="369"/>
          </reference>
        </references>
      </pivotArea>
    </format>
    <format dxfId="15063">
      <pivotArea dataOnly="0" labelOnly="1" fieldPosition="0">
        <references count="2">
          <reference field="0" count="1" selected="0">
            <x v="372"/>
          </reference>
          <reference field="1" count="1">
            <x v="370"/>
          </reference>
        </references>
      </pivotArea>
    </format>
    <format dxfId="15062">
      <pivotArea dataOnly="0" labelOnly="1" fieldPosition="0">
        <references count="2">
          <reference field="0" count="1" selected="0">
            <x v="373"/>
          </reference>
          <reference field="1" count="1">
            <x v="371"/>
          </reference>
        </references>
      </pivotArea>
    </format>
    <format dxfId="15061">
      <pivotArea dataOnly="0" labelOnly="1" fieldPosition="0">
        <references count="2">
          <reference field="0" count="1" selected="0">
            <x v="374"/>
          </reference>
          <reference field="1" count="1">
            <x v="372"/>
          </reference>
        </references>
      </pivotArea>
    </format>
    <format dxfId="15060">
      <pivotArea dataOnly="0" labelOnly="1" fieldPosition="0">
        <references count="2">
          <reference field="0" count="1" selected="0">
            <x v="375"/>
          </reference>
          <reference field="1" count="1">
            <x v="373"/>
          </reference>
        </references>
      </pivotArea>
    </format>
    <format dxfId="15059">
      <pivotArea dataOnly="0" labelOnly="1" fieldPosition="0">
        <references count="2">
          <reference field="0" count="1" selected="0">
            <x v="376"/>
          </reference>
          <reference field="1" count="1">
            <x v="374"/>
          </reference>
        </references>
      </pivotArea>
    </format>
    <format dxfId="15058">
      <pivotArea dataOnly="0" labelOnly="1" fieldPosition="0">
        <references count="2">
          <reference field="0" count="1" selected="0">
            <x v="377"/>
          </reference>
          <reference field="1" count="1">
            <x v="375"/>
          </reference>
        </references>
      </pivotArea>
    </format>
    <format dxfId="15057">
      <pivotArea dataOnly="0" labelOnly="1" fieldPosition="0">
        <references count="2">
          <reference field="0" count="1" selected="0">
            <x v="378"/>
          </reference>
          <reference field="1" count="1">
            <x v="376"/>
          </reference>
        </references>
      </pivotArea>
    </format>
    <format dxfId="15056">
      <pivotArea dataOnly="0" labelOnly="1" fieldPosition="0">
        <references count="2">
          <reference field="0" count="1" selected="0">
            <x v="379"/>
          </reference>
          <reference field="1" count="1">
            <x v="377"/>
          </reference>
        </references>
      </pivotArea>
    </format>
    <format dxfId="15055">
      <pivotArea dataOnly="0" labelOnly="1" fieldPosition="0">
        <references count="2">
          <reference field="0" count="1" selected="0">
            <x v="380"/>
          </reference>
          <reference field="1" count="1">
            <x v="378"/>
          </reference>
        </references>
      </pivotArea>
    </format>
    <format dxfId="15054">
      <pivotArea dataOnly="0" labelOnly="1" fieldPosition="0">
        <references count="2">
          <reference field="0" count="1" selected="0">
            <x v="381"/>
          </reference>
          <reference field="1" count="1">
            <x v="379"/>
          </reference>
        </references>
      </pivotArea>
    </format>
    <format dxfId="15053">
      <pivotArea dataOnly="0" labelOnly="1" fieldPosition="0">
        <references count="2">
          <reference field="0" count="1" selected="0">
            <x v="382"/>
          </reference>
          <reference field="1" count="1">
            <x v="380"/>
          </reference>
        </references>
      </pivotArea>
    </format>
    <format dxfId="15052">
      <pivotArea dataOnly="0" labelOnly="1" fieldPosition="0">
        <references count="2">
          <reference field="0" count="1" selected="0">
            <x v="383"/>
          </reference>
          <reference field="1" count="1">
            <x v="381"/>
          </reference>
        </references>
      </pivotArea>
    </format>
    <format dxfId="15051">
      <pivotArea dataOnly="0" labelOnly="1" fieldPosition="0">
        <references count="2">
          <reference field="0" count="1" selected="0">
            <x v="384"/>
          </reference>
          <reference field="1" count="1">
            <x v="382"/>
          </reference>
        </references>
      </pivotArea>
    </format>
    <format dxfId="15050">
      <pivotArea dataOnly="0" labelOnly="1" fieldPosition="0">
        <references count="2">
          <reference field="0" count="1" selected="0">
            <x v="385"/>
          </reference>
          <reference field="1" count="1">
            <x v="383"/>
          </reference>
        </references>
      </pivotArea>
    </format>
    <format dxfId="15049">
      <pivotArea dataOnly="0" labelOnly="1" fieldPosition="0">
        <references count="2">
          <reference field="0" count="1" selected="0">
            <x v="386"/>
          </reference>
          <reference field="1" count="1">
            <x v="384"/>
          </reference>
        </references>
      </pivotArea>
    </format>
    <format dxfId="15048">
      <pivotArea dataOnly="0" labelOnly="1" fieldPosition="0">
        <references count="2">
          <reference field="0" count="1" selected="0">
            <x v="387"/>
          </reference>
          <reference field="1" count="1">
            <x v="385"/>
          </reference>
        </references>
      </pivotArea>
    </format>
    <format dxfId="15047">
      <pivotArea dataOnly="0" labelOnly="1" fieldPosition="0">
        <references count="2">
          <reference field="0" count="1" selected="0">
            <x v="388"/>
          </reference>
          <reference field="1" count="1">
            <x v="386"/>
          </reference>
        </references>
      </pivotArea>
    </format>
    <format dxfId="15046">
      <pivotArea dataOnly="0" labelOnly="1" fieldPosition="0">
        <references count="2">
          <reference field="0" count="1" selected="0">
            <x v="389"/>
          </reference>
          <reference field="1" count="1">
            <x v="387"/>
          </reference>
        </references>
      </pivotArea>
    </format>
    <format dxfId="15045">
      <pivotArea dataOnly="0" labelOnly="1" fieldPosition="0">
        <references count="2">
          <reference field="0" count="1" selected="0">
            <x v="390"/>
          </reference>
          <reference field="1" count="1">
            <x v="388"/>
          </reference>
        </references>
      </pivotArea>
    </format>
    <format dxfId="15044">
      <pivotArea dataOnly="0" labelOnly="1" fieldPosition="0">
        <references count="2">
          <reference field="0" count="1" selected="0">
            <x v="391"/>
          </reference>
          <reference field="1" count="1">
            <x v="389"/>
          </reference>
        </references>
      </pivotArea>
    </format>
    <format dxfId="15043">
      <pivotArea dataOnly="0" labelOnly="1" fieldPosition="0">
        <references count="2">
          <reference field="0" count="1" selected="0">
            <x v="392"/>
          </reference>
          <reference field="1" count="1">
            <x v="390"/>
          </reference>
        </references>
      </pivotArea>
    </format>
    <format dxfId="15042">
      <pivotArea dataOnly="0" labelOnly="1" fieldPosition="0">
        <references count="2">
          <reference field="0" count="1" selected="0">
            <x v="393"/>
          </reference>
          <reference field="1" count="1">
            <x v="391"/>
          </reference>
        </references>
      </pivotArea>
    </format>
    <format dxfId="15041">
      <pivotArea dataOnly="0" labelOnly="1" fieldPosition="0">
        <references count="2">
          <reference field="0" count="1" selected="0">
            <x v="394"/>
          </reference>
          <reference field="1" count="1">
            <x v="392"/>
          </reference>
        </references>
      </pivotArea>
    </format>
    <format dxfId="15040">
      <pivotArea dataOnly="0" labelOnly="1" fieldPosition="0">
        <references count="2">
          <reference field="0" count="1" selected="0">
            <x v="395"/>
          </reference>
          <reference field="1" count="1">
            <x v="393"/>
          </reference>
        </references>
      </pivotArea>
    </format>
    <format dxfId="15039">
      <pivotArea dataOnly="0" labelOnly="1" fieldPosition="0">
        <references count="2">
          <reference field="0" count="1" selected="0">
            <x v="396"/>
          </reference>
          <reference field="1" count="1">
            <x v="394"/>
          </reference>
        </references>
      </pivotArea>
    </format>
    <format dxfId="15038">
      <pivotArea dataOnly="0" labelOnly="1" fieldPosition="0">
        <references count="2">
          <reference field="0" count="1" selected="0">
            <x v="397"/>
          </reference>
          <reference field="1" count="1">
            <x v="395"/>
          </reference>
        </references>
      </pivotArea>
    </format>
    <format dxfId="15037">
      <pivotArea dataOnly="0" labelOnly="1" fieldPosition="0">
        <references count="2">
          <reference field="0" count="1" selected="0">
            <x v="398"/>
          </reference>
          <reference field="1" count="1">
            <x v="396"/>
          </reference>
        </references>
      </pivotArea>
    </format>
    <format dxfId="15036">
      <pivotArea dataOnly="0" labelOnly="1" fieldPosition="0">
        <references count="2">
          <reference field="0" count="1" selected="0">
            <x v="399"/>
          </reference>
          <reference field="1" count="1">
            <x v="397"/>
          </reference>
        </references>
      </pivotArea>
    </format>
    <format dxfId="15035">
      <pivotArea dataOnly="0" labelOnly="1" fieldPosition="0">
        <references count="2">
          <reference field="0" count="1" selected="0">
            <x v="400"/>
          </reference>
          <reference field="1" count="1">
            <x v="398"/>
          </reference>
        </references>
      </pivotArea>
    </format>
    <format dxfId="15034">
      <pivotArea dataOnly="0" labelOnly="1" fieldPosition="0">
        <references count="2">
          <reference field="0" count="1" selected="0">
            <x v="401"/>
          </reference>
          <reference field="1" count="1">
            <x v="399"/>
          </reference>
        </references>
      </pivotArea>
    </format>
    <format dxfId="15033">
      <pivotArea dataOnly="0" labelOnly="1" fieldPosition="0">
        <references count="2">
          <reference field="0" count="1" selected="0">
            <x v="402"/>
          </reference>
          <reference field="1" count="1">
            <x v="400"/>
          </reference>
        </references>
      </pivotArea>
    </format>
    <format dxfId="15032">
      <pivotArea dataOnly="0" labelOnly="1" fieldPosition="0">
        <references count="2">
          <reference field="0" count="1" selected="0">
            <x v="403"/>
          </reference>
          <reference field="1" count="1">
            <x v="401"/>
          </reference>
        </references>
      </pivotArea>
    </format>
    <format dxfId="15031">
      <pivotArea dataOnly="0" labelOnly="1" fieldPosition="0">
        <references count="2">
          <reference field="0" count="1" selected="0">
            <x v="404"/>
          </reference>
          <reference field="1" count="1">
            <x v="402"/>
          </reference>
        </references>
      </pivotArea>
    </format>
    <format dxfId="15030">
      <pivotArea dataOnly="0" labelOnly="1" fieldPosition="0">
        <references count="2">
          <reference field="0" count="1" selected="0">
            <x v="405"/>
          </reference>
          <reference field="1" count="1">
            <x v="403"/>
          </reference>
        </references>
      </pivotArea>
    </format>
    <format dxfId="15029">
      <pivotArea dataOnly="0" labelOnly="1" fieldPosition="0">
        <references count="2">
          <reference field="0" count="1" selected="0">
            <x v="406"/>
          </reference>
          <reference field="1" count="1">
            <x v="404"/>
          </reference>
        </references>
      </pivotArea>
    </format>
    <format dxfId="15028">
      <pivotArea dataOnly="0" labelOnly="1" fieldPosition="0">
        <references count="2">
          <reference field="0" count="1" selected="0">
            <x v="407"/>
          </reference>
          <reference field="1" count="1">
            <x v="405"/>
          </reference>
        </references>
      </pivotArea>
    </format>
    <format dxfId="15027">
      <pivotArea dataOnly="0" labelOnly="1" fieldPosition="0">
        <references count="2">
          <reference field="0" count="1" selected="0">
            <x v="408"/>
          </reference>
          <reference field="1" count="1">
            <x v="406"/>
          </reference>
        </references>
      </pivotArea>
    </format>
    <format dxfId="15026">
      <pivotArea dataOnly="0" labelOnly="1" fieldPosition="0">
        <references count="2">
          <reference field="0" count="1" selected="0">
            <x v="409"/>
          </reference>
          <reference field="1" count="1">
            <x v="407"/>
          </reference>
        </references>
      </pivotArea>
    </format>
    <format dxfId="15025">
      <pivotArea dataOnly="0" labelOnly="1" fieldPosition="0">
        <references count="2">
          <reference field="0" count="1" selected="0">
            <x v="410"/>
          </reference>
          <reference field="1" count="1">
            <x v="408"/>
          </reference>
        </references>
      </pivotArea>
    </format>
    <format dxfId="15024">
      <pivotArea dataOnly="0" labelOnly="1" fieldPosition="0">
        <references count="2">
          <reference field="0" count="1" selected="0">
            <x v="411"/>
          </reference>
          <reference field="1" count="1">
            <x v="409"/>
          </reference>
        </references>
      </pivotArea>
    </format>
    <format dxfId="15023">
      <pivotArea dataOnly="0" labelOnly="1" fieldPosition="0">
        <references count="2">
          <reference field="0" count="1" selected="0">
            <x v="412"/>
          </reference>
          <reference field="1" count="1">
            <x v="410"/>
          </reference>
        </references>
      </pivotArea>
    </format>
    <format dxfId="15022">
      <pivotArea dataOnly="0" labelOnly="1" fieldPosition="0">
        <references count="2">
          <reference field="0" count="1" selected="0">
            <x v="413"/>
          </reference>
          <reference field="1" count="1">
            <x v="411"/>
          </reference>
        </references>
      </pivotArea>
    </format>
    <format dxfId="15021">
      <pivotArea dataOnly="0" labelOnly="1" fieldPosition="0">
        <references count="2">
          <reference field="0" count="1" selected="0">
            <x v="414"/>
          </reference>
          <reference field="1" count="1">
            <x v="412"/>
          </reference>
        </references>
      </pivotArea>
    </format>
    <format dxfId="15020">
      <pivotArea dataOnly="0" labelOnly="1" fieldPosition="0">
        <references count="2">
          <reference field="0" count="1" selected="0">
            <x v="415"/>
          </reference>
          <reference field="1" count="1">
            <x v="413"/>
          </reference>
        </references>
      </pivotArea>
    </format>
    <format dxfId="15019">
      <pivotArea dataOnly="0" labelOnly="1" fieldPosition="0">
        <references count="2">
          <reference field="0" count="1" selected="0">
            <x v="416"/>
          </reference>
          <reference field="1" count="1">
            <x v="414"/>
          </reference>
        </references>
      </pivotArea>
    </format>
    <format dxfId="15018">
      <pivotArea dataOnly="0" labelOnly="1" fieldPosition="0">
        <references count="2">
          <reference field="0" count="1" selected="0">
            <x v="417"/>
          </reference>
          <reference field="1" count="1">
            <x v="415"/>
          </reference>
        </references>
      </pivotArea>
    </format>
    <format dxfId="15017">
      <pivotArea dataOnly="0" labelOnly="1" fieldPosition="0">
        <references count="2">
          <reference field="0" count="1" selected="0">
            <x v="418"/>
          </reference>
          <reference field="1" count="1">
            <x v="416"/>
          </reference>
        </references>
      </pivotArea>
    </format>
    <format dxfId="15016">
      <pivotArea dataOnly="0" labelOnly="1" fieldPosition="0">
        <references count="2">
          <reference field="0" count="1" selected="0">
            <x v="419"/>
          </reference>
          <reference field="1" count="1">
            <x v="417"/>
          </reference>
        </references>
      </pivotArea>
    </format>
    <format dxfId="15015">
      <pivotArea dataOnly="0" labelOnly="1" fieldPosition="0">
        <references count="2">
          <reference field="0" count="1" selected="0">
            <x v="420"/>
          </reference>
          <reference field="1" count="1">
            <x v="418"/>
          </reference>
        </references>
      </pivotArea>
    </format>
    <format dxfId="15014">
      <pivotArea dataOnly="0" labelOnly="1" fieldPosition="0">
        <references count="2">
          <reference field="0" count="1" selected="0">
            <x v="421"/>
          </reference>
          <reference field="1" count="1">
            <x v="419"/>
          </reference>
        </references>
      </pivotArea>
    </format>
    <format dxfId="15013">
      <pivotArea dataOnly="0" labelOnly="1" fieldPosition="0">
        <references count="2">
          <reference field="0" count="1" selected="0">
            <x v="422"/>
          </reference>
          <reference field="1" count="1">
            <x v="420"/>
          </reference>
        </references>
      </pivotArea>
    </format>
    <format dxfId="15012">
      <pivotArea dataOnly="0" labelOnly="1" fieldPosition="0">
        <references count="2">
          <reference field="0" count="1" selected="0">
            <x v="423"/>
          </reference>
          <reference field="1" count="1">
            <x v="421"/>
          </reference>
        </references>
      </pivotArea>
    </format>
    <format dxfId="15011">
      <pivotArea dataOnly="0" labelOnly="1" fieldPosition="0">
        <references count="2">
          <reference field="0" count="1" selected="0">
            <x v="424"/>
          </reference>
          <reference field="1" count="1">
            <x v="422"/>
          </reference>
        </references>
      </pivotArea>
    </format>
    <format dxfId="15010">
      <pivotArea dataOnly="0" labelOnly="1" fieldPosition="0">
        <references count="2">
          <reference field="0" count="1" selected="0">
            <x v="425"/>
          </reference>
          <reference field="1" count="1">
            <x v="423"/>
          </reference>
        </references>
      </pivotArea>
    </format>
    <format dxfId="15009">
      <pivotArea dataOnly="0" labelOnly="1" fieldPosition="0">
        <references count="2">
          <reference field="0" count="1" selected="0">
            <x v="426"/>
          </reference>
          <reference field="1" count="1">
            <x v="424"/>
          </reference>
        </references>
      </pivotArea>
    </format>
    <format dxfId="15008">
      <pivotArea dataOnly="0" labelOnly="1" fieldPosition="0">
        <references count="2">
          <reference field="0" count="1" selected="0">
            <x v="427"/>
          </reference>
          <reference field="1" count="1">
            <x v="425"/>
          </reference>
        </references>
      </pivotArea>
    </format>
    <format dxfId="15007">
      <pivotArea dataOnly="0" labelOnly="1" fieldPosition="0">
        <references count="2">
          <reference field="0" count="1" selected="0">
            <x v="428"/>
          </reference>
          <reference field="1" count="1">
            <x v="426"/>
          </reference>
        </references>
      </pivotArea>
    </format>
    <format dxfId="15006">
      <pivotArea dataOnly="0" labelOnly="1" fieldPosition="0">
        <references count="2">
          <reference field="0" count="1" selected="0">
            <x v="429"/>
          </reference>
          <reference field="1" count="1">
            <x v="427"/>
          </reference>
        </references>
      </pivotArea>
    </format>
    <format dxfId="15005">
      <pivotArea dataOnly="0" labelOnly="1" fieldPosition="0">
        <references count="2">
          <reference field="0" count="1" selected="0">
            <x v="430"/>
          </reference>
          <reference field="1" count="1">
            <x v="428"/>
          </reference>
        </references>
      </pivotArea>
    </format>
    <format dxfId="15004">
      <pivotArea dataOnly="0" labelOnly="1" fieldPosition="0">
        <references count="2">
          <reference field="0" count="1" selected="0">
            <x v="431"/>
          </reference>
          <reference field="1" count="1">
            <x v="429"/>
          </reference>
        </references>
      </pivotArea>
    </format>
    <format dxfId="15003">
      <pivotArea dataOnly="0" labelOnly="1" fieldPosition="0">
        <references count="2">
          <reference field="0" count="1" selected="0">
            <x v="432"/>
          </reference>
          <reference field="1" count="1">
            <x v="430"/>
          </reference>
        </references>
      </pivotArea>
    </format>
    <format dxfId="15002">
      <pivotArea dataOnly="0" labelOnly="1" fieldPosition="0">
        <references count="2">
          <reference field="0" count="1" selected="0">
            <x v="433"/>
          </reference>
          <reference field="1" count="1">
            <x v="431"/>
          </reference>
        </references>
      </pivotArea>
    </format>
    <format dxfId="15001">
      <pivotArea dataOnly="0" labelOnly="1" fieldPosition="0">
        <references count="2">
          <reference field="0" count="1" selected="0">
            <x v="434"/>
          </reference>
          <reference field="1" count="1">
            <x v="432"/>
          </reference>
        </references>
      </pivotArea>
    </format>
    <format dxfId="15000">
      <pivotArea dataOnly="0" labelOnly="1" fieldPosition="0">
        <references count="2">
          <reference field="0" count="1" selected="0">
            <x v="435"/>
          </reference>
          <reference field="1" count="1">
            <x v="433"/>
          </reference>
        </references>
      </pivotArea>
    </format>
    <format dxfId="14999">
      <pivotArea dataOnly="0" labelOnly="1" fieldPosition="0">
        <references count="2">
          <reference field="0" count="1" selected="0">
            <x v="436"/>
          </reference>
          <reference field="1" count="1">
            <x v="434"/>
          </reference>
        </references>
      </pivotArea>
    </format>
    <format dxfId="14998">
      <pivotArea dataOnly="0" labelOnly="1" fieldPosition="0">
        <references count="2">
          <reference field="0" count="1" selected="0">
            <x v="437"/>
          </reference>
          <reference field="1" count="1">
            <x v="435"/>
          </reference>
        </references>
      </pivotArea>
    </format>
    <format dxfId="14997">
      <pivotArea dataOnly="0" labelOnly="1" fieldPosition="0">
        <references count="2">
          <reference field="0" count="1" selected="0">
            <x v="438"/>
          </reference>
          <reference field="1" count="1">
            <x v="436"/>
          </reference>
        </references>
      </pivotArea>
    </format>
    <format dxfId="14996">
      <pivotArea dataOnly="0" labelOnly="1" fieldPosition="0">
        <references count="2">
          <reference field="0" count="1" selected="0">
            <x v="439"/>
          </reference>
          <reference field="1" count="1">
            <x v="437"/>
          </reference>
        </references>
      </pivotArea>
    </format>
    <format dxfId="14995">
      <pivotArea dataOnly="0" labelOnly="1" fieldPosition="0">
        <references count="2">
          <reference field="0" count="1" selected="0">
            <x v="440"/>
          </reference>
          <reference field="1" count="1">
            <x v="438"/>
          </reference>
        </references>
      </pivotArea>
    </format>
    <format dxfId="14994">
      <pivotArea dataOnly="0" labelOnly="1" fieldPosition="0">
        <references count="2">
          <reference field="0" count="1" selected="0">
            <x v="441"/>
          </reference>
          <reference field="1" count="1">
            <x v="439"/>
          </reference>
        </references>
      </pivotArea>
    </format>
    <format dxfId="14993">
      <pivotArea dataOnly="0" labelOnly="1" fieldPosition="0">
        <references count="2">
          <reference field="0" count="1" selected="0">
            <x v="442"/>
          </reference>
          <reference field="1" count="1">
            <x v="440"/>
          </reference>
        </references>
      </pivotArea>
    </format>
    <format dxfId="14992">
      <pivotArea dataOnly="0" labelOnly="1" fieldPosition="0">
        <references count="2">
          <reference field="0" count="1" selected="0">
            <x v="443"/>
          </reference>
          <reference field="1" count="1">
            <x v="441"/>
          </reference>
        </references>
      </pivotArea>
    </format>
    <format dxfId="14991">
      <pivotArea dataOnly="0" labelOnly="1" fieldPosition="0">
        <references count="2">
          <reference field="0" count="1" selected="0">
            <x v="444"/>
          </reference>
          <reference field="1" count="1">
            <x v="442"/>
          </reference>
        </references>
      </pivotArea>
    </format>
    <format dxfId="14990">
      <pivotArea dataOnly="0" labelOnly="1" fieldPosition="0">
        <references count="2">
          <reference field="0" count="1" selected="0">
            <x v="445"/>
          </reference>
          <reference field="1" count="1">
            <x v="443"/>
          </reference>
        </references>
      </pivotArea>
    </format>
    <format dxfId="14989">
      <pivotArea dataOnly="0" labelOnly="1" fieldPosition="0">
        <references count="2">
          <reference field="0" count="1" selected="0">
            <x v="446"/>
          </reference>
          <reference field="1" count="1">
            <x v="444"/>
          </reference>
        </references>
      </pivotArea>
    </format>
    <format dxfId="14988">
      <pivotArea dataOnly="0" labelOnly="1" fieldPosition="0">
        <references count="2">
          <reference field="0" count="1" selected="0">
            <x v="447"/>
          </reference>
          <reference field="1" count="1">
            <x v="445"/>
          </reference>
        </references>
      </pivotArea>
    </format>
    <format dxfId="14987">
      <pivotArea dataOnly="0" labelOnly="1" fieldPosition="0">
        <references count="2">
          <reference field="0" count="1" selected="0">
            <x v="448"/>
          </reference>
          <reference field="1" count="1">
            <x v="446"/>
          </reference>
        </references>
      </pivotArea>
    </format>
    <format dxfId="14986">
      <pivotArea dataOnly="0" labelOnly="1" fieldPosition="0">
        <references count="2">
          <reference field="0" count="1" selected="0">
            <x v="449"/>
          </reference>
          <reference field="1" count="1">
            <x v="447"/>
          </reference>
        </references>
      </pivotArea>
    </format>
    <format dxfId="14985">
      <pivotArea dataOnly="0" labelOnly="1" fieldPosition="0">
        <references count="2">
          <reference field="0" count="1" selected="0">
            <x v="450"/>
          </reference>
          <reference field="1" count="1">
            <x v="448"/>
          </reference>
        </references>
      </pivotArea>
    </format>
    <format dxfId="14984">
      <pivotArea dataOnly="0" labelOnly="1" fieldPosition="0">
        <references count="2">
          <reference field="0" count="1" selected="0">
            <x v="451"/>
          </reference>
          <reference field="1" count="1">
            <x v="449"/>
          </reference>
        </references>
      </pivotArea>
    </format>
    <format dxfId="14983">
      <pivotArea dataOnly="0" labelOnly="1" fieldPosition="0">
        <references count="2">
          <reference field="0" count="1" selected="0">
            <x v="452"/>
          </reference>
          <reference field="1" count="1">
            <x v="450"/>
          </reference>
        </references>
      </pivotArea>
    </format>
    <format dxfId="14982">
      <pivotArea dataOnly="0" labelOnly="1" fieldPosition="0">
        <references count="2">
          <reference field="0" count="1" selected="0">
            <x v="453"/>
          </reference>
          <reference field="1" count="1">
            <x v="451"/>
          </reference>
        </references>
      </pivotArea>
    </format>
    <format dxfId="14981">
      <pivotArea dataOnly="0" labelOnly="1" fieldPosition="0">
        <references count="2">
          <reference field="0" count="1" selected="0">
            <x v="454"/>
          </reference>
          <reference field="1" count="1">
            <x v="452"/>
          </reference>
        </references>
      </pivotArea>
    </format>
    <format dxfId="14980">
      <pivotArea dataOnly="0" labelOnly="1" fieldPosition="0">
        <references count="2">
          <reference field="0" count="1" selected="0">
            <x v="455"/>
          </reference>
          <reference field="1" count="1">
            <x v="453"/>
          </reference>
        </references>
      </pivotArea>
    </format>
    <format dxfId="14979">
      <pivotArea dataOnly="0" labelOnly="1" fieldPosition="0">
        <references count="2">
          <reference field="0" count="1" selected="0">
            <x v="456"/>
          </reference>
          <reference field="1" count="1">
            <x v="454"/>
          </reference>
        </references>
      </pivotArea>
    </format>
    <format dxfId="14978">
      <pivotArea dataOnly="0" labelOnly="1" fieldPosition="0">
        <references count="2">
          <reference field="0" count="1" selected="0">
            <x v="457"/>
          </reference>
          <reference field="1" count="1">
            <x v="455"/>
          </reference>
        </references>
      </pivotArea>
    </format>
    <format dxfId="14977">
      <pivotArea dataOnly="0" labelOnly="1" fieldPosition="0">
        <references count="2">
          <reference field="0" count="1" selected="0">
            <x v="458"/>
          </reference>
          <reference field="1" count="1">
            <x v="456"/>
          </reference>
        </references>
      </pivotArea>
    </format>
    <format dxfId="14976">
      <pivotArea dataOnly="0" labelOnly="1" fieldPosition="0">
        <references count="2">
          <reference field="0" count="1" selected="0">
            <x v="459"/>
          </reference>
          <reference field="1" count="1">
            <x v="457"/>
          </reference>
        </references>
      </pivotArea>
    </format>
    <format dxfId="14975">
      <pivotArea dataOnly="0" labelOnly="1" fieldPosition="0">
        <references count="2">
          <reference field="0" count="1" selected="0">
            <x v="460"/>
          </reference>
          <reference field="1" count="1">
            <x v="458"/>
          </reference>
        </references>
      </pivotArea>
    </format>
    <format dxfId="14974">
      <pivotArea dataOnly="0" labelOnly="1" fieldPosition="0">
        <references count="2">
          <reference field="0" count="1" selected="0">
            <x v="461"/>
          </reference>
          <reference field="1" count="1">
            <x v="459"/>
          </reference>
        </references>
      </pivotArea>
    </format>
    <format dxfId="14973">
      <pivotArea dataOnly="0" labelOnly="1" fieldPosition="0">
        <references count="2">
          <reference field="0" count="1" selected="0">
            <x v="462"/>
          </reference>
          <reference field="1" count="1">
            <x v="460"/>
          </reference>
        </references>
      </pivotArea>
    </format>
    <format dxfId="14972">
      <pivotArea dataOnly="0" labelOnly="1" fieldPosition="0">
        <references count="2">
          <reference field="0" count="1" selected="0">
            <x v="463"/>
          </reference>
          <reference field="1" count="1">
            <x v="461"/>
          </reference>
        </references>
      </pivotArea>
    </format>
    <format dxfId="14971">
      <pivotArea dataOnly="0" labelOnly="1" fieldPosition="0">
        <references count="2">
          <reference field="0" count="1" selected="0">
            <x v="464"/>
          </reference>
          <reference field="1" count="1">
            <x v="462"/>
          </reference>
        </references>
      </pivotArea>
    </format>
    <format dxfId="14970">
      <pivotArea dataOnly="0" labelOnly="1" fieldPosition="0">
        <references count="2">
          <reference field="0" count="1" selected="0">
            <x v="465"/>
          </reference>
          <reference field="1" count="1">
            <x v="463"/>
          </reference>
        </references>
      </pivotArea>
    </format>
    <format dxfId="14969">
      <pivotArea dataOnly="0" labelOnly="1" fieldPosition="0">
        <references count="2">
          <reference field="0" count="1" selected="0">
            <x v="466"/>
          </reference>
          <reference field="1" count="1">
            <x v="464"/>
          </reference>
        </references>
      </pivotArea>
    </format>
    <format dxfId="14968">
      <pivotArea dataOnly="0" labelOnly="1" fieldPosition="0">
        <references count="2">
          <reference field="0" count="1" selected="0">
            <x v="467"/>
          </reference>
          <reference field="1" count="1">
            <x v="465"/>
          </reference>
        </references>
      </pivotArea>
    </format>
    <format dxfId="14967">
      <pivotArea dataOnly="0" labelOnly="1" fieldPosition="0">
        <references count="2">
          <reference field="0" count="1" selected="0">
            <x v="468"/>
          </reference>
          <reference field="1" count="1">
            <x v="466"/>
          </reference>
        </references>
      </pivotArea>
    </format>
    <format dxfId="14966">
      <pivotArea dataOnly="0" labelOnly="1" fieldPosition="0">
        <references count="2">
          <reference field="0" count="1" selected="0">
            <x v="469"/>
          </reference>
          <reference field="1" count="1">
            <x v="467"/>
          </reference>
        </references>
      </pivotArea>
    </format>
    <format dxfId="14965">
      <pivotArea dataOnly="0" labelOnly="1" fieldPosition="0">
        <references count="2">
          <reference field="0" count="1" selected="0">
            <x v="470"/>
          </reference>
          <reference field="1" count="1">
            <x v="468"/>
          </reference>
        </references>
      </pivotArea>
    </format>
    <format dxfId="14964">
      <pivotArea dataOnly="0" labelOnly="1" fieldPosition="0">
        <references count="2">
          <reference field="0" count="1" selected="0">
            <x v="471"/>
          </reference>
          <reference field="1" count="1">
            <x v="469"/>
          </reference>
        </references>
      </pivotArea>
    </format>
    <format dxfId="14963">
      <pivotArea dataOnly="0" labelOnly="1" fieldPosition="0">
        <references count="2">
          <reference field="0" count="1" selected="0">
            <x v="472"/>
          </reference>
          <reference field="1" count="1">
            <x v="470"/>
          </reference>
        </references>
      </pivotArea>
    </format>
    <format dxfId="14962">
      <pivotArea dataOnly="0" labelOnly="1" fieldPosition="0">
        <references count="2">
          <reference field="0" count="1" selected="0">
            <x v="473"/>
          </reference>
          <reference field="1" count="1">
            <x v="471"/>
          </reference>
        </references>
      </pivotArea>
    </format>
    <format dxfId="14961">
      <pivotArea dataOnly="0" labelOnly="1" fieldPosition="0">
        <references count="2">
          <reference field="0" count="1" selected="0">
            <x v="474"/>
          </reference>
          <reference field="1" count="1">
            <x v="472"/>
          </reference>
        </references>
      </pivotArea>
    </format>
    <format dxfId="14960">
      <pivotArea dataOnly="0" labelOnly="1" fieldPosition="0">
        <references count="2">
          <reference field="0" count="1" selected="0">
            <x v="475"/>
          </reference>
          <reference field="1" count="1">
            <x v="473"/>
          </reference>
        </references>
      </pivotArea>
    </format>
    <format dxfId="14959">
      <pivotArea dataOnly="0" labelOnly="1" fieldPosition="0">
        <references count="2">
          <reference field="0" count="1" selected="0">
            <x v="476"/>
          </reference>
          <reference field="1" count="1">
            <x v="474"/>
          </reference>
        </references>
      </pivotArea>
    </format>
    <format dxfId="14958">
      <pivotArea dataOnly="0" labelOnly="1" fieldPosition="0">
        <references count="2">
          <reference field="0" count="1" selected="0">
            <x v="477"/>
          </reference>
          <reference field="1" count="1">
            <x v="475"/>
          </reference>
        </references>
      </pivotArea>
    </format>
    <format dxfId="14957">
      <pivotArea dataOnly="0" labelOnly="1" fieldPosition="0">
        <references count="2">
          <reference field="0" count="1" selected="0">
            <x v="478"/>
          </reference>
          <reference field="1" count="1">
            <x v="476"/>
          </reference>
        </references>
      </pivotArea>
    </format>
    <format dxfId="14956">
      <pivotArea dataOnly="0" labelOnly="1" fieldPosition="0">
        <references count="2">
          <reference field="0" count="1" selected="0">
            <x v="479"/>
          </reference>
          <reference field="1" count="1">
            <x v="477"/>
          </reference>
        </references>
      </pivotArea>
    </format>
    <format dxfId="14955">
      <pivotArea dataOnly="0" labelOnly="1" fieldPosition="0">
        <references count="2">
          <reference field="0" count="1" selected="0">
            <x v="480"/>
          </reference>
          <reference field="1" count="1">
            <x v="478"/>
          </reference>
        </references>
      </pivotArea>
    </format>
    <format dxfId="14954">
      <pivotArea dataOnly="0" labelOnly="1" fieldPosition="0">
        <references count="2">
          <reference field="0" count="1" selected="0">
            <x v="481"/>
          </reference>
          <reference field="1" count="1">
            <x v="479"/>
          </reference>
        </references>
      </pivotArea>
    </format>
    <format dxfId="14953">
      <pivotArea dataOnly="0" labelOnly="1" fieldPosition="0">
        <references count="2">
          <reference field="0" count="1" selected="0">
            <x v="482"/>
          </reference>
          <reference field="1" count="1">
            <x v="480"/>
          </reference>
        </references>
      </pivotArea>
    </format>
    <format dxfId="14952">
      <pivotArea dataOnly="0" labelOnly="1" fieldPosition="0">
        <references count="2">
          <reference field="0" count="1" selected="0">
            <x v="483"/>
          </reference>
          <reference field="1" count="1">
            <x v="481"/>
          </reference>
        </references>
      </pivotArea>
    </format>
    <format dxfId="14951">
      <pivotArea dataOnly="0" labelOnly="1" fieldPosition="0">
        <references count="2">
          <reference field="0" count="1" selected="0">
            <x v="484"/>
          </reference>
          <reference field="1" count="1">
            <x v="482"/>
          </reference>
        </references>
      </pivotArea>
    </format>
    <format dxfId="14950">
      <pivotArea dataOnly="0" labelOnly="1" fieldPosition="0">
        <references count="3">
          <reference field="0" count="1" selected="0">
            <x v="3"/>
          </reference>
          <reference field="1" count="1" selected="0">
            <x v="5"/>
          </reference>
          <reference field="2" count="1">
            <x v="6"/>
          </reference>
        </references>
      </pivotArea>
    </format>
    <format dxfId="14949">
      <pivotArea dataOnly="0" labelOnly="1" fieldPosition="0">
        <references count="3">
          <reference field="0" count="1" selected="0">
            <x v="7"/>
          </reference>
          <reference field="1" count="1" selected="0">
            <x v="4"/>
          </reference>
          <reference field="2" count="1">
            <x v="5"/>
          </reference>
        </references>
      </pivotArea>
    </format>
    <format dxfId="14948">
      <pivotArea dataOnly="0" labelOnly="1" fieldPosition="0">
        <references count="3">
          <reference field="0" count="1" selected="0">
            <x v="8"/>
          </reference>
          <reference field="1" count="1" selected="0">
            <x v="6"/>
          </reference>
          <reference field="2" count="1">
            <x v="7"/>
          </reference>
        </references>
      </pivotArea>
    </format>
    <format dxfId="14947">
      <pivotArea dataOnly="0" labelOnly="1" fieldPosition="0">
        <references count="3">
          <reference field="0" count="1" selected="0">
            <x v="9"/>
          </reference>
          <reference field="1" count="1" selected="0">
            <x v="7"/>
          </reference>
          <reference field="2" count="1">
            <x v="8"/>
          </reference>
        </references>
      </pivotArea>
    </format>
    <format dxfId="14946">
      <pivotArea dataOnly="0" labelOnly="1" fieldPosition="0">
        <references count="3">
          <reference field="0" count="1" selected="0">
            <x v="10"/>
          </reference>
          <reference field="1" count="1" selected="0">
            <x v="8"/>
          </reference>
          <reference field="2" count="1">
            <x v="9"/>
          </reference>
        </references>
      </pivotArea>
    </format>
    <format dxfId="14945">
      <pivotArea dataOnly="0" labelOnly="1" fieldPosition="0">
        <references count="3">
          <reference field="0" count="1" selected="0">
            <x v="11"/>
          </reference>
          <reference field="1" count="1" selected="0">
            <x v="9"/>
          </reference>
          <reference field="2" count="1">
            <x v="10"/>
          </reference>
        </references>
      </pivotArea>
    </format>
    <format dxfId="14944">
      <pivotArea dataOnly="0" labelOnly="1" fieldPosition="0">
        <references count="3">
          <reference field="0" count="1" selected="0">
            <x v="12"/>
          </reference>
          <reference field="1" count="1" selected="0">
            <x v="10"/>
          </reference>
          <reference field="2" count="1">
            <x v="11"/>
          </reference>
        </references>
      </pivotArea>
    </format>
    <format dxfId="14943">
      <pivotArea dataOnly="0" labelOnly="1" fieldPosition="0">
        <references count="3">
          <reference field="0" count="1" selected="0">
            <x v="13"/>
          </reference>
          <reference field="1" count="1" selected="0">
            <x v="11"/>
          </reference>
          <reference field="2" count="1">
            <x v="12"/>
          </reference>
        </references>
      </pivotArea>
    </format>
    <format dxfId="14942">
      <pivotArea dataOnly="0" labelOnly="1" fieldPosition="0">
        <references count="3">
          <reference field="0" count="1" selected="0">
            <x v="14"/>
          </reference>
          <reference field="1" count="1" selected="0">
            <x v="12"/>
          </reference>
          <reference field="2" count="1">
            <x v="13"/>
          </reference>
        </references>
      </pivotArea>
    </format>
    <format dxfId="14941">
      <pivotArea dataOnly="0" labelOnly="1" fieldPosition="0">
        <references count="3">
          <reference field="0" count="1" selected="0">
            <x v="15"/>
          </reference>
          <reference field="1" count="1" selected="0">
            <x v="13"/>
          </reference>
          <reference field="2" count="1">
            <x v="14"/>
          </reference>
        </references>
      </pivotArea>
    </format>
    <format dxfId="14940">
      <pivotArea dataOnly="0" labelOnly="1" fieldPosition="0">
        <references count="3">
          <reference field="0" count="1" selected="0">
            <x v="16"/>
          </reference>
          <reference field="1" count="1" selected="0">
            <x v="14"/>
          </reference>
          <reference field="2" count="1">
            <x v="15"/>
          </reference>
        </references>
      </pivotArea>
    </format>
    <format dxfId="14939">
      <pivotArea dataOnly="0" labelOnly="1" fieldPosition="0">
        <references count="3">
          <reference field="0" count="1" selected="0">
            <x v="17"/>
          </reference>
          <reference field="1" count="1" selected="0">
            <x v="15"/>
          </reference>
          <reference field="2" count="1">
            <x v="16"/>
          </reference>
        </references>
      </pivotArea>
    </format>
    <format dxfId="14938">
      <pivotArea dataOnly="0" labelOnly="1" fieldPosition="0">
        <references count="3">
          <reference field="0" count="1" selected="0">
            <x v="18"/>
          </reference>
          <reference field="1" count="1" selected="0">
            <x v="16"/>
          </reference>
          <reference field="2" count="1">
            <x v="17"/>
          </reference>
        </references>
      </pivotArea>
    </format>
    <format dxfId="14937">
      <pivotArea dataOnly="0" labelOnly="1" fieldPosition="0">
        <references count="3">
          <reference field="0" count="1" selected="0">
            <x v="19"/>
          </reference>
          <reference field="1" count="1" selected="0">
            <x v="17"/>
          </reference>
          <reference field="2" count="1">
            <x v="18"/>
          </reference>
        </references>
      </pivotArea>
    </format>
    <format dxfId="14936">
      <pivotArea dataOnly="0" labelOnly="1" fieldPosition="0">
        <references count="3">
          <reference field="0" count="1" selected="0">
            <x v="20"/>
          </reference>
          <reference field="1" count="1" selected="0">
            <x v="18"/>
          </reference>
          <reference field="2" count="1">
            <x v="19"/>
          </reference>
        </references>
      </pivotArea>
    </format>
    <format dxfId="14935">
      <pivotArea dataOnly="0" labelOnly="1" fieldPosition="0">
        <references count="3">
          <reference field="0" count="1" selected="0">
            <x v="21"/>
          </reference>
          <reference field="1" count="1" selected="0">
            <x v="19"/>
          </reference>
          <reference field="2" count="1">
            <x v="20"/>
          </reference>
        </references>
      </pivotArea>
    </format>
    <format dxfId="14934">
      <pivotArea dataOnly="0" labelOnly="1" fieldPosition="0">
        <references count="3">
          <reference field="0" count="1" selected="0">
            <x v="22"/>
          </reference>
          <reference field="1" count="1" selected="0">
            <x v="20"/>
          </reference>
          <reference field="2" count="1">
            <x v="21"/>
          </reference>
        </references>
      </pivotArea>
    </format>
    <format dxfId="14933">
      <pivotArea dataOnly="0" labelOnly="1" fieldPosition="0">
        <references count="3">
          <reference field="0" count="1" selected="0">
            <x v="23"/>
          </reference>
          <reference field="1" count="1" selected="0">
            <x v="21"/>
          </reference>
          <reference field="2" count="1">
            <x v="22"/>
          </reference>
        </references>
      </pivotArea>
    </format>
    <format dxfId="14932">
      <pivotArea dataOnly="0" labelOnly="1" fieldPosition="0">
        <references count="3">
          <reference field="0" count="1" selected="0">
            <x v="24"/>
          </reference>
          <reference field="1" count="1" selected="0">
            <x v="22"/>
          </reference>
          <reference field="2" count="1">
            <x v="23"/>
          </reference>
        </references>
      </pivotArea>
    </format>
    <format dxfId="14931">
      <pivotArea dataOnly="0" labelOnly="1" fieldPosition="0">
        <references count="3">
          <reference field="0" count="1" selected="0">
            <x v="25"/>
          </reference>
          <reference field="1" count="1" selected="0">
            <x v="23"/>
          </reference>
          <reference field="2" count="1">
            <x v="24"/>
          </reference>
        </references>
      </pivotArea>
    </format>
    <format dxfId="14930">
      <pivotArea dataOnly="0" labelOnly="1" fieldPosition="0">
        <references count="3">
          <reference field="0" count="1" selected="0">
            <x v="26"/>
          </reference>
          <reference field="1" count="1" selected="0">
            <x v="24"/>
          </reference>
          <reference field="2" count="1">
            <x v="25"/>
          </reference>
        </references>
      </pivotArea>
    </format>
    <format dxfId="14929">
      <pivotArea dataOnly="0" labelOnly="1" fieldPosition="0">
        <references count="3">
          <reference field="0" count="1" selected="0">
            <x v="27"/>
          </reference>
          <reference field="1" count="1" selected="0">
            <x v="25"/>
          </reference>
          <reference field="2" count="1">
            <x v="26"/>
          </reference>
        </references>
      </pivotArea>
    </format>
    <format dxfId="14928">
      <pivotArea dataOnly="0" labelOnly="1" fieldPosition="0">
        <references count="3">
          <reference field="0" count="1" selected="0">
            <x v="28"/>
          </reference>
          <reference field="1" count="1" selected="0">
            <x v="26"/>
          </reference>
          <reference field="2" count="1">
            <x v="27"/>
          </reference>
        </references>
      </pivotArea>
    </format>
    <format dxfId="14927">
      <pivotArea dataOnly="0" labelOnly="1" fieldPosition="0">
        <references count="3">
          <reference field="0" count="1" selected="0">
            <x v="29"/>
          </reference>
          <reference field="1" count="1" selected="0">
            <x v="27"/>
          </reference>
          <reference field="2" count="1">
            <x v="28"/>
          </reference>
        </references>
      </pivotArea>
    </format>
    <format dxfId="14926">
      <pivotArea dataOnly="0" labelOnly="1" fieldPosition="0">
        <references count="3">
          <reference field="0" count="1" selected="0">
            <x v="30"/>
          </reference>
          <reference field="1" count="1" selected="0">
            <x v="28"/>
          </reference>
          <reference field="2" count="1">
            <x v="29"/>
          </reference>
        </references>
      </pivotArea>
    </format>
    <format dxfId="14925">
      <pivotArea dataOnly="0" labelOnly="1" fieldPosition="0">
        <references count="3">
          <reference field="0" count="1" selected="0">
            <x v="31"/>
          </reference>
          <reference field="1" count="1" selected="0">
            <x v="29"/>
          </reference>
          <reference field="2" count="1">
            <x v="30"/>
          </reference>
        </references>
      </pivotArea>
    </format>
    <format dxfId="14924">
      <pivotArea dataOnly="0" labelOnly="1" fieldPosition="0">
        <references count="3">
          <reference field="0" count="1" selected="0">
            <x v="32"/>
          </reference>
          <reference field="1" count="1" selected="0">
            <x v="30"/>
          </reference>
          <reference field="2" count="1">
            <x v="31"/>
          </reference>
        </references>
      </pivotArea>
    </format>
    <format dxfId="14923">
      <pivotArea dataOnly="0" labelOnly="1" fieldPosition="0">
        <references count="3">
          <reference field="0" count="1" selected="0">
            <x v="33"/>
          </reference>
          <reference field="1" count="1" selected="0">
            <x v="31"/>
          </reference>
          <reference field="2" count="1">
            <x v="32"/>
          </reference>
        </references>
      </pivotArea>
    </format>
    <format dxfId="14922">
      <pivotArea dataOnly="0" labelOnly="1" fieldPosition="0">
        <references count="3">
          <reference field="0" count="1" selected="0">
            <x v="34"/>
          </reference>
          <reference field="1" count="1" selected="0">
            <x v="32"/>
          </reference>
          <reference field="2" count="1">
            <x v="33"/>
          </reference>
        </references>
      </pivotArea>
    </format>
    <format dxfId="14921">
      <pivotArea dataOnly="0" labelOnly="1" fieldPosition="0">
        <references count="3">
          <reference field="0" count="1" selected="0">
            <x v="35"/>
          </reference>
          <reference field="1" count="1" selected="0">
            <x v="33"/>
          </reference>
          <reference field="2" count="1">
            <x v="34"/>
          </reference>
        </references>
      </pivotArea>
    </format>
    <format dxfId="14920">
      <pivotArea dataOnly="0" labelOnly="1" fieldPosition="0">
        <references count="3">
          <reference field="0" count="1" selected="0">
            <x v="36"/>
          </reference>
          <reference field="1" count="1" selected="0">
            <x v="34"/>
          </reference>
          <reference field="2" count="1">
            <x v="35"/>
          </reference>
        </references>
      </pivotArea>
    </format>
    <format dxfId="14919">
      <pivotArea dataOnly="0" labelOnly="1" fieldPosition="0">
        <references count="3">
          <reference field="0" count="1" selected="0">
            <x v="37"/>
          </reference>
          <reference field="1" count="1" selected="0">
            <x v="35"/>
          </reference>
          <reference field="2" count="1">
            <x v="36"/>
          </reference>
        </references>
      </pivotArea>
    </format>
    <format dxfId="14918">
      <pivotArea dataOnly="0" labelOnly="1" fieldPosition="0">
        <references count="3">
          <reference field="0" count="1" selected="0">
            <x v="38"/>
          </reference>
          <reference field="1" count="1" selected="0">
            <x v="36"/>
          </reference>
          <reference field="2" count="1">
            <x v="37"/>
          </reference>
        </references>
      </pivotArea>
    </format>
    <format dxfId="14917">
      <pivotArea dataOnly="0" labelOnly="1" fieldPosition="0">
        <references count="3">
          <reference field="0" count="1" selected="0">
            <x v="39"/>
          </reference>
          <reference field="1" count="1" selected="0">
            <x v="37"/>
          </reference>
          <reference field="2" count="1">
            <x v="38"/>
          </reference>
        </references>
      </pivotArea>
    </format>
    <format dxfId="14916">
      <pivotArea dataOnly="0" labelOnly="1" fieldPosition="0">
        <references count="3">
          <reference field="0" count="1" selected="0">
            <x v="40"/>
          </reference>
          <reference field="1" count="1" selected="0">
            <x v="38"/>
          </reference>
          <reference field="2" count="1">
            <x v="39"/>
          </reference>
        </references>
      </pivotArea>
    </format>
    <format dxfId="14915">
      <pivotArea dataOnly="0" labelOnly="1" fieldPosition="0">
        <references count="3">
          <reference field="0" count="1" selected="0">
            <x v="41"/>
          </reference>
          <reference field="1" count="1" selected="0">
            <x v="39"/>
          </reference>
          <reference field="2" count="1">
            <x v="40"/>
          </reference>
        </references>
      </pivotArea>
    </format>
    <format dxfId="14914">
      <pivotArea dataOnly="0" labelOnly="1" fieldPosition="0">
        <references count="3">
          <reference field="0" count="1" selected="0">
            <x v="42"/>
          </reference>
          <reference field="1" count="1" selected="0">
            <x v="40"/>
          </reference>
          <reference field="2" count="1">
            <x v="41"/>
          </reference>
        </references>
      </pivotArea>
    </format>
    <format dxfId="14913">
      <pivotArea dataOnly="0" labelOnly="1" fieldPosition="0">
        <references count="3">
          <reference field="0" count="1" selected="0">
            <x v="43"/>
          </reference>
          <reference field="1" count="1" selected="0">
            <x v="41"/>
          </reference>
          <reference field="2" count="1">
            <x v="42"/>
          </reference>
        </references>
      </pivotArea>
    </format>
    <format dxfId="14912">
      <pivotArea dataOnly="0" labelOnly="1" fieldPosition="0">
        <references count="3">
          <reference field="0" count="1" selected="0">
            <x v="44"/>
          </reference>
          <reference field="1" count="1" selected="0">
            <x v="42"/>
          </reference>
          <reference field="2" count="1">
            <x v="43"/>
          </reference>
        </references>
      </pivotArea>
    </format>
    <format dxfId="14911">
      <pivotArea dataOnly="0" labelOnly="1" fieldPosition="0">
        <references count="3">
          <reference field="0" count="1" selected="0">
            <x v="45"/>
          </reference>
          <reference field="1" count="1" selected="0">
            <x v="43"/>
          </reference>
          <reference field="2" count="1">
            <x v="44"/>
          </reference>
        </references>
      </pivotArea>
    </format>
    <format dxfId="14910">
      <pivotArea dataOnly="0" labelOnly="1" fieldPosition="0">
        <references count="3">
          <reference field="0" count="1" selected="0">
            <x v="46"/>
          </reference>
          <reference field="1" count="1" selected="0">
            <x v="44"/>
          </reference>
          <reference field="2" count="1">
            <x v="45"/>
          </reference>
        </references>
      </pivotArea>
    </format>
    <format dxfId="14909">
      <pivotArea dataOnly="0" labelOnly="1" fieldPosition="0">
        <references count="3">
          <reference field="0" count="1" selected="0">
            <x v="47"/>
          </reference>
          <reference field="1" count="1" selected="0">
            <x v="45"/>
          </reference>
          <reference field="2" count="1">
            <x v="46"/>
          </reference>
        </references>
      </pivotArea>
    </format>
    <format dxfId="14908">
      <pivotArea dataOnly="0" labelOnly="1" fieldPosition="0">
        <references count="3">
          <reference field="0" count="1" selected="0">
            <x v="48"/>
          </reference>
          <reference field="1" count="1" selected="0">
            <x v="46"/>
          </reference>
          <reference field="2" count="1">
            <x v="47"/>
          </reference>
        </references>
      </pivotArea>
    </format>
    <format dxfId="14907">
      <pivotArea dataOnly="0" labelOnly="1" fieldPosition="0">
        <references count="3">
          <reference field="0" count="1" selected="0">
            <x v="49"/>
          </reference>
          <reference field="1" count="1" selected="0">
            <x v="47"/>
          </reference>
          <reference field="2" count="1">
            <x v="48"/>
          </reference>
        </references>
      </pivotArea>
    </format>
    <format dxfId="14906">
      <pivotArea dataOnly="0" labelOnly="1" fieldPosition="0">
        <references count="3">
          <reference field="0" count="1" selected="0">
            <x v="50"/>
          </reference>
          <reference field="1" count="1" selected="0">
            <x v="48"/>
          </reference>
          <reference field="2" count="1">
            <x v="49"/>
          </reference>
        </references>
      </pivotArea>
    </format>
    <format dxfId="14905">
      <pivotArea dataOnly="0" labelOnly="1" fieldPosition="0">
        <references count="3">
          <reference field="0" count="1" selected="0">
            <x v="51"/>
          </reference>
          <reference field="1" count="1" selected="0">
            <x v="49"/>
          </reference>
          <reference field="2" count="1">
            <x v="50"/>
          </reference>
        </references>
      </pivotArea>
    </format>
    <format dxfId="14904">
      <pivotArea dataOnly="0" labelOnly="1" fieldPosition="0">
        <references count="3">
          <reference field="0" count="1" selected="0">
            <x v="52"/>
          </reference>
          <reference field="1" count="1" selected="0">
            <x v="50"/>
          </reference>
          <reference field="2" count="1">
            <x v="51"/>
          </reference>
        </references>
      </pivotArea>
    </format>
    <format dxfId="14903">
      <pivotArea dataOnly="0" labelOnly="1" fieldPosition="0">
        <references count="3">
          <reference field="0" count="1" selected="0">
            <x v="53"/>
          </reference>
          <reference field="1" count="1" selected="0">
            <x v="51"/>
          </reference>
          <reference field="2" count="1">
            <x v="52"/>
          </reference>
        </references>
      </pivotArea>
    </format>
    <format dxfId="14902">
      <pivotArea dataOnly="0" labelOnly="1" fieldPosition="0">
        <references count="3">
          <reference field="0" count="1" selected="0">
            <x v="54"/>
          </reference>
          <reference field="1" count="1" selected="0">
            <x v="52"/>
          </reference>
          <reference field="2" count="1">
            <x v="53"/>
          </reference>
        </references>
      </pivotArea>
    </format>
    <format dxfId="14901">
      <pivotArea dataOnly="0" labelOnly="1" fieldPosition="0">
        <references count="3">
          <reference field="0" count="1" selected="0">
            <x v="55"/>
          </reference>
          <reference field="1" count="1" selected="0">
            <x v="53"/>
          </reference>
          <reference field="2" count="1">
            <x v="54"/>
          </reference>
        </references>
      </pivotArea>
    </format>
    <format dxfId="14900">
      <pivotArea dataOnly="0" labelOnly="1" fieldPosition="0">
        <references count="3">
          <reference field="0" count="1" selected="0">
            <x v="56"/>
          </reference>
          <reference field="1" count="1" selected="0">
            <x v="54"/>
          </reference>
          <reference field="2" count="1">
            <x v="55"/>
          </reference>
        </references>
      </pivotArea>
    </format>
    <format dxfId="14899">
      <pivotArea dataOnly="0" labelOnly="1" fieldPosition="0">
        <references count="3">
          <reference field="0" count="1" selected="0">
            <x v="57"/>
          </reference>
          <reference field="1" count="1" selected="0">
            <x v="55"/>
          </reference>
          <reference field="2" count="1">
            <x v="56"/>
          </reference>
        </references>
      </pivotArea>
    </format>
    <format dxfId="14898">
      <pivotArea dataOnly="0" labelOnly="1" fieldPosition="0">
        <references count="3">
          <reference field="0" count="1" selected="0">
            <x v="58"/>
          </reference>
          <reference field="1" count="1" selected="0">
            <x v="56"/>
          </reference>
          <reference field="2" count="1">
            <x v="57"/>
          </reference>
        </references>
      </pivotArea>
    </format>
    <format dxfId="14897">
      <pivotArea dataOnly="0" labelOnly="1" fieldPosition="0">
        <references count="3">
          <reference field="0" count="1" selected="0">
            <x v="59"/>
          </reference>
          <reference field="1" count="1" selected="0">
            <x v="57"/>
          </reference>
          <reference field="2" count="1">
            <x v="58"/>
          </reference>
        </references>
      </pivotArea>
    </format>
    <format dxfId="14896">
      <pivotArea dataOnly="0" labelOnly="1" fieldPosition="0">
        <references count="3">
          <reference field="0" count="1" selected="0">
            <x v="60"/>
          </reference>
          <reference field="1" count="1" selected="0">
            <x v="58"/>
          </reference>
          <reference field="2" count="1">
            <x v="59"/>
          </reference>
        </references>
      </pivotArea>
    </format>
    <format dxfId="14895">
      <pivotArea dataOnly="0" labelOnly="1" fieldPosition="0">
        <references count="3">
          <reference field="0" count="1" selected="0">
            <x v="61"/>
          </reference>
          <reference field="1" count="1" selected="0">
            <x v="59"/>
          </reference>
          <reference field="2" count="1">
            <x v="60"/>
          </reference>
        </references>
      </pivotArea>
    </format>
    <format dxfId="14894">
      <pivotArea dataOnly="0" labelOnly="1" fieldPosition="0">
        <references count="3">
          <reference field="0" count="1" selected="0">
            <x v="62"/>
          </reference>
          <reference field="1" count="1" selected="0">
            <x v="60"/>
          </reference>
          <reference field="2" count="1">
            <x v="61"/>
          </reference>
        </references>
      </pivotArea>
    </format>
    <format dxfId="14893">
      <pivotArea dataOnly="0" labelOnly="1" fieldPosition="0">
        <references count="3">
          <reference field="0" count="1" selected="0">
            <x v="63"/>
          </reference>
          <reference field="1" count="1" selected="0">
            <x v="61"/>
          </reference>
          <reference field="2" count="1">
            <x v="62"/>
          </reference>
        </references>
      </pivotArea>
    </format>
    <format dxfId="14892">
      <pivotArea dataOnly="0" labelOnly="1" fieldPosition="0">
        <references count="3">
          <reference field="0" count="1" selected="0">
            <x v="64"/>
          </reference>
          <reference field="1" count="1" selected="0">
            <x v="62"/>
          </reference>
          <reference field="2" count="1">
            <x v="63"/>
          </reference>
        </references>
      </pivotArea>
    </format>
    <format dxfId="14891">
      <pivotArea dataOnly="0" labelOnly="1" fieldPosition="0">
        <references count="3">
          <reference field="0" count="1" selected="0">
            <x v="65"/>
          </reference>
          <reference field="1" count="1" selected="0">
            <x v="63"/>
          </reference>
          <reference field="2" count="1">
            <x v="64"/>
          </reference>
        </references>
      </pivotArea>
    </format>
    <format dxfId="14890">
      <pivotArea dataOnly="0" labelOnly="1" fieldPosition="0">
        <references count="3">
          <reference field="0" count="1" selected="0">
            <x v="66"/>
          </reference>
          <reference field="1" count="1" selected="0">
            <x v="64"/>
          </reference>
          <reference field="2" count="1">
            <x v="65"/>
          </reference>
        </references>
      </pivotArea>
    </format>
    <format dxfId="14889">
      <pivotArea dataOnly="0" labelOnly="1" fieldPosition="0">
        <references count="3">
          <reference field="0" count="1" selected="0">
            <x v="67"/>
          </reference>
          <reference field="1" count="1" selected="0">
            <x v="65"/>
          </reference>
          <reference field="2" count="1">
            <x v="66"/>
          </reference>
        </references>
      </pivotArea>
    </format>
    <format dxfId="14888">
      <pivotArea dataOnly="0" labelOnly="1" fieldPosition="0">
        <references count="3">
          <reference field="0" count="1" selected="0">
            <x v="68"/>
          </reference>
          <reference field="1" count="1" selected="0">
            <x v="66"/>
          </reference>
          <reference field="2" count="1">
            <x v="67"/>
          </reference>
        </references>
      </pivotArea>
    </format>
    <format dxfId="14887">
      <pivotArea dataOnly="0" labelOnly="1" fieldPosition="0">
        <references count="3">
          <reference field="0" count="1" selected="0">
            <x v="69"/>
          </reference>
          <reference field="1" count="1" selected="0">
            <x v="67"/>
          </reference>
          <reference field="2" count="1">
            <x v="68"/>
          </reference>
        </references>
      </pivotArea>
    </format>
    <format dxfId="14886">
      <pivotArea dataOnly="0" labelOnly="1" fieldPosition="0">
        <references count="3">
          <reference field="0" count="1" selected="0">
            <x v="70"/>
          </reference>
          <reference field="1" count="1" selected="0">
            <x v="68"/>
          </reference>
          <reference field="2" count="1">
            <x v="69"/>
          </reference>
        </references>
      </pivotArea>
    </format>
    <format dxfId="14885">
      <pivotArea dataOnly="0" labelOnly="1" fieldPosition="0">
        <references count="3">
          <reference field="0" count="1" selected="0">
            <x v="71"/>
          </reference>
          <reference field="1" count="1" selected="0">
            <x v="69"/>
          </reference>
          <reference field="2" count="1">
            <x v="70"/>
          </reference>
        </references>
      </pivotArea>
    </format>
    <format dxfId="14884">
      <pivotArea dataOnly="0" labelOnly="1" fieldPosition="0">
        <references count="3">
          <reference field="0" count="1" selected="0">
            <x v="72"/>
          </reference>
          <reference field="1" count="1" selected="0">
            <x v="70"/>
          </reference>
          <reference field="2" count="1">
            <x v="71"/>
          </reference>
        </references>
      </pivotArea>
    </format>
    <format dxfId="14883">
      <pivotArea dataOnly="0" labelOnly="1" fieldPosition="0">
        <references count="3">
          <reference field="0" count="1" selected="0">
            <x v="73"/>
          </reference>
          <reference field="1" count="1" selected="0">
            <x v="71"/>
          </reference>
          <reference field="2" count="1">
            <x v="72"/>
          </reference>
        </references>
      </pivotArea>
    </format>
    <format dxfId="14882">
      <pivotArea dataOnly="0" labelOnly="1" fieldPosition="0">
        <references count="3">
          <reference field="0" count="1" selected="0">
            <x v="74"/>
          </reference>
          <reference field="1" count="1" selected="0">
            <x v="72"/>
          </reference>
          <reference field="2" count="1">
            <x v="73"/>
          </reference>
        </references>
      </pivotArea>
    </format>
    <format dxfId="14881">
      <pivotArea dataOnly="0" labelOnly="1" fieldPosition="0">
        <references count="3">
          <reference field="0" count="1" selected="0">
            <x v="75"/>
          </reference>
          <reference field="1" count="1" selected="0">
            <x v="73"/>
          </reference>
          <reference field="2" count="1">
            <x v="74"/>
          </reference>
        </references>
      </pivotArea>
    </format>
    <format dxfId="14880">
      <pivotArea dataOnly="0" labelOnly="1" fieldPosition="0">
        <references count="3">
          <reference field="0" count="1" selected="0">
            <x v="76"/>
          </reference>
          <reference field="1" count="1" selected="0">
            <x v="74"/>
          </reference>
          <reference field="2" count="1">
            <x v="75"/>
          </reference>
        </references>
      </pivotArea>
    </format>
    <format dxfId="14879">
      <pivotArea dataOnly="0" labelOnly="1" fieldPosition="0">
        <references count="3">
          <reference field="0" count="1" selected="0">
            <x v="77"/>
          </reference>
          <reference field="1" count="1" selected="0">
            <x v="75"/>
          </reference>
          <reference field="2" count="1">
            <x v="76"/>
          </reference>
        </references>
      </pivotArea>
    </format>
    <format dxfId="14878">
      <pivotArea dataOnly="0" labelOnly="1" fieldPosition="0">
        <references count="3">
          <reference field="0" count="1" selected="0">
            <x v="78"/>
          </reference>
          <reference field="1" count="1" selected="0">
            <x v="76"/>
          </reference>
          <reference field="2" count="1">
            <x v="77"/>
          </reference>
        </references>
      </pivotArea>
    </format>
    <format dxfId="14877">
      <pivotArea dataOnly="0" labelOnly="1" fieldPosition="0">
        <references count="3">
          <reference field="0" count="1" selected="0">
            <x v="79"/>
          </reference>
          <reference field="1" count="1" selected="0">
            <x v="77"/>
          </reference>
          <reference field="2" count="1">
            <x v="78"/>
          </reference>
        </references>
      </pivotArea>
    </format>
    <format dxfId="14876">
      <pivotArea dataOnly="0" labelOnly="1" fieldPosition="0">
        <references count="3">
          <reference field="0" count="1" selected="0">
            <x v="80"/>
          </reference>
          <reference field="1" count="1" selected="0">
            <x v="78"/>
          </reference>
          <reference field="2" count="1">
            <x v="79"/>
          </reference>
        </references>
      </pivotArea>
    </format>
    <format dxfId="14875">
      <pivotArea dataOnly="0" labelOnly="1" fieldPosition="0">
        <references count="3">
          <reference field="0" count="1" selected="0">
            <x v="81"/>
          </reference>
          <reference field="1" count="1" selected="0">
            <x v="79"/>
          </reference>
          <reference field="2" count="1">
            <x v="80"/>
          </reference>
        </references>
      </pivotArea>
    </format>
    <format dxfId="14874">
      <pivotArea dataOnly="0" labelOnly="1" fieldPosition="0">
        <references count="3">
          <reference field="0" count="1" selected="0">
            <x v="82"/>
          </reference>
          <reference field="1" count="1" selected="0">
            <x v="80"/>
          </reference>
          <reference field="2" count="1">
            <x v="81"/>
          </reference>
        </references>
      </pivotArea>
    </format>
    <format dxfId="14873">
      <pivotArea dataOnly="0" labelOnly="1" fieldPosition="0">
        <references count="3">
          <reference field="0" count="1" selected="0">
            <x v="83"/>
          </reference>
          <reference field="1" count="1" selected="0">
            <x v="81"/>
          </reference>
          <reference field="2" count="1">
            <x v="82"/>
          </reference>
        </references>
      </pivotArea>
    </format>
    <format dxfId="14872">
      <pivotArea dataOnly="0" labelOnly="1" fieldPosition="0">
        <references count="3">
          <reference field="0" count="1" selected="0">
            <x v="84"/>
          </reference>
          <reference field="1" count="1" selected="0">
            <x v="82"/>
          </reference>
          <reference field="2" count="1">
            <x v="83"/>
          </reference>
        </references>
      </pivotArea>
    </format>
    <format dxfId="14871">
      <pivotArea dataOnly="0" labelOnly="1" fieldPosition="0">
        <references count="3">
          <reference field="0" count="1" selected="0">
            <x v="85"/>
          </reference>
          <reference field="1" count="1" selected="0">
            <x v="83"/>
          </reference>
          <reference field="2" count="1">
            <x v="84"/>
          </reference>
        </references>
      </pivotArea>
    </format>
    <format dxfId="14870">
      <pivotArea dataOnly="0" labelOnly="1" fieldPosition="0">
        <references count="3">
          <reference field="0" count="1" selected="0">
            <x v="86"/>
          </reference>
          <reference field="1" count="1" selected="0">
            <x v="84"/>
          </reference>
          <reference field="2" count="1">
            <x v="85"/>
          </reference>
        </references>
      </pivotArea>
    </format>
    <format dxfId="14869">
      <pivotArea dataOnly="0" labelOnly="1" fieldPosition="0">
        <references count="3">
          <reference field="0" count="1" selected="0">
            <x v="87"/>
          </reference>
          <reference field="1" count="1" selected="0">
            <x v="85"/>
          </reference>
          <reference field="2" count="1">
            <x v="86"/>
          </reference>
        </references>
      </pivotArea>
    </format>
    <format dxfId="14868">
      <pivotArea dataOnly="0" labelOnly="1" fieldPosition="0">
        <references count="3">
          <reference field="0" count="1" selected="0">
            <x v="88"/>
          </reference>
          <reference field="1" count="1" selected="0">
            <x v="86"/>
          </reference>
          <reference field="2" count="1">
            <x v="87"/>
          </reference>
        </references>
      </pivotArea>
    </format>
    <format dxfId="14867">
      <pivotArea dataOnly="0" labelOnly="1" fieldPosition="0">
        <references count="3">
          <reference field="0" count="1" selected="0">
            <x v="89"/>
          </reference>
          <reference field="1" count="1" selected="0">
            <x v="87"/>
          </reference>
          <reference field="2" count="1">
            <x v="88"/>
          </reference>
        </references>
      </pivotArea>
    </format>
    <format dxfId="14866">
      <pivotArea dataOnly="0" labelOnly="1" fieldPosition="0">
        <references count="3">
          <reference field="0" count="1" selected="0">
            <x v="90"/>
          </reference>
          <reference field="1" count="1" selected="0">
            <x v="88"/>
          </reference>
          <reference field="2" count="1">
            <x v="89"/>
          </reference>
        </references>
      </pivotArea>
    </format>
    <format dxfId="14865">
      <pivotArea dataOnly="0" labelOnly="1" fieldPosition="0">
        <references count="3">
          <reference field="0" count="1" selected="0">
            <x v="91"/>
          </reference>
          <reference field="1" count="1" selected="0">
            <x v="89"/>
          </reference>
          <reference field="2" count="1">
            <x v="90"/>
          </reference>
        </references>
      </pivotArea>
    </format>
    <format dxfId="14864">
      <pivotArea dataOnly="0" labelOnly="1" fieldPosition="0">
        <references count="3">
          <reference field="0" count="1" selected="0">
            <x v="92"/>
          </reference>
          <reference field="1" count="1" selected="0">
            <x v="90"/>
          </reference>
          <reference field="2" count="1">
            <x v="91"/>
          </reference>
        </references>
      </pivotArea>
    </format>
    <format dxfId="14863">
      <pivotArea dataOnly="0" labelOnly="1" fieldPosition="0">
        <references count="3">
          <reference field="0" count="1" selected="0">
            <x v="93"/>
          </reference>
          <reference field="1" count="1" selected="0">
            <x v="91"/>
          </reference>
          <reference field="2" count="1">
            <x v="92"/>
          </reference>
        </references>
      </pivotArea>
    </format>
    <format dxfId="14862">
      <pivotArea dataOnly="0" labelOnly="1" fieldPosition="0">
        <references count="3">
          <reference field="0" count="1" selected="0">
            <x v="94"/>
          </reference>
          <reference field="1" count="1" selected="0">
            <x v="92"/>
          </reference>
          <reference field="2" count="1">
            <x v="93"/>
          </reference>
        </references>
      </pivotArea>
    </format>
    <format dxfId="14861">
      <pivotArea dataOnly="0" labelOnly="1" fieldPosition="0">
        <references count="3">
          <reference field="0" count="1" selected="0">
            <x v="95"/>
          </reference>
          <reference field="1" count="1" selected="0">
            <x v="93"/>
          </reference>
          <reference field="2" count="1">
            <x v="94"/>
          </reference>
        </references>
      </pivotArea>
    </format>
    <format dxfId="14860">
      <pivotArea dataOnly="0" labelOnly="1" fieldPosition="0">
        <references count="3">
          <reference field="0" count="1" selected="0">
            <x v="96"/>
          </reference>
          <reference field="1" count="1" selected="0">
            <x v="94"/>
          </reference>
          <reference field="2" count="1">
            <x v="95"/>
          </reference>
        </references>
      </pivotArea>
    </format>
    <format dxfId="14859">
      <pivotArea dataOnly="0" labelOnly="1" fieldPosition="0">
        <references count="3">
          <reference field="0" count="1" selected="0">
            <x v="97"/>
          </reference>
          <reference field="1" count="1" selected="0">
            <x v="95"/>
          </reference>
          <reference field="2" count="1">
            <x v="96"/>
          </reference>
        </references>
      </pivotArea>
    </format>
    <format dxfId="14858">
      <pivotArea dataOnly="0" labelOnly="1" fieldPosition="0">
        <references count="3">
          <reference field="0" count="1" selected="0">
            <x v="98"/>
          </reference>
          <reference field="1" count="1" selected="0">
            <x v="96"/>
          </reference>
          <reference field="2" count="1">
            <x v="97"/>
          </reference>
        </references>
      </pivotArea>
    </format>
    <format dxfId="14857">
      <pivotArea dataOnly="0" labelOnly="1" fieldPosition="0">
        <references count="3">
          <reference field="0" count="1" selected="0">
            <x v="99"/>
          </reference>
          <reference field="1" count="1" selected="0">
            <x v="97"/>
          </reference>
          <reference field="2" count="1">
            <x v="98"/>
          </reference>
        </references>
      </pivotArea>
    </format>
    <format dxfId="14856">
      <pivotArea dataOnly="0" labelOnly="1" fieldPosition="0">
        <references count="3">
          <reference field="0" count="1" selected="0">
            <x v="100"/>
          </reference>
          <reference field="1" count="1" selected="0">
            <x v="98"/>
          </reference>
          <reference field="2" count="1">
            <x v="99"/>
          </reference>
        </references>
      </pivotArea>
    </format>
    <format dxfId="14855">
      <pivotArea dataOnly="0" labelOnly="1" fieldPosition="0">
        <references count="3">
          <reference field="0" count="1" selected="0">
            <x v="101"/>
          </reference>
          <reference field="1" count="1" selected="0">
            <x v="99"/>
          </reference>
          <reference field="2" count="1">
            <x v="100"/>
          </reference>
        </references>
      </pivotArea>
    </format>
    <format dxfId="14854">
      <pivotArea dataOnly="0" labelOnly="1" fieldPosition="0">
        <references count="3">
          <reference field="0" count="1" selected="0">
            <x v="102"/>
          </reference>
          <reference field="1" count="1" selected="0">
            <x v="100"/>
          </reference>
          <reference field="2" count="1">
            <x v="101"/>
          </reference>
        </references>
      </pivotArea>
    </format>
    <format dxfId="14853">
      <pivotArea dataOnly="0" labelOnly="1" fieldPosition="0">
        <references count="3">
          <reference field="0" count="1" selected="0">
            <x v="103"/>
          </reference>
          <reference field="1" count="1" selected="0">
            <x v="101"/>
          </reference>
          <reference field="2" count="1">
            <x v="102"/>
          </reference>
        </references>
      </pivotArea>
    </format>
    <format dxfId="14852">
      <pivotArea dataOnly="0" labelOnly="1" fieldPosition="0">
        <references count="3">
          <reference field="0" count="1" selected="0">
            <x v="104"/>
          </reference>
          <reference field="1" count="1" selected="0">
            <x v="102"/>
          </reference>
          <reference field="2" count="1">
            <x v="103"/>
          </reference>
        </references>
      </pivotArea>
    </format>
    <format dxfId="14851">
      <pivotArea dataOnly="0" labelOnly="1" fieldPosition="0">
        <references count="3">
          <reference field="0" count="1" selected="0">
            <x v="105"/>
          </reference>
          <reference field="1" count="1" selected="0">
            <x v="103"/>
          </reference>
          <reference field="2" count="1">
            <x v="104"/>
          </reference>
        </references>
      </pivotArea>
    </format>
    <format dxfId="14850">
      <pivotArea dataOnly="0" labelOnly="1" fieldPosition="0">
        <references count="3">
          <reference field="0" count="1" selected="0">
            <x v="106"/>
          </reference>
          <reference field="1" count="1" selected="0">
            <x v="104"/>
          </reference>
          <reference field="2" count="1">
            <x v="105"/>
          </reference>
        </references>
      </pivotArea>
    </format>
    <format dxfId="14849">
      <pivotArea dataOnly="0" labelOnly="1" fieldPosition="0">
        <references count="3">
          <reference field="0" count="1" selected="0">
            <x v="107"/>
          </reference>
          <reference field="1" count="1" selected="0">
            <x v="105"/>
          </reference>
          <reference field="2" count="1">
            <x v="106"/>
          </reference>
        </references>
      </pivotArea>
    </format>
    <format dxfId="14848">
      <pivotArea dataOnly="0" labelOnly="1" fieldPosition="0">
        <references count="3">
          <reference field="0" count="1" selected="0">
            <x v="108"/>
          </reference>
          <reference field="1" count="1" selected="0">
            <x v="106"/>
          </reference>
          <reference field="2" count="1">
            <x v="107"/>
          </reference>
        </references>
      </pivotArea>
    </format>
    <format dxfId="14847">
      <pivotArea dataOnly="0" labelOnly="1" fieldPosition="0">
        <references count="3">
          <reference field="0" count="1" selected="0">
            <x v="109"/>
          </reference>
          <reference field="1" count="1" selected="0">
            <x v="107"/>
          </reference>
          <reference field="2" count="1">
            <x v="108"/>
          </reference>
        </references>
      </pivotArea>
    </format>
    <format dxfId="14846">
      <pivotArea dataOnly="0" labelOnly="1" fieldPosition="0">
        <references count="3">
          <reference field="0" count="1" selected="0">
            <x v="110"/>
          </reference>
          <reference field="1" count="1" selected="0">
            <x v="108"/>
          </reference>
          <reference field="2" count="1">
            <x v="109"/>
          </reference>
        </references>
      </pivotArea>
    </format>
    <format dxfId="14845">
      <pivotArea dataOnly="0" labelOnly="1" fieldPosition="0">
        <references count="3">
          <reference field="0" count="1" selected="0">
            <x v="111"/>
          </reference>
          <reference field="1" count="1" selected="0">
            <x v="109"/>
          </reference>
          <reference field="2" count="1">
            <x v="110"/>
          </reference>
        </references>
      </pivotArea>
    </format>
    <format dxfId="14844">
      <pivotArea dataOnly="0" labelOnly="1" fieldPosition="0">
        <references count="3">
          <reference field="0" count="1" selected="0">
            <x v="112"/>
          </reference>
          <reference field="1" count="1" selected="0">
            <x v="110"/>
          </reference>
          <reference field="2" count="1">
            <x v="111"/>
          </reference>
        </references>
      </pivotArea>
    </format>
    <format dxfId="14843">
      <pivotArea dataOnly="0" labelOnly="1" fieldPosition="0">
        <references count="3">
          <reference field="0" count="1" selected="0">
            <x v="113"/>
          </reference>
          <reference field="1" count="1" selected="0">
            <x v="111"/>
          </reference>
          <reference field="2" count="1">
            <x v="112"/>
          </reference>
        </references>
      </pivotArea>
    </format>
    <format dxfId="14842">
      <pivotArea dataOnly="0" labelOnly="1" fieldPosition="0">
        <references count="3">
          <reference field="0" count="1" selected="0">
            <x v="114"/>
          </reference>
          <reference field="1" count="1" selected="0">
            <x v="112"/>
          </reference>
          <reference field="2" count="1">
            <x v="113"/>
          </reference>
        </references>
      </pivotArea>
    </format>
    <format dxfId="14841">
      <pivotArea dataOnly="0" labelOnly="1" fieldPosition="0">
        <references count="3">
          <reference field="0" count="1" selected="0">
            <x v="115"/>
          </reference>
          <reference field="1" count="1" selected="0">
            <x v="113"/>
          </reference>
          <reference field="2" count="1">
            <x v="114"/>
          </reference>
        </references>
      </pivotArea>
    </format>
    <format dxfId="14840">
      <pivotArea dataOnly="0" labelOnly="1" fieldPosition="0">
        <references count="3">
          <reference field="0" count="1" selected="0">
            <x v="116"/>
          </reference>
          <reference field="1" count="1" selected="0">
            <x v="114"/>
          </reference>
          <reference field="2" count="1">
            <x v="115"/>
          </reference>
        </references>
      </pivotArea>
    </format>
    <format dxfId="14839">
      <pivotArea dataOnly="0" labelOnly="1" fieldPosition="0">
        <references count="3">
          <reference field="0" count="1" selected="0">
            <x v="117"/>
          </reference>
          <reference field="1" count="1" selected="0">
            <x v="115"/>
          </reference>
          <reference field="2" count="1">
            <x v="116"/>
          </reference>
        </references>
      </pivotArea>
    </format>
    <format dxfId="14838">
      <pivotArea dataOnly="0" labelOnly="1" fieldPosition="0">
        <references count="3">
          <reference field="0" count="1" selected="0">
            <x v="118"/>
          </reference>
          <reference field="1" count="1" selected="0">
            <x v="116"/>
          </reference>
          <reference field="2" count="1">
            <x v="117"/>
          </reference>
        </references>
      </pivotArea>
    </format>
    <format dxfId="14837">
      <pivotArea dataOnly="0" labelOnly="1" fieldPosition="0">
        <references count="3">
          <reference field="0" count="1" selected="0">
            <x v="119"/>
          </reference>
          <reference field="1" count="1" selected="0">
            <x v="117"/>
          </reference>
          <reference field="2" count="1">
            <x v="118"/>
          </reference>
        </references>
      </pivotArea>
    </format>
    <format dxfId="14836">
      <pivotArea dataOnly="0" labelOnly="1" fieldPosition="0">
        <references count="3">
          <reference field="0" count="1" selected="0">
            <x v="120"/>
          </reference>
          <reference field="1" count="1" selected="0">
            <x v="118"/>
          </reference>
          <reference field="2" count="1">
            <x v="119"/>
          </reference>
        </references>
      </pivotArea>
    </format>
    <format dxfId="14835">
      <pivotArea dataOnly="0" labelOnly="1" fieldPosition="0">
        <references count="3">
          <reference field="0" count="1" selected="0">
            <x v="121"/>
          </reference>
          <reference field="1" count="1" selected="0">
            <x v="119"/>
          </reference>
          <reference field="2" count="1">
            <x v="120"/>
          </reference>
        </references>
      </pivotArea>
    </format>
    <format dxfId="14834">
      <pivotArea dataOnly="0" labelOnly="1" fieldPosition="0">
        <references count="3">
          <reference field="0" count="1" selected="0">
            <x v="122"/>
          </reference>
          <reference field="1" count="1" selected="0">
            <x v="120"/>
          </reference>
          <reference field="2" count="1">
            <x v="121"/>
          </reference>
        </references>
      </pivotArea>
    </format>
    <format dxfId="14833">
      <pivotArea dataOnly="0" labelOnly="1" fieldPosition="0">
        <references count="3">
          <reference field="0" count="1" selected="0">
            <x v="123"/>
          </reference>
          <reference field="1" count="1" selected="0">
            <x v="121"/>
          </reference>
          <reference field="2" count="1">
            <x v="122"/>
          </reference>
        </references>
      </pivotArea>
    </format>
    <format dxfId="14832">
      <pivotArea dataOnly="0" labelOnly="1" fieldPosition="0">
        <references count="3">
          <reference field="0" count="1" selected="0">
            <x v="124"/>
          </reference>
          <reference field="1" count="1" selected="0">
            <x v="122"/>
          </reference>
          <reference field="2" count="1">
            <x v="123"/>
          </reference>
        </references>
      </pivotArea>
    </format>
    <format dxfId="14831">
      <pivotArea dataOnly="0" labelOnly="1" fieldPosition="0">
        <references count="3">
          <reference field="0" count="1" selected="0">
            <x v="125"/>
          </reference>
          <reference field="1" count="1" selected="0">
            <x v="123"/>
          </reference>
          <reference field="2" count="1">
            <x v="124"/>
          </reference>
        </references>
      </pivotArea>
    </format>
    <format dxfId="14830">
      <pivotArea dataOnly="0" labelOnly="1" fieldPosition="0">
        <references count="3">
          <reference field="0" count="1" selected="0">
            <x v="126"/>
          </reference>
          <reference field="1" count="1" selected="0">
            <x v="124"/>
          </reference>
          <reference field="2" count="1">
            <x v="125"/>
          </reference>
        </references>
      </pivotArea>
    </format>
    <format dxfId="14829">
      <pivotArea dataOnly="0" labelOnly="1" fieldPosition="0">
        <references count="3">
          <reference field="0" count="1" selected="0">
            <x v="127"/>
          </reference>
          <reference field="1" count="1" selected="0">
            <x v="125"/>
          </reference>
          <reference field="2" count="1">
            <x v="126"/>
          </reference>
        </references>
      </pivotArea>
    </format>
    <format dxfId="14828">
      <pivotArea dataOnly="0" labelOnly="1" fieldPosition="0">
        <references count="3">
          <reference field="0" count="1" selected="0">
            <x v="128"/>
          </reference>
          <reference field="1" count="1" selected="0">
            <x v="126"/>
          </reference>
          <reference field="2" count="1">
            <x v="127"/>
          </reference>
        </references>
      </pivotArea>
    </format>
    <format dxfId="14827">
      <pivotArea dataOnly="0" labelOnly="1" fieldPosition="0">
        <references count="3">
          <reference field="0" count="1" selected="0">
            <x v="129"/>
          </reference>
          <reference field="1" count="1" selected="0">
            <x v="127"/>
          </reference>
          <reference field="2" count="1">
            <x v="128"/>
          </reference>
        </references>
      </pivotArea>
    </format>
    <format dxfId="14826">
      <pivotArea dataOnly="0" labelOnly="1" fieldPosition="0">
        <references count="3">
          <reference field="0" count="1" selected="0">
            <x v="130"/>
          </reference>
          <reference field="1" count="1" selected="0">
            <x v="128"/>
          </reference>
          <reference field="2" count="1">
            <x v="129"/>
          </reference>
        </references>
      </pivotArea>
    </format>
    <format dxfId="14825">
      <pivotArea dataOnly="0" labelOnly="1" fieldPosition="0">
        <references count="3">
          <reference field="0" count="1" selected="0">
            <x v="131"/>
          </reference>
          <reference field="1" count="1" selected="0">
            <x v="129"/>
          </reference>
          <reference field="2" count="1">
            <x v="130"/>
          </reference>
        </references>
      </pivotArea>
    </format>
    <format dxfId="14824">
      <pivotArea dataOnly="0" labelOnly="1" fieldPosition="0">
        <references count="3">
          <reference field="0" count="1" selected="0">
            <x v="132"/>
          </reference>
          <reference field="1" count="1" selected="0">
            <x v="130"/>
          </reference>
          <reference field="2" count="1">
            <x v="131"/>
          </reference>
        </references>
      </pivotArea>
    </format>
    <format dxfId="14823">
      <pivotArea dataOnly="0" labelOnly="1" fieldPosition="0">
        <references count="3">
          <reference field="0" count="1" selected="0">
            <x v="133"/>
          </reference>
          <reference field="1" count="1" selected="0">
            <x v="131"/>
          </reference>
          <reference field="2" count="1">
            <x v="132"/>
          </reference>
        </references>
      </pivotArea>
    </format>
    <format dxfId="14822">
      <pivotArea dataOnly="0" labelOnly="1" fieldPosition="0">
        <references count="3">
          <reference field="0" count="1" selected="0">
            <x v="134"/>
          </reference>
          <reference field="1" count="1" selected="0">
            <x v="132"/>
          </reference>
          <reference field="2" count="1">
            <x v="133"/>
          </reference>
        </references>
      </pivotArea>
    </format>
    <format dxfId="14821">
      <pivotArea dataOnly="0" labelOnly="1" fieldPosition="0">
        <references count="3">
          <reference field="0" count="1" selected="0">
            <x v="135"/>
          </reference>
          <reference field="1" count="1" selected="0">
            <x v="133"/>
          </reference>
          <reference field="2" count="1">
            <x v="134"/>
          </reference>
        </references>
      </pivotArea>
    </format>
    <format dxfId="14820">
      <pivotArea dataOnly="0" labelOnly="1" fieldPosition="0">
        <references count="3">
          <reference field="0" count="1" selected="0">
            <x v="136"/>
          </reference>
          <reference field="1" count="1" selected="0">
            <x v="134"/>
          </reference>
          <reference field="2" count="1">
            <x v="135"/>
          </reference>
        </references>
      </pivotArea>
    </format>
    <format dxfId="14819">
      <pivotArea dataOnly="0" labelOnly="1" fieldPosition="0">
        <references count="3">
          <reference field="0" count="1" selected="0">
            <x v="137"/>
          </reference>
          <reference field="1" count="1" selected="0">
            <x v="135"/>
          </reference>
          <reference field="2" count="1">
            <x v="136"/>
          </reference>
        </references>
      </pivotArea>
    </format>
    <format dxfId="14818">
      <pivotArea dataOnly="0" labelOnly="1" fieldPosition="0">
        <references count="3">
          <reference field="0" count="1" selected="0">
            <x v="138"/>
          </reference>
          <reference field="1" count="1" selected="0">
            <x v="136"/>
          </reference>
          <reference field="2" count="1">
            <x v="137"/>
          </reference>
        </references>
      </pivotArea>
    </format>
    <format dxfId="14817">
      <pivotArea dataOnly="0" labelOnly="1" fieldPosition="0">
        <references count="3">
          <reference field="0" count="1" selected="0">
            <x v="139"/>
          </reference>
          <reference field="1" count="1" selected="0">
            <x v="137"/>
          </reference>
          <reference field="2" count="1">
            <x v="138"/>
          </reference>
        </references>
      </pivotArea>
    </format>
    <format dxfId="14816">
      <pivotArea dataOnly="0" labelOnly="1" fieldPosition="0">
        <references count="3">
          <reference field="0" count="1" selected="0">
            <x v="140"/>
          </reference>
          <reference field="1" count="1" selected="0">
            <x v="138"/>
          </reference>
          <reference field="2" count="1">
            <x v="139"/>
          </reference>
        </references>
      </pivotArea>
    </format>
    <format dxfId="14815">
      <pivotArea dataOnly="0" labelOnly="1" fieldPosition="0">
        <references count="3">
          <reference field="0" count="1" selected="0">
            <x v="141"/>
          </reference>
          <reference field="1" count="1" selected="0">
            <x v="139"/>
          </reference>
          <reference field="2" count="1">
            <x v="140"/>
          </reference>
        </references>
      </pivotArea>
    </format>
    <format dxfId="14814">
      <pivotArea dataOnly="0" labelOnly="1" fieldPosition="0">
        <references count="3">
          <reference field="0" count="1" selected="0">
            <x v="142"/>
          </reference>
          <reference field="1" count="1" selected="0">
            <x v="140"/>
          </reference>
          <reference field="2" count="1">
            <x v="141"/>
          </reference>
        </references>
      </pivotArea>
    </format>
    <format dxfId="14813">
      <pivotArea dataOnly="0" labelOnly="1" fieldPosition="0">
        <references count="3">
          <reference field="0" count="1" selected="0">
            <x v="143"/>
          </reference>
          <reference field="1" count="1" selected="0">
            <x v="141"/>
          </reference>
          <reference field="2" count="1">
            <x v="142"/>
          </reference>
        </references>
      </pivotArea>
    </format>
    <format dxfId="14812">
      <pivotArea dataOnly="0" labelOnly="1" fieldPosition="0">
        <references count="3">
          <reference field="0" count="1" selected="0">
            <x v="144"/>
          </reference>
          <reference field="1" count="1" selected="0">
            <x v="142"/>
          </reference>
          <reference field="2" count="1">
            <x v="143"/>
          </reference>
        </references>
      </pivotArea>
    </format>
    <format dxfId="14811">
      <pivotArea dataOnly="0" labelOnly="1" fieldPosition="0">
        <references count="3">
          <reference field="0" count="1" selected="0">
            <x v="145"/>
          </reference>
          <reference field="1" count="1" selected="0">
            <x v="143"/>
          </reference>
          <reference field="2" count="1">
            <x v="144"/>
          </reference>
        </references>
      </pivotArea>
    </format>
    <format dxfId="14810">
      <pivotArea dataOnly="0" labelOnly="1" fieldPosition="0">
        <references count="3">
          <reference field="0" count="1" selected="0">
            <x v="146"/>
          </reference>
          <reference field="1" count="1" selected="0">
            <x v="144"/>
          </reference>
          <reference field="2" count="1">
            <x v="145"/>
          </reference>
        </references>
      </pivotArea>
    </format>
    <format dxfId="14809">
      <pivotArea dataOnly="0" labelOnly="1" fieldPosition="0">
        <references count="3">
          <reference field="0" count="1" selected="0">
            <x v="147"/>
          </reference>
          <reference field="1" count="1" selected="0">
            <x v="145"/>
          </reference>
          <reference field="2" count="1">
            <x v="146"/>
          </reference>
        </references>
      </pivotArea>
    </format>
    <format dxfId="14808">
      <pivotArea dataOnly="0" labelOnly="1" fieldPosition="0">
        <references count="3">
          <reference field="0" count="1" selected="0">
            <x v="148"/>
          </reference>
          <reference field="1" count="1" selected="0">
            <x v="146"/>
          </reference>
          <reference field="2" count="1">
            <x v="147"/>
          </reference>
        </references>
      </pivotArea>
    </format>
    <format dxfId="14807">
      <pivotArea dataOnly="0" labelOnly="1" fieldPosition="0">
        <references count="3">
          <reference field="0" count="1" selected="0">
            <x v="149"/>
          </reference>
          <reference field="1" count="1" selected="0">
            <x v="147"/>
          </reference>
          <reference field="2" count="1">
            <x v="148"/>
          </reference>
        </references>
      </pivotArea>
    </format>
    <format dxfId="14806">
      <pivotArea dataOnly="0" labelOnly="1" fieldPosition="0">
        <references count="3">
          <reference field="0" count="1" selected="0">
            <x v="150"/>
          </reference>
          <reference field="1" count="1" selected="0">
            <x v="148"/>
          </reference>
          <reference field="2" count="1">
            <x v="149"/>
          </reference>
        </references>
      </pivotArea>
    </format>
    <format dxfId="14805">
      <pivotArea dataOnly="0" labelOnly="1" fieldPosition="0">
        <references count="3">
          <reference field="0" count="1" selected="0">
            <x v="151"/>
          </reference>
          <reference field="1" count="1" selected="0">
            <x v="149"/>
          </reference>
          <reference field="2" count="1">
            <x v="150"/>
          </reference>
        </references>
      </pivotArea>
    </format>
    <format dxfId="14804">
      <pivotArea dataOnly="0" labelOnly="1" fieldPosition="0">
        <references count="3">
          <reference field="0" count="1" selected="0">
            <x v="152"/>
          </reference>
          <reference field="1" count="1" selected="0">
            <x v="150"/>
          </reference>
          <reference field="2" count="1">
            <x v="151"/>
          </reference>
        </references>
      </pivotArea>
    </format>
    <format dxfId="14803">
      <pivotArea dataOnly="0" labelOnly="1" fieldPosition="0">
        <references count="3">
          <reference field="0" count="1" selected="0">
            <x v="153"/>
          </reference>
          <reference field="1" count="1" selected="0">
            <x v="151"/>
          </reference>
          <reference field="2" count="1">
            <x v="152"/>
          </reference>
        </references>
      </pivotArea>
    </format>
    <format dxfId="14802">
      <pivotArea dataOnly="0" labelOnly="1" fieldPosition="0">
        <references count="3">
          <reference field="0" count="1" selected="0">
            <x v="154"/>
          </reference>
          <reference field="1" count="1" selected="0">
            <x v="152"/>
          </reference>
          <reference field="2" count="1">
            <x v="153"/>
          </reference>
        </references>
      </pivotArea>
    </format>
    <format dxfId="14801">
      <pivotArea dataOnly="0" labelOnly="1" fieldPosition="0">
        <references count="3">
          <reference field="0" count="1" selected="0">
            <x v="155"/>
          </reference>
          <reference field="1" count="1" selected="0">
            <x v="153"/>
          </reference>
          <reference field="2" count="1">
            <x v="154"/>
          </reference>
        </references>
      </pivotArea>
    </format>
    <format dxfId="14800">
      <pivotArea dataOnly="0" labelOnly="1" fieldPosition="0">
        <references count="3">
          <reference field="0" count="1" selected="0">
            <x v="156"/>
          </reference>
          <reference field="1" count="1" selected="0">
            <x v="154"/>
          </reference>
          <reference field="2" count="1">
            <x v="155"/>
          </reference>
        </references>
      </pivotArea>
    </format>
    <format dxfId="14799">
      <pivotArea dataOnly="0" labelOnly="1" fieldPosition="0">
        <references count="3">
          <reference field="0" count="1" selected="0">
            <x v="157"/>
          </reference>
          <reference field="1" count="1" selected="0">
            <x v="155"/>
          </reference>
          <reference field="2" count="1">
            <x v="156"/>
          </reference>
        </references>
      </pivotArea>
    </format>
    <format dxfId="14798">
      <pivotArea dataOnly="0" labelOnly="1" fieldPosition="0">
        <references count="3">
          <reference field="0" count="1" selected="0">
            <x v="158"/>
          </reference>
          <reference field="1" count="1" selected="0">
            <x v="156"/>
          </reference>
          <reference field="2" count="1">
            <x v="157"/>
          </reference>
        </references>
      </pivotArea>
    </format>
    <format dxfId="14797">
      <pivotArea dataOnly="0" labelOnly="1" fieldPosition="0">
        <references count="3">
          <reference field="0" count="1" selected="0">
            <x v="159"/>
          </reference>
          <reference field="1" count="1" selected="0">
            <x v="157"/>
          </reference>
          <reference field="2" count="1">
            <x v="158"/>
          </reference>
        </references>
      </pivotArea>
    </format>
    <format dxfId="14796">
      <pivotArea dataOnly="0" labelOnly="1" fieldPosition="0">
        <references count="3">
          <reference field="0" count="1" selected="0">
            <x v="160"/>
          </reference>
          <reference field="1" count="1" selected="0">
            <x v="158"/>
          </reference>
          <reference field="2" count="1">
            <x v="159"/>
          </reference>
        </references>
      </pivotArea>
    </format>
    <format dxfId="14795">
      <pivotArea dataOnly="0" labelOnly="1" fieldPosition="0">
        <references count="3">
          <reference field="0" count="1" selected="0">
            <x v="161"/>
          </reference>
          <reference field="1" count="1" selected="0">
            <x v="159"/>
          </reference>
          <reference field="2" count="1">
            <x v="160"/>
          </reference>
        </references>
      </pivotArea>
    </format>
    <format dxfId="14794">
      <pivotArea dataOnly="0" labelOnly="1" fieldPosition="0">
        <references count="3">
          <reference field="0" count="1" selected="0">
            <x v="162"/>
          </reference>
          <reference field="1" count="1" selected="0">
            <x v="160"/>
          </reference>
          <reference field="2" count="1">
            <x v="161"/>
          </reference>
        </references>
      </pivotArea>
    </format>
    <format dxfId="14793">
      <pivotArea dataOnly="0" labelOnly="1" fieldPosition="0">
        <references count="3">
          <reference field="0" count="1" selected="0">
            <x v="163"/>
          </reference>
          <reference field="1" count="1" selected="0">
            <x v="161"/>
          </reference>
          <reference field="2" count="1">
            <x v="162"/>
          </reference>
        </references>
      </pivotArea>
    </format>
    <format dxfId="14792">
      <pivotArea dataOnly="0" labelOnly="1" fieldPosition="0">
        <references count="3">
          <reference field="0" count="1" selected="0">
            <x v="164"/>
          </reference>
          <reference field="1" count="1" selected="0">
            <x v="162"/>
          </reference>
          <reference field="2" count="1">
            <x v="163"/>
          </reference>
        </references>
      </pivotArea>
    </format>
    <format dxfId="14791">
      <pivotArea dataOnly="0" labelOnly="1" fieldPosition="0">
        <references count="3">
          <reference field="0" count="1" selected="0">
            <x v="165"/>
          </reference>
          <reference field="1" count="1" selected="0">
            <x v="163"/>
          </reference>
          <reference field="2" count="1">
            <x v="164"/>
          </reference>
        </references>
      </pivotArea>
    </format>
    <format dxfId="14790">
      <pivotArea dataOnly="0" labelOnly="1" fieldPosition="0">
        <references count="3">
          <reference field="0" count="1" selected="0">
            <x v="166"/>
          </reference>
          <reference field="1" count="1" selected="0">
            <x v="164"/>
          </reference>
          <reference field="2" count="1">
            <x v="165"/>
          </reference>
        </references>
      </pivotArea>
    </format>
    <format dxfId="14789">
      <pivotArea dataOnly="0" labelOnly="1" fieldPosition="0">
        <references count="3">
          <reference field="0" count="1" selected="0">
            <x v="167"/>
          </reference>
          <reference field="1" count="1" selected="0">
            <x v="165"/>
          </reference>
          <reference field="2" count="1">
            <x v="166"/>
          </reference>
        </references>
      </pivotArea>
    </format>
    <format dxfId="14788">
      <pivotArea dataOnly="0" labelOnly="1" fieldPosition="0">
        <references count="3">
          <reference field="0" count="1" selected="0">
            <x v="168"/>
          </reference>
          <reference field="1" count="1" selected="0">
            <x v="166"/>
          </reference>
          <reference field="2" count="1">
            <x v="167"/>
          </reference>
        </references>
      </pivotArea>
    </format>
    <format dxfId="14787">
      <pivotArea dataOnly="0" labelOnly="1" fieldPosition="0">
        <references count="3">
          <reference field="0" count="1" selected="0">
            <x v="169"/>
          </reference>
          <reference field="1" count="1" selected="0">
            <x v="167"/>
          </reference>
          <reference field="2" count="1">
            <x v="168"/>
          </reference>
        </references>
      </pivotArea>
    </format>
    <format dxfId="14786">
      <pivotArea dataOnly="0" labelOnly="1" fieldPosition="0">
        <references count="3">
          <reference field="0" count="1" selected="0">
            <x v="170"/>
          </reference>
          <reference field="1" count="1" selected="0">
            <x v="168"/>
          </reference>
          <reference field="2" count="1">
            <x v="169"/>
          </reference>
        </references>
      </pivotArea>
    </format>
    <format dxfId="14785">
      <pivotArea dataOnly="0" labelOnly="1" fieldPosition="0">
        <references count="3">
          <reference field="0" count="1" selected="0">
            <x v="171"/>
          </reference>
          <reference field="1" count="1" selected="0">
            <x v="169"/>
          </reference>
          <reference field="2" count="1">
            <x v="170"/>
          </reference>
        </references>
      </pivotArea>
    </format>
    <format dxfId="14784">
      <pivotArea dataOnly="0" labelOnly="1" fieldPosition="0">
        <references count="3">
          <reference field="0" count="1" selected="0">
            <x v="172"/>
          </reference>
          <reference field="1" count="1" selected="0">
            <x v="170"/>
          </reference>
          <reference field="2" count="1">
            <x v="171"/>
          </reference>
        </references>
      </pivotArea>
    </format>
    <format dxfId="14783">
      <pivotArea dataOnly="0" labelOnly="1" fieldPosition="0">
        <references count="3">
          <reference field="0" count="1" selected="0">
            <x v="173"/>
          </reference>
          <reference field="1" count="1" selected="0">
            <x v="171"/>
          </reference>
          <reference field="2" count="1">
            <x v="172"/>
          </reference>
        </references>
      </pivotArea>
    </format>
    <format dxfId="14782">
      <pivotArea dataOnly="0" labelOnly="1" fieldPosition="0">
        <references count="3">
          <reference field="0" count="1" selected="0">
            <x v="174"/>
          </reference>
          <reference field="1" count="1" selected="0">
            <x v="172"/>
          </reference>
          <reference field="2" count="1">
            <x v="173"/>
          </reference>
        </references>
      </pivotArea>
    </format>
    <format dxfId="14781">
      <pivotArea dataOnly="0" labelOnly="1" fieldPosition="0">
        <references count="3">
          <reference field="0" count="1" selected="0">
            <x v="175"/>
          </reference>
          <reference field="1" count="1" selected="0">
            <x v="173"/>
          </reference>
          <reference field="2" count="1">
            <x v="174"/>
          </reference>
        </references>
      </pivotArea>
    </format>
    <format dxfId="14780">
      <pivotArea dataOnly="0" labelOnly="1" fieldPosition="0">
        <references count="3">
          <reference field="0" count="1" selected="0">
            <x v="176"/>
          </reference>
          <reference field="1" count="1" selected="0">
            <x v="174"/>
          </reference>
          <reference field="2" count="1">
            <x v="175"/>
          </reference>
        </references>
      </pivotArea>
    </format>
    <format dxfId="14779">
      <pivotArea dataOnly="0" labelOnly="1" fieldPosition="0">
        <references count="3">
          <reference field="0" count="1" selected="0">
            <x v="177"/>
          </reference>
          <reference field="1" count="1" selected="0">
            <x v="175"/>
          </reference>
          <reference field="2" count="1">
            <x v="176"/>
          </reference>
        </references>
      </pivotArea>
    </format>
    <format dxfId="14778">
      <pivotArea dataOnly="0" labelOnly="1" fieldPosition="0">
        <references count="3">
          <reference field="0" count="1" selected="0">
            <x v="178"/>
          </reference>
          <reference field="1" count="1" selected="0">
            <x v="176"/>
          </reference>
          <reference field="2" count="1">
            <x v="177"/>
          </reference>
        </references>
      </pivotArea>
    </format>
    <format dxfId="14777">
      <pivotArea dataOnly="0" labelOnly="1" fieldPosition="0">
        <references count="3">
          <reference field="0" count="1" selected="0">
            <x v="179"/>
          </reference>
          <reference field="1" count="1" selected="0">
            <x v="177"/>
          </reference>
          <reference field="2" count="1">
            <x v="178"/>
          </reference>
        </references>
      </pivotArea>
    </format>
    <format dxfId="14776">
      <pivotArea dataOnly="0" labelOnly="1" fieldPosition="0">
        <references count="3">
          <reference field="0" count="1" selected="0">
            <x v="180"/>
          </reference>
          <reference field="1" count="1" selected="0">
            <x v="178"/>
          </reference>
          <reference field="2" count="1">
            <x v="179"/>
          </reference>
        </references>
      </pivotArea>
    </format>
    <format dxfId="14775">
      <pivotArea dataOnly="0" labelOnly="1" fieldPosition="0">
        <references count="3">
          <reference field="0" count="1" selected="0">
            <x v="181"/>
          </reference>
          <reference field="1" count="1" selected="0">
            <x v="179"/>
          </reference>
          <reference field="2" count="1">
            <x v="180"/>
          </reference>
        </references>
      </pivotArea>
    </format>
    <format dxfId="14774">
      <pivotArea dataOnly="0" labelOnly="1" fieldPosition="0">
        <references count="3">
          <reference field="0" count="1" selected="0">
            <x v="182"/>
          </reference>
          <reference field="1" count="1" selected="0">
            <x v="180"/>
          </reference>
          <reference field="2" count="1">
            <x v="181"/>
          </reference>
        </references>
      </pivotArea>
    </format>
    <format dxfId="14773">
      <pivotArea dataOnly="0" labelOnly="1" fieldPosition="0">
        <references count="3">
          <reference field="0" count="1" selected="0">
            <x v="183"/>
          </reference>
          <reference field="1" count="1" selected="0">
            <x v="181"/>
          </reference>
          <reference field="2" count="1">
            <x v="182"/>
          </reference>
        </references>
      </pivotArea>
    </format>
    <format dxfId="14772">
      <pivotArea dataOnly="0" labelOnly="1" fieldPosition="0">
        <references count="3">
          <reference field="0" count="1" selected="0">
            <x v="184"/>
          </reference>
          <reference field="1" count="1" selected="0">
            <x v="182"/>
          </reference>
          <reference field="2" count="1">
            <x v="183"/>
          </reference>
        </references>
      </pivotArea>
    </format>
    <format dxfId="14771">
      <pivotArea dataOnly="0" labelOnly="1" fieldPosition="0">
        <references count="3">
          <reference field="0" count="1" selected="0">
            <x v="185"/>
          </reference>
          <reference field="1" count="1" selected="0">
            <x v="183"/>
          </reference>
          <reference field="2" count="1">
            <x v="184"/>
          </reference>
        </references>
      </pivotArea>
    </format>
    <format dxfId="14770">
      <pivotArea dataOnly="0" labelOnly="1" fieldPosition="0">
        <references count="3">
          <reference field="0" count="1" selected="0">
            <x v="186"/>
          </reference>
          <reference field="1" count="1" selected="0">
            <x v="184"/>
          </reference>
          <reference field="2" count="1">
            <x v="185"/>
          </reference>
        </references>
      </pivotArea>
    </format>
    <format dxfId="14769">
      <pivotArea dataOnly="0" labelOnly="1" fieldPosition="0">
        <references count="3">
          <reference field="0" count="1" selected="0">
            <x v="187"/>
          </reference>
          <reference field="1" count="1" selected="0">
            <x v="185"/>
          </reference>
          <reference field="2" count="1">
            <x v="186"/>
          </reference>
        </references>
      </pivotArea>
    </format>
    <format dxfId="14768">
      <pivotArea dataOnly="0" labelOnly="1" fieldPosition="0">
        <references count="3">
          <reference field="0" count="1" selected="0">
            <x v="188"/>
          </reference>
          <reference field="1" count="1" selected="0">
            <x v="186"/>
          </reference>
          <reference field="2" count="1">
            <x v="187"/>
          </reference>
        </references>
      </pivotArea>
    </format>
    <format dxfId="14767">
      <pivotArea dataOnly="0" labelOnly="1" fieldPosition="0">
        <references count="3">
          <reference field="0" count="1" selected="0">
            <x v="189"/>
          </reference>
          <reference field="1" count="1" selected="0">
            <x v="187"/>
          </reference>
          <reference field="2" count="1">
            <x v="188"/>
          </reference>
        </references>
      </pivotArea>
    </format>
    <format dxfId="14766">
      <pivotArea dataOnly="0" labelOnly="1" fieldPosition="0">
        <references count="3">
          <reference field="0" count="1" selected="0">
            <x v="190"/>
          </reference>
          <reference field="1" count="1" selected="0">
            <x v="188"/>
          </reference>
          <reference field="2" count="1">
            <x v="189"/>
          </reference>
        </references>
      </pivotArea>
    </format>
    <format dxfId="14765">
      <pivotArea dataOnly="0" labelOnly="1" fieldPosition="0">
        <references count="3">
          <reference field="0" count="1" selected="0">
            <x v="191"/>
          </reference>
          <reference field="1" count="1" selected="0">
            <x v="189"/>
          </reference>
          <reference field="2" count="1">
            <x v="190"/>
          </reference>
        </references>
      </pivotArea>
    </format>
    <format dxfId="14764">
      <pivotArea dataOnly="0" labelOnly="1" fieldPosition="0">
        <references count="3">
          <reference field="0" count="1" selected="0">
            <x v="192"/>
          </reference>
          <reference field="1" count="1" selected="0">
            <x v="190"/>
          </reference>
          <reference field="2" count="1">
            <x v="191"/>
          </reference>
        </references>
      </pivotArea>
    </format>
    <format dxfId="14763">
      <pivotArea dataOnly="0" labelOnly="1" fieldPosition="0">
        <references count="3">
          <reference field="0" count="1" selected="0">
            <x v="193"/>
          </reference>
          <reference field="1" count="1" selected="0">
            <x v="191"/>
          </reference>
          <reference field="2" count="1">
            <x v="192"/>
          </reference>
        </references>
      </pivotArea>
    </format>
    <format dxfId="14762">
      <pivotArea dataOnly="0" labelOnly="1" fieldPosition="0">
        <references count="3">
          <reference field="0" count="1" selected="0">
            <x v="194"/>
          </reference>
          <reference field="1" count="1" selected="0">
            <x v="192"/>
          </reference>
          <reference field="2" count="1">
            <x v="193"/>
          </reference>
        </references>
      </pivotArea>
    </format>
    <format dxfId="14761">
      <pivotArea dataOnly="0" labelOnly="1" fieldPosition="0">
        <references count="3">
          <reference field="0" count="1" selected="0">
            <x v="195"/>
          </reference>
          <reference field="1" count="1" selected="0">
            <x v="193"/>
          </reference>
          <reference field="2" count="1">
            <x v="194"/>
          </reference>
        </references>
      </pivotArea>
    </format>
    <format dxfId="14760">
      <pivotArea dataOnly="0" labelOnly="1" fieldPosition="0">
        <references count="3">
          <reference field="0" count="1" selected="0">
            <x v="196"/>
          </reference>
          <reference field="1" count="1" selected="0">
            <x v="194"/>
          </reference>
          <reference field="2" count="1">
            <x v="195"/>
          </reference>
        </references>
      </pivotArea>
    </format>
    <format dxfId="14759">
      <pivotArea dataOnly="0" labelOnly="1" fieldPosition="0">
        <references count="3">
          <reference field="0" count="1" selected="0">
            <x v="197"/>
          </reference>
          <reference field="1" count="1" selected="0">
            <x v="195"/>
          </reference>
          <reference field="2" count="1">
            <x v="196"/>
          </reference>
        </references>
      </pivotArea>
    </format>
    <format dxfId="14758">
      <pivotArea dataOnly="0" labelOnly="1" fieldPosition="0">
        <references count="3">
          <reference field="0" count="1" selected="0">
            <x v="198"/>
          </reference>
          <reference field="1" count="1" selected="0">
            <x v="196"/>
          </reference>
          <reference field="2" count="1">
            <x v="197"/>
          </reference>
        </references>
      </pivotArea>
    </format>
    <format dxfId="14757">
      <pivotArea dataOnly="0" labelOnly="1" fieldPosition="0">
        <references count="3">
          <reference field="0" count="1" selected="0">
            <x v="199"/>
          </reference>
          <reference field="1" count="1" selected="0">
            <x v="197"/>
          </reference>
          <reference field="2" count="1">
            <x v="198"/>
          </reference>
        </references>
      </pivotArea>
    </format>
    <format dxfId="14756">
      <pivotArea dataOnly="0" labelOnly="1" fieldPosition="0">
        <references count="3">
          <reference field="0" count="1" selected="0">
            <x v="200"/>
          </reference>
          <reference field="1" count="1" selected="0">
            <x v="198"/>
          </reference>
          <reference field="2" count="1">
            <x v="199"/>
          </reference>
        </references>
      </pivotArea>
    </format>
    <format dxfId="14755">
      <pivotArea dataOnly="0" labelOnly="1" fieldPosition="0">
        <references count="3">
          <reference field="0" count="1" selected="0">
            <x v="201"/>
          </reference>
          <reference field="1" count="1" selected="0">
            <x v="199"/>
          </reference>
          <reference field="2" count="1">
            <x v="200"/>
          </reference>
        </references>
      </pivotArea>
    </format>
    <format dxfId="14754">
      <pivotArea dataOnly="0" labelOnly="1" fieldPosition="0">
        <references count="3">
          <reference field="0" count="1" selected="0">
            <x v="202"/>
          </reference>
          <reference field="1" count="1" selected="0">
            <x v="200"/>
          </reference>
          <reference field="2" count="1">
            <x v="201"/>
          </reference>
        </references>
      </pivotArea>
    </format>
    <format dxfId="14753">
      <pivotArea dataOnly="0" labelOnly="1" fieldPosition="0">
        <references count="3">
          <reference field="0" count="1" selected="0">
            <x v="203"/>
          </reference>
          <reference field="1" count="1" selected="0">
            <x v="201"/>
          </reference>
          <reference field="2" count="1">
            <x v="202"/>
          </reference>
        </references>
      </pivotArea>
    </format>
    <format dxfId="14752">
      <pivotArea dataOnly="0" labelOnly="1" fieldPosition="0">
        <references count="3">
          <reference field="0" count="1" selected="0">
            <x v="204"/>
          </reference>
          <reference field="1" count="1" selected="0">
            <x v="202"/>
          </reference>
          <reference field="2" count="1">
            <x v="203"/>
          </reference>
        </references>
      </pivotArea>
    </format>
    <format dxfId="14751">
      <pivotArea dataOnly="0" labelOnly="1" fieldPosition="0">
        <references count="3">
          <reference field="0" count="1" selected="0">
            <x v="205"/>
          </reference>
          <reference field="1" count="1" selected="0">
            <x v="203"/>
          </reference>
          <reference field="2" count="1">
            <x v="204"/>
          </reference>
        </references>
      </pivotArea>
    </format>
    <format dxfId="14750">
      <pivotArea dataOnly="0" labelOnly="1" fieldPosition="0">
        <references count="3">
          <reference field="0" count="1" selected="0">
            <x v="206"/>
          </reference>
          <reference field="1" count="1" selected="0">
            <x v="204"/>
          </reference>
          <reference field="2" count="1">
            <x v="205"/>
          </reference>
        </references>
      </pivotArea>
    </format>
    <format dxfId="14749">
      <pivotArea dataOnly="0" labelOnly="1" fieldPosition="0">
        <references count="3">
          <reference field="0" count="1" selected="0">
            <x v="207"/>
          </reference>
          <reference field="1" count="1" selected="0">
            <x v="205"/>
          </reference>
          <reference field="2" count="1">
            <x v="206"/>
          </reference>
        </references>
      </pivotArea>
    </format>
    <format dxfId="14748">
      <pivotArea dataOnly="0" labelOnly="1" fieldPosition="0">
        <references count="3">
          <reference field="0" count="1" selected="0">
            <x v="208"/>
          </reference>
          <reference field="1" count="1" selected="0">
            <x v="206"/>
          </reference>
          <reference field="2" count="1">
            <x v="207"/>
          </reference>
        </references>
      </pivotArea>
    </format>
    <format dxfId="14747">
      <pivotArea dataOnly="0" labelOnly="1" fieldPosition="0">
        <references count="3">
          <reference field="0" count="1" selected="0">
            <x v="209"/>
          </reference>
          <reference field="1" count="1" selected="0">
            <x v="207"/>
          </reference>
          <reference field="2" count="1">
            <x v="208"/>
          </reference>
        </references>
      </pivotArea>
    </format>
    <format dxfId="14746">
      <pivotArea dataOnly="0" labelOnly="1" fieldPosition="0">
        <references count="3">
          <reference field="0" count="1" selected="0">
            <x v="210"/>
          </reference>
          <reference field="1" count="1" selected="0">
            <x v="208"/>
          </reference>
          <reference field="2" count="1">
            <x v="209"/>
          </reference>
        </references>
      </pivotArea>
    </format>
    <format dxfId="14745">
      <pivotArea dataOnly="0" labelOnly="1" fieldPosition="0">
        <references count="3">
          <reference field="0" count="1" selected="0">
            <x v="211"/>
          </reference>
          <reference field="1" count="1" selected="0">
            <x v="209"/>
          </reference>
          <reference field="2" count="1">
            <x v="210"/>
          </reference>
        </references>
      </pivotArea>
    </format>
    <format dxfId="14744">
      <pivotArea dataOnly="0" labelOnly="1" fieldPosition="0">
        <references count="3">
          <reference field="0" count="1" selected="0">
            <x v="212"/>
          </reference>
          <reference field="1" count="1" selected="0">
            <x v="210"/>
          </reference>
          <reference field="2" count="1">
            <x v="211"/>
          </reference>
        </references>
      </pivotArea>
    </format>
    <format dxfId="14743">
      <pivotArea dataOnly="0" labelOnly="1" fieldPosition="0">
        <references count="3">
          <reference field="0" count="1" selected="0">
            <x v="213"/>
          </reference>
          <reference field="1" count="1" selected="0">
            <x v="211"/>
          </reference>
          <reference field="2" count="1">
            <x v="212"/>
          </reference>
        </references>
      </pivotArea>
    </format>
    <format dxfId="14742">
      <pivotArea dataOnly="0" labelOnly="1" fieldPosition="0">
        <references count="3">
          <reference field="0" count="1" selected="0">
            <x v="214"/>
          </reference>
          <reference field="1" count="1" selected="0">
            <x v="212"/>
          </reference>
          <reference field="2" count="1">
            <x v="213"/>
          </reference>
        </references>
      </pivotArea>
    </format>
    <format dxfId="14741">
      <pivotArea dataOnly="0" labelOnly="1" fieldPosition="0">
        <references count="3">
          <reference field="0" count="1" selected="0">
            <x v="215"/>
          </reference>
          <reference field="1" count="1" selected="0">
            <x v="213"/>
          </reference>
          <reference field="2" count="1">
            <x v="214"/>
          </reference>
        </references>
      </pivotArea>
    </format>
    <format dxfId="14740">
      <pivotArea dataOnly="0" labelOnly="1" fieldPosition="0">
        <references count="3">
          <reference field="0" count="1" selected="0">
            <x v="216"/>
          </reference>
          <reference field="1" count="1" selected="0">
            <x v="214"/>
          </reference>
          <reference field="2" count="1">
            <x v="215"/>
          </reference>
        </references>
      </pivotArea>
    </format>
    <format dxfId="14739">
      <pivotArea dataOnly="0" labelOnly="1" fieldPosition="0">
        <references count="3">
          <reference field="0" count="1" selected="0">
            <x v="217"/>
          </reference>
          <reference field="1" count="1" selected="0">
            <x v="215"/>
          </reference>
          <reference field="2" count="1">
            <x v="216"/>
          </reference>
        </references>
      </pivotArea>
    </format>
    <format dxfId="14738">
      <pivotArea dataOnly="0" labelOnly="1" fieldPosition="0">
        <references count="3">
          <reference field="0" count="1" selected="0">
            <x v="218"/>
          </reference>
          <reference field="1" count="1" selected="0">
            <x v="216"/>
          </reference>
          <reference field="2" count="1">
            <x v="217"/>
          </reference>
        </references>
      </pivotArea>
    </format>
    <format dxfId="14737">
      <pivotArea dataOnly="0" labelOnly="1" fieldPosition="0">
        <references count="3">
          <reference field="0" count="1" selected="0">
            <x v="219"/>
          </reference>
          <reference field="1" count="1" selected="0">
            <x v="217"/>
          </reference>
          <reference field="2" count="1">
            <x v="218"/>
          </reference>
        </references>
      </pivotArea>
    </format>
    <format dxfId="14736">
      <pivotArea dataOnly="0" labelOnly="1" fieldPosition="0">
        <references count="3">
          <reference field="0" count="1" selected="0">
            <x v="220"/>
          </reference>
          <reference field="1" count="1" selected="0">
            <x v="218"/>
          </reference>
          <reference field="2" count="1">
            <x v="219"/>
          </reference>
        </references>
      </pivotArea>
    </format>
    <format dxfId="14735">
      <pivotArea dataOnly="0" labelOnly="1" fieldPosition="0">
        <references count="3">
          <reference field="0" count="1" selected="0">
            <x v="221"/>
          </reference>
          <reference field="1" count="1" selected="0">
            <x v="219"/>
          </reference>
          <reference field="2" count="1">
            <x v="220"/>
          </reference>
        </references>
      </pivotArea>
    </format>
    <format dxfId="14734">
      <pivotArea dataOnly="0" labelOnly="1" fieldPosition="0">
        <references count="3">
          <reference field="0" count="1" selected="0">
            <x v="222"/>
          </reference>
          <reference field="1" count="1" selected="0">
            <x v="220"/>
          </reference>
          <reference field="2" count="1">
            <x v="221"/>
          </reference>
        </references>
      </pivotArea>
    </format>
    <format dxfId="14733">
      <pivotArea dataOnly="0" labelOnly="1" fieldPosition="0">
        <references count="3">
          <reference field="0" count="1" selected="0">
            <x v="223"/>
          </reference>
          <reference field="1" count="1" selected="0">
            <x v="221"/>
          </reference>
          <reference field="2" count="1">
            <x v="222"/>
          </reference>
        </references>
      </pivotArea>
    </format>
    <format dxfId="14732">
      <pivotArea dataOnly="0" labelOnly="1" fieldPosition="0">
        <references count="3">
          <reference field="0" count="1" selected="0">
            <x v="224"/>
          </reference>
          <reference field="1" count="1" selected="0">
            <x v="222"/>
          </reference>
          <reference field="2" count="1">
            <x v="223"/>
          </reference>
        </references>
      </pivotArea>
    </format>
    <format dxfId="14731">
      <pivotArea dataOnly="0" labelOnly="1" fieldPosition="0">
        <references count="3">
          <reference field="0" count="1" selected="0">
            <x v="225"/>
          </reference>
          <reference field="1" count="1" selected="0">
            <x v="223"/>
          </reference>
          <reference field="2" count="1">
            <x v="224"/>
          </reference>
        </references>
      </pivotArea>
    </format>
    <format dxfId="14730">
      <pivotArea dataOnly="0" labelOnly="1" fieldPosition="0">
        <references count="3">
          <reference field="0" count="1" selected="0">
            <x v="226"/>
          </reference>
          <reference field="1" count="1" selected="0">
            <x v="224"/>
          </reference>
          <reference field="2" count="1">
            <x v="225"/>
          </reference>
        </references>
      </pivotArea>
    </format>
    <format dxfId="14729">
      <pivotArea dataOnly="0" labelOnly="1" fieldPosition="0">
        <references count="3">
          <reference field="0" count="1" selected="0">
            <x v="227"/>
          </reference>
          <reference field="1" count="1" selected="0">
            <x v="225"/>
          </reference>
          <reference field="2" count="1">
            <x v="226"/>
          </reference>
        </references>
      </pivotArea>
    </format>
    <format dxfId="14728">
      <pivotArea dataOnly="0" labelOnly="1" fieldPosition="0">
        <references count="3">
          <reference field="0" count="1" selected="0">
            <x v="228"/>
          </reference>
          <reference field="1" count="1" selected="0">
            <x v="226"/>
          </reference>
          <reference field="2" count="1">
            <x v="227"/>
          </reference>
        </references>
      </pivotArea>
    </format>
    <format dxfId="14727">
      <pivotArea dataOnly="0" labelOnly="1" fieldPosition="0">
        <references count="3">
          <reference field="0" count="1" selected="0">
            <x v="229"/>
          </reference>
          <reference field="1" count="1" selected="0">
            <x v="227"/>
          </reference>
          <reference field="2" count="1">
            <x v="228"/>
          </reference>
        </references>
      </pivotArea>
    </format>
    <format dxfId="14726">
      <pivotArea dataOnly="0" labelOnly="1" fieldPosition="0">
        <references count="3">
          <reference field="0" count="1" selected="0">
            <x v="230"/>
          </reference>
          <reference field="1" count="1" selected="0">
            <x v="228"/>
          </reference>
          <reference field="2" count="1">
            <x v="229"/>
          </reference>
        </references>
      </pivotArea>
    </format>
    <format dxfId="14725">
      <pivotArea dataOnly="0" labelOnly="1" fieldPosition="0">
        <references count="3">
          <reference field="0" count="1" selected="0">
            <x v="231"/>
          </reference>
          <reference field="1" count="1" selected="0">
            <x v="229"/>
          </reference>
          <reference field="2" count="1">
            <x v="230"/>
          </reference>
        </references>
      </pivotArea>
    </format>
    <format dxfId="14724">
      <pivotArea dataOnly="0" labelOnly="1" fieldPosition="0">
        <references count="3">
          <reference field="0" count="1" selected="0">
            <x v="232"/>
          </reference>
          <reference field="1" count="1" selected="0">
            <x v="230"/>
          </reference>
          <reference field="2" count="1">
            <x v="231"/>
          </reference>
        </references>
      </pivotArea>
    </format>
    <format dxfId="14723">
      <pivotArea dataOnly="0" labelOnly="1" fieldPosition="0">
        <references count="3">
          <reference field="0" count="1" selected="0">
            <x v="233"/>
          </reference>
          <reference field="1" count="1" selected="0">
            <x v="231"/>
          </reference>
          <reference field="2" count="1">
            <x v="232"/>
          </reference>
        </references>
      </pivotArea>
    </format>
    <format dxfId="14722">
      <pivotArea dataOnly="0" labelOnly="1" fieldPosition="0">
        <references count="3">
          <reference field="0" count="1" selected="0">
            <x v="234"/>
          </reference>
          <reference field="1" count="1" selected="0">
            <x v="232"/>
          </reference>
          <reference field="2" count="1">
            <x v="233"/>
          </reference>
        </references>
      </pivotArea>
    </format>
    <format dxfId="14721">
      <pivotArea dataOnly="0" labelOnly="1" fieldPosition="0">
        <references count="3">
          <reference field="0" count="1" selected="0">
            <x v="235"/>
          </reference>
          <reference field="1" count="1" selected="0">
            <x v="233"/>
          </reference>
          <reference field="2" count="1">
            <x v="234"/>
          </reference>
        </references>
      </pivotArea>
    </format>
    <format dxfId="14720">
      <pivotArea dataOnly="0" labelOnly="1" fieldPosition="0">
        <references count="3">
          <reference field="0" count="1" selected="0">
            <x v="236"/>
          </reference>
          <reference field="1" count="1" selected="0">
            <x v="234"/>
          </reference>
          <reference field="2" count="1">
            <x v="235"/>
          </reference>
        </references>
      </pivotArea>
    </format>
    <format dxfId="14719">
      <pivotArea dataOnly="0" labelOnly="1" fieldPosition="0">
        <references count="3">
          <reference field="0" count="1" selected="0">
            <x v="237"/>
          </reference>
          <reference field="1" count="1" selected="0">
            <x v="235"/>
          </reference>
          <reference field="2" count="1">
            <x v="236"/>
          </reference>
        </references>
      </pivotArea>
    </format>
    <format dxfId="14718">
      <pivotArea dataOnly="0" labelOnly="1" fieldPosition="0">
        <references count="3">
          <reference field="0" count="1" selected="0">
            <x v="238"/>
          </reference>
          <reference field="1" count="1" selected="0">
            <x v="236"/>
          </reference>
          <reference field="2" count="1">
            <x v="237"/>
          </reference>
        </references>
      </pivotArea>
    </format>
    <format dxfId="14717">
      <pivotArea dataOnly="0" labelOnly="1" fieldPosition="0">
        <references count="3">
          <reference field="0" count="1" selected="0">
            <x v="239"/>
          </reference>
          <reference field="1" count="1" selected="0">
            <x v="237"/>
          </reference>
          <reference field="2" count="1">
            <x v="238"/>
          </reference>
        </references>
      </pivotArea>
    </format>
    <format dxfId="14716">
      <pivotArea dataOnly="0" labelOnly="1" fieldPosition="0">
        <references count="3">
          <reference field="0" count="1" selected="0">
            <x v="240"/>
          </reference>
          <reference field="1" count="1" selected="0">
            <x v="238"/>
          </reference>
          <reference field="2" count="1">
            <x v="239"/>
          </reference>
        </references>
      </pivotArea>
    </format>
    <format dxfId="14715">
      <pivotArea dataOnly="0" labelOnly="1" fieldPosition="0">
        <references count="3">
          <reference field="0" count="1" selected="0">
            <x v="241"/>
          </reference>
          <reference field="1" count="1" selected="0">
            <x v="239"/>
          </reference>
          <reference field="2" count="1">
            <x v="240"/>
          </reference>
        </references>
      </pivotArea>
    </format>
    <format dxfId="14714">
      <pivotArea dataOnly="0" labelOnly="1" fieldPosition="0">
        <references count="3">
          <reference field="0" count="1" selected="0">
            <x v="242"/>
          </reference>
          <reference field="1" count="1" selected="0">
            <x v="240"/>
          </reference>
          <reference field="2" count="1">
            <x v="241"/>
          </reference>
        </references>
      </pivotArea>
    </format>
    <format dxfId="14713">
      <pivotArea dataOnly="0" labelOnly="1" fieldPosition="0">
        <references count="3">
          <reference field="0" count="1" selected="0">
            <x v="243"/>
          </reference>
          <reference field="1" count="1" selected="0">
            <x v="241"/>
          </reference>
          <reference field="2" count="1">
            <x v="242"/>
          </reference>
        </references>
      </pivotArea>
    </format>
    <format dxfId="14712">
      <pivotArea dataOnly="0" labelOnly="1" fieldPosition="0">
        <references count="3">
          <reference field="0" count="1" selected="0">
            <x v="244"/>
          </reference>
          <reference field="1" count="1" selected="0">
            <x v="242"/>
          </reference>
          <reference field="2" count="1">
            <x v="243"/>
          </reference>
        </references>
      </pivotArea>
    </format>
    <format dxfId="14711">
      <pivotArea dataOnly="0" labelOnly="1" fieldPosition="0">
        <references count="3">
          <reference field="0" count="1" selected="0">
            <x v="245"/>
          </reference>
          <reference field="1" count="1" selected="0">
            <x v="243"/>
          </reference>
          <reference field="2" count="1">
            <x v="244"/>
          </reference>
        </references>
      </pivotArea>
    </format>
    <format dxfId="14710">
      <pivotArea dataOnly="0" labelOnly="1" fieldPosition="0">
        <references count="3">
          <reference field="0" count="1" selected="0">
            <x v="246"/>
          </reference>
          <reference field="1" count="1" selected="0">
            <x v="244"/>
          </reference>
          <reference field="2" count="1">
            <x v="245"/>
          </reference>
        </references>
      </pivotArea>
    </format>
    <format dxfId="14709">
      <pivotArea dataOnly="0" labelOnly="1" fieldPosition="0">
        <references count="3">
          <reference field="0" count="1" selected="0">
            <x v="247"/>
          </reference>
          <reference field="1" count="1" selected="0">
            <x v="245"/>
          </reference>
          <reference field="2" count="1">
            <x v="246"/>
          </reference>
        </references>
      </pivotArea>
    </format>
    <format dxfId="14708">
      <pivotArea dataOnly="0" labelOnly="1" fieldPosition="0">
        <references count="3">
          <reference field="0" count="1" selected="0">
            <x v="248"/>
          </reference>
          <reference field="1" count="1" selected="0">
            <x v="246"/>
          </reference>
          <reference field="2" count="1">
            <x v="247"/>
          </reference>
        </references>
      </pivotArea>
    </format>
    <format dxfId="14707">
      <pivotArea dataOnly="0" labelOnly="1" fieldPosition="0">
        <references count="3">
          <reference field="0" count="1" selected="0">
            <x v="249"/>
          </reference>
          <reference field="1" count="1" selected="0">
            <x v="247"/>
          </reference>
          <reference field="2" count="1">
            <x v="248"/>
          </reference>
        </references>
      </pivotArea>
    </format>
    <format dxfId="14706">
      <pivotArea dataOnly="0" labelOnly="1" fieldPosition="0">
        <references count="3">
          <reference field="0" count="1" selected="0">
            <x v="250"/>
          </reference>
          <reference field="1" count="1" selected="0">
            <x v="248"/>
          </reference>
          <reference field="2" count="1">
            <x v="249"/>
          </reference>
        </references>
      </pivotArea>
    </format>
    <format dxfId="14705">
      <pivotArea dataOnly="0" labelOnly="1" fieldPosition="0">
        <references count="3">
          <reference field="0" count="1" selected="0">
            <x v="251"/>
          </reference>
          <reference field="1" count="1" selected="0">
            <x v="249"/>
          </reference>
          <reference field="2" count="1">
            <x v="250"/>
          </reference>
        </references>
      </pivotArea>
    </format>
    <format dxfId="14704">
      <pivotArea dataOnly="0" labelOnly="1" fieldPosition="0">
        <references count="3">
          <reference field="0" count="1" selected="0">
            <x v="252"/>
          </reference>
          <reference field="1" count="1" selected="0">
            <x v="250"/>
          </reference>
          <reference field="2" count="1">
            <x v="251"/>
          </reference>
        </references>
      </pivotArea>
    </format>
    <format dxfId="14703">
      <pivotArea dataOnly="0" labelOnly="1" fieldPosition="0">
        <references count="3">
          <reference field="0" count="1" selected="0">
            <x v="253"/>
          </reference>
          <reference field="1" count="1" selected="0">
            <x v="251"/>
          </reference>
          <reference field="2" count="1">
            <x v="252"/>
          </reference>
        </references>
      </pivotArea>
    </format>
    <format dxfId="14702">
      <pivotArea dataOnly="0" labelOnly="1" fieldPosition="0">
        <references count="3">
          <reference field="0" count="1" selected="0">
            <x v="254"/>
          </reference>
          <reference field="1" count="1" selected="0">
            <x v="252"/>
          </reference>
          <reference field="2" count="1">
            <x v="253"/>
          </reference>
        </references>
      </pivotArea>
    </format>
    <format dxfId="14701">
      <pivotArea dataOnly="0" labelOnly="1" fieldPosition="0">
        <references count="3">
          <reference field="0" count="1" selected="0">
            <x v="255"/>
          </reference>
          <reference field="1" count="1" selected="0">
            <x v="253"/>
          </reference>
          <reference field="2" count="1">
            <x v="254"/>
          </reference>
        </references>
      </pivotArea>
    </format>
    <format dxfId="14700">
      <pivotArea dataOnly="0" labelOnly="1" fieldPosition="0">
        <references count="3">
          <reference field="0" count="1" selected="0">
            <x v="256"/>
          </reference>
          <reference field="1" count="1" selected="0">
            <x v="254"/>
          </reference>
          <reference field="2" count="1">
            <x v="255"/>
          </reference>
        </references>
      </pivotArea>
    </format>
    <format dxfId="14699">
      <pivotArea dataOnly="0" labelOnly="1" fieldPosition="0">
        <references count="3">
          <reference field="0" count="1" selected="0">
            <x v="257"/>
          </reference>
          <reference field="1" count="1" selected="0">
            <x v="255"/>
          </reference>
          <reference field="2" count="1">
            <x v="256"/>
          </reference>
        </references>
      </pivotArea>
    </format>
    <format dxfId="14698">
      <pivotArea dataOnly="0" labelOnly="1" fieldPosition="0">
        <references count="3">
          <reference field="0" count="1" selected="0">
            <x v="258"/>
          </reference>
          <reference field="1" count="1" selected="0">
            <x v="256"/>
          </reference>
          <reference field="2" count="1">
            <x v="257"/>
          </reference>
        </references>
      </pivotArea>
    </format>
    <format dxfId="14697">
      <pivotArea dataOnly="0" labelOnly="1" fieldPosition="0">
        <references count="3">
          <reference field="0" count="1" selected="0">
            <x v="259"/>
          </reference>
          <reference field="1" count="1" selected="0">
            <x v="257"/>
          </reference>
          <reference field="2" count="1">
            <x v="258"/>
          </reference>
        </references>
      </pivotArea>
    </format>
    <format dxfId="14696">
      <pivotArea dataOnly="0" labelOnly="1" fieldPosition="0">
        <references count="3">
          <reference field="0" count="1" selected="0">
            <x v="260"/>
          </reference>
          <reference field="1" count="1" selected="0">
            <x v="258"/>
          </reference>
          <reference field="2" count="1">
            <x v="259"/>
          </reference>
        </references>
      </pivotArea>
    </format>
    <format dxfId="14695">
      <pivotArea dataOnly="0" labelOnly="1" fieldPosition="0">
        <references count="3">
          <reference field="0" count="1" selected="0">
            <x v="261"/>
          </reference>
          <reference field="1" count="1" selected="0">
            <x v="259"/>
          </reference>
          <reference field="2" count="1">
            <x v="260"/>
          </reference>
        </references>
      </pivotArea>
    </format>
    <format dxfId="14694">
      <pivotArea dataOnly="0" labelOnly="1" fieldPosition="0">
        <references count="3">
          <reference field="0" count="1" selected="0">
            <x v="262"/>
          </reference>
          <reference field="1" count="1" selected="0">
            <x v="260"/>
          </reference>
          <reference field="2" count="1">
            <x v="261"/>
          </reference>
        </references>
      </pivotArea>
    </format>
    <format dxfId="14693">
      <pivotArea dataOnly="0" labelOnly="1" fieldPosition="0">
        <references count="3">
          <reference field="0" count="1" selected="0">
            <x v="263"/>
          </reference>
          <reference field="1" count="1" selected="0">
            <x v="261"/>
          </reference>
          <reference field="2" count="1">
            <x v="262"/>
          </reference>
        </references>
      </pivotArea>
    </format>
    <format dxfId="14692">
      <pivotArea dataOnly="0" labelOnly="1" fieldPosition="0">
        <references count="3">
          <reference field="0" count="1" selected="0">
            <x v="264"/>
          </reference>
          <reference field="1" count="1" selected="0">
            <x v="262"/>
          </reference>
          <reference field="2" count="1">
            <x v="263"/>
          </reference>
        </references>
      </pivotArea>
    </format>
    <format dxfId="14691">
      <pivotArea dataOnly="0" labelOnly="1" fieldPosition="0">
        <references count="3">
          <reference field="0" count="1" selected="0">
            <x v="265"/>
          </reference>
          <reference field="1" count="1" selected="0">
            <x v="263"/>
          </reference>
          <reference field="2" count="1">
            <x v="264"/>
          </reference>
        </references>
      </pivotArea>
    </format>
    <format dxfId="14690">
      <pivotArea dataOnly="0" labelOnly="1" fieldPosition="0">
        <references count="3">
          <reference field="0" count="1" selected="0">
            <x v="266"/>
          </reference>
          <reference field="1" count="1" selected="0">
            <x v="264"/>
          </reference>
          <reference field="2" count="1">
            <x v="265"/>
          </reference>
        </references>
      </pivotArea>
    </format>
    <format dxfId="14689">
      <pivotArea dataOnly="0" labelOnly="1" fieldPosition="0">
        <references count="3">
          <reference field="0" count="1" selected="0">
            <x v="267"/>
          </reference>
          <reference field="1" count="1" selected="0">
            <x v="265"/>
          </reference>
          <reference field="2" count="1">
            <x v="266"/>
          </reference>
        </references>
      </pivotArea>
    </format>
    <format dxfId="14688">
      <pivotArea dataOnly="0" labelOnly="1" fieldPosition="0">
        <references count="3">
          <reference field="0" count="1" selected="0">
            <x v="268"/>
          </reference>
          <reference field="1" count="1" selected="0">
            <x v="266"/>
          </reference>
          <reference field="2" count="1">
            <x v="267"/>
          </reference>
        </references>
      </pivotArea>
    </format>
    <format dxfId="14687">
      <pivotArea dataOnly="0" labelOnly="1" fieldPosition="0">
        <references count="3">
          <reference field="0" count="1" selected="0">
            <x v="269"/>
          </reference>
          <reference field="1" count="1" selected="0">
            <x v="267"/>
          </reference>
          <reference field="2" count="1">
            <x v="268"/>
          </reference>
        </references>
      </pivotArea>
    </format>
    <format dxfId="14686">
      <pivotArea dataOnly="0" labelOnly="1" fieldPosition="0">
        <references count="3">
          <reference field="0" count="1" selected="0">
            <x v="270"/>
          </reference>
          <reference field="1" count="1" selected="0">
            <x v="268"/>
          </reference>
          <reference field="2" count="1">
            <x v="269"/>
          </reference>
        </references>
      </pivotArea>
    </format>
    <format dxfId="14685">
      <pivotArea dataOnly="0" labelOnly="1" fieldPosition="0">
        <references count="3">
          <reference field="0" count="1" selected="0">
            <x v="271"/>
          </reference>
          <reference field="1" count="1" selected="0">
            <x v="269"/>
          </reference>
          <reference field="2" count="1">
            <x v="270"/>
          </reference>
        </references>
      </pivotArea>
    </format>
    <format dxfId="14684">
      <pivotArea dataOnly="0" labelOnly="1" fieldPosition="0">
        <references count="3">
          <reference field="0" count="1" selected="0">
            <x v="272"/>
          </reference>
          <reference field="1" count="1" selected="0">
            <x v="270"/>
          </reference>
          <reference field="2" count="1">
            <x v="271"/>
          </reference>
        </references>
      </pivotArea>
    </format>
    <format dxfId="14683">
      <pivotArea dataOnly="0" labelOnly="1" fieldPosition="0">
        <references count="3">
          <reference field="0" count="1" selected="0">
            <x v="273"/>
          </reference>
          <reference field="1" count="1" selected="0">
            <x v="271"/>
          </reference>
          <reference field="2" count="1">
            <x v="272"/>
          </reference>
        </references>
      </pivotArea>
    </format>
    <format dxfId="14682">
      <pivotArea dataOnly="0" labelOnly="1" fieldPosition="0">
        <references count="3">
          <reference field="0" count="1" selected="0">
            <x v="274"/>
          </reference>
          <reference field="1" count="1" selected="0">
            <x v="272"/>
          </reference>
          <reference field="2" count="1">
            <x v="273"/>
          </reference>
        </references>
      </pivotArea>
    </format>
    <format dxfId="14681">
      <pivotArea dataOnly="0" labelOnly="1" fieldPosition="0">
        <references count="3">
          <reference field="0" count="1" selected="0">
            <x v="275"/>
          </reference>
          <reference field="1" count="1" selected="0">
            <x v="273"/>
          </reference>
          <reference field="2" count="1">
            <x v="274"/>
          </reference>
        </references>
      </pivotArea>
    </format>
    <format dxfId="14680">
      <pivotArea dataOnly="0" labelOnly="1" fieldPosition="0">
        <references count="3">
          <reference field="0" count="1" selected="0">
            <x v="276"/>
          </reference>
          <reference field="1" count="1" selected="0">
            <x v="274"/>
          </reference>
          <reference field="2" count="1">
            <x v="275"/>
          </reference>
        </references>
      </pivotArea>
    </format>
    <format dxfId="14679">
      <pivotArea dataOnly="0" labelOnly="1" fieldPosition="0">
        <references count="3">
          <reference field="0" count="1" selected="0">
            <x v="277"/>
          </reference>
          <reference field="1" count="1" selected="0">
            <x v="275"/>
          </reference>
          <reference field="2" count="1">
            <x v="276"/>
          </reference>
        </references>
      </pivotArea>
    </format>
    <format dxfId="14678">
      <pivotArea dataOnly="0" labelOnly="1" fieldPosition="0">
        <references count="3">
          <reference field="0" count="1" selected="0">
            <x v="278"/>
          </reference>
          <reference field="1" count="1" selected="0">
            <x v="276"/>
          </reference>
          <reference field="2" count="1">
            <x v="277"/>
          </reference>
        </references>
      </pivotArea>
    </format>
    <format dxfId="14677">
      <pivotArea dataOnly="0" labelOnly="1" fieldPosition="0">
        <references count="3">
          <reference field="0" count="1" selected="0">
            <x v="279"/>
          </reference>
          <reference field="1" count="1" selected="0">
            <x v="277"/>
          </reference>
          <reference field="2" count="1">
            <x v="278"/>
          </reference>
        </references>
      </pivotArea>
    </format>
    <format dxfId="14676">
      <pivotArea dataOnly="0" labelOnly="1" fieldPosition="0">
        <references count="3">
          <reference field="0" count="1" selected="0">
            <x v="280"/>
          </reference>
          <reference field="1" count="1" selected="0">
            <x v="278"/>
          </reference>
          <reference field="2" count="1">
            <x v="279"/>
          </reference>
        </references>
      </pivotArea>
    </format>
    <format dxfId="14675">
      <pivotArea dataOnly="0" labelOnly="1" fieldPosition="0">
        <references count="3">
          <reference field="0" count="1" selected="0">
            <x v="281"/>
          </reference>
          <reference field="1" count="1" selected="0">
            <x v="279"/>
          </reference>
          <reference field="2" count="1">
            <x v="280"/>
          </reference>
        </references>
      </pivotArea>
    </format>
    <format dxfId="14674">
      <pivotArea dataOnly="0" labelOnly="1" fieldPosition="0">
        <references count="3">
          <reference field="0" count="1" selected="0">
            <x v="282"/>
          </reference>
          <reference field="1" count="1" selected="0">
            <x v="280"/>
          </reference>
          <reference field="2" count="1">
            <x v="281"/>
          </reference>
        </references>
      </pivotArea>
    </format>
    <format dxfId="14673">
      <pivotArea dataOnly="0" labelOnly="1" fieldPosition="0">
        <references count="3">
          <reference field="0" count="1" selected="0">
            <x v="283"/>
          </reference>
          <reference field="1" count="1" selected="0">
            <x v="281"/>
          </reference>
          <reference field="2" count="1">
            <x v="282"/>
          </reference>
        </references>
      </pivotArea>
    </format>
    <format dxfId="14672">
      <pivotArea dataOnly="0" labelOnly="1" fieldPosition="0">
        <references count="3">
          <reference field="0" count="1" selected="0">
            <x v="284"/>
          </reference>
          <reference field="1" count="1" selected="0">
            <x v="282"/>
          </reference>
          <reference field="2" count="1">
            <x v="283"/>
          </reference>
        </references>
      </pivotArea>
    </format>
    <format dxfId="14671">
      <pivotArea dataOnly="0" labelOnly="1" fieldPosition="0">
        <references count="3">
          <reference field="0" count="1" selected="0">
            <x v="285"/>
          </reference>
          <reference field="1" count="1" selected="0">
            <x v="283"/>
          </reference>
          <reference field="2" count="1">
            <x v="284"/>
          </reference>
        </references>
      </pivotArea>
    </format>
    <format dxfId="14670">
      <pivotArea dataOnly="0" labelOnly="1" fieldPosition="0">
        <references count="3">
          <reference field="0" count="1" selected="0">
            <x v="286"/>
          </reference>
          <reference field="1" count="1" selected="0">
            <x v="284"/>
          </reference>
          <reference field="2" count="1">
            <x v="285"/>
          </reference>
        </references>
      </pivotArea>
    </format>
    <format dxfId="14669">
      <pivotArea dataOnly="0" labelOnly="1" fieldPosition="0">
        <references count="3">
          <reference field="0" count="1" selected="0">
            <x v="287"/>
          </reference>
          <reference field="1" count="1" selected="0">
            <x v="285"/>
          </reference>
          <reference field="2" count="1">
            <x v="286"/>
          </reference>
        </references>
      </pivotArea>
    </format>
    <format dxfId="14668">
      <pivotArea dataOnly="0" labelOnly="1" fieldPosition="0">
        <references count="3">
          <reference field="0" count="1" selected="0">
            <x v="288"/>
          </reference>
          <reference field="1" count="1" selected="0">
            <x v="286"/>
          </reference>
          <reference field="2" count="1">
            <x v="287"/>
          </reference>
        </references>
      </pivotArea>
    </format>
    <format dxfId="14667">
      <pivotArea dataOnly="0" labelOnly="1" fieldPosition="0">
        <references count="3">
          <reference field="0" count="1" selected="0">
            <x v="289"/>
          </reference>
          <reference field="1" count="1" selected="0">
            <x v="287"/>
          </reference>
          <reference field="2" count="1">
            <x v="288"/>
          </reference>
        </references>
      </pivotArea>
    </format>
    <format dxfId="14666">
      <pivotArea dataOnly="0" labelOnly="1" fieldPosition="0">
        <references count="3">
          <reference field="0" count="1" selected="0">
            <x v="290"/>
          </reference>
          <reference field="1" count="1" selected="0">
            <x v="288"/>
          </reference>
          <reference field="2" count="1">
            <x v="289"/>
          </reference>
        </references>
      </pivotArea>
    </format>
    <format dxfId="14665">
      <pivotArea dataOnly="0" labelOnly="1" fieldPosition="0">
        <references count="3">
          <reference field="0" count="1" selected="0">
            <x v="291"/>
          </reference>
          <reference field="1" count="1" selected="0">
            <x v="289"/>
          </reference>
          <reference field="2" count="1">
            <x v="290"/>
          </reference>
        </references>
      </pivotArea>
    </format>
    <format dxfId="14664">
      <pivotArea dataOnly="0" labelOnly="1" fieldPosition="0">
        <references count="3">
          <reference field="0" count="1" selected="0">
            <x v="292"/>
          </reference>
          <reference field="1" count="1" selected="0">
            <x v="290"/>
          </reference>
          <reference field="2" count="1">
            <x v="291"/>
          </reference>
        </references>
      </pivotArea>
    </format>
    <format dxfId="14663">
      <pivotArea dataOnly="0" labelOnly="1" fieldPosition="0">
        <references count="3">
          <reference field="0" count="1" selected="0">
            <x v="293"/>
          </reference>
          <reference field="1" count="1" selected="0">
            <x v="291"/>
          </reference>
          <reference field="2" count="1">
            <x v="292"/>
          </reference>
        </references>
      </pivotArea>
    </format>
    <format dxfId="14662">
      <pivotArea dataOnly="0" labelOnly="1" fieldPosition="0">
        <references count="3">
          <reference field="0" count="1" selected="0">
            <x v="294"/>
          </reference>
          <reference field="1" count="1" selected="0">
            <x v="292"/>
          </reference>
          <reference field="2" count="1">
            <x v="293"/>
          </reference>
        </references>
      </pivotArea>
    </format>
    <format dxfId="14661">
      <pivotArea dataOnly="0" labelOnly="1" fieldPosition="0">
        <references count="3">
          <reference field="0" count="1" selected="0">
            <x v="295"/>
          </reference>
          <reference field="1" count="1" selected="0">
            <x v="293"/>
          </reference>
          <reference field="2" count="1">
            <x v="294"/>
          </reference>
        </references>
      </pivotArea>
    </format>
    <format dxfId="14660">
      <pivotArea dataOnly="0" labelOnly="1" fieldPosition="0">
        <references count="3">
          <reference field="0" count="1" selected="0">
            <x v="296"/>
          </reference>
          <reference field="1" count="1" selected="0">
            <x v="294"/>
          </reference>
          <reference field="2" count="1">
            <x v="295"/>
          </reference>
        </references>
      </pivotArea>
    </format>
    <format dxfId="14659">
      <pivotArea dataOnly="0" labelOnly="1" fieldPosition="0">
        <references count="3">
          <reference field="0" count="1" selected="0">
            <x v="297"/>
          </reference>
          <reference field="1" count="1" selected="0">
            <x v="295"/>
          </reference>
          <reference field="2" count="1">
            <x v="296"/>
          </reference>
        </references>
      </pivotArea>
    </format>
    <format dxfId="14658">
      <pivotArea dataOnly="0" labelOnly="1" fieldPosition="0">
        <references count="3">
          <reference field="0" count="1" selected="0">
            <x v="298"/>
          </reference>
          <reference field="1" count="1" selected="0">
            <x v="296"/>
          </reference>
          <reference field="2" count="1">
            <x v="297"/>
          </reference>
        </references>
      </pivotArea>
    </format>
    <format dxfId="14657">
      <pivotArea dataOnly="0" labelOnly="1" fieldPosition="0">
        <references count="3">
          <reference field="0" count="1" selected="0">
            <x v="299"/>
          </reference>
          <reference field="1" count="1" selected="0">
            <x v="297"/>
          </reference>
          <reference field="2" count="1">
            <x v="298"/>
          </reference>
        </references>
      </pivotArea>
    </format>
    <format dxfId="14656">
      <pivotArea dataOnly="0" labelOnly="1" fieldPosition="0">
        <references count="3">
          <reference field="0" count="1" selected="0">
            <x v="300"/>
          </reference>
          <reference field="1" count="1" selected="0">
            <x v="298"/>
          </reference>
          <reference field="2" count="1">
            <x v="299"/>
          </reference>
        </references>
      </pivotArea>
    </format>
    <format dxfId="14655">
      <pivotArea dataOnly="0" labelOnly="1" fieldPosition="0">
        <references count="3">
          <reference field="0" count="1" selected="0">
            <x v="301"/>
          </reference>
          <reference field="1" count="1" selected="0">
            <x v="299"/>
          </reference>
          <reference field="2" count="1">
            <x v="300"/>
          </reference>
        </references>
      </pivotArea>
    </format>
    <format dxfId="14654">
      <pivotArea dataOnly="0" labelOnly="1" fieldPosition="0">
        <references count="3">
          <reference field="0" count="1" selected="0">
            <x v="302"/>
          </reference>
          <reference field="1" count="1" selected="0">
            <x v="300"/>
          </reference>
          <reference field="2" count="1">
            <x v="301"/>
          </reference>
        </references>
      </pivotArea>
    </format>
    <format dxfId="14653">
      <pivotArea dataOnly="0" labelOnly="1" fieldPosition="0">
        <references count="3">
          <reference field="0" count="1" selected="0">
            <x v="303"/>
          </reference>
          <reference field="1" count="1" selected="0">
            <x v="301"/>
          </reference>
          <reference field="2" count="1">
            <x v="302"/>
          </reference>
        </references>
      </pivotArea>
    </format>
    <format dxfId="14652">
      <pivotArea dataOnly="0" labelOnly="1" fieldPosition="0">
        <references count="3">
          <reference field="0" count="1" selected="0">
            <x v="304"/>
          </reference>
          <reference field="1" count="1" selected="0">
            <x v="302"/>
          </reference>
          <reference field="2" count="1">
            <x v="303"/>
          </reference>
        </references>
      </pivotArea>
    </format>
    <format dxfId="14651">
      <pivotArea dataOnly="0" labelOnly="1" fieldPosition="0">
        <references count="3">
          <reference field="0" count="1" selected="0">
            <x v="305"/>
          </reference>
          <reference field="1" count="1" selected="0">
            <x v="303"/>
          </reference>
          <reference field="2" count="1">
            <x v="304"/>
          </reference>
        </references>
      </pivotArea>
    </format>
    <format dxfId="14650">
      <pivotArea dataOnly="0" labelOnly="1" fieldPosition="0">
        <references count="3">
          <reference field="0" count="1" selected="0">
            <x v="306"/>
          </reference>
          <reference field="1" count="1" selected="0">
            <x v="304"/>
          </reference>
          <reference field="2" count="1">
            <x v="305"/>
          </reference>
        </references>
      </pivotArea>
    </format>
    <format dxfId="14649">
      <pivotArea dataOnly="0" labelOnly="1" fieldPosition="0">
        <references count="3">
          <reference field="0" count="1" selected="0">
            <x v="307"/>
          </reference>
          <reference field="1" count="1" selected="0">
            <x v="305"/>
          </reference>
          <reference field="2" count="1">
            <x v="306"/>
          </reference>
        </references>
      </pivotArea>
    </format>
    <format dxfId="14648">
      <pivotArea dataOnly="0" labelOnly="1" fieldPosition="0">
        <references count="3">
          <reference field="0" count="1" selected="0">
            <x v="308"/>
          </reference>
          <reference field="1" count="1" selected="0">
            <x v="306"/>
          </reference>
          <reference field="2" count="1">
            <x v="307"/>
          </reference>
        </references>
      </pivotArea>
    </format>
    <format dxfId="14647">
      <pivotArea dataOnly="0" labelOnly="1" fieldPosition="0">
        <references count="3">
          <reference field="0" count="1" selected="0">
            <x v="309"/>
          </reference>
          <reference field="1" count="1" selected="0">
            <x v="307"/>
          </reference>
          <reference field="2" count="1">
            <x v="308"/>
          </reference>
        </references>
      </pivotArea>
    </format>
    <format dxfId="14646">
      <pivotArea dataOnly="0" labelOnly="1" fieldPosition="0">
        <references count="3">
          <reference field="0" count="1" selected="0">
            <x v="310"/>
          </reference>
          <reference field="1" count="1" selected="0">
            <x v="308"/>
          </reference>
          <reference field="2" count="1">
            <x v="309"/>
          </reference>
        </references>
      </pivotArea>
    </format>
    <format dxfId="14645">
      <pivotArea dataOnly="0" labelOnly="1" fieldPosition="0">
        <references count="3">
          <reference field="0" count="1" selected="0">
            <x v="311"/>
          </reference>
          <reference field="1" count="1" selected="0">
            <x v="309"/>
          </reference>
          <reference field="2" count="1">
            <x v="310"/>
          </reference>
        </references>
      </pivotArea>
    </format>
    <format dxfId="14644">
      <pivotArea dataOnly="0" labelOnly="1" fieldPosition="0">
        <references count="3">
          <reference field="0" count="1" selected="0">
            <x v="312"/>
          </reference>
          <reference field="1" count="1" selected="0">
            <x v="310"/>
          </reference>
          <reference field="2" count="1">
            <x v="311"/>
          </reference>
        </references>
      </pivotArea>
    </format>
    <format dxfId="14643">
      <pivotArea dataOnly="0" labelOnly="1" fieldPosition="0">
        <references count="3">
          <reference field="0" count="1" selected="0">
            <x v="313"/>
          </reference>
          <reference field="1" count="1" selected="0">
            <x v="311"/>
          </reference>
          <reference field="2" count="1">
            <x v="312"/>
          </reference>
        </references>
      </pivotArea>
    </format>
    <format dxfId="14642">
      <pivotArea dataOnly="0" labelOnly="1" fieldPosition="0">
        <references count="3">
          <reference field="0" count="1" selected="0">
            <x v="314"/>
          </reference>
          <reference field="1" count="1" selected="0">
            <x v="312"/>
          </reference>
          <reference field="2" count="1">
            <x v="313"/>
          </reference>
        </references>
      </pivotArea>
    </format>
    <format dxfId="14641">
      <pivotArea dataOnly="0" labelOnly="1" fieldPosition="0">
        <references count="3">
          <reference field="0" count="1" selected="0">
            <x v="315"/>
          </reference>
          <reference field="1" count="1" selected="0">
            <x v="313"/>
          </reference>
          <reference field="2" count="1">
            <x v="314"/>
          </reference>
        </references>
      </pivotArea>
    </format>
    <format dxfId="14640">
      <pivotArea dataOnly="0" labelOnly="1" fieldPosition="0">
        <references count="3">
          <reference field="0" count="1" selected="0">
            <x v="316"/>
          </reference>
          <reference field="1" count="1" selected="0">
            <x v="314"/>
          </reference>
          <reference field="2" count="1">
            <x v="315"/>
          </reference>
        </references>
      </pivotArea>
    </format>
    <format dxfId="14639">
      <pivotArea dataOnly="0" labelOnly="1" fieldPosition="0">
        <references count="3">
          <reference field="0" count="1" selected="0">
            <x v="317"/>
          </reference>
          <reference field="1" count="1" selected="0">
            <x v="315"/>
          </reference>
          <reference field="2" count="1">
            <x v="316"/>
          </reference>
        </references>
      </pivotArea>
    </format>
    <format dxfId="14638">
      <pivotArea dataOnly="0" labelOnly="1" fieldPosition="0">
        <references count="3">
          <reference field="0" count="1" selected="0">
            <x v="318"/>
          </reference>
          <reference field="1" count="1" selected="0">
            <x v="316"/>
          </reference>
          <reference field="2" count="1">
            <x v="317"/>
          </reference>
        </references>
      </pivotArea>
    </format>
    <format dxfId="14637">
      <pivotArea dataOnly="0" labelOnly="1" fieldPosition="0">
        <references count="3">
          <reference field="0" count="1" selected="0">
            <x v="319"/>
          </reference>
          <reference field="1" count="1" selected="0">
            <x v="317"/>
          </reference>
          <reference field="2" count="1">
            <x v="318"/>
          </reference>
        </references>
      </pivotArea>
    </format>
    <format dxfId="14636">
      <pivotArea dataOnly="0" labelOnly="1" fieldPosition="0">
        <references count="3">
          <reference field="0" count="1" selected="0">
            <x v="320"/>
          </reference>
          <reference field="1" count="1" selected="0">
            <x v="318"/>
          </reference>
          <reference field="2" count="1">
            <x v="319"/>
          </reference>
        </references>
      </pivotArea>
    </format>
    <format dxfId="14635">
      <pivotArea dataOnly="0" labelOnly="1" fieldPosition="0">
        <references count="3">
          <reference field="0" count="1" selected="0">
            <x v="321"/>
          </reference>
          <reference field="1" count="1" selected="0">
            <x v="319"/>
          </reference>
          <reference field="2" count="1">
            <x v="320"/>
          </reference>
        </references>
      </pivotArea>
    </format>
    <format dxfId="14634">
      <pivotArea dataOnly="0" labelOnly="1" fieldPosition="0">
        <references count="3">
          <reference field="0" count="1" selected="0">
            <x v="322"/>
          </reference>
          <reference field="1" count="1" selected="0">
            <x v="320"/>
          </reference>
          <reference field="2" count="1">
            <x v="321"/>
          </reference>
        </references>
      </pivotArea>
    </format>
    <format dxfId="14633">
      <pivotArea dataOnly="0" labelOnly="1" fieldPosition="0">
        <references count="3">
          <reference field="0" count="1" selected="0">
            <x v="323"/>
          </reference>
          <reference field="1" count="1" selected="0">
            <x v="321"/>
          </reference>
          <reference field="2" count="1">
            <x v="322"/>
          </reference>
        </references>
      </pivotArea>
    </format>
    <format dxfId="14632">
      <pivotArea dataOnly="0" labelOnly="1" fieldPosition="0">
        <references count="3">
          <reference field="0" count="1" selected="0">
            <x v="324"/>
          </reference>
          <reference field="1" count="1" selected="0">
            <x v="322"/>
          </reference>
          <reference field="2" count="1">
            <x v="323"/>
          </reference>
        </references>
      </pivotArea>
    </format>
    <format dxfId="14631">
      <pivotArea dataOnly="0" labelOnly="1" fieldPosition="0">
        <references count="3">
          <reference field="0" count="1" selected="0">
            <x v="325"/>
          </reference>
          <reference field="1" count="1" selected="0">
            <x v="323"/>
          </reference>
          <reference field="2" count="1">
            <x v="324"/>
          </reference>
        </references>
      </pivotArea>
    </format>
    <format dxfId="14630">
      <pivotArea dataOnly="0" labelOnly="1" fieldPosition="0">
        <references count="3">
          <reference field="0" count="1" selected="0">
            <x v="326"/>
          </reference>
          <reference field="1" count="1" selected="0">
            <x v="324"/>
          </reference>
          <reference field="2" count="1">
            <x v="325"/>
          </reference>
        </references>
      </pivotArea>
    </format>
    <format dxfId="14629">
      <pivotArea dataOnly="0" labelOnly="1" fieldPosition="0">
        <references count="3">
          <reference field="0" count="1" selected="0">
            <x v="327"/>
          </reference>
          <reference field="1" count="1" selected="0">
            <x v="325"/>
          </reference>
          <reference field="2" count="1">
            <x v="326"/>
          </reference>
        </references>
      </pivotArea>
    </format>
    <format dxfId="14628">
      <pivotArea dataOnly="0" labelOnly="1" fieldPosition="0">
        <references count="3">
          <reference field="0" count="1" selected="0">
            <x v="328"/>
          </reference>
          <reference field="1" count="1" selected="0">
            <x v="326"/>
          </reference>
          <reference field="2" count="1">
            <x v="327"/>
          </reference>
        </references>
      </pivotArea>
    </format>
    <format dxfId="14627">
      <pivotArea dataOnly="0" labelOnly="1" fieldPosition="0">
        <references count="3">
          <reference field="0" count="1" selected="0">
            <x v="329"/>
          </reference>
          <reference field="1" count="1" selected="0">
            <x v="327"/>
          </reference>
          <reference field="2" count="1">
            <x v="328"/>
          </reference>
        </references>
      </pivotArea>
    </format>
    <format dxfId="14626">
      <pivotArea dataOnly="0" labelOnly="1" fieldPosition="0">
        <references count="3">
          <reference field="0" count="1" selected="0">
            <x v="330"/>
          </reference>
          <reference field="1" count="1" selected="0">
            <x v="328"/>
          </reference>
          <reference field="2" count="1">
            <x v="329"/>
          </reference>
        </references>
      </pivotArea>
    </format>
    <format dxfId="14625">
      <pivotArea dataOnly="0" labelOnly="1" fieldPosition="0">
        <references count="3">
          <reference field="0" count="1" selected="0">
            <x v="331"/>
          </reference>
          <reference field="1" count="1" selected="0">
            <x v="329"/>
          </reference>
          <reference field="2" count="1">
            <x v="330"/>
          </reference>
        </references>
      </pivotArea>
    </format>
    <format dxfId="14624">
      <pivotArea dataOnly="0" labelOnly="1" fieldPosition="0">
        <references count="3">
          <reference field="0" count="1" selected="0">
            <x v="332"/>
          </reference>
          <reference field="1" count="1" selected="0">
            <x v="330"/>
          </reference>
          <reference field="2" count="1">
            <x v="331"/>
          </reference>
        </references>
      </pivotArea>
    </format>
    <format dxfId="14623">
      <pivotArea dataOnly="0" labelOnly="1" fieldPosition="0">
        <references count="3">
          <reference field="0" count="1" selected="0">
            <x v="333"/>
          </reference>
          <reference field="1" count="1" selected="0">
            <x v="331"/>
          </reference>
          <reference field="2" count="1">
            <x v="332"/>
          </reference>
        </references>
      </pivotArea>
    </format>
    <format dxfId="14622">
      <pivotArea dataOnly="0" labelOnly="1" fieldPosition="0">
        <references count="3">
          <reference field="0" count="1" selected="0">
            <x v="334"/>
          </reference>
          <reference field="1" count="1" selected="0">
            <x v="332"/>
          </reference>
          <reference field="2" count="1">
            <x v="333"/>
          </reference>
        </references>
      </pivotArea>
    </format>
    <format dxfId="14621">
      <pivotArea dataOnly="0" labelOnly="1" fieldPosition="0">
        <references count="3">
          <reference field="0" count="1" selected="0">
            <x v="335"/>
          </reference>
          <reference field="1" count="1" selected="0">
            <x v="333"/>
          </reference>
          <reference field="2" count="1">
            <x v="334"/>
          </reference>
        </references>
      </pivotArea>
    </format>
    <format dxfId="14620">
      <pivotArea dataOnly="0" labelOnly="1" fieldPosition="0">
        <references count="3">
          <reference field="0" count="1" selected="0">
            <x v="336"/>
          </reference>
          <reference field="1" count="1" selected="0">
            <x v="334"/>
          </reference>
          <reference field="2" count="1">
            <x v="335"/>
          </reference>
        </references>
      </pivotArea>
    </format>
    <format dxfId="14619">
      <pivotArea dataOnly="0" labelOnly="1" fieldPosition="0">
        <references count="3">
          <reference field="0" count="1" selected="0">
            <x v="337"/>
          </reference>
          <reference field="1" count="1" selected="0">
            <x v="335"/>
          </reference>
          <reference field="2" count="1">
            <x v="336"/>
          </reference>
        </references>
      </pivotArea>
    </format>
    <format dxfId="14618">
      <pivotArea dataOnly="0" labelOnly="1" fieldPosition="0">
        <references count="3">
          <reference field="0" count="1" selected="0">
            <x v="338"/>
          </reference>
          <reference field="1" count="1" selected="0">
            <x v="336"/>
          </reference>
          <reference field="2" count="1">
            <x v="337"/>
          </reference>
        </references>
      </pivotArea>
    </format>
    <format dxfId="14617">
      <pivotArea dataOnly="0" labelOnly="1" fieldPosition="0">
        <references count="3">
          <reference field="0" count="1" selected="0">
            <x v="339"/>
          </reference>
          <reference field="1" count="1" selected="0">
            <x v="337"/>
          </reference>
          <reference field="2" count="1">
            <x v="338"/>
          </reference>
        </references>
      </pivotArea>
    </format>
    <format dxfId="14616">
      <pivotArea dataOnly="0" labelOnly="1" fieldPosition="0">
        <references count="3">
          <reference field="0" count="1" selected="0">
            <x v="340"/>
          </reference>
          <reference field="1" count="1" selected="0">
            <x v="338"/>
          </reference>
          <reference field="2" count="1">
            <x v="339"/>
          </reference>
        </references>
      </pivotArea>
    </format>
    <format dxfId="14615">
      <pivotArea dataOnly="0" labelOnly="1" fieldPosition="0">
        <references count="3">
          <reference field="0" count="1" selected="0">
            <x v="341"/>
          </reference>
          <reference field="1" count="1" selected="0">
            <x v="339"/>
          </reference>
          <reference field="2" count="1">
            <x v="340"/>
          </reference>
        </references>
      </pivotArea>
    </format>
    <format dxfId="14614">
      <pivotArea dataOnly="0" labelOnly="1" fieldPosition="0">
        <references count="3">
          <reference field="0" count="1" selected="0">
            <x v="342"/>
          </reference>
          <reference field="1" count="1" selected="0">
            <x v="340"/>
          </reference>
          <reference field="2" count="1">
            <x v="341"/>
          </reference>
        </references>
      </pivotArea>
    </format>
    <format dxfId="14613">
      <pivotArea dataOnly="0" labelOnly="1" fieldPosition="0">
        <references count="3">
          <reference field="0" count="1" selected="0">
            <x v="343"/>
          </reference>
          <reference field="1" count="1" selected="0">
            <x v="341"/>
          </reference>
          <reference field="2" count="1">
            <x v="342"/>
          </reference>
        </references>
      </pivotArea>
    </format>
    <format dxfId="14612">
      <pivotArea dataOnly="0" labelOnly="1" fieldPosition="0">
        <references count="3">
          <reference field="0" count="1" selected="0">
            <x v="344"/>
          </reference>
          <reference field="1" count="1" selected="0">
            <x v="342"/>
          </reference>
          <reference field="2" count="1">
            <x v="343"/>
          </reference>
        </references>
      </pivotArea>
    </format>
    <format dxfId="14611">
      <pivotArea dataOnly="0" labelOnly="1" fieldPosition="0">
        <references count="3">
          <reference field="0" count="1" selected="0">
            <x v="345"/>
          </reference>
          <reference field="1" count="1" selected="0">
            <x v="343"/>
          </reference>
          <reference field="2" count="1">
            <x v="344"/>
          </reference>
        </references>
      </pivotArea>
    </format>
    <format dxfId="14610">
      <pivotArea dataOnly="0" labelOnly="1" fieldPosition="0">
        <references count="3">
          <reference field="0" count="1" selected="0">
            <x v="346"/>
          </reference>
          <reference field="1" count="1" selected="0">
            <x v="344"/>
          </reference>
          <reference field="2" count="1">
            <x v="345"/>
          </reference>
        </references>
      </pivotArea>
    </format>
    <format dxfId="14609">
      <pivotArea dataOnly="0" labelOnly="1" fieldPosition="0">
        <references count="3">
          <reference field="0" count="1" selected="0">
            <x v="347"/>
          </reference>
          <reference field="1" count="1" selected="0">
            <x v="345"/>
          </reference>
          <reference field="2" count="1">
            <x v="346"/>
          </reference>
        </references>
      </pivotArea>
    </format>
    <format dxfId="14608">
      <pivotArea dataOnly="0" labelOnly="1" fieldPosition="0">
        <references count="3">
          <reference field="0" count="1" selected="0">
            <x v="348"/>
          </reference>
          <reference field="1" count="1" selected="0">
            <x v="346"/>
          </reference>
          <reference field="2" count="1">
            <x v="347"/>
          </reference>
        </references>
      </pivotArea>
    </format>
    <format dxfId="14607">
      <pivotArea dataOnly="0" labelOnly="1" fieldPosition="0">
        <references count="3">
          <reference field="0" count="1" selected="0">
            <x v="349"/>
          </reference>
          <reference field="1" count="1" selected="0">
            <x v="347"/>
          </reference>
          <reference field="2" count="1">
            <x v="348"/>
          </reference>
        </references>
      </pivotArea>
    </format>
    <format dxfId="14606">
      <pivotArea dataOnly="0" labelOnly="1" fieldPosition="0">
        <references count="3">
          <reference field="0" count="1" selected="0">
            <x v="350"/>
          </reference>
          <reference field="1" count="1" selected="0">
            <x v="348"/>
          </reference>
          <reference field="2" count="1">
            <x v="349"/>
          </reference>
        </references>
      </pivotArea>
    </format>
    <format dxfId="14605">
      <pivotArea dataOnly="0" labelOnly="1" fieldPosition="0">
        <references count="3">
          <reference field="0" count="1" selected="0">
            <x v="351"/>
          </reference>
          <reference field="1" count="1" selected="0">
            <x v="349"/>
          </reference>
          <reference field="2" count="1">
            <x v="350"/>
          </reference>
        </references>
      </pivotArea>
    </format>
    <format dxfId="14604">
      <pivotArea dataOnly="0" labelOnly="1" fieldPosition="0">
        <references count="3">
          <reference field="0" count="1" selected="0">
            <x v="352"/>
          </reference>
          <reference field="1" count="1" selected="0">
            <x v="350"/>
          </reference>
          <reference field="2" count="1">
            <x v="351"/>
          </reference>
        </references>
      </pivotArea>
    </format>
    <format dxfId="14603">
      <pivotArea dataOnly="0" labelOnly="1" fieldPosition="0">
        <references count="3">
          <reference field="0" count="1" selected="0">
            <x v="353"/>
          </reference>
          <reference field="1" count="1" selected="0">
            <x v="351"/>
          </reference>
          <reference field="2" count="1">
            <x v="352"/>
          </reference>
        </references>
      </pivotArea>
    </format>
    <format dxfId="14602">
      <pivotArea dataOnly="0" labelOnly="1" fieldPosition="0">
        <references count="3">
          <reference field="0" count="1" selected="0">
            <x v="354"/>
          </reference>
          <reference field="1" count="1" selected="0">
            <x v="352"/>
          </reference>
          <reference field="2" count="1">
            <x v="353"/>
          </reference>
        </references>
      </pivotArea>
    </format>
    <format dxfId="14601">
      <pivotArea dataOnly="0" labelOnly="1" fieldPosition="0">
        <references count="3">
          <reference field="0" count="1" selected="0">
            <x v="355"/>
          </reference>
          <reference field="1" count="1" selected="0">
            <x v="353"/>
          </reference>
          <reference field="2" count="1">
            <x v="354"/>
          </reference>
        </references>
      </pivotArea>
    </format>
    <format dxfId="14600">
      <pivotArea dataOnly="0" labelOnly="1" fieldPosition="0">
        <references count="3">
          <reference field="0" count="1" selected="0">
            <x v="356"/>
          </reference>
          <reference field="1" count="1" selected="0">
            <x v="354"/>
          </reference>
          <reference field="2" count="1">
            <x v="355"/>
          </reference>
        </references>
      </pivotArea>
    </format>
    <format dxfId="14599">
      <pivotArea dataOnly="0" labelOnly="1" fieldPosition="0">
        <references count="3">
          <reference field="0" count="1" selected="0">
            <x v="357"/>
          </reference>
          <reference field="1" count="1" selected="0">
            <x v="355"/>
          </reference>
          <reference field="2" count="1">
            <x v="356"/>
          </reference>
        </references>
      </pivotArea>
    </format>
    <format dxfId="14598">
      <pivotArea dataOnly="0" labelOnly="1" fieldPosition="0">
        <references count="3">
          <reference field="0" count="1" selected="0">
            <x v="358"/>
          </reference>
          <reference field="1" count="1" selected="0">
            <x v="356"/>
          </reference>
          <reference field="2" count="1">
            <x v="357"/>
          </reference>
        </references>
      </pivotArea>
    </format>
    <format dxfId="14597">
      <pivotArea dataOnly="0" labelOnly="1" fieldPosition="0">
        <references count="3">
          <reference field="0" count="1" selected="0">
            <x v="359"/>
          </reference>
          <reference field="1" count="1" selected="0">
            <x v="357"/>
          </reference>
          <reference field="2" count="1">
            <x v="358"/>
          </reference>
        </references>
      </pivotArea>
    </format>
    <format dxfId="14596">
      <pivotArea dataOnly="0" labelOnly="1" fieldPosition="0">
        <references count="3">
          <reference field="0" count="1" selected="0">
            <x v="360"/>
          </reference>
          <reference field="1" count="1" selected="0">
            <x v="358"/>
          </reference>
          <reference field="2" count="1">
            <x v="359"/>
          </reference>
        </references>
      </pivotArea>
    </format>
    <format dxfId="14595">
      <pivotArea dataOnly="0" labelOnly="1" fieldPosition="0">
        <references count="3">
          <reference field="0" count="1" selected="0">
            <x v="361"/>
          </reference>
          <reference field="1" count="1" selected="0">
            <x v="359"/>
          </reference>
          <reference field="2" count="1">
            <x v="360"/>
          </reference>
        </references>
      </pivotArea>
    </format>
    <format dxfId="14594">
      <pivotArea dataOnly="0" labelOnly="1" fieldPosition="0">
        <references count="3">
          <reference field="0" count="1" selected="0">
            <x v="362"/>
          </reference>
          <reference field="1" count="1" selected="0">
            <x v="360"/>
          </reference>
          <reference field="2" count="1">
            <x v="361"/>
          </reference>
        </references>
      </pivotArea>
    </format>
    <format dxfId="14593">
      <pivotArea dataOnly="0" labelOnly="1" fieldPosition="0">
        <references count="3">
          <reference field="0" count="1" selected="0">
            <x v="363"/>
          </reference>
          <reference field="1" count="1" selected="0">
            <x v="361"/>
          </reference>
          <reference field="2" count="1">
            <x v="362"/>
          </reference>
        </references>
      </pivotArea>
    </format>
    <format dxfId="14592">
      <pivotArea dataOnly="0" labelOnly="1" fieldPosition="0">
        <references count="3">
          <reference field="0" count="1" selected="0">
            <x v="364"/>
          </reference>
          <reference field="1" count="1" selected="0">
            <x v="362"/>
          </reference>
          <reference field="2" count="1">
            <x v="363"/>
          </reference>
        </references>
      </pivotArea>
    </format>
    <format dxfId="14591">
      <pivotArea dataOnly="0" labelOnly="1" fieldPosition="0">
        <references count="3">
          <reference field="0" count="1" selected="0">
            <x v="365"/>
          </reference>
          <reference field="1" count="1" selected="0">
            <x v="363"/>
          </reference>
          <reference field="2" count="1">
            <x v="364"/>
          </reference>
        </references>
      </pivotArea>
    </format>
    <format dxfId="14590">
      <pivotArea dataOnly="0" labelOnly="1" fieldPosition="0">
        <references count="3">
          <reference field="0" count="1" selected="0">
            <x v="366"/>
          </reference>
          <reference field="1" count="1" selected="0">
            <x v="364"/>
          </reference>
          <reference field="2" count="1">
            <x v="365"/>
          </reference>
        </references>
      </pivotArea>
    </format>
    <format dxfId="14589">
      <pivotArea dataOnly="0" labelOnly="1" fieldPosition="0">
        <references count="3">
          <reference field="0" count="1" selected="0">
            <x v="367"/>
          </reference>
          <reference field="1" count="1" selected="0">
            <x v="365"/>
          </reference>
          <reference field="2" count="1">
            <x v="366"/>
          </reference>
        </references>
      </pivotArea>
    </format>
    <format dxfId="14588">
      <pivotArea dataOnly="0" labelOnly="1" fieldPosition="0">
        <references count="3">
          <reference field="0" count="1" selected="0">
            <x v="368"/>
          </reference>
          <reference field="1" count="1" selected="0">
            <x v="366"/>
          </reference>
          <reference field="2" count="1">
            <x v="367"/>
          </reference>
        </references>
      </pivotArea>
    </format>
    <format dxfId="14587">
      <pivotArea dataOnly="0" labelOnly="1" fieldPosition="0">
        <references count="3">
          <reference field="0" count="1" selected="0">
            <x v="369"/>
          </reference>
          <reference field="1" count="1" selected="0">
            <x v="367"/>
          </reference>
          <reference field="2" count="1">
            <x v="368"/>
          </reference>
        </references>
      </pivotArea>
    </format>
    <format dxfId="14586">
      <pivotArea dataOnly="0" labelOnly="1" fieldPosition="0">
        <references count="3">
          <reference field="0" count="1" selected="0">
            <x v="370"/>
          </reference>
          <reference field="1" count="1" selected="0">
            <x v="368"/>
          </reference>
          <reference field="2" count="1">
            <x v="369"/>
          </reference>
        </references>
      </pivotArea>
    </format>
    <format dxfId="14585">
      <pivotArea dataOnly="0" labelOnly="1" fieldPosition="0">
        <references count="3">
          <reference field="0" count="1" selected="0">
            <x v="371"/>
          </reference>
          <reference field="1" count="1" selected="0">
            <x v="369"/>
          </reference>
          <reference field="2" count="1">
            <x v="370"/>
          </reference>
        </references>
      </pivotArea>
    </format>
    <format dxfId="14584">
      <pivotArea dataOnly="0" labelOnly="1" fieldPosition="0">
        <references count="3">
          <reference field="0" count="1" selected="0">
            <x v="372"/>
          </reference>
          <reference field="1" count="1" selected="0">
            <x v="370"/>
          </reference>
          <reference field="2" count="1">
            <x v="371"/>
          </reference>
        </references>
      </pivotArea>
    </format>
    <format dxfId="14583">
      <pivotArea dataOnly="0" labelOnly="1" fieldPosition="0">
        <references count="3">
          <reference field="0" count="1" selected="0">
            <x v="373"/>
          </reference>
          <reference field="1" count="1" selected="0">
            <x v="371"/>
          </reference>
          <reference field="2" count="1">
            <x v="372"/>
          </reference>
        </references>
      </pivotArea>
    </format>
    <format dxfId="14582">
      <pivotArea dataOnly="0" labelOnly="1" fieldPosition="0">
        <references count="3">
          <reference field="0" count="1" selected="0">
            <x v="374"/>
          </reference>
          <reference field="1" count="1" selected="0">
            <x v="372"/>
          </reference>
          <reference field="2" count="1">
            <x v="373"/>
          </reference>
        </references>
      </pivotArea>
    </format>
    <format dxfId="14581">
      <pivotArea dataOnly="0" labelOnly="1" fieldPosition="0">
        <references count="3">
          <reference field="0" count="1" selected="0">
            <x v="375"/>
          </reference>
          <reference field="1" count="1" selected="0">
            <x v="373"/>
          </reference>
          <reference field="2" count="1">
            <x v="374"/>
          </reference>
        </references>
      </pivotArea>
    </format>
    <format dxfId="14580">
      <pivotArea dataOnly="0" labelOnly="1" fieldPosition="0">
        <references count="3">
          <reference field="0" count="1" selected="0">
            <x v="376"/>
          </reference>
          <reference field="1" count="1" selected="0">
            <x v="374"/>
          </reference>
          <reference field="2" count="1">
            <x v="375"/>
          </reference>
        </references>
      </pivotArea>
    </format>
    <format dxfId="14579">
      <pivotArea dataOnly="0" labelOnly="1" fieldPosition="0">
        <references count="3">
          <reference field="0" count="1" selected="0">
            <x v="377"/>
          </reference>
          <reference field="1" count="1" selected="0">
            <x v="375"/>
          </reference>
          <reference field="2" count="1">
            <x v="376"/>
          </reference>
        </references>
      </pivotArea>
    </format>
    <format dxfId="14578">
      <pivotArea dataOnly="0" labelOnly="1" fieldPosition="0">
        <references count="3">
          <reference field="0" count="1" selected="0">
            <x v="378"/>
          </reference>
          <reference field="1" count="1" selected="0">
            <x v="376"/>
          </reference>
          <reference field="2" count="1">
            <x v="377"/>
          </reference>
        </references>
      </pivotArea>
    </format>
    <format dxfId="14577">
      <pivotArea dataOnly="0" labelOnly="1" fieldPosition="0">
        <references count="3">
          <reference field="0" count="1" selected="0">
            <x v="379"/>
          </reference>
          <reference field="1" count="1" selected="0">
            <x v="377"/>
          </reference>
          <reference field="2" count="1">
            <x v="378"/>
          </reference>
        </references>
      </pivotArea>
    </format>
    <format dxfId="14576">
      <pivotArea dataOnly="0" labelOnly="1" fieldPosition="0">
        <references count="3">
          <reference field="0" count="1" selected="0">
            <x v="380"/>
          </reference>
          <reference field="1" count="1" selected="0">
            <x v="378"/>
          </reference>
          <reference field="2" count="1">
            <x v="379"/>
          </reference>
        </references>
      </pivotArea>
    </format>
    <format dxfId="14575">
      <pivotArea dataOnly="0" labelOnly="1" fieldPosition="0">
        <references count="3">
          <reference field="0" count="1" selected="0">
            <x v="381"/>
          </reference>
          <reference field="1" count="1" selected="0">
            <x v="379"/>
          </reference>
          <reference field="2" count="1">
            <x v="380"/>
          </reference>
        </references>
      </pivotArea>
    </format>
    <format dxfId="14574">
      <pivotArea dataOnly="0" labelOnly="1" fieldPosition="0">
        <references count="3">
          <reference field="0" count="1" selected="0">
            <x v="382"/>
          </reference>
          <reference field="1" count="1" selected="0">
            <x v="380"/>
          </reference>
          <reference field="2" count="1">
            <x v="381"/>
          </reference>
        </references>
      </pivotArea>
    </format>
    <format dxfId="14573">
      <pivotArea dataOnly="0" labelOnly="1" fieldPosition="0">
        <references count="3">
          <reference field="0" count="1" selected="0">
            <x v="383"/>
          </reference>
          <reference field="1" count="1" selected="0">
            <x v="381"/>
          </reference>
          <reference field="2" count="1">
            <x v="382"/>
          </reference>
        </references>
      </pivotArea>
    </format>
    <format dxfId="14572">
      <pivotArea dataOnly="0" labelOnly="1" fieldPosition="0">
        <references count="3">
          <reference field="0" count="1" selected="0">
            <x v="384"/>
          </reference>
          <reference field="1" count="1" selected="0">
            <x v="382"/>
          </reference>
          <reference field="2" count="1">
            <x v="383"/>
          </reference>
        </references>
      </pivotArea>
    </format>
    <format dxfId="14571">
      <pivotArea dataOnly="0" labelOnly="1" fieldPosition="0">
        <references count="3">
          <reference field="0" count="1" selected="0">
            <x v="385"/>
          </reference>
          <reference field="1" count="1" selected="0">
            <x v="383"/>
          </reference>
          <reference field="2" count="1">
            <x v="384"/>
          </reference>
        </references>
      </pivotArea>
    </format>
    <format dxfId="14570">
      <pivotArea dataOnly="0" labelOnly="1" fieldPosition="0">
        <references count="3">
          <reference field="0" count="1" selected="0">
            <x v="386"/>
          </reference>
          <reference field="1" count="1" selected="0">
            <x v="384"/>
          </reference>
          <reference field="2" count="1">
            <x v="385"/>
          </reference>
        </references>
      </pivotArea>
    </format>
    <format dxfId="14569">
      <pivotArea dataOnly="0" labelOnly="1" fieldPosition="0">
        <references count="3">
          <reference field="0" count="1" selected="0">
            <x v="387"/>
          </reference>
          <reference field="1" count="1" selected="0">
            <x v="385"/>
          </reference>
          <reference field="2" count="1">
            <x v="386"/>
          </reference>
        </references>
      </pivotArea>
    </format>
    <format dxfId="14568">
      <pivotArea dataOnly="0" labelOnly="1" fieldPosition="0">
        <references count="3">
          <reference field="0" count="1" selected="0">
            <x v="388"/>
          </reference>
          <reference field="1" count="1" selected="0">
            <x v="386"/>
          </reference>
          <reference field="2" count="1">
            <x v="387"/>
          </reference>
        </references>
      </pivotArea>
    </format>
    <format dxfId="14567">
      <pivotArea dataOnly="0" labelOnly="1" fieldPosition="0">
        <references count="3">
          <reference field="0" count="1" selected="0">
            <x v="389"/>
          </reference>
          <reference field="1" count="1" selected="0">
            <x v="387"/>
          </reference>
          <reference field="2" count="1">
            <x v="388"/>
          </reference>
        </references>
      </pivotArea>
    </format>
    <format dxfId="14566">
      <pivotArea dataOnly="0" labelOnly="1" fieldPosition="0">
        <references count="3">
          <reference field="0" count="1" selected="0">
            <x v="390"/>
          </reference>
          <reference field="1" count="1" selected="0">
            <x v="388"/>
          </reference>
          <reference field="2" count="1">
            <x v="389"/>
          </reference>
        </references>
      </pivotArea>
    </format>
    <format dxfId="14565">
      <pivotArea dataOnly="0" labelOnly="1" fieldPosition="0">
        <references count="3">
          <reference field="0" count="1" selected="0">
            <x v="391"/>
          </reference>
          <reference field="1" count="1" selected="0">
            <x v="389"/>
          </reference>
          <reference field="2" count="1">
            <x v="390"/>
          </reference>
        </references>
      </pivotArea>
    </format>
    <format dxfId="14564">
      <pivotArea dataOnly="0" labelOnly="1" fieldPosition="0">
        <references count="3">
          <reference field="0" count="1" selected="0">
            <x v="392"/>
          </reference>
          <reference field="1" count="1" selected="0">
            <x v="390"/>
          </reference>
          <reference field="2" count="1">
            <x v="391"/>
          </reference>
        </references>
      </pivotArea>
    </format>
    <format dxfId="14563">
      <pivotArea dataOnly="0" labelOnly="1" fieldPosition="0">
        <references count="3">
          <reference field="0" count="1" selected="0">
            <x v="393"/>
          </reference>
          <reference field="1" count="1" selected="0">
            <x v="391"/>
          </reference>
          <reference field="2" count="1">
            <x v="392"/>
          </reference>
        </references>
      </pivotArea>
    </format>
    <format dxfId="14562">
      <pivotArea dataOnly="0" labelOnly="1" fieldPosition="0">
        <references count="3">
          <reference field="0" count="1" selected="0">
            <x v="394"/>
          </reference>
          <reference field="1" count="1" selected="0">
            <x v="392"/>
          </reference>
          <reference field="2" count="1">
            <x v="393"/>
          </reference>
        </references>
      </pivotArea>
    </format>
    <format dxfId="14561">
      <pivotArea dataOnly="0" labelOnly="1" fieldPosition="0">
        <references count="3">
          <reference field="0" count="1" selected="0">
            <x v="395"/>
          </reference>
          <reference field="1" count="1" selected="0">
            <x v="393"/>
          </reference>
          <reference field="2" count="1">
            <x v="394"/>
          </reference>
        </references>
      </pivotArea>
    </format>
    <format dxfId="14560">
      <pivotArea dataOnly="0" labelOnly="1" fieldPosition="0">
        <references count="3">
          <reference field="0" count="1" selected="0">
            <x v="396"/>
          </reference>
          <reference field="1" count="1" selected="0">
            <x v="394"/>
          </reference>
          <reference field="2" count="1">
            <x v="395"/>
          </reference>
        </references>
      </pivotArea>
    </format>
    <format dxfId="14559">
      <pivotArea dataOnly="0" labelOnly="1" fieldPosition="0">
        <references count="3">
          <reference field="0" count="1" selected="0">
            <x v="397"/>
          </reference>
          <reference field="1" count="1" selected="0">
            <x v="395"/>
          </reference>
          <reference field="2" count="1">
            <x v="396"/>
          </reference>
        </references>
      </pivotArea>
    </format>
    <format dxfId="14558">
      <pivotArea dataOnly="0" labelOnly="1" fieldPosition="0">
        <references count="3">
          <reference field="0" count="1" selected="0">
            <x v="398"/>
          </reference>
          <reference field="1" count="1" selected="0">
            <x v="396"/>
          </reference>
          <reference field="2" count="1">
            <x v="397"/>
          </reference>
        </references>
      </pivotArea>
    </format>
    <format dxfId="14557">
      <pivotArea dataOnly="0" labelOnly="1" fieldPosition="0">
        <references count="3">
          <reference field="0" count="1" selected="0">
            <x v="399"/>
          </reference>
          <reference field="1" count="1" selected="0">
            <x v="397"/>
          </reference>
          <reference field="2" count="1">
            <x v="398"/>
          </reference>
        </references>
      </pivotArea>
    </format>
    <format dxfId="14556">
      <pivotArea dataOnly="0" labelOnly="1" fieldPosition="0">
        <references count="3">
          <reference field="0" count="1" selected="0">
            <x v="400"/>
          </reference>
          <reference field="1" count="1" selected="0">
            <x v="398"/>
          </reference>
          <reference field="2" count="1">
            <x v="399"/>
          </reference>
        </references>
      </pivotArea>
    </format>
    <format dxfId="14555">
      <pivotArea dataOnly="0" labelOnly="1" fieldPosition="0">
        <references count="3">
          <reference field="0" count="1" selected="0">
            <x v="401"/>
          </reference>
          <reference field="1" count="1" selected="0">
            <x v="399"/>
          </reference>
          <reference field="2" count="1">
            <x v="400"/>
          </reference>
        </references>
      </pivotArea>
    </format>
    <format dxfId="14554">
      <pivotArea dataOnly="0" labelOnly="1" fieldPosition="0">
        <references count="3">
          <reference field="0" count="1" selected="0">
            <x v="402"/>
          </reference>
          <reference field="1" count="1" selected="0">
            <x v="400"/>
          </reference>
          <reference field="2" count="1">
            <x v="401"/>
          </reference>
        </references>
      </pivotArea>
    </format>
    <format dxfId="14553">
      <pivotArea dataOnly="0" labelOnly="1" fieldPosition="0">
        <references count="3">
          <reference field="0" count="1" selected="0">
            <x v="403"/>
          </reference>
          <reference field="1" count="1" selected="0">
            <x v="401"/>
          </reference>
          <reference field="2" count="1">
            <x v="402"/>
          </reference>
        </references>
      </pivotArea>
    </format>
    <format dxfId="14552">
      <pivotArea dataOnly="0" labelOnly="1" fieldPosition="0">
        <references count="3">
          <reference field="0" count="1" selected="0">
            <x v="404"/>
          </reference>
          <reference field="1" count="1" selected="0">
            <x v="402"/>
          </reference>
          <reference field="2" count="1">
            <x v="403"/>
          </reference>
        </references>
      </pivotArea>
    </format>
    <format dxfId="14551">
      <pivotArea dataOnly="0" labelOnly="1" fieldPosition="0">
        <references count="3">
          <reference field="0" count="1" selected="0">
            <x v="405"/>
          </reference>
          <reference field="1" count="1" selected="0">
            <x v="403"/>
          </reference>
          <reference field="2" count="1">
            <x v="404"/>
          </reference>
        </references>
      </pivotArea>
    </format>
    <format dxfId="14550">
      <pivotArea dataOnly="0" labelOnly="1" fieldPosition="0">
        <references count="3">
          <reference field="0" count="1" selected="0">
            <x v="406"/>
          </reference>
          <reference field="1" count="1" selected="0">
            <x v="404"/>
          </reference>
          <reference field="2" count="1">
            <x v="405"/>
          </reference>
        </references>
      </pivotArea>
    </format>
    <format dxfId="14549">
      <pivotArea dataOnly="0" labelOnly="1" fieldPosition="0">
        <references count="3">
          <reference field="0" count="1" selected="0">
            <x v="407"/>
          </reference>
          <reference field="1" count="1" selected="0">
            <x v="405"/>
          </reference>
          <reference field="2" count="1">
            <x v="406"/>
          </reference>
        </references>
      </pivotArea>
    </format>
    <format dxfId="14548">
      <pivotArea dataOnly="0" labelOnly="1" fieldPosition="0">
        <references count="3">
          <reference field="0" count="1" selected="0">
            <x v="408"/>
          </reference>
          <reference field="1" count="1" selected="0">
            <x v="406"/>
          </reference>
          <reference field="2" count="1">
            <x v="407"/>
          </reference>
        </references>
      </pivotArea>
    </format>
    <format dxfId="14547">
      <pivotArea dataOnly="0" labelOnly="1" fieldPosition="0">
        <references count="3">
          <reference field="0" count="1" selected="0">
            <x v="409"/>
          </reference>
          <reference field="1" count="1" selected="0">
            <x v="407"/>
          </reference>
          <reference field="2" count="1">
            <x v="408"/>
          </reference>
        </references>
      </pivotArea>
    </format>
    <format dxfId="14546">
      <pivotArea dataOnly="0" labelOnly="1" fieldPosition="0">
        <references count="3">
          <reference field="0" count="1" selected="0">
            <x v="410"/>
          </reference>
          <reference field="1" count="1" selected="0">
            <x v="408"/>
          </reference>
          <reference field="2" count="1">
            <x v="409"/>
          </reference>
        </references>
      </pivotArea>
    </format>
    <format dxfId="14545">
      <pivotArea dataOnly="0" labelOnly="1" fieldPosition="0">
        <references count="3">
          <reference field="0" count="1" selected="0">
            <x v="411"/>
          </reference>
          <reference field="1" count="1" selected="0">
            <x v="409"/>
          </reference>
          <reference field="2" count="1">
            <x v="410"/>
          </reference>
        </references>
      </pivotArea>
    </format>
    <format dxfId="14544">
      <pivotArea dataOnly="0" labelOnly="1" fieldPosition="0">
        <references count="3">
          <reference field="0" count="1" selected="0">
            <x v="412"/>
          </reference>
          <reference field="1" count="1" selected="0">
            <x v="410"/>
          </reference>
          <reference field="2" count="1">
            <x v="411"/>
          </reference>
        </references>
      </pivotArea>
    </format>
    <format dxfId="14543">
      <pivotArea dataOnly="0" labelOnly="1" fieldPosition="0">
        <references count="3">
          <reference field="0" count="1" selected="0">
            <x v="413"/>
          </reference>
          <reference field="1" count="1" selected="0">
            <x v="411"/>
          </reference>
          <reference field="2" count="1">
            <x v="412"/>
          </reference>
        </references>
      </pivotArea>
    </format>
    <format dxfId="14542">
      <pivotArea dataOnly="0" labelOnly="1" fieldPosition="0">
        <references count="3">
          <reference field="0" count="1" selected="0">
            <x v="414"/>
          </reference>
          <reference field="1" count="1" selected="0">
            <x v="412"/>
          </reference>
          <reference field="2" count="1">
            <x v="413"/>
          </reference>
        </references>
      </pivotArea>
    </format>
    <format dxfId="14541">
      <pivotArea dataOnly="0" labelOnly="1" fieldPosition="0">
        <references count="3">
          <reference field="0" count="1" selected="0">
            <x v="415"/>
          </reference>
          <reference field="1" count="1" selected="0">
            <x v="413"/>
          </reference>
          <reference field="2" count="1">
            <x v="414"/>
          </reference>
        </references>
      </pivotArea>
    </format>
    <format dxfId="14540">
      <pivotArea dataOnly="0" labelOnly="1" fieldPosition="0">
        <references count="3">
          <reference field="0" count="1" selected="0">
            <x v="416"/>
          </reference>
          <reference field="1" count="1" selected="0">
            <x v="414"/>
          </reference>
          <reference field="2" count="1">
            <x v="415"/>
          </reference>
        </references>
      </pivotArea>
    </format>
    <format dxfId="14539">
      <pivotArea dataOnly="0" labelOnly="1" fieldPosition="0">
        <references count="3">
          <reference field="0" count="1" selected="0">
            <x v="417"/>
          </reference>
          <reference field="1" count="1" selected="0">
            <x v="415"/>
          </reference>
          <reference field="2" count="1">
            <x v="416"/>
          </reference>
        </references>
      </pivotArea>
    </format>
    <format dxfId="14538">
      <pivotArea dataOnly="0" labelOnly="1" fieldPosition="0">
        <references count="3">
          <reference field="0" count="1" selected="0">
            <x v="418"/>
          </reference>
          <reference field="1" count="1" selected="0">
            <x v="416"/>
          </reference>
          <reference field="2" count="1">
            <x v="417"/>
          </reference>
        </references>
      </pivotArea>
    </format>
    <format dxfId="14537">
      <pivotArea dataOnly="0" labelOnly="1" fieldPosition="0">
        <references count="3">
          <reference field="0" count="1" selected="0">
            <x v="419"/>
          </reference>
          <reference field="1" count="1" selected="0">
            <x v="417"/>
          </reference>
          <reference field="2" count="1">
            <x v="418"/>
          </reference>
        </references>
      </pivotArea>
    </format>
    <format dxfId="14536">
      <pivotArea dataOnly="0" labelOnly="1" fieldPosition="0">
        <references count="3">
          <reference field="0" count="1" selected="0">
            <x v="420"/>
          </reference>
          <reference field="1" count="1" selected="0">
            <x v="418"/>
          </reference>
          <reference field="2" count="1">
            <x v="419"/>
          </reference>
        </references>
      </pivotArea>
    </format>
    <format dxfId="14535">
      <pivotArea dataOnly="0" labelOnly="1" fieldPosition="0">
        <references count="3">
          <reference field="0" count="1" selected="0">
            <x v="421"/>
          </reference>
          <reference field="1" count="1" selected="0">
            <x v="419"/>
          </reference>
          <reference field="2" count="1">
            <x v="420"/>
          </reference>
        </references>
      </pivotArea>
    </format>
    <format dxfId="14534">
      <pivotArea dataOnly="0" labelOnly="1" fieldPosition="0">
        <references count="3">
          <reference field="0" count="1" selected="0">
            <x v="422"/>
          </reference>
          <reference field="1" count="1" selected="0">
            <x v="420"/>
          </reference>
          <reference field="2" count="1">
            <x v="421"/>
          </reference>
        </references>
      </pivotArea>
    </format>
    <format dxfId="14533">
      <pivotArea dataOnly="0" labelOnly="1" fieldPosition="0">
        <references count="3">
          <reference field="0" count="1" selected="0">
            <x v="423"/>
          </reference>
          <reference field="1" count="1" selected="0">
            <x v="421"/>
          </reference>
          <reference field="2" count="1">
            <x v="422"/>
          </reference>
        </references>
      </pivotArea>
    </format>
    <format dxfId="14532">
      <pivotArea dataOnly="0" labelOnly="1" fieldPosition="0">
        <references count="3">
          <reference field="0" count="1" selected="0">
            <x v="424"/>
          </reference>
          <reference field="1" count="1" selected="0">
            <x v="422"/>
          </reference>
          <reference field="2" count="1">
            <x v="423"/>
          </reference>
        </references>
      </pivotArea>
    </format>
    <format dxfId="14531">
      <pivotArea dataOnly="0" labelOnly="1" fieldPosition="0">
        <references count="3">
          <reference field="0" count="1" selected="0">
            <x v="425"/>
          </reference>
          <reference field="1" count="1" selected="0">
            <x v="423"/>
          </reference>
          <reference field="2" count="1">
            <x v="424"/>
          </reference>
        </references>
      </pivotArea>
    </format>
    <format dxfId="14530">
      <pivotArea dataOnly="0" labelOnly="1" fieldPosition="0">
        <references count="3">
          <reference field="0" count="1" selected="0">
            <x v="426"/>
          </reference>
          <reference field="1" count="1" selected="0">
            <x v="424"/>
          </reference>
          <reference field="2" count="1">
            <x v="425"/>
          </reference>
        </references>
      </pivotArea>
    </format>
    <format dxfId="14529">
      <pivotArea dataOnly="0" labelOnly="1" fieldPosition="0">
        <references count="3">
          <reference field="0" count="1" selected="0">
            <x v="427"/>
          </reference>
          <reference field="1" count="1" selected="0">
            <x v="425"/>
          </reference>
          <reference field="2" count="1">
            <x v="426"/>
          </reference>
        </references>
      </pivotArea>
    </format>
    <format dxfId="14528">
      <pivotArea dataOnly="0" labelOnly="1" fieldPosition="0">
        <references count="3">
          <reference field="0" count="1" selected="0">
            <x v="428"/>
          </reference>
          <reference field="1" count="1" selected="0">
            <x v="426"/>
          </reference>
          <reference field="2" count="1">
            <x v="427"/>
          </reference>
        </references>
      </pivotArea>
    </format>
    <format dxfId="14527">
      <pivotArea dataOnly="0" labelOnly="1" fieldPosition="0">
        <references count="3">
          <reference field="0" count="1" selected="0">
            <x v="429"/>
          </reference>
          <reference field="1" count="1" selected="0">
            <x v="427"/>
          </reference>
          <reference field="2" count="1">
            <x v="428"/>
          </reference>
        </references>
      </pivotArea>
    </format>
    <format dxfId="14526">
      <pivotArea dataOnly="0" labelOnly="1" fieldPosition="0">
        <references count="3">
          <reference field="0" count="1" selected="0">
            <x v="430"/>
          </reference>
          <reference field="1" count="1" selected="0">
            <x v="428"/>
          </reference>
          <reference field="2" count="1">
            <x v="429"/>
          </reference>
        </references>
      </pivotArea>
    </format>
    <format dxfId="14525">
      <pivotArea dataOnly="0" labelOnly="1" fieldPosition="0">
        <references count="3">
          <reference field="0" count="1" selected="0">
            <x v="431"/>
          </reference>
          <reference field="1" count="1" selected="0">
            <x v="429"/>
          </reference>
          <reference field="2" count="1">
            <x v="430"/>
          </reference>
        </references>
      </pivotArea>
    </format>
    <format dxfId="14524">
      <pivotArea dataOnly="0" labelOnly="1" fieldPosition="0">
        <references count="3">
          <reference field="0" count="1" selected="0">
            <x v="432"/>
          </reference>
          <reference field="1" count="1" selected="0">
            <x v="430"/>
          </reference>
          <reference field="2" count="1">
            <x v="431"/>
          </reference>
        </references>
      </pivotArea>
    </format>
    <format dxfId="14523">
      <pivotArea dataOnly="0" labelOnly="1" fieldPosition="0">
        <references count="3">
          <reference field="0" count="1" selected="0">
            <x v="433"/>
          </reference>
          <reference field="1" count="1" selected="0">
            <x v="431"/>
          </reference>
          <reference field="2" count="1">
            <x v="432"/>
          </reference>
        </references>
      </pivotArea>
    </format>
    <format dxfId="14522">
      <pivotArea dataOnly="0" labelOnly="1" fieldPosition="0">
        <references count="3">
          <reference field="0" count="1" selected="0">
            <x v="434"/>
          </reference>
          <reference field="1" count="1" selected="0">
            <x v="432"/>
          </reference>
          <reference field="2" count="1">
            <x v="433"/>
          </reference>
        </references>
      </pivotArea>
    </format>
    <format dxfId="14521">
      <pivotArea dataOnly="0" labelOnly="1" fieldPosition="0">
        <references count="3">
          <reference field="0" count="1" selected="0">
            <x v="435"/>
          </reference>
          <reference field="1" count="1" selected="0">
            <x v="433"/>
          </reference>
          <reference field="2" count="1">
            <x v="434"/>
          </reference>
        </references>
      </pivotArea>
    </format>
    <format dxfId="14520">
      <pivotArea dataOnly="0" labelOnly="1" fieldPosition="0">
        <references count="3">
          <reference field="0" count="1" selected="0">
            <x v="436"/>
          </reference>
          <reference field="1" count="1" selected="0">
            <x v="434"/>
          </reference>
          <reference field="2" count="1">
            <x v="435"/>
          </reference>
        </references>
      </pivotArea>
    </format>
    <format dxfId="14519">
      <pivotArea dataOnly="0" labelOnly="1" fieldPosition="0">
        <references count="3">
          <reference field="0" count="1" selected="0">
            <x v="437"/>
          </reference>
          <reference field="1" count="1" selected="0">
            <x v="435"/>
          </reference>
          <reference field="2" count="1">
            <x v="436"/>
          </reference>
        </references>
      </pivotArea>
    </format>
    <format dxfId="14518">
      <pivotArea dataOnly="0" labelOnly="1" fieldPosition="0">
        <references count="3">
          <reference field="0" count="1" selected="0">
            <x v="438"/>
          </reference>
          <reference field="1" count="1" selected="0">
            <x v="436"/>
          </reference>
          <reference field="2" count="1">
            <x v="437"/>
          </reference>
        </references>
      </pivotArea>
    </format>
    <format dxfId="14517">
      <pivotArea dataOnly="0" labelOnly="1" fieldPosition="0">
        <references count="3">
          <reference field="0" count="1" selected="0">
            <x v="439"/>
          </reference>
          <reference field="1" count="1" selected="0">
            <x v="437"/>
          </reference>
          <reference field="2" count="1">
            <x v="438"/>
          </reference>
        </references>
      </pivotArea>
    </format>
    <format dxfId="14516">
      <pivotArea dataOnly="0" labelOnly="1" fieldPosition="0">
        <references count="3">
          <reference field="0" count="1" selected="0">
            <x v="440"/>
          </reference>
          <reference field="1" count="1" selected="0">
            <x v="438"/>
          </reference>
          <reference field="2" count="1">
            <x v="439"/>
          </reference>
        </references>
      </pivotArea>
    </format>
    <format dxfId="14515">
      <pivotArea dataOnly="0" labelOnly="1" fieldPosition="0">
        <references count="3">
          <reference field="0" count="1" selected="0">
            <x v="441"/>
          </reference>
          <reference field="1" count="1" selected="0">
            <x v="439"/>
          </reference>
          <reference field="2" count="1">
            <x v="440"/>
          </reference>
        </references>
      </pivotArea>
    </format>
    <format dxfId="14514">
      <pivotArea dataOnly="0" labelOnly="1" fieldPosition="0">
        <references count="3">
          <reference field="0" count="1" selected="0">
            <x v="442"/>
          </reference>
          <reference field="1" count="1" selected="0">
            <x v="440"/>
          </reference>
          <reference field="2" count="1">
            <x v="441"/>
          </reference>
        </references>
      </pivotArea>
    </format>
    <format dxfId="14513">
      <pivotArea dataOnly="0" labelOnly="1" fieldPosition="0">
        <references count="3">
          <reference field="0" count="1" selected="0">
            <x v="443"/>
          </reference>
          <reference field="1" count="1" selected="0">
            <x v="441"/>
          </reference>
          <reference field="2" count="1">
            <x v="442"/>
          </reference>
        </references>
      </pivotArea>
    </format>
    <format dxfId="14512">
      <pivotArea dataOnly="0" labelOnly="1" fieldPosition="0">
        <references count="3">
          <reference field="0" count="1" selected="0">
            <x v="444"/>
          </reference>
          <reference field="1" count="1" selected="0">
            <x v="442"/>
          </reference>
          <reference field="2" count="1">
            <x v="443"/>
          </reference>
        </references>
      </pivotArea>
    </format>
    <format dxfId="14511">
      <pivotArea dataOnly="0" labelOnly="1" fieldPosition="0">
        <references count="3">
          <reference field="0" count="1" selected="0">
            <x v="445"/>
          </reference>
          <reference field="1" count="1" selected="0">
            <x v="443"/>
          </reference>
          <reference field="2" count="1">
            <x v="444"/>
          </reference>
        </references>
      </pivotArea>
    </format>
    <format dxfId="14510">
      <pivotArea dataOnly="0" labelOnly="1" fieldPosition="0">
        <references count="3">
          <reference field="0" count="1" selected="0">
            <x v="446"/>
          </reference>
          <reference field="1" count="1" selected="0">
            <x v="444"/>
          </reference>
          <reference field="2" count="1">
            <x v="445"/>
          </reference>
        </references>
      </pivotArea>
    </format>
    <format dxfId="14509">
      <pivotArea dataOnly="0" labelOnly="1" fieldPosition="0">
        <references count="3">
          <reference field="0" count="1" selected="0">
            <x v="447"/>
          </reference>
          <reference field="1" count="1" selected="0">
            <x v="445"/>
          </reference>
          <reference field="2" count="1">
            <x v="446"/>
          </reference>
        </references>
      </pivotArea>
    </format>
    <format dxfId="14508">
      <pivotArea dataOnly="0" labelOnly="1" fieldPosition="0">
        <references count="3">
          <reference field="0" count="1" selected="0">
            <x v="448"/>
          </reference>
          <reference field="1" count="1" selected="0">
            <x v="446"/>
          </reference>
          <reference field="2" count="1">
            <x v="447"/>
          </reference>
        </references>
      </pivotArea>
    </format>
    <format dxfId="14507">
      <pivotArea dataOnly="0" labelOnly="1" fieldPosition="0">
        <references count="3">
          <reference field="0" count="1" selected="0">
            <x v="449"/>
          </reference>
          <reference field="1" count="1" selected="0">
            <x v="447"/>
          </reference>
          <reference field="2" count="1">
            <x v="448"/>
          </reference>
        </references>
      </pivotArea>
    </format>
    <format dxfId="14506">
      <pivotArea dataOnly="0" labelOnly="1" fieldPosition="0">
        <references count="3">
          <reference field="0" count="1" selected="0">
            <x v="450"/>
          </reference>
          <reference field="1" count="1" selected="0">
            <x v="448"/>
          </reference>
          <reference field="2" count="1">
            <x v="449"/>
          </reference>
        </references>
      </pivotArea>
    </format>
    <format dxfId="14505">
      <pivotArea dataOnly="0" labelOnly="1" fieldPosition="0">
        <references count="3">
          <reference field="0" count="1" selected="0">
            <x v="451"/>
          </reference>
          <reference field="1" count="1" selected="0">
            <x v="449"/>
          </reference>
          <reference field="2" count="1">
            <x v="450"/>
          </reference>
        </references>
      </pivotArea>
    </format>
    <format dxfId="14504">
      <pivotArea dataOnly="0" labelOnly="1" fieldPosition="0">
        <references count="3">
          <reference field="0" count="1" selected="0">
            <x v="452"/>
          </reference>
          <reference field="1" count="1" selected="0">
            <x v="450"/>
          </reference>
          <reference field="2" count="1">
            <x v="451"/>
          </reference>
        </references>
      </pivotArea>
    </format>
    <format dxfId="14503">
      <pivotArea dataOnly="0" labelOnly="1" fieldPosition="0">
        <references count="3">
          <reference field="0" count="1" selected="0">
            <x v="453"/>
          </reference>
          <reference field="1" count="1" selected="0">
            <x v="451"/>
          </reference>
          <reference field="2" count="1">
            <x v="452"/>
          </reference>
        </references>
      </pivotArea>
    </format>
    <format dxfId="14502">
      <pivotArea dataOnly="0" labelOnly="1" fieldPosition="0">
        <references count="3">
          <reference field="0" count="1" selected="0">
            <x v="454"/>
          </reference>
          <reference field="1" count="1" selected="0">
            <x v="452"/>
          </reference>
          <reference field="2" count="1">
            <x v="453"/>
          </reference>
        </references>
      </pivotArea>
    </format>
    <format dxfId="14501">
      <pivotArea dataOnly="0" labelOnly="1" fieldPosition="0">
        <references count="3">
          <reference field="0" count="1" selected="0">
            <x v="455"/>
          </reference>
          <reference field="1" count="1" selected="0">
            <x v="453"/>
          </reference>
          <reference field="2" count="1">
            <x v="454"/>
          </reference>
        </references>
      </pivotArea>
    </format>
    <format dxfId="14500">
      <pivotArea dataOnly="0" labelOnly="1" fieldPosition="0">
        <references count="3">
          <reference field="0" count="1" selected="0">
            <x v="456"/>
          </reference>
          <reference field="1" count="1" selected="0">
            <x v="454"/>
          </reference>
          <reference field="2" count="1">
            <x v="455"/>
          </reference>
        </references>
      </pivotArea>
    </format>
    <format dxfId="14499">
      <pivotArea dataOnly="0" labelOnly="1" fieldPosition="0">
        <references count="3">
          <reference field="0" count="1" selected="0">
            <x v="457"/>
          </reference>
          <reference field="1" count="1" selected="0">
            <x v="455"/>
          </reference>
          <reference field="2" count="1">
            <x v="456"/>
          </reference>
        </references>
      </pivotArea>
    </format>
    <format dxfId="14498">
      <pivotArea dataOnly="0" labelOnly="1" fieldPosition="0">
        <references count="3">
          <reference field="0" count="1" selected="0">
            <x v="458"/>
          </reference>
          <reference field="1" count="1" selected="0">
            <x v="456"/>
          </reference>
          <reference field="2" count="1">
            <x v="457"/>
          </reference>
        </references>
      </pivotArea>
    </format>
    <format dxfId="14497">
      <pivotArea dataOnly="0" labelOnly="1" fieldPosition="0">
        <references count="3">
          <reference field="0" count="1" selected="0">
            <x v="459"/>
          </reference>
          <reference field="1" count="1" selected="0">
            <x v="457"/>
          </reference>
          <reference field="2" count="1">
            <x v="458"/>
          </reference>
        </references>
      </pivotArea>
    </format>
    <format dxfId="14496">
      <pivotArea dataOnly="0" labelOnly="1" fieldPosition="0">
        <references count="3">
          <reference field="0" count="1" selected="0">
            <x v="460"/>
          </reference>
          <reference field="1" count="1" selected="0">
            <x v="458"/>
          </reference>
          <reference field="2" count="1">
            <x v="459"/>
          </reference>
        </references>
      </pivotArea>
    </format>
    <format dxfId="14495">
      <pivotArea dataOnly="0" labelOnly="1" fieldPosition="0">
        <references count="3">
          <reference field="0" count="1" selected="0">
            <x v="461"/>
          </reference>
          <reference field="1" count="1" selected="0">
            <x v="459"/>
          </reference>
          <reference field="2" count="1">
            <x v="460"/>
          </reference>
        </references>
      </pivotArea>
    </format>
    <format dxfId="14494">
      <pivotArea dataOnly="0" labelOnly="1" fieldPosition="0">
        <references count="3">
          <reference field="0" count="1" selected="0">
            <x v="462"/>
          </reference>
          <reference field="1" count="1" selected="0">
            <x v="460"/>
          </reference>
          <reference field="2" count="1">
            <x v="461"/>
          </reference>
        </references>
      </pivotArea>
    </format>
    <format dxfId="14493">
      <pivotArea dataOnly="0" labelOnly="1" fieldPosition="0">
        <references count="3">
          <reference field="0" count="1" selected="0">
            <x v="463"/>
          </reference>
          <reference field="1" count="1" selected="0">
            <x v="461"/>
          </reference>
          <reference field="2" count="1">
            <x v="462"/>
          </reference>
        </references>
      </pivotArea>
    </format>
    <format dxfId="14492">
      <pivotArea dataOnly="0" labelOnly="1" fieldPosition="0">
        <references count="3">
          <reference field="0" count="1" selected="0">
            <x v="464"/>
          </reference>
          <reference field="1" count="1" selected="0">
            <x v="462"/>
          </reference>
          <reference field="2" count="1">
            <x v="463"/>
          </reference>
        </references>
      </pivotArea>
    </format>
    <format dxfId="14491">
      <pivotArea dataOnly="0" labelOnly="1" fieldPosition="0">
        <references count="3">
          <reference field="0" count="1" selected="0">
            <x v="465"/>
          </reference>
          <reference field="1" count="1" selected="0">
            <x v="463"/>
          </reference>
          <reference field="2" count="1">
            <x v="464"/>
          </reference>
        </references>
      </pivotArea>
    </format>
    <format dxfId="14490">
      <pivotArea dataOnly="0" labelOnly="1" fieldPosition="0">
        <references count="3">
          <reference field="0" count="1" selected="0">
            <x v="466"/>
          </reference>
          <reference field="1" count="1" selected="0">
            <x v="464"/>
          </reference>
          <reference field="2" count="1">
            <x v="465"/>
          </reference>
        </references>
      </pivotArea>
    </format>
    <format dxfId="14489">
      <pivotArea dataOnly="0" labelOnly="1" fieldPosition="0">
        <references count="3">
          <reference field="0" count="1" selected="0">
            <x v="467"/>
          </reference>
          <reference field="1" count="1" selected="0">
            <x v="465"/>
          </reference>
          <reference field="2" count="1">
            <x v="466"/>
          </reference>
        </references>
      </pivotArea>
    </format>
    <format dxfId="14488">
      <pivotArea dataOnly="0" labelOnly="1" fieldPosition="0">
        <references count="3">
          <reference field="0" count="1" selected="0">
            <x v="468"/>
          </reference>
          <reference field="1" count="1" selected="0">
            <x v="466"/>
          </reference>
          <reference field="2" count="1">
            <x v="467"/>
          </reference>
        </references>
      </pivotArea>
    </format>
    <format dxfId="14487">
      <pivotArea dataOnly="0" labelOnly="1" fieldPosition="0">
        <references count="3">
          <reference field="0" count="1" selected="0">
            <x v="469"/>
          </reference>
          <reference field="1" count="1" selected="0">
            <x v="467"/>
          </reference>
          <reference field="2" count="1">
            <x v="468"/>
          </reference>
        </references>
      </pivotArea>
    </format>
    <format dxfId="14486">
      <pivotArea dataOnly="0" labelOnly="1" fieldPosition="0">
        <references count="3">
          <reference field="0" count="1" selected="0">
            <x v="470"/>
          </reference>
          <reference field="1" count="1" selected="0">
            <x v="468"/>
          </reference>
          <reference field="2" count="1">
            <x v="469"/>
          </reference>
        </references>
      </pivotArea>
    </format>
    <format dxfId="14485">
      <pivotArea dataOnly="0" labelOnly="1" fieldPosition="0">
        <references count="3">
          <reference field="0" count="1" selected="0">
            <x v="471"/>
          </reference>
          <reference field="1" count="1" selected="0">
            <x v="469"/>
          </reference>
          <reference field="2" count="1">
            <x v="470"/>
          </reference>
        </references>
      </pivotArea>
    </format>
    <format dxfId="14484">
      <pivotArea dataOnly="0" labelOnly="1" fieldPosition="0">
        <references count="3">
          <reference field="0" count="1" selected="0">
            <x v="472"/>
          </reference>
          <reference field="1" count="1" selected="0">
            <x v="470"/>
          </reference>
          <reference field="2" count="1">
            <x v="471"/>
          </reference>
        </references>
      </pivotArea>
    </format>
    <format dxfId="14483">
      <pivotArea dataOnly="0" labelOnly="1" fieldPosition="0">
        <references count="3">
          <reference field="0" count="1" selected="0">
            <x v="473"/>
          </reference>
          <reference field="1" count="1" selected="0">
            <x v="471"/>
          </reference>
          <reference field="2" count="1">
            <x v="472"/>
          </reference>
        </references>
      </pivotArea>
    </format>
    <format dxfId="14482">
      <pivotArea dataOnly="0" labelOnly="1" fieldPosition="0">
        <references count="3">
          <reference field="0" count="1" selected="0">
            <x v="474"/>
          </reference>
          <reference field="1" count="1" selected="0">
            <x v="472"/>
          </reference>
          <reference field="2" count="1">
            <x v="473"/>
          </reference>
        </references>
      </pivotArea>
    </format>
    <format dxfId="14481">
      <pivotArea dataOnly="0" labelOnly="1" fieldPosition="0">
        <references count="3">
          <reference field="0" count="1" selected="0">
            <x v="475"/>
          </reference>
          <reference field="1" count="1" selected="0">
            <x v="473"/>
          </reference>
          <reference field="2" count="1">
            <x v="474"/>
          </reference>
        </references>
      </pivotArea>
    </format>
    <format dxfId="14480">
      <pivotArea dataOnly="0" labelOnly="1" fieldPosition="0">
        <references count="3">
          <reference field="0" count="1" selected="0">
            <x v="476"/>
          </reference>
          <reference field="1" count="1" selected="0">
            <x v="474"/>
          </reference>
          <reference field="2" count="1">
            <x v="475"/>
          </reference>
        </references>
      </pivotArea>
    </format>
    <format dxfId="14479">
      <pivotArea dataOnly="0" labelOnly="1" fieldPosition="0">
        <references count="3">
          <reference field="0" count="1" selected="0">
            <x v="477"/>
          </reference>
          <reference field="1" count="1" selected="0">
            <x v="475"/>
          </reference>
          <reference field="2" count="1">
            <x v="476"/>
          </reference>
        </references>
      </pivotArea>
    </format>
    <format dxfId="14478">
      <pivotArea dataOnly="0" labelOnly="1" fieldPosition="0">
        <references count="3">
          <reference field="0" count="1" selected="0">
            <x v="478"/>
          </reference>
          <reference field="1" count="1" selected="0">
            <x v="476"/>
          </reference>
          <reference field="2" count="1">
            <x v="477"/>
          </reference>
        </references>
      </pivotArea>
    </format>
    <format dxfId="14477">
      <pivotArea dataOnly="0" labelOnly="1" fieldPosition="0">
        <references count="3">
          <reference field="0" count="1" selected="0">
            <x v="479"/>
          </reference>
          <reference field="1" count="1" selected="0">
            <x v="477"/>
          </reference>
          <reference field="2" count="1">
            <x v="478"/>
          </reference>
        </references>
      </pivotArea>
    </format>
    <format dxfId="14476">
      <pivotArea dataOnly="0" labelOnly="1" fieldPosition="0">
        <references count="3">
          <reference field="0" count="1" selected="0">
            <x v="480"/>
          </reference>
          <reference field="1" count="1" selected="0">
            <x v="478"/>
          </reference>
          <reference field="2" count="1">
            <x v="479"/>
          </reference>
        </references>
      </pivotArea>
    </format>
    <format dxfId="14475">
      <pivotArea dataOnly="0" labelOnly="1" fieldPosition="0">
        <references count="3">
          <reference field="0" count="1" selected="0">
            <x v="481"/>
          </reference>
          <reference field="1" count="1" selected="0">
            <x v="479"/>
          </reference>
          <reference field="2" count="1">
            <x v="480"/>
          </reference>
        </references>
      </pivotArea>
    </format>
    <format dxfId="14474">
      <pivotArea dataOnly="0" labelOnly="1" fieldPosition="0">
        <references count="3">
          <reference field="0" count="1" selected="0">
            <x v="482"/>
          </reference>
          <reference field="1" count="1" selected="0">
            <x v="480"/>
          </reference>
          <reference field="2" count="1">
            <x v="481"/>
          </reference>
        </references>
      </pivotArea>
    </format>
    <format dxfId="14473">
      <pivotArea dataOnly="0" labelOnly="1" fieldPosition="0">
        <references count="3">
          <reference field="0" count="1" selected="0">
            <x v="483"/>
          </reference>
          <reference field="1" count="1" selected="0">
            <x v="481"/>
          </reference>
          <reference field="2" count="1">
            <x v="482"/>
          </reference>
        </references>
      </pivotArea>
    </format>
    <format dxfId="14472">
      <pivotArea dataOnly="0" labelOnly="1" fieldPosition="0">
        <references count="3">
          <reference field="0" count="1" selected="0">
            <x v="484"/>
          </reference>
          <reference field="1" count="1" selected="0">
            <x v="482"/>
          </reference>
          <reference field="2" count="1">
            <x v="483"/>
          </reference>
        </references>
      </pivotArea>
    </format>
    <format dxfId="14471">
      <pivotArea dataOnly="0" labelOnly="1" fieldPosition="0">
        <references count="1">
          <reference field="0" count="50">
            <x v="3"/>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14470">
      <pivotArea dataOnly="0" labelOnly="1" fieldPosition="0">
        <references count="2">
          <reference field="0" count="1" selected="0">
            <x v="3"/>
          </reference>
          <reference field="1" count="1">
            <x v="5"/>
          </reference>
        </references>
      </pivotArea>
    </format>
    <format dxfId="14469">
      <pivotArea dataOnly="0" labelOnly="1" fieldPosition="0">
        <references count="2">
          <reference field="0" count="1" selected="0">
            <x v="7"/>
          </reference>
          <reference field="1" count="1">
            <x v="4"/>
          </reference>
        </references>
      </pivotArea>
    </format>
    <format dxfId="14468">
      <pivotArea dataOnly="0" labelOnly="1" fieldPosition="0">
        <references count="2">
          <reference field="0" count="1" selected="0">
            <x v="8"/>
          </reference>
          <reference field="1" count="1">
            <x v="6"/>
          </reference>
        </references>
      </pivotArea>
    </format>
    <format dxfId="14467">
      <pivotArea dataOnly="0" labelOnly="1" fieldPosition="0">
        <references count="2">
          <reference field="0" count="1" selected="0">
            <x v="9"/>
          </reference>
          <reference field="1" count="1">
            <x v="7"/>
          </reference>
        </references>
      </pivotArea>
    </format>
    <format dxfId="14466">
      <pivotArea dataOnly="0" labelOnly="1" fieldPosition="0">
        <references count="2">
          <reference field="0" count="1" selected="0">
            <x v="10"/>
          </reference>
          <reference field="1" count="1">
            <x v="8"/>
          </reference>
        </references>
      </pivotArea>
    </format>
    <format dxfId="14465">
      <pivotArea dataOnly="0" labelOnly="1" fieldPosition="0">
        <references count="2">
          <reference field="0" count="1" selected="0">
            <x v="11"/>
          </reference>
          <reference field="1" count="1">
            <x v="9"/>
          </reference>
        </references>
      </pivotArea>
    </format>
    <format dxfId="14464">
      <pivotArea dataOnly="0" labelOnly="1" fieldPosition="0">
        <references count="2">
          <reference field="0" count="1" selected="0">
            <x v="12"/>
          </reference>
          <reference field="1" count="1">
            <x v="10"/>
          </reference>
        </references>
      </pivotArea>
    </format>
    <format dxfId="14463">
      <pivotArea dataOnly="0" labelOnly="1" fieldPosition="0">
        <references count="2">
          <reference field="0" count="1" selected="0">
            <x v="13"/>
          </reference>
          <reference field="1" count="1">
            <x v="11"/>
          </reference>
        </references>
      </pivotArea>
    </format>
    <format dxfId="14462">
      <pivotArea dataOnly="0" labelOnly="1" fieldPosition="0">
        <references count="2">
          <reference field="0" count="1" selected="0">
            <x v="14"/>
          </reference>
          <reference field="1" count="1">
            <x v="12"/>
          </reference>
        </references>
      </pivotArea>
    </format>
    <format dxfId="14461">
      <pivotArea dataOnly="0" labelOnly="1" fieldPosition="0">
        <references count="2">
          <reference field="0" count="1" selected="0">
            <x v="15"/>
          </reference>
          <reference field="1" count="1">
            <x v="13"/>
          </reference>
        </references>
      </pivotArea>
    </format>
    <format dxfId="14460">
      <pivotArea dataOnly="0" labelOnly="1" fieldPosition="0">
        <references count="2">
          <reference field="0" count="1" selected="0">
            <x v="16"/>
          </reference>
          <reference field="1" count="1">
            <x v="14"/>
          </reference>
        </references>
      </pivotArea>
    </format>
    <format dxfId="14459">
      <pivotArea dataOnly="0" labelOnly="1" fieldPosition="0">
        <references count="2">
          <reference field="0" count="1" selected="0">
            <x v="17"/>
          </reference>
          <reference field="1" count="1">
            <x v="15"/>
          </reference>
        </references>
      </pivotArea>
    </format>
    <format dxfId="14458">
      <pivotArea dataOnly="0" labelOnly="1" fieldPosition="0">
        <references count="2">
          <reference field="0" count="1" selected="0">
            <x v="18"/>
          </reference>
          <reference field="1" count="1">
            <x v="16"/>
          </reference>
        </references>
      </pivotArea>
    </format>
    <format dxfId="14457">
      <pivotArea dataOnly="0" labelOnly="1" fieldPosition="0">
        <references count="2">
          <reference field="0" count="1" selected="0">
            <x v="19"/>
          </reference>
          <reference field="1" count="1">
            <x v="17"/>
          </reference>
        </references>
      </pivotArea>
    </format>
    <format dxfId="14456">
      <pivotArea dataOnly="0" labelOnly="1" fieldPosition="0">
        <references count="2">
          <reference field="0" count="1" selected="0">
            <x v="20"/>
          </reference>
          <reference field="1" count="1">
            <x v="18"/>
          </reference>
        </references>
      </pivotArea>
    </format>
    <format dxfId="14455">
      <pivotArea dataOnly="0" labelOnly="1" fieldPosition="0">
        <references count="2">
          <reference field="0" count="1" selected="0">
            <x v="21"/>
          </reference>
          <reference field="1" count="1">
            <x v="19"/>
          </reference>
        </references>
      </pivotArea>
    </format>
    <format dxfId="14454">
      <pivotArea dataOnly="0" labelOnly="1" fieldPosition="0">
        <references count="2">
          <reference field="0" count="1" selected="0">
            <x v="22"/>
          </reference>
          <reference field="1" count="1">
            <x v="20"/>
          </reference>
        </references>
      </pivotArea>
    </format>
    <format dxfId="14453">
      <pivotArea dataOnly="0" labelOnly="1" fieldPosition="0">
        <references count="2">
          <reference field="0" count="1" selected="0">
            <x v="23"/>
          </reference>
          <reference field="1" count="1">
            <x v="21"/>
          </reference>
        </references>
      </pivotArea>
    </format>
    <format dxfId="14452">
      <pivotArea dataOnly="0" labelOnly="1" fieldPosition="0">
        <references count="2">
          <reference field="0" count="1" selected="0">
            <x v="24"/>
          </reference>
          <reference field="1" count="1">
            <x v="22"/>
          </reference>
        </references>
      </pivotArea>
    </format>
    <format dxfId="14451">
      <pivotArea dataOnly="0" labelOnly="1" fieldPosition="0">
        <references count="2">
          <reference field="0" count="1" selected="0">
            <x v="25"/>
          </reference>
          <reference field="1" count="1">
            <x v="23"/>
          </reference>
        </references>
      </pivotArea>
    </format>
    <format dxfId="14450">
      <pivotArea dataOnly="0" labelOnly="1" fieldPosition="0">
        <references count="2">
          <reference field="0" count="1" selected="0">
            <x v="26"/>
          </reference>
          <reference field="1" count="1">
            <x v="24"/>
          </reference>
        </references>
      </pivotArea>
    </format>
    <format dxfId="14449">
      <pivotArea dataOnly="0" labelOnly="1" fieldPosition="0">
        <references count="2">
          <reference field="0" count="1" selected="0">
            <x v="27"/>
          </reference>
          <reference field="1" count="1">
            <x v="25"/>
          </reference>
        </references>
      </pivotArea>
    </format>
    <format dxfId="14448">
      <pivotArea dataOnly="0" labelOnly="1" fieldPosition="0">
        <references count="2">
          <reference field="0" count="1" selected="0">
            <x v="28"/>
          </reference>
          <reference field="1" count="1">
            <x v="26"/>
          </reference>
        </references>
      </pivotArea>
    </format>
    <format dxfId="14447">
      <pivotArea dataOnly="0" labelOnly="1" fieldPosition="0">
        <references count="2">
          <reference field="0" count="1" selected="0">
            <x v="29"/>
          </reference>
          <reference field="1" count="1">
            <x v="27"/>
          </reference>
        </references>
      </pivotArea>
    </format>
    <format dxfId="14446">
      <pivotArea dataOnly="0" labelOnly="1" fieldPosition="0">
        <references count="2">
          <reference field="0" count="1" selected="0">
            <x v="30"/>
          </reference>
          <reference field="1" count="1">
            <x v="28"/>
          </reference>
        </references>
      </pivotArea>
    </format>
    <format dxfId="14445">
      <pivotArea dataOnly="0" labelOnly="1" fieldPosition="0">
        <references count="2">
          <reference field="0" count="1" selected="0">
            <x v="31"/>
          </reference>
          <reference field="1" count="1">
            <x v="29"/>
          </reference>
        </references>
      </pivotArea>
    </format>
    <format dxfId="14444">
      <pivotArea dataOnly="0" labelOnly="1" fieldPosition="0">
        <references count="2">
          <reference field="0" count="1" selected="0">
            <x v="32"/>
          </reference>
          <reference field="1" count="1">
            <x v="30"/>
          </reference>
        </references>
      </pivotArea>
    </format>
    <format dxfId="14443">
      <pivotArea dataOnly="0" labelOnly="1" fieldPosition="0">
        <references count="2">
          <reference field="0" count="1" selected="0">
            <x v="33"/>
          </reference>
          <reference field="1" count="1">
            <x v="31"/>
          </reference>
        </references>
      </pivotArea>
    </format>
    <format dxfId="14442">
      <pivotArea dataOnly="0" labelOnly="1" fieldPosition="0">
        <references count="2">
          <reference field="0" count="1" selected="0">
            <x v="34"/>
          </reference>
          <reference field="1" count="1">
            <x v="32"/>
          </reference>
        </references>
      </pivotArea>
    </format>
    <format dxfId="14441">
      <pivotArea dataOnly="0" labelOnly="1" fieldPosition="0">
        <references count="2">
          <reference field="0" count="1" selected="0">
            <x v="35"/>
          </reference>
          <reference field="1" count="1">
            <x v="33"/>
          </reference>
        </references>
      </pivotArea>
    </format>
    <format dxfId="14440">
      <pivotArea dataOnly="0" labelOnly="1" fieldPosition="0">
        <references count="2">
          <reference field="0" count="1" selected="0">
            <x v="36"/>
          </reference>
          <reference field="1" count="1">
            <x v="34"/>
          </reference>
        </references>
      </pivotArea>
    </format>
    <format dxfId="14439">
      <pivotArea dataOnly="0" labelOnly="1" fieldPosition="0">
        <references count="2">
          <reference field="0" count="1" selected="0">
            <x v="37"/>
          </reference>
          <reference field="1" count="1">
            <x v="35"/>
          </reference>
        </references>
      </pivotArea>
    </format>
    <format dxfId="14438">
      <pivotArea dataOnly="0" labelOnly="1" fieldPosition="0">
        <references count="2">
          <reference field="0" count="1" selected="0">
            <x v="38"/>
          </reference>
          <reference field="1" count="1">
            <x v="36"/>
          </reference>
        </references>
      </pivotArea>
    </format>
    <format dxfId="14437">
      <pivotArea dataOnly="0" labelOnly="1" fieldPosition="0">
        <references count="2">
          <reference field="0" count="1" selected="0">
            <x v="39"/>
          </reference>
          <reference field="1" count="1">
            <x v="37"/>
          </reference>
        </references>
      </pivotArea>
    </format>
    <format dxfId="14436">
      <pivotArea dataOnly="0" labelOnly="1" fieldPosition="0">
        <references count="2">
          <reference field="0" count="1" selected="0">
            <x v="40"/>
          </reference>
          <reference field="1" count="1">
            <x v="38"/>
          </reference>
        </references>
      </pivotArea>
    </format>
    <format dxfId="14435">
      <pivotArea dataOnly="0" labelOnly="1" fieldPosition="0">
        <references count="2">
          <reference field="0" count="1" selected="0">
            <x v="41"/>
          </reference>
          <reference field="1" count="1">
            <x v="39"/>
          </reference>
        </references>
      </pivotArea>
    </format>
    <format dxfId="14434">
      <pivotArea dataOnly="0" labelOnly="1" fieldPosition="0">
        <references count="2">
          <reference field="0" count="1" selected="0">
            <x v="42"/>
          </reference>
          <reference field="1" count="1">
            <x v="40"/>
          </reference>
        </references>
      </pivotArea>
    </format>
    <format dxfId="14433">
      <pivotArea dataOnly="0" labelOnly="1" fieldPosition="0">
        <references count="2">
          <reference field="0" count="1" selected="0">
            <x v="43"/>
          </reference>
          <reference field="1" count="1">
            <x v="41"/>
          </reference>
        </references>
      </pivotArea>
    </format>
    <format dxfId="14432">
      <pivotArea dataOnly="0" labelOnly="1" fieldPosition="0">
        <references count="2">
          <reference field="0" count="1" selected="0">
            <x v="44"/>
          </reference>
          <reference field="1" count="1">
            <x v="42"/>
          </reference>
        </references>
      </pivotArea>
    </format>
    <format dxfId="14431">
      <pivotArea dataOnly="0" labelOnly="1" fieldPosition="0">
        <references count="2">
          <reference field="0" count="1" selected="0">
            <x v="45"/>
          </reference>
          <reference field="1" count="1">
            <x v="43"/>
          </reference>
        </references>
      </pivotArea>
    </format>
    <format dxfId="14430">
      <pivotArea dataOnly="0" labelOnly="1" fieldPosition="0">
        <references count="2">
          <reference field="0" count="1" selected="0">
            <x v="46"/>
          </reference>
          <reference field="1" count="1">
            <x v="44"/>
          </reference>
        </references>
      </pivotArea>
    </format>
    <format dxfId="14429">
      <pivotArea dataOnly="0" labelOnly="1" fieldPosition="0">
        <references count="2">
          <reference field="0" count="1" selected="0">
            <x v="47"/>
          </reference>
          <reference field="1" count="1">
            <x v="45"/>
          </reference>
        </references>
      </pivotArea>
    </format>
    <format dxfId="14428">
      <pivotArea dataOnly="0" labelOnly="1" fieldPosition="0">
        <references count="2">
          <reference field="0" count="1" selected="0">
            <x v="48"/>
          </reference>
          <reference field="1" count="1">
            <x v="46"/>
          </reference>
        </references>
      </pivotArea>
    </format>
    <format dxfId="14427">
      <pivotArea dataOnly="0" labelOnly="1" fieldPosition="0">
        <references count="2">
          <reference field="0" count="1" selected="0">
            <x v="49"/>
          </reference>
          <reference field="1" count="1">
            <x v="47"/>
          </reference>
        </references>
      </pivotArea>
    </format>
    <format dxfId="14426">
      <pivotArea dataOnly="0" labelOnly="1" fieldPosition="0">
        <references count="2">
          <reference field="0" count="1" selected="0">
            <x v="50"/>
          </reference>
          <reference field="1" count="1">
            <x v="48"/>
          </reference>
        </references>
      </pivotArea>
    </format>
    <format dxfId="14425">
      <pivotArea dataOnly="0" labelOnly="1" fieldPosition="0">
        <references count="2">
          <reference field="0" count="1" selected="0">
            <x v="51"/>
          </reference>
          <reference field="1" count="1">
            <x v="49"/>
          </reference>
        </references>
      </pivotArea>
    </format>
    <format dxfId="14424">
      <pivotArea dataOnly="0" labelOnly="1" fieldPosition="0">
        <references count="2">
          <reference field="0" count="1" selected="0">
            <x v="52"/>
          </reference>
          <reference field="1" count="1">
            <x v="50"/>
          </reference>
        </references>
      </pivotArea>
    </format>
    <format dxfId="14423">
      <pivotArea dataOnly="0" labelOnly="1" fieldPosition="0">
        <references count="2">
          <reference field="0" count="1" selected="0">
            <x v="53"/>
          </reference>
          <reference field="1" count="1">
            <x v="51"/>
          </reference>
        </references>
      </pivotArea>
    </format>
    <format dxfId="14422">
      <pivotArea dataOnly="0" labelOnly="1" fieldPosition="0">
        <references count="2">
          <reference field="0" count="1" selected="0">
            <x v="54"/>
          </reference>
          <reference field="1" count="1">
            <x v="52"/>
          </reference>
        </references>
      </pivotArea>
    </format>
    <format dxfId="14421">
      <pivotArea dataOnly="0" labelOnly="1" fieldPosition="0">
        <references count="2">
          <reference field="0" count="1" selected="0">
            <x v="55"/>
          </reference>
          <reference field="1" count="1">
            <x v="53"/>
          </reference>
        </references>
      </pivotArea>
    </format>
    <format dxfId="14420">
      <pivotArea dataOnly="0" labelOnly="1" fieldPosition="0">
        <references count="2">
          <reference field="0" count="1" selected="0">
            <x v="56"/>
          </reference>
          <reference field="1" count="1">
            <x v="54"/>
          </reference>
        </references>
      </pivotArea>
    </format>
    <format dxfId="14419">
      <pivotArea dataOnly="0" labelOnly="1" fieldPosition="0">
        <references count="2">
          <reference field="0" count="1" selected="0">
            <x v="57"/>
          </reference>
          <reference field="1" count="1">
            <x v="55"/>
          </reference>
        </references>
      </pivotArea>
    </format>
    <format dxfId="14418">
      <pivotArea dataOnly="0" labelOnly="1" fieldPosition="0">
        <references count="2">
          <reference field="0" count="1" selected="0">
            <x v="58"/>
          </reference>
          <reference field="1" count="1">
            <x v="56"/>
          </reference>
        </references>
      </pivotArea>
    </format>
    <format dxfId="14417">
      <pivotArea dataOnly="0" labelOnly="1" fieldPosition="0">
        <references count="2">
          <reference field="0" count="1" selected="0">
            <x v="59"/>
          </reference>
          <reference field="1" count="1">
            <x v="57"/>
          </reference>
        </references>
      </pivotArea>
    </format>
    <format dxfId="14416">
      <pivotArea dataOnly="0" labelOnly="1" fieldPosition="0">
        <references count="2">
          <reference field="0" count="1" selected="0">
            <x v="60"/>
          </reference>
          <reference field="1" count="1">
            <x v="58"/>
          </reference>
        </references>
      </pivotArea>
    </format>
    <format dxfId="14415">
      <pivotArea dataOnly="0" labelOnly="1" fieldPosition="0">
        <references count="2">
          <reference field="0" count="1" selected="0">
            <x v="61"/>
          </reference>
          <reference field="1" count="1">
            <x v="59"/>
          </reference>
        </references>
      </pivotArea>
    </format>
    <format dxfId="14414">
      <pivotArea dataOnly="0" labelOnly="1" fieldPosition="0">
        <references count="2">
          <reference field="0" count="1" selected="0">
            <x v="62"/>
          </reference>
          <reference field="1" count="1">
            <x v="60"/>
          </reference>
        </references>
      </pivotArea>
    </format>
    <format dxfId="14413">
      <pivotArea dataOnly="0" labelOnly="1" fieldPosition="0">
        <references count="2">
          <reference field="0" count="1" selected="0">
            <x v="63"/>
          </reference>
          <reference field="1" count="1">
            <x v="61"/>
          </reference>
        </references>
      </pivotArea>
    </format>
    <format dxfId="14412">
      <pivotArea dataOnly="0" labelOnly="1" fieldPosition="0">
        <references count="2">
          <reference field="0" count="1" selected="0">
            <x v="64"/>
          </reference>
          <reference field="1" count="1">
            <x v="62"/>
          </reference>
        </references>
      </pivotArea>
    </format>
    <format dxfId="14411">
      <pivotArea dataOnly="0" labelOnly="1" fieldPosition="0">
        <references count="2">
          <reference field="0" count="1" selected="0">
            <x v="65"/>
          </reference>
          <reference field="1" count="1">
            <x v="63"/>
          </reference>
        </references>
      </pivotArea>
    </format>
    <format dxfId="14410">
      <pivotArea dataOnly="0" labelOnly="1" fieldPosition="0">
        <references count="2">
          <reference field="0" count="1" selected="0">
            <x v="66"/>
          </reference>
          <reference field="1" count="1">
            <x v="64"/>
          </reference>
        </references>
      </pivotArea>
    </format>
    <format dxfId="14409">
      <pivotArea dataOnly="0" labelOnly="1" fieldPosition="0">
        <references count="2">
          <reference field="0" count="1" selected="0">
            <x v="67"/>
          </reference>
          <reference field="1" count="1">
            <x v="65"/>
          </reference>
        </references>
      </pivotArea>
    </format>
    <format dxfId="14408">
      <pivotArea dataOnly="0" labelOnly="1" fieldPosition="0">
        <references count="2">
          <reference field="0" count="1" selected="0">
            <x v="68"/>
          </reference>
          <reference field="1" count="1">
            <x v="66"/>
          </reference>
        </references>
      </pivotArea>
    </format>
    <format dxfId="14407">
      <pivotArea dataOnly="0" labelOnly="1" fieldPosition="0">
        <references count="2">
          <reference field="0" count="1" selected="0">
            <x v="69"/>
          </reference>
          <reference field="1" count="1">
            <x v="67"/>
          </reference>
        </references>
      </pivotArea>
    </format>
    <format dxfId="14406">
      <pivotArea dataOnly="0" labelOnly="1" fieldPosition="0">
        <references count="2">
          <reference field="0" count="1" selected="0">
            <x v="70"/>
          </reference>
          <reference field="1" count="1">
            <x v="68"/>
          </reference>
        </references>
      </pivotArea>
    </format>
    <format dxfId="14405">
      <pivotArea dataOnly="0" labelOnly="1" fieldPosition="0">
        <references count="2">
          <reference field="0" count="1" selected="0">
            <x v="71"/>
          </reference>
          <reference field="1" count="1">
            <x v="69"/>
          </reference>
        </references>
      </pivotArea>
    </format>
    <format dxfId="14404">
      <pivotArea dataOnly="0" labelOnly="1" fieldPosition="0">
        <references count="2">
          <reference field="0" count="1" selected="0">
            <x v="72"/>
          </reference>
          <reference field="1" count="1">
            <x v="70"/>
          </reference>
        </references>
      </pivotArea>
    </format>
    <format dxfId="14403">
      <pivotArea dataOnly="0" labelOnly="1" fieldPosition="0">
        <references count="2">
          <reference field="0" count="1" selected="0">
            <x v="73"/>
          </reference>
          <reference field="1" count="1">
            <x v="71"/>
          </reference>
        </references>
      </pivotArea>
    </format>
    <format dxfId="14402">
      <pivotArea dataOnly="0" labelOnly="1" fieldPosition="0">
        <references count="2">
          <reference field="0" count="1" selected="0">
            <x v="74"/>
          </reference>
          <reference field="1" count="1">
            <x v="72"/>
          </reference>
        </references>
      </pivotArea>
    </format>
    <format dxfId="14401">
      <pivotArea dataOnly="0" labelOnly="1" fieldPosition="0">
        <references count="2">
          <reference field="0" count="1" selected="0">
            <x v="75"/>
          </reference>
          <reference field="1" count="1">
            <x v="73"/>
          </reference>
        </references>
      </pivotArea>
    </format>
    <format dxfId="14400">
      <pivotArea dataOnly="0" labelOnly="1" fieldPosition="0">
        <references count="2">
          <reference field="0" count="1" selected="0">
            <x v="76"/>
          </reference>
          <reference field="1" count="1">
            <x v="74"/>
          </reference>
        </references>
      </pivotArea>
    </format>
    <format dxfId="14399">
      <pivotArea dataOnly="0" labelOnly="1" fieldPosition="0">
        <references count="2">
          <reference field="0" count="1" selected="0">
            <x v="77"/>
          </reference>
          <reference field="1" count="1">
            <x v="75"/>
          </reference>
        </references>
      </pivotArea>
    </format>
    <format dxfId="14398">
      <pivotArea dataOnly="0" labelOnly="1" fieldPosition="0">
        <references count="2">
          <reference field="0" count="1" selected="0">
            <x v="78"/>
          </reference>
          <reference field="1" count="1">
            <x v="76"/>
          </reference>
        </references>
      </pivotArea>
    </format>
    <format dxfId="14397">
      <pivotArea dataOnly="0" labelOnly="1" fieldPosition="0">
        <references count="2">
          <reference field="0" count="1" selected="0">
            <x v="79"/>
          </reference>
          <reference field="1" count="1">
            <x v="77"/>
          </reference>
        </references>
      </pivotArea>
    </format>
    <format dxfId="14396">
      <pivotArea dataOnly="0" labelOnly="1" fieldPosition="0">
        <references count="2">
          <reference field="0" count="1" selected="0">
            <x v="80"/>
          </reference>
          <reference field="1" count="1">
            <x v="78"/>
          </reference>
        </references>
      </pivotArea>
    </format>
    <format dxfId="14395">
      <pivotArea dataOnly="0" labelOnly="1" fieldPosition="0">
        <references count="2">
          <reference field="0" count="1" selected="0">
            <x v="81"/>
          </reference>
          <reference field="1" count="1">
            <x v="79"/>
          </reference>
        </references>
      </pivotArea>
    </format>
    <format dxfId="14394">
      <pivotArea dataOnly="0" labelOnly="1" fieldPosition="0">
        <references count="2">
          <reference field="0" count="1" selected="0">
            <x v="82"/>
          </reference>
          <reference field="1" count="1">
            <x v="80"/>
          </reference>
        </references>
      </pivotArea>
    </format>
    <format dxfId="14393">
      <pivotArea dataOnly="0" labelOnly="1" fieldPosition="0">
        <references count="2">
          <reference field="0" count="1" selected="0">
            <x v="83"/>
          </reference>
          <reference field="1" count="1">
            <x v="81"/>
          </reference>
        </references>
      </pivotArea>
    </format>
    <format dxfId="14392">
      <pivotArea dataOnly="0" labelOnly="1" fieldPosition="0">
        <references count="2">
          <reference field="0" count="1" selected="0">
            <x v="84"/>
          </reference>
          <reference field="1" count="1">
            <x v="82"/>
          </reference>
        </references>
      </pivotArea>
    </format>
    <format dxfId="14391">
      <pivotArea dataOnly="0" labelOnly="1" fieldPosition="0">
        <references count="2">
          <reference field="0" count="1" selected="0">
            <x v="85"/>
          </reference>
          <reference field="1" count="1">
            <x v="83"/>
          </reference>
        </references>
      </pivotArea>
    </format>
    <format dxfId="14390">
      <pivotArea dataOnly="0" labelOnly="1" fieldPosition="0">
        <references count="2">
          <reference field="0" count="1" selected="0">
            <x v="86"/>
          </reference>
          <reference field="1" count="1">
            <x v="84"/>
          </reference>
        </references>
      </pivotArea>
    </format>
    <format dxfId="14389">
      <pivotArea dataOnly="0" labelOnly="1" fieldPosition="0">
        <references count="2">
          <reference field="0" count="1" selected="0">
            <x v="87"/>
          </reference>
          <reference field="1" count="1">
            <x v="85"/>
          </reference>
        </references>
      </pivotArea>
    </format>
    <format dxfId="14388">
      <pivotArea dataOnly="0" labelOnly="1" fieldPosition="0">
        <references count="2">
          <reference field="0" count="1" selected="0">
            <x v="88"/>
          </reference>
          <reference field="1" count="1">
            <x v="86"/>
          </reference>
        </references>
      </pivotArea>
    </format>
    <format dxfId="14387">
      <pivotArea dataOnly="0" labelOnly="1" fieldPosition="0">
        <references count="2">
          <reference field="0" count="1" selected="0">
            <x v="89"/>
          </reference>
          <reference field="1" count="1">
            <x v="87"/>
          </reference>
        </references>
      </pivotArea>
    </format>
    <format dxfId="14386">
      <pivotArea dataOnly="0" labelOnly="1" fieldPosition="0">
        <references count="2">
          <reference field="0" count="1" selected="0">
            <x v="90"/>
          </reference>
          <reference field="1" count="1">
            <x v="88"/>
          </reference>
        </references>
      </pivotArea>
    </format>
    <format dxfId="14385">
      <pivotArea dataOnly="0" labelOnly="1" fieldPosition="0">
        <references count="2">
          <reference field="0" count="1" selected="0">
            <x v="91"/>
          </reference>
          <reference field="1" count="1">
            <x v="89"/>
          </reference>
        </references>
      </pivotArea>
    </format>
    <format dxfId="14384">
      <pivotArea dataOnly="0" labelOnly="1" fieldPosition="0">
        <references count="2">
          <reference field="0" count="1" selected="0">
            <x v="92"/>
          </reference>
          <reference field="1" count="1">
            <x v="90"/>
          </reference>
        </references>
      </pivotArea>
    </format>
    <format dxfId="14383">
      <pivotArea dataOnly="0" labelOnly="1" fieldPosition="0">
        <references count="2">
          <reference field="0" count="1" selected="0">
            <x v="93"/>
          </reference>
          <reference field="1" count="1">
            <x v="91"/>
          </reference>
        </references>
      </pivotArea>
    </format>
    <format dxfId="14382">
      <pivotArea dataOnly="0" labelOnly="1" fieldPosition="0">
        <references count="2">
          <reference field="0" count="1" selected="0">
            <x v="94"/>
          </reference>
          <reference field="1" count="1">
            <x v="92"/>
          </reference>
        </references>
      </pivotArea>
    </format>
    <format dxfId="14381">
      <pivotArea dataOnly="0" labelOnly="1" fieldPosition="0">
        <references count="2">
          <reference field="0" count="1" selected="0">
            <x v="95"/>
          </reference>
          <reference field="1" count="1">
            <x v="93"/>
          </reference>
        </references>
      </pivotArea>
    </format>
    <format dxfId="14380">
      <pivotArea dataOnly="0" labelOnly="1" fieldPosition="0">
        <references count="2">
          <reference field="0" count="1" selected="0">
            <x v="96"/>
          </reference>
          <reference field="1" count="1">
            <x v="94"/>
          </reference>
        </references>
      </pivotArea>
    </format>
    <format dxfId="14379">
      <pivotArea dataOnly="0" labelOnly="1" fieldPosition="0">
        <references count="2">
          <reference field="0" count="1" selected="0">
            <x v="97"/>
          </reference>
          <reference field="1" count="1">
            <x v="95"/>
          </reference>
        </references>
      </pivotArea>
    </format>
    <format dxfId="14378">
      <pivotArea dataOnly="0" labelOnly="1" fieldPosition="0">
        <references count="2">
          <reference field="0" count="1" selected="0">
            <x v="98"/>
          </reference>
          <reference field="1" count="1">
            <x v="96"/>
          </reference>
        </references>
      </pivotArea>
    </format>
    <format dxfId="14377">
      <pivotArea dataOnly="0" labelOnly="1" fieldPosition="0">
        <references count="2">
          <reference field="0" count="1" selected="0">
            <x v="99"/>
          </reference>
          <reference field="1" count="1">
            <x v="97"/>
          </reference>
        </references>
      </pivotArea>
    </format>
    <format dxfId="14376">
      <pivotArea dataOnly="0" labelOnly="1" fieldPosition="0">
        <references count="2">
          <reference field="0" count="1" selected="0">
            <x v="100"/>
          </reference>
          <reference field="1" count="1">
            <x v="98"/>
          </reference>
        </references>
      </pivotArea>
    </format>
    <format dxfId="14375">
      <pivotArea dataOnly="0" labelOnly="1" fieldPosition="0">
        <references count="2">
          <reference field="0" count="1" selected="0">
            <x v="101"/>
          </reference>
          <reference field="1" count="1">
            <x v="99"/>
          </reference>
        </references>
      </pivotArea>
    </format>
    <format dxfId="14374">
      <pivotArea dataOnly="0" labelOnly="1" fieldPosition="0">
        <references count="2">
          <reference field="0" count="1" selected="0">
            <x v="102"/>
          </reference>
          <reference field="1" count="1">
            <x v="100"/>
          </reference>
        </references>
      </pivotArea>
    </format>
    <format dxfId="14373">
      <pivotArea dataOnly="0" labelOnly="1" fieldPosition="0">
        <references count="2">
          <reference field="0" count="1" selected="0">
            <x v="103"/>
          </reference>
          <reference field="1" count="1">
            <x v="101"/>
          </reference>
        </references>
      </pivotArea>
    </format>
    <format dxfId="14372">
      <pivotArea dataOnly="0" labelOnly="1" fieldPosition="0">
        <references count="2">
          <reference field="0" count="1" selected="0">
            <x v="104"/>
          </reference>
          <reference field="1" count="1">
            <x v="102"/>
          </reference>
        </references>
      </pivotArea>
    </format>
    <format dxfId="14371">
      <pivotArea dataOnly="0" labelOnly="1" fieldPosition="0">
        <references count="2">
          <reference field="0" count="1" selected="0">
            <x v="105"/>
          </reference>
          <reference field="1" count="1">
            <x v="103"/>
          </reference>
        </references>
      </pivotArea>
    </format>
    <format dxfId="14370">
      <pivotArea dataOnly="0" labelOnly="1" fieldPosition="0">
        <references count="2">
          <reference field="0" count="1" selected="0">
            <x v="106"/>
          </reference>
          <reference field="1" count="1">
            <x v="104"/>
          </reference>
        </references>
      </pivotArea>
    </format>
    <format dxfId="14369">
      <pivotArea dataOnly="0" labelOnly="1" fieldPosition="0">
        <references count="2">
          <reference field="0" count="1" selected="0">
            <x v="107"/>
          </reference>
          <reference field="1" count="1">
            <x v="105"/>
          </reference>
        </references>
      </pivotArea>
    </format>
    <format dxfId="14368">
      <pivotArea dataOnly="0" labelOnly="1" fieldPosition="0">
        <references count="2">
          <reference field="0" count="1" selected="0">
            <x v="108"/>
          </reference>
          <reference field="1" count="1">
            <x v="106"/>
          </reference>
        </references>
      </pivotArea>
    </format>
    <format dxfId="14367">
      <pivotArea dataOnly="0" labelOnly="1" fieldPosition="0">
        <references count="2">
          <reference field="0" count="1" selected="0">
            <x v="109"/>
          </reference>
          <reference field="1" count="1">
            <x v="107"/>
          </reference>
        </references>
      </pivotArea>
    </format>
    <format dxfId="14366">
      <pivotArea dataOnly="0" labelOnly="1" fieldPosition="0">
        <references count="2">
          <reference field="0" count="1" selected="0">
            <x v="110"/>
          </reference>
          <reference field="1" count="1">
            <x v="108"/>
          </reference>
        </references>
      </pivotArea>
    </format>
    <format dxfId="14365">
      <pivotArea dataOnly="0" labelOnly="1" fieldPosition="0">
        <references count="2">
          <reference field="0" count="1" selected="0">
            <x v="111"/>
          </reference>
          <reference field="1" count="1">
            <x v="109"/>
          </reference>
        </references>
      </pivotArea>
    </format>
    <format dxfId="14364">
      <pivotArea dataOnly="0" labelOnly="1" fieldPosition="0">
        <references count="2">
          <reference field="0" count="1" selected="0">
            <x v="112"/>
          </reference>
          <reference field="1" count="1">
            <x v="110"/>
          </reference>
        </references>
      </pivotArea>
    </format>
    <format dxfId="14363">
      <pivotArea dataOnly="0" labelOnly="1" fieldPosition="0">
        <references count="2">
          <reference field="0" count="1" selected="0">
            <x v="113"/>
          </reference>
          <reference field="1" count="1">
            <x v="111"/>
          </reference>
        </references>
      </pivotArea>
    </format>
    <format dxfId="14362">
      <pivotArea dataOnly="0" labelOnly="1" fieldPosition="0">
        <references count="2">
          <reference field="0" count="1" selected="0">
            <x v="114"/>
          </reference>
          <reference field="1" count="1">
            <x v="112"/>
          </reference>
        </references>
      </pivotArea>
    </format>
    <format dxfId="14361">
      <pivotArea dataOnly="0" labelOnly="1" fieldPosition="0">
        <references count="2">
          <reference field="0" count="1" selected="0">
            <x v="115"/>
          </reference>
          <reference field="1" count="1">
            <x v="113"/>
          </reference>
        </references>
      </pivotArea>
    </format>
    <format dxfId="14360">
      <pivotArea dataOnly="0" labelOnly="1" fieldPosition="0">
        <references count="2">
          <reference field="0" count="1" selected="0">
            <x v="116"/>
          </reference>
          <reference field="1" count="1">
            <x v="114"/>
          </reference>
        </references>
      </pivotArea>
    </format>
    <format dxfId="14359">
      <pivotArea dataOnly="0" labelOnly="1" fieldPosition="0">
        <references count="2">
          <reference field="0" count="1" selected="0">
            <x v="117"/>
          </reference>
          <reference field="1" count="1">
            <x v="115"/>
          </reference>
        </references>
      </pivotArea>
    </format>
    <format dxfId="14358">
      <pivotArea dataOnly="0" labelOnly="1" fieldPosition="0">
        <references count="2">
          <reference field="0" count="1" selected="0">
            <x v="118"/>
          </reference>
          <reference field="1" count="1">
            <x v="116"/>
          </reference>
        </references>
      </pivotArea>
    </format>
    <format dxfId="14357">
      <pivotArea dataOnly="0" labelOnly="1" fieldPosition="0">
        <references count="2">
          <reference field="0" count="1" selected="0">
            <x v="119"/>
          </reference>
          <reference field="1" count="1">
            <x v="117"/>
          </reference>
        </references>
      </pivotArea>
    </format>
    <format dxfId="14356">
      <pivotArea dataOnly="0" labelOnly="1" fieldPosition="0">
        <references count="2">
          <reference field="0" count="1" selected="0">
            <x v="120"/>
          </reference>
          <reference field="1" count="1">
            <x v="118"/>
          </reference>
        </references>
      </pivotArea>
    </format>
    <format dxfId="14355">
      <pivotArea dataOnly="0" labelOnly="1" fieldPosition="0">
        <references count="2">
          <reference field="0" count="1" selected="0">
            <x v="121"/>
          </reference>
          <reference field="1" count="1">
            <x v="119"/>
          </reference>
        </references>
      </pivotArea>
    </format>
    <format dxfId="14354">
      <pivotArea dataOnly="0" labelOnly="1" fieldPosition="0">
        <references count="2">
          <reference field="0" count="1" selected="0">
            <x v="122"/>
          </reference>
          <reference field="1" count="1">
            <x v="120"/>
          </reference>
        </references>
      </pivotArea>
    </format>
    <format dxfId="14353">
      <pivotArea dataOnly="0" labelOnly="1" fieldPosition="0">
        <references count="2">
          <reference field="0" count="1" selected="0">
            <x v="123"/>
          </reference>
          <reference field="1" count="1">
            <x v="121"/>
          </reference>
        </references>
      </pivotArea>
    </format>
    <format dxfId="14352">
      <pivotArea dataOnly="0" labelOnly="1" fieldPosition="0">
        <references count="2">
          <reference field="0" count="1" selected="0">
            <x v="124"/>
          </reference>
          <reference field="1" count="1">
            <x v="122"/>
          </reference>
        </references>
      </pivotArea>
    </format>
    <format dxfId="14351">
      <pivotArea dataOnly="0" labelOnly="1" fieldPosition="0">
        <references count="2">
          <reference field="0" count="1" selected="0">
            <x v="125"/>
          </reference>
          <reference field="1" count="1">
            <x v="123"/>
          </reference>
        </references>
      </pivotArea>
    </format>
    <format dxfId="14350">
      <pivotArea dataOnly="0" labelOnly="1" fieldPosition="0">
        <references count="2">
          <reference field="0" count="1" selected="0">
            <x v="126"/>
          </reference>
          <reference field="1" count="1">
            <x v="124"/>
          </reference>
        </references>
      </pivotArea>
    </format>
    <format dxfId="14349">
      <pivotArea dataOnly="0" labelOnly="1" fieldPosition="0">
        <references count="2">
          <reference field="0" count="1" selected="0">
            <x v="127"/>
          </reference>
          <reference field="1" count="1">
            <x v="125"/>
          </reference>
        </references>
      </pivotArea>
    </format>
    <format dxfId="14348">
      <pivotArea dataOnly="0" labelOnly="1" fieldPosition="0">
        <references count="2">
          <reference field="0" count="1" selected="0">
            <x v="128"/>
          </reference>
          <reference field="1" count="1">
            <x v="126"/>
          </reference>
        </references>
      </pivotArea>
    </format>
    <format dxfId="14347">
      <pivotArea dataOnly="0" labelOnly="1" fieldPosition="0">
        <references count="2">
          <reference field="0" count="1" selected="0">
            <x v="129"/>
          </reference>
          <reference field="1" count="1">
            <x v="127"/>
          </reference>
        </references>
      </pivotArea>
    </format>
    <format dxfId="14346">
      <pivotArea dataOnly="0" labelOnly="1" fieldPosition="0">
        <references count="2">
          <reference field="0" count="1" selected="0">
            <x v="130"/>
          </reference>
          <reference field="1" count="1">
            <x v="128"/>
          </reference>
        </references>
      </pivotArea>
    </format>
    <format dxfId="14345">
      <pivotArea dataOnly="0" labelOnly="1" fieldPosition="0">
        <references count="2">
          <reference field="0" count="1" selected="0">
            <x v="131"/>
          </reference>
          <reference field="1" count="1">
            <x v="129"/>
          </reference>
        </references>
      </pivotArea>
    </format>
    <format dxfId="14344">
      <pivotArea dataOnly="0" labelOnly="1" fieldPosition="0">
        <references count="2">
          <reference field="0" count="1" selected="0">
            <x v="132"/>
          </reference>
          <reference field="1" count="1">
            <x v="130"/>
          </reference>
        </references>
      </pivotArea>
    </format>
    <format dxfId="14343">
      <pivotArea dataOnly="0" labelOnly="1" fieldPosition="0">
        <references count="2">
          <reference field="0" count="1" selected="0">
            <x v="133"/>
          </reference>
          <reference field="1" count="1">
            <x v="131"/>
          </reference>
        </references>
      </pivotArea>
    </format>
    <format dxfId="14342">
      <pivotArea dataOnly="0" labelOnly="1" fieldPosition="0">
        <references count="2">
          <reference field="0" count="1" selected="0">
            <x v="134"/>
          </reference>
          <reference field="1" count="1">
            <x v="132"/>
          </reference>
        </references>
      </pivotArea>
    </format>
    <format dxfId="14341">
      <pivotArea dataOnly="0" labelOnly="1" fieldPosition="0">
        <references count="2">
          <reference field="0" count="1" selected="0">
            <x v="135"/>
          </reference>
          <reference field="1" count="1">
            <x v="133"/>
          </reference>
        </references>
      </pivotArea>
    </format>
    <format dxfId="14340">
      <pivotArea dataOnly="0" labelOnly="1" fieldPosition="0">
        <references count="2">
          <reference field="0" count="1" selected="0">
            <x v="136"/>
          </reference>
          <reference field="1" count="1">
            <x v="134"/>
          </reference>
        </references>
      </pivotArea>
    </format>
    <format dxfId="14339">
      <pivotArea dataOnly="0" labelOnly="1" fieldPosition="0">
        <references count="2">
          <reference field="0" count="1" selected="0">
            <x v="137"/>
          </reference>
          <reference field="1" count="1">
            <x v="135"/>
          </reference>
        </references>
      </pivotArea>
    </format>
    <format dxfId="14338">
      <pivotArea dataOnly="0" labelOnly="1" fieldPosition="0">
        <references count="2">
          <reference field="0" count="1" selected="0">
            <x v="138"/>
          </reference>
          <reference field="1" count="1">
            <x v="136"/>
          </reference>
        </references>
      </pivotArea>
    </format>
    <format dxfId="14337">
      <pivotArea dataOnly="0" labelOnly="1" fieldPosition="0">
        <references count="2">
          <reference field="0" count="1" selected="0">
            <x v="139"/>
          </reference>
          <reference field="1" count="1">
            <x v="137"/>
          </reference>
        </references>
      </pivotArea>
    </format>
    <format dxfId="14336">
      <pivotArea dataOnly="0" labelOnly="1" fieldPosition="0">
        <references count="2">
          <reference field="0" count="1" selected="0">
            <x v="140"/>
          </reference>
          <reference field="1" count="1">
            <x v="138"/>
          </reference>
        </references>
      </pivotArea>
    </format>
    <format dxfId="14335">
      <pivotArea dataOnly="0" labelOnly="1" fieldPosition="0">
        <references count="2">
          <reference field="0" count="1" selected="0">
            <x v="141"/>
          </reference>
          <reference field="1" count="1">
            <x v="139"/>
          </reference>
        </references>
      </pivotArea>
    </format>
    <format dxfId="14334">
      <pivotArea dataOnly="0" labelOnly="1" fieldPosition="0">
        <references count="2">
          <reference field="0" count="1" selected="0">
            <x v="142"/>
          </reference>
          <reference field="1" count="1">
            <x v="140"/>
          </reference>
        </references>
      </pivotArea>
    </format>
    <format dxfId="14333">
      <pivotArea dataOnly="0" labelOnly="1" fieldPosition="0">
        <references count="2">
          <reference field="0" count="1" selected="0">
            <x v="143"/>
          </reference>
          <reference field="1" count="1">
            <x v="141"/>
          </reference>
        </references>
      </pivotArea>
    </format>
    <format dxfId="14332">
      <pivotArea dataOnly="0" labelOnly="1" fieldPosition="0">
        <references count="2">
          <reference field="0" count="1" selected="0">
            <x v="144"/>
          </reference>
          <reference field="1" count="1">
            <x v="142"/>
          </reference>
        </references>
      </pivotArea>
    </format>
    <format dxfId="14331">
      <pivotArea dataOnly="0" labelOnly="1" fieldPosition="0">
        <references count="2">
          <reference field="0" count="1" selected="0">
            <x v="145"/>
          </reference>
          <reference field="1" count="1">
            <x v="143"/>
          </reference>
        </references>
      </pivotArea>
    </format>
    <format dxfId="14330">
      <pivotArea dataOnly="0" labelOnly="1" fieldPosition="0">
        <references count="2">
          <reference field="0" count="1" selected="0">
            <x v="146"/>
          </reference>
          <reference field="1" count="1">
            <x v="144"/>
          </reference>
        </references>
      </pivotArea>
    </format>
    <format dxfId="14329">
      <pivotArea dataOnly="0" labelOnly="1" fieldPosition="0">
        <references count="2">
          <reference field="0" count="1" selected="0">
            <x v="147"/>
          </reference>
          <reference field="1" count="1">
            <x v="145"/>
          </reference>
        </references>
      </pivotArea>
    </format>
    <format dxfId="14328">
      <pivotArea dataOnly="0" labelOnly="1" fieldPosition="0">
        <references count="2">
          <reference field="0" count="1" selected="0">
            <x v="148"/>
          </reference>
          <reference field="1" count="1">
            <x v="146"/>
          </reference>
        </references>
      </pivotArea>
    </format>
    <format dxfId="14327">
      <pivotArea dataOnly="0" labelOnly="1" fieldPosition="0">
        <references count="2">
          <reference field="0" count="1" selected="0">
            <x v="149"/>
          </reference>
          <reference field="1" count="1">
            <x v="147"/>
          </reference>
        </references>
      </pivotArea>
    </format>
    <format dxfId="14326">
      <pivotArea dataOnly="0" labelOnly="1" fieldPosition="0">
        <references count="2">
          <reference field="0" count="1" selected="0">
            <x v="150"/>
          </reference>
          <reference field="1" count="1">
            <x v="148"/>
          </reference>
        </references>
      </pivotArea>
    </format>
    <format dxfId="14325">
      <pivotArea dataOnly="0" labelOnly="1" fieldPosition="0">
        <references count="2">
          <reference field="0" count="1" selected="0">
            <x v="151"/>
          </reference>
          <reference field="1" count="1">
            <x v="149"/>
          </reference>
        </references>
      </pivotArea>
    </format>
    <format dxfId="14324">
      <pivotArea dataOnly="0" labelOnly="1" fieldPosition="0">
        <references count="2">
          <reference field="0" count="1" selected="0">
            <x v="152"/>
          </reference>
          <reference field="1" count="1">
            <x v="150"/>
          </reference>
        </references>
      </pivotArea>
    </format>
    <format dxfId="14323">
      <pivotArea dataOnly="0" labelOnly="1" fieldPosition="0">
        <references count="2">
          <reference field="0" count="1" selected="0">
            <x v="153"/>
          </reference>
          <reference field="1" count="1">
            <x v="151"/>
          </reference>
        </references>
      </pivotArea>
    </format>
    <format dxfId="14322">
      <pivotArea dataOnly="0" labelOnly="1" fieldPosition="0">
        <references count="2">
          <reference field="0" count="1" selected="0">
            <x v="154"/>
          </reference>
          <reference field="1" count="1">
            <x v="152"/>
          </reference>
        </references>
      </pivotArea>
    </format>
    <format dxfId="14321">
      <pivotArea dataOnly="0" labelOnly="1" fieldPosition="0">
        <references count="2">
          <reference field="0" count="1" selected="0">
            <x v="155"/>
          </reference>
          <reference field="1" count="1">
            <x v="153"/>
          </reference>
        </references>
      </pivotArea>
    </format>
    <format dxfId="14320">
      <pivotArea dataOnly="0" labelOnly="1" fieldPosition="0">
        <references count="2">
          <reference field="0" count="1" selected="0">
            <x v="156"/>
          </reference>
          <reference field="1" count="1">
            <x v="154"/>
          </reference>
        </references>
      </pivotArea>
    </format>
    <format dxfId="14319">
      <pivotArea dataOnly="0" labelOnly="1" fieldPosition="0">
        <references count="2">
          <reference field="0" count="1" selected="0">
            <x v="157"/>
          </reference>
          <reference field="1" count="1">
            <x v="155"/>
          </reference>
        </references>
      </pivotArea>
    </format>
    <format dxfId="14318">
      <pivotArea dataOnly="0" labelOnly="1" fieldPosition="0">
        <references count="2">
          <reference field="0" count="1" selected="0">
            <x v="158"/>
          </reference>
          <reference field="1" count="1">
            <x v="156"/>
          </reference>
        </references>
      </pivotArea>
    </format>
    <format dxfId="14317">
      <pivotArea dataOnly="0" labelOnly="1" fieldPosition="0">
        <references count="2">
          <reference field="0" count="1" selected="0">
            <x v="159"/>
          </reference>
          <reference field="1" count="1">
            <x v="157"/>
          </reference>
        </references>
      </pivotArea>
    </format>
    <format dxfId="14316">
      <pivotArea dataOnly="0" labelOnly="1" fieldPosition="0">
        <references count="2">
          <reference field="0" count="1" selected="0">
            <x v="160"/>
          </reference>
          <reference field="1" count="1">
            <x v="158"/>
          </reference>
        </references>
      </pivotArea>
    </format>
    <format dxfId="14315">
      <pivotArea dataOnly="0" labelOnly="1" fieldPosition="0">
        <references count="2">
          <reference field="0" count="1" selected="0">
            <x v="161"/>
          </reference>
          <reference field="1" count="1">
            <x v="159"/>
          </reference>
        </references>
      </pivotArea>
    </format>
    <format dxfId="14314">
      <pivotArea dataOnly="0" labelOnly="1" fieldPosition="0">
        <references count="2">
          <reference field="0" count="1" selected="0">
            <x v="162"/>
          </reference>
          <reference field="1" count="1">
            <x v="160"/>
          </reference>
        </references>
      </pivotArea>
    </format>
    <format dxfId="14313">
      <pivotArea dataOnly="0" labelOnly="1" fieldPosition="0">
        <references count="2">
          <reference field="0" count="1" selected="0">
            <x v="163"/>
          </reference>
          <reference field="1" count="1">
            <x v="161"/>
          </reference>
        </references>
      </pivotArea>
    </format>
    <format dxfId="14312">
      <pivotArea dataOnly="0" labelOnly="1" fieldPosition="0">
        <references count="2">
          <reference field="0" count="1" selected="0">
            <x v="164"/>
          </reference>
          <reference field="1" count="1">
            <x v="162"/>
          </reference>
        </references>
      </pivotArea>
    </format>
    <format dxfId="14311">
      <pivotArea dataOnly="0" labelOnly="1" fieldPosition="0">
        <references count="2">
          <reference field="0" count="1" selected="0">
            <x v="165"/>
          </reference>
          <reference field="1" count="1">
            <x v="163"/>
          </reference>
        </references>
      </pivotArea>
    </format>
    <format dxfId="14310">
      <pivotArea dataOnly="0" labelOnly="1" fieldPosition="0">
        <references count="2">
          <reference field="0" count="1" selected="0">
            <x v="166"/>
          </reference>
          <reference field="1" count="1">
            <x v="164"/>
          </reference>
        </references>
      </pivotArea>
    </format>
    <format dxfId="14309">
      <pivotArea dataOnly="0" labelOnly="1" fieldPosition="0">
        <references count="2">
          <reference field="0" count="1" selected="0">
            <x v="167"/>
          </reference>
          <reference field="1" count="1">
            <x v="165"/>
          </reference>
        </references>
      </pivotArea>
    </format>
    <format dxfId="14308">
      <pivotArea dataOnly="0" labelOnly="1" fieldPosition="0">
        <references count="2">
          <reference field="0" count="1" selected="0">
            <x v="168"/>
          </reference>
          <reference field="1" count="1">
            <x v="166"/>
          </reference>
        </references>
      </pivotArea>
    </format>
    <format dxfId="14307">
      <pivotArea dataOnly="0" labelOnly="1" fieldPosition="0">
        <references count="2">
          <reference field="0" count="1" selected="0">
            <x v="169"/>
          </reference>
          <reference field="1" count="1">
            <x v="167"/>
          </reference>
        </references>
      </pivotArea>
    </format>
    <format dxfId="14306">
      <pivotArea dataOnly="0" labelOnly="1" fieldPosition="0">
        <references count="2">
          <reference field="0" count="1" selected="0">
            <x v="170"/>
          </reference>
          <reference field="1" count="1">
            <x v="168"/>
          </reference>
        </references>
      </pivotArea>
    </format>
    <format dxfId="14305">
      <pivotArea dataOnly="0" labelOnly="1" fieldPosition="0">
        <references count="2">
          <reference field="0" count="1" selected="0">
            <x v="171"/>
          </reference>
          <reference field="1" count="1">
            <x v="169"/>
          </reference>
        </references>
      </pivotArea>
    </format>
    <format dxfId="14304">
      <pivotArea dataOnly="0" labelOnly="1" fieldPosition="0">
        <references count="2">
          <reference field="0" count="1" selected="0">
            <x v="172"/>
          </reference>
          <reference field="1" count="1">
            <x v="170"/>
          </reference>
        </references>
      </pivotArea>
    </format>
    <format dxfId="14303">
      <pivotArea dataOnly="0" labelOnly="1" fieldPosition="0">
        <references count="2">
          <reference field="0" count="1" selected="0">
            <x v="173"/>
          </reference>
          <reference field="1" count="1">
            <x v="171"/>
          </reference>
        </references>
      </pivotArea>
    </format>
    <format dxfId="14302">
      <pivotArea dataOnly="0" labelOnly="1" fieldPosition="0">
        <references count="2">
          <reference field="0" count="1" selected="0">
            <x v="174"/>
          </reference>
          <reference field="1" count="1">
            <x v="172"/>
          </reference>
        </references>
      </pivotArea>
    </format>
    <format dxfId="14301">
      <pivotArea dataOnly="0" labelOnly="1" fieldPosition="0">
        <references count="2">
          <reference field="0" count="1" selected="0">
            <x v="175"/>
          </reference>
          <reference field="1" count="1">
            <x v="173"/>
          </reference>
        </references>
      </pivotArea>
    </format>
    <format dxfId="14300">
      <pivotArea dataOnly="0" labelOnly="1" fieldPosition="0">
        <references count="2">
          <reference field="0" count="1" selected="0">
            <x v="176"/>
          </reference>
          <reference field="1" count="1">
            <x v="174"/>
          </reference>
        </references>
      </pivotArea>
    </format>
    <format dxfId="14299">
      <pivotArea dataOnly="0" labelOnly="1" fieldPosition="0">
        <references count="2">
          <reference field="0" count="1" selected="0">
            <x v="177"/>
          </reference>
          <reference field="1" count="1">
            <x v="175"/>
          </reference>
        </references>
      </pivotArea>
    </format>
    <format dxfId="14298">
      <pivotArea dataOnly="0" labelOnly="1" fieldPosition="0">
        <references count="2">
          <reference field="0" count="1" selected="0">
            <x v="178"/>
          </reference>
          <reference field="1" count="1">
            <x v="176"/>
          </reference>
        </references>
      </pivotArea>
    </format>
    <format dxfId="14297">
      <pivotArea dataOnly="0" labelOnly="1" fieldPosition="0">
        <references count="2">
          <reference field="0" count="1" selected="0">
            <x v="179"/>
          </reference>
          <reference field="1" count="1">
            <x v="177"/>
          </reference>
        </references>
      </pivotArea>
    </format>
    <format dxfId="14296">
      <pivotArea dataOnly="0" labelOnly="1" fieldPosition="0">
        <references count="2">
          <reference field="0" count="1" selected="0">
            <x v="180"/>
          </reference>
          <reference field="1" count="1">
            <x v="178"/>
          </reference>
        </references>
      </pivotArea>
    </format>
    <format dxfId="14295">
      <pivotArea dataOnly="0" labelOnly="1" fieldPosition="0">
        <references count="2">
          <reference field="0" count="1" selected="0">
            <x v="181"/>
          </reference>
          <reference field="1" count="1">
            <x v="179"/>
          </reference>
        </references>
      </pivotArea>
    </format>
    <format dxfId="14294">
      <pivotArea dataOnly="0" labelOnly="1" fieldPosition="0">
        <references count="2">
          <reference field="0" count="1" selected="0">
            <x v="182"/>
          </reference>
          <reference field="1" count="1">
            <x v="180"/>
          </reference>
        </references>
      </pivotArea>
    </format>
    <format dxfId="14293">
      <pivotArea dataOnly="0" labelOnly="1" fieldPosition="0">
        <references count="2">
          <reference field="0" count="1" selected="0">
            <x v="183"/>
          </reference>
          <reference field="1" count="1">
            <x v="181"/>
          </reference>
        </references>
      </pivotArea>
    </format>
    <format dxfId="14292">
      <pivotArea dataOnly="0" labelOnly="1" fieldPosition="0">
        <references count="2">
          <reference field="0" count="1" selected="0">
            <x v="184"/>
          </reference>
          <reference field="1" count="1">
            <x v="182"/>
          </reference>
        </references>
      </pivotArea>
    </format>
    <format dxfId="14291">
      <pivotArea dataOnly="0" labelOnly="1" fieldPosition="0">
        <references count="2">
          <reference field="0" count="1" selected="0">
            <x v="185"/>
          </reference>
          <reference field="1" count="1">
            <x v="183"/>
          </reference>
        </references>
      </pivotArea>
    </format>
    <format dxfId="14290">
      <pivotArea dataOnly="0" labelOnly="1" fieldPosition="0">
        <references count="2">
          <reference field="0" count="1" selected="0">
            <x v="186"/>
          </reference>
          <reference field="1" count="1">
            <x v="184"/>
          </reference>
        </references>
      </pivotArea>
    </format>
    <format dxfId="14289">
      <pivotArea dataOnly="0" labelOnly="1" fieldPosition="0">
        <references count="2">
          <reference field="0" count="1" selected="0">
            <x v="187"/>
          </reference>
          <reference field="1" count="1">
            <x v="185"/>
          </reference>
        </references>
      </pivotArea>
    </format>
    <format dxfId="14288">
      <pivotArea dataOnly="0" labelOnly="1" fieldPosition="0">
        <references count="2">
          <reference field="0" count="1" selected="0">
            <x v="188"/>
          </reference>
          <reference field="1" count="1">
            <x v="186"/>
          </reference>
        </references>
      </pivotArea>
    </format>
    <format dxfId="14287">
      <pivotArea dataOnly="0" labelOnly="1" fieldPosition="0">
        <references count="2">
          <reference field="0" count="1" selected="0">
            <x v="189"/>
          </reference>
          <reference field="1" count="1">
            <x v="187"/>
          </reference>
        </references>
      </pivotArea>
    </format>
    <format dxfId="14286">
      <pivotArea dataOnly="0" labelOnly="1" fieldPosition="0">
        <references count="2">
          <reference field="0" count="1" selected="0">
            <x v="190"/>
          </reference>
          <reference field="1" count="1">
            <x v="188"/>
          </reference>
        </references>
      </pivotArea>
    </format>
    <format dxfId="14285">
      <pivotArea dataOnly="0" labelOnly="1" fieldPosition="0">
        <references count="2">
          <reference field="0" count="1" selected="0">
            <x v="191"/>
          </reference>
          <reference field="1" count="1">
            <x v="189"/>
          </reference>
        </references>
      </pivotArea>
    </format>
    <format dxfId="14284">
      <pivotArea dataOnly="0" labelOnly="1" fieldPosition="0">
        <references count="2">
          <reference field="0" count="1" selected="0">
            <x v="192"/>
          </reference>
          <reference field="1" count="1">
            <x v="190"/>
          </reference>
        </references>
      </pivotArea>
    </format>
    <format dxfId="14283">
      <pivotArea dataOnly="0" labelOnly="1" fieldPosition="0">
        <references count="2">
          <reference field="0" count="1" selected="0">
            <x v="193"/>
          </reference>
          <reference field="1" count="1">
            <x v="191"/>
          </reference>
        </references>
      </pivotArea>
    </format>
    <format dxfId="14282">
      <pivotArea dataOnly="0" labelOnly="1" fieldPosition="0">
        <references count="2">
          <reference field="0" count="1" selected="0">
            <x v="194"/>
          </reference>
          <reference field="1" count="1">
            <x v="192"/>
          </reference>
        </references>
      </pivotArea>
    </format>
    <format dxfId="14281">
      <pivotArea dataOnly="0" labelOnly="1" fieldPosition="0">
        <references count="2">
          <reference field="0" count="1" selected="0">
            <x v="195"/>
          </reference>
          <reference field="1" count="1">
            <x v="193"/>
          </reference>
        </references>
      </pivotArea>
    </format>
    <format dxfId="14280">
      <pivotArea dataOnly="0" labelOnly="1" fieldPosition="0">
        <references count="2">
          <reference field="0" count="1" selected="0">
            <x v="196"/>
          </reference>
          <reference field="1" count="1">
            <x v="194"/>
          </reference>
        </references>
      </pivotArea>
    </format>
    <format dxfId="14279">
      <pivotArea dataOnly="0" labelOnly="1" fieldPosition="0">
        <references count="2">
          <reference field="0" count="1" selected="0">
            <x v="197"/>
          </reference>
          <reference field="1" count="1">
            <x v="195"/>
          </reference>
        </references>
      </pivotArea>
    </format>
    <format dxfId="14278">
      <pivotArea dataOnly="0" labelOnly="1" fieldPosition="0">
        <references count="2">
          <reference field="0" count="1" selected="0">
            <x v="198"/>
          </reference>
          <reference field="1" count="1">
            <x v="196"/>
          </reference>
        </references>
      </pivotArea>
    </format>
    <format dxfId="14277">
      <pivotArea dataOnly="0" labelOnly="1" fieldPosition="0">
        <references count="2">
          <reference field="0" count="1" selected="0">
            <x v="199"/>
          </reference>
          <reference field="1" count="1">
            <x v="197"/>
          </reference>
        </references>
      </pivotArea>
    </format>
    <format dxfId="14276">
      <pivotArea dataOnly="0" labelOnly="1" fieldPosition="0">
        <references count="2">
          <reference field="0" count="1" selected="0">
            <x v="200"/>
          </reference>
          <reference field="1" count="1">
            <x v="198"/>
          </reference>
        </references>
      </pivotArea>
    </format>
    <format dxfId="14275">
      <pivotArea dataOnly="0" labelOnly="1" fieldPosition="0">
        <references count="2">
          <reference field="0" count="1" selected="0">
            <x v="201"/>
          </reference>
          <reference field="1" count="1">
            <x v="199"/>
          </reference>
        </references>
      </pivotArea>
    </format>
    <format dxfId="14274">
      <pivotArea dataOnly="0" labelOnly="1" fieldPosition="0">
        <references count="2">
          <reference field="0" count="1" selected="0">
            <x v="202"/>
          </reference>
          <reference field="1" count="1">
            <x v="200"/>
          </reference>
        </references>
      </pivotArea>
    </format>
    <format dxfId="14273">
      <pivotArea dataOnly="0" labelOnly="1" fieldPosition="0">
        <references count="2">
          <reference field="0" count="1" selected="0">
            <x v="203"/>
          </reference>
          <reference field="1" count="1">
            <x v="201"/>
          </reference>
        </references>
      </pivotArea>
    </format>
    <format dxfId="14272">
      <pivotArea dataOnly="0" labelOnly="1" fieldPosition="0">
        <references count="2">
          <reference field="0" count="1" selected="0">
            <x v="204"/>
          </reference>
          <reference field="1" count="1">
            <x v="202"/>
          </reference>
        </references>
      </pivotArea>
    </format>
    <format dxfId="14271">
      <pivotArea dataOnly="0" labelOnly="1" fieldPosition="0">
        <references count="2">
          <reference field="0" count="1" selected="0">
            <x v="205"/>
          </reference>
          <reference field="1" count="1">
            <x v="203"/>
          </reference>
        </references>
      </pivotArea>
    </format>
    <format dxfId="14270">
      <pivotArea dataOnly="0" labelOnly="1" fieldPosition="0">
        <references count="2">
          <reference field="0" count="1" selected="0">
            <x v="206"/>
          </reference>
          <reference field="1" count="1">
            <x v="204"/>
          </reference>
        </references>
      </pivotArea>
    </format>
    <format dxfId="14269">
      <pivotArea dataOnly="0" labelOnly="1" fieldPosition="0">
        <references count="2">
          <reference field="0" count="1" selected="0">
            <x v="207"/>
          </reference>
          <reference field="1" count="1">
            <x v="205"/>
          </reference>
        </references>
      </pivotArea>
    </format>
    <format dxfId="14268">
      <pivotArea dataOnly="0" labelOnly="1" fieldPosition="0">
        <references count="2">
          <reference field="0" count="1" selected="0">
            <x v="208"/>
          </reference>
          <reference field="1" count="1">
            <x v="206"/>
          </reference>
        </references>
      </pivotArea>
    </format>
    <format dxfId="14267">
      <pivotArea dataOnly="0" labelOnly="1" fieldPosition="0">
        <references count="2">
          <reference field="0" count="1" selected="0">
            <x v="209"/>
          </reference>
          <reference field="1" count="1">
            <x v="207"/>
          </reference>
        </references>
      </pivotArea>
    </format>
    <format dxfId="14266">
      <pivotArea dataOnly="0" labelOnly="1" fieldPosition="0">
        <references count="2">
          <reference field="0" count="1" selected="0">
            <x v="210"/>
          </reference>
          <reference field="1" count="1">
            <x v="208"/>
          </reference>
        </references>
      </pivotArea>
    </format>
    <format dxfId="14265">
      <pivotArea dataOnly="0" labelOnly="1" fieldPosition="0">
        <references count="2">
          <reference field="0" count="1" selected="0">
            <x v="211"/>
          </reference>
          <reference field="1" count="1">
            <x v="209"/>
          </reference>
        </references>
      </pivotArea>
    </format>
    <format dxfId="14264">
      <pivotArea dataOnly="0" labelOnly="1" fieldPosition="0">
        <references count="2">
          <reference field="0" count="1" selected="0">
            <x v="212"/>
          </reference>
          <reference field="1" count="1">
            <x v="210"/>
          </reference>
        </references>
      </pivotArea>
    </format>
    <format dxfId="14263">
      <pivotArea dataOnly="0" labelOnly="1" fieldPosition="0">
        <references count="2">
          <reference field="0" count="1" selected="0">
            <x v="213"/>
          </reference>
          <reference field="1" count="1">
            <x v="211"/>
          </reference>
        </references>
      </pivotArea>
    </format>
    <format dxfId="14262">
      <pivotArea dataOnly="0" labelOnly="1" fieldPosition="0">
        <references count="2">
          <reference field="0" count="1" selected="0">
            <x v="214"/>
          </reference>
          <reference field="1" count="1">
            <x v="212"/>
          </reference>
        </references>
      </pivotArea>
    </format>
    <format dxfId="14261">
      <pivotArea dataOnly="0" labelOnly="1" fieldPosition="0">
        <references count="2">
          <reference field="0" count="1" selected="0">
            <x v="215"/>
          </reference>
          <reference field="1" count="1">
            <x v="213"/>
          </reference>
        </references>
      </pivotArea>
    </format>
    <format dxfId="14260">
      <pivotArea dataOnly="0" labelOnly="1" fieldPosition="0">
        <references count="2">
          <reference field="0" count="1" selected="0">
            <x v="216"/>
          </reference>
          <reference field="1" count="1">
            <x v="214"/>
          </reference>
        </references>
      </pivotArea>
    </format>
    <format dxfId="14259">
      <pivotArea dataOnly="0" labelOnly="1" fieldPosition="0">
        <references count="2">
          <reference field="0" count="1" selected="0">
            <x v="217"/>
          </reference>
          <reference field="1" count="1">
            <x v="215"/>
          </reference>
        </references>
      </pivotArea>
    </format>
    <format dxfId="14258">
      <pivotArea dataOnly="0" labelOnly="1" fieldPosition="0">
        <references count="2">
          <reference field="0" count="1" selected="0">
            <x v="218"/>
          </reference>
          <reference field="1" count="1">
            <x v="216"/>
          </reference>
        </references>
      </pivotArea>
    </format>
    <format dxfId="14257">
      <pivotArea dataOnly="0" labelOnly="1" fieldPosition="0">
        <references count="2">
          <reference field="0" count="1" selected="0">
            <x v="219"/>
          </reference>
          <reference field="1" count="1">
            <x v="217"/>
          </reference>
        </references>
      </pivotArea>
    </format>
    <format dxfId="14256">
      <pivotArea dataOnly="0" labelOnly="1" fieldPosition="0">
        <references count="2">
          <reference field="0" count="1" selected="0">
            <x v="220"/>
          </reference>
          <reference field="1" count="1">
            <x v="218"/>
          </reference>
        </references>
      </pivotArea>
    </format>
    <format dxfId="14255">
      <pivotArea dataOnly="0" labelOnly="1" fieldPosition="0">
        <references count="2">
          <reference field="0" count="1" selected="0">
            <x v="221"/>
          </reference>
          <reference field="1" count="1">
            <x v="219"/>
          </reference>
        </references>
      </pivotArea>
    </format>
    <format dxfId="14254">
      <pivotArea dataOnly="0" labelOnly="1" fieldPosition="0">
        <references count="2">
          <reference field="0" count="1" selected="0">
            <x v="222"/>
          </reference>
          <reference field="1" count="1">
            <x v="220"/>
          </reference>
        </references>
      </pivotArea>
    </format>
    <format dxfId="14253">
      <pivotArea dataOnly="0" labelOnly="1" fieldPosition="0">
        <references count="2">
          <reference field="0" count="1" selected="0">
            <x v="223"/>
          </reference>
          <reference field="1" count="1">
            <x v="221"/>
          </reference>
        </references>
      </pivotArea>
    </format>
    <format dxfId="14252">
      <pivotArea dataOnly="0" labelOnly="1" fieldPosition="0">
        <references count="2">
          <reference field="0" count="1" selected="0">
            <x v="224"/>
          </reference>
          <reference field="1" count="1">
            <x v="222"/>
          </reference>
        </references>
      </pivotArea>
    </format>
    <format dxfId="14251">
      <pivotArea dataOnly="0" labelOnly="1" fieldPosition="0">
        <references count="2">
          <reference field="0" count="1" selected="0">
            <x v="225"/>
          </reference>
          <reference field="1" count="1">
            <x v="223"/>
          </reference>
        </references>
      </pivotArea>
    </format>
    <format dxfId="14250">
      <pivotArea dataOnly="0" labelOnly="1" fieldPosition="0">
        <references count="2">
          <reference field="0" count="1" selected="0">
            <x v="226"/>
          </reference>
          <reference field="1" count="1">
            <x v="224"/>
          </reference>
        </references>
      </pivotArea>
    </format>
    <format dxfId="14249">
      <pivotArea dataOnly="0" labelOnly="1" fieldPosition="0">
        <references count="2">
          <reference field="0" count="1" selected="0">
            <x v="227"/>
          </reference>
          <reference field="1" count="1">
            <x v="225"/>
          </reference>
        </references>
      </pivotArea>
    </format>
    <format dxfId="14248">
      <pivotArea dataOnly="0" labelOnly="1" fieldPosition="0">
        <references count="2">
          <reference field="0" count="1" selected="0">
            <x v="228"/>
          </reference>
          <reference field="1" count="1">
            <x v="226"/>
          </reference>
        </references>
      </pivotArea>
    </format>
    <format dxfId="14247">
      <pivotArea dataOnly="0" labelOnly="1" fieldPosition="0">
        <references count="2">
          <reference field="0" count="1" selected="0">
            <x v="229"/>
          </reference>
          <reference field="1" count="1">
            <x v="227"/>
          </reference>
        </references>
      </pivotArea>
    </format>
    <format dxfId="14246">
      <pivotArea dataOnly="0" labelOnly="1" fieldPosition="0">
        <references count="2">
          <reference field="0" count="1" selected="0">
            <x v="230"/>
          </reference>
          <reference field="1" count="1">
            <x v="228"/>
          </reference>
        </references>
      </pivotArea>
    </format>
    <format dxfId="14245">
      <pivotArea dataOnly="0" labelOnly="1" fieldPosition="0">
        <references count="2">
          <reference field="0" count="1" selected="0">
            <x v="231"/>
          </reference>
          <reference field="1" count="1">
            <x v="229"/>
          </reference>
        </references>
      </pivotArea>
    </format>
    <format dxfId="14244">
      <pivotArea dataOnly="0" labelOnly="1" fieldPosition="0">
        <references count="2">
          <reference field="0" count="1" selected="0">
            <x v="232"/>
          </reference>
          <reference field="1" count="1">
            <x v="230"/>
          </reference>
        </references>
      </pivotArea>
    </format>
    <format dxfId="14243">
      <pivotArea dataOnly="0" labelOnly="1" fieldPosition="0">
        <references count="2">
          <reference field="0" count="1" selected="0">
            <x v="233"/>
          </reference>
          <reference field="1" count="1">
            <x v="231"/>
          </reference>
        </references>
      </pivotArea>
    </format>
    <format dxfId="14242">
      <pivotArea dataOnly="0" labelOnly="1" fieldPosition="0">
        <references count="2">
          <reference field="0" count="1" selected="0">
            <x v="234"/>
          </reference>
          <reference field="1" count="1">
            <x v="232"/>
          </reference>
        </references>
      </pivotArea>
    </format>
    <format dxfId="14241">
      <pivotArea dataOnly="0" labelOnly="1" fieldPosition="0">
        <references count="2">
          <reference field="0" count="1" selected="0">
            <x v="235"/>
          </reference>
          <reference field="1" count="1">
            <x v="233"/>
          </reference>
        </references>
      </pivotArea>
    </format>
    <format dxfId="14240">
      <pivotArea dataOnly="0" labelOnly="1" fieldPosition="0">
        <references count="2">
          <reference field="0" count="1" selected="0">
            <x v="236"/>
          </reference>
          <reference field="1" count="1">
            <x v="234"/>
          </reference>
        </references>
      </pivotArea>
    </format>
    <format dxfId="14239">
      <pivotArea dataOnly="0" labelOnly="1" fieldPosition="0">
        <references count="2">
          <reference field="0" count="1" selected="0">
            <x v="237"/>
          </reference>
          <reference field="1" count="1">
            <x v="235"/>
          </reference>
        </references>
      </pivotArea>
    </format>
    <format dxfId="14238">
      <pivotArea dataOnly="0" labelOnly="1" fieldPosition="0">
        <references count="2">
          <reference field="0" count="1" selected="0">
            <x v="238"/>
          </reference>
          <reference field="1" count="1">
            <x v="236"/>
          </reference>
        </references>
      </pivotArea>
    </format>
    <format dxfId="14237">
      <pivotArea dataOnly="0" labelOnly="1" fieldPosition="0">
        <references count="2">
          <reference field="0" count="1" selected="0">
            <x v="239"/>
          </reference>
          <reference field="1" count="1">
            <x v="237"/>
          </reference>
        </references>
      </pivotArea>
    </format>
    <format dxfId="14236">
      <pivotArea dataOnly="0" labelOnly="1" fieldPosition="0">
        <references count="2">
          <reference field="0" count="1" selected="0">
            <x v="240"/>
          </reference>
          <reference field="1" count="1">
            <x v="238"/>
          </reference>
        </references>
      </pivotArea>
    </format>
    <format dxfId="14235">
      <pivotArea dataOnly="0" labelOnly="1" fieldPosition="0">
        <references count="2">
          <reference field="0" count="1" selected="0">
            <x v="241"/>
          </reference>
          <reference field="1" count="1">
            <x v="239"/>
          </reference>
        </references>
      </pivotArea>
    </format>
    <format dxfId="14234">
      <pivotArea dataOnly="0" labelOnly="1" fieldPosition="0">
        <references count="2">
          <reference field="0" count="1" selected="0">
            <x v="242"/>
          </reference>
          <reference field="1" count="1">
            <x v="240"/>
          </reference>
        </references>
      </pivotArea>
    </format>
    <format dxfId="14233">
      <pivotArea dataOnly="0" labelOnly="1" fieldPosition="0">
        <references count="2">
          <reference field="0" count="1" selected="0">
            <x v="243"/>
          </reference>
          <reference field="1" count="1">
            <x v="241"/>
          </reference>
        </references>
      </pivotArea>
    </format>
    <format dxfId="14232">
      <pivotArea dataOnly="0" labelOnly="1" fieldPosition="0">
        <references count="2">
          <reference field="0" count="1" selected="0">
            <x v="244"/>
          </reference>
          <reference field="1" count="1">
            <x v="242"/>
          </reference>
        </references>
      </pivotArea>
    </format>
    <format dxfId="14231">
      <pivotArea dataOnly="0" labelOnly="1" fieldPosition="0">
        <references count="2">
          <reference field="0" count="1" selected="0">
            <x v="245"/>
          </reference>
          <reference field="1" count="1">
            <x v="243"/>
          </reference>
        </references>
      </pivotArea>
    </format>
    <format dxfId="14230">
      <pivotArea dataOnly="0" labelOnly="1" fieldPosition="0">
        <references count="2">
          <reference field="0" count="1" selected="0">
            <x v="246"/>
          </reference>
          <reference field="1" count="1">
            <x v="244"/>
          </reference>
        </references>
      </pivotArea>
    </format>
    <format dxfId="14229">
      <pivotArea dataOnly="0" labelOnly="1" fieldPosition="0">
        <references count="2">
          <reference field="0" count="1" selected="0">
            <x v="247"/>
          </reference>
          <reference field="1" count="1">
            <x v="245"/>
          </reference>
        </references>
      </pivotArea>
    </format>
    <format dxfId="14228">
      <pivotArea dataOnly="0" labelOnly="1" fieldPosition="0">
        <references count="2">
          <reference field="0" count="1" selected="0">
            <x v="248"/>
          </reference>
          <reference field="1" count="1">
            <x v="246"/>
          </reference>
        </references>
      </pivotArea>
    </format>
    <format dxfId="14227">
      <pivotArea dataOnly="0" labelOnly="1" fieldPosition="0">
        <references count="2">
          <reference field="0" count="1" selected="0">
            <x v="249"/>
          </reference>
          <reference field="1" count="1">
            <x v="247"/>
          </reference>
        </references>
      </pivotArea>
    </format>
    <format dxfId="14226">
      <pivotArea dataOnly="0" labelOnly="1" fieldPosition="0">
        <references count="2">
          <reference field="0" count="1" selected="0">
            <x v="250"/>
          </reference>
          <reference field="1" count="1">
            <x v="248"/>
          </reference>
        </references>
      </pivotArea>
    </format>
    <format dxfId="14225">
      <pivotArea dataOnly="0" labelOnly="1" fieldPosition="0">
        <references count="2">
          <reference field="0" count="1" selected="0">
            <x v="251"/>
          </reference>
          <reference field="1" count="1">
            <x v="249"/>
          </reference>
        </references>
      </pivotArea>
    </format>
    <format dxfId="14224">
      <pivotArea dataOnly="0" labelOnly="1" fieldPosition="0">
        <references count="2">
          <reference field="0" count="1" selected="0">
            <x v="252"/>
          </reference>
          <reference field="1" count="1">
            <x v="250"/>
          </reference>
        </references>
      </pivotArea>
    </format>
    <format dxfId="14223">
      <pivotArea dataOnly="0" labelOnly="1" fieldPosition="0">
        <references count="2">
          <reference field="0" count="1" selected="0">
            <x v="253"/>
          </reference>
          <reference field="1" count="1">
            <x v="251"/>
          </reference>
        </references>
      </pivotArea>
    </format>
    <format dxfId="14222">
      <pivotArea dataOnly="0" labelOnly="1" fieldPosition="0">
        <references count="2">
          <reference field="0" count="1" selected="0">
            <x v="254"/>
          </reference>
          <reference field="1" count="1">
            <x v="252"/>
          </reference>
        </references>
      </pivotArea>
    </format>
    <format dxfId="14221">
      <pivotArea dataOnly="0" labelOnly="1" fieldPosition="0">
        <references count="2">
          <reference field="0" count="1" selected="0">
            <x v="255"/>
          </reference>
          <reference field="1" count="1">
            <x v="253"/>
          </reference>
        </references>
      </pivotArea>
    </format>
    <format dxfId="14220">
      <pivotArea dataOnly="0" labelOnly="1" fieldPosition="0">
        <references count="2">
          <reference field="0" count="1" selected="0">
            <x v="256"/>
          </reference>
          <reference field="1" count="1">
            <x v="254"/>
          </reference>
        </references>
      </pivotArea>
    </format>
    <format dxfId="14219">
      <pivotArea dataOnly="0" labelOnly="1" fieldPosition="0">
        <references count="2">
          <reference field="0" count="1" selected="0">
            <x v="257"/>
          </reference>
          <reference field="1" count="1">
            <x v="255"/>
          </reference>
        </references>
      </pivotArea>
    </format>
    <format dxfId="14218">
      <pivotArea dataOnly="0" labelOnly="1" fieldPosition="0">
        <references count="2">
          <reference field="0" count="1" selected="0">
            <x v="258"/>
          </reference>
          <reference field="1" count="1">
            <x v="256"/>
          </reference>
        </references>
      </pivotArea>
    </format>
    <format dxfId="14217">
      <pivotArea dataOnly="0" labelOnly="1" fieldPosition="0">
        <references count="2">
          <reference field="0" count="1" selected="0">
            <x v="259"/>
          </reference>
          <reference field="1" count="1">
            <x v="257"/>
          </reference>
        </references>
      </pivotArea>
    </format>
    <format dxfId="14216">
      <pivotArea dataOnly="0" labelOnly="1" fieldPosition="0">
        <references count="2">
          <reference field="0" count="1" selected="0">
            <x v="260"/>
          </reference>
          <reference field="1" count="1">
            <x v="258"/>
          </reference>
        </references>
      </pivotArea>
    </format>
    <format dxfId="14215">
      <pivotArea dataOnly="0" labelOnly="1" fieldPosition="0">
        <references count="2">
          <reference field="0" count="1" selected="0">
            <x v="261"/>
          </reference>
          <reference field="1" count="1">
            <x v="259"/>
          </reference>
        </references>
      </pivotArea>
    </format>
    <format dxfId="14214">
      <pivotArea dataOnly="0" labelOnly="1" fieldPosition="0">
        <references count="2">
          <reference field="0" count="1" selected="0">
            <x v="262"/>
          </reference>
          <reference field="1" count="1">
            <x v="260"/>
          </reference>
        </references>
      </pivotArea>
    </format>
    <format dxfId="14213">
      <pivotArea dataOnly="0" labelOnly="1" fieldPosition="0">
        <references count="2">
          <reference field="0" count="1" selected="0">
            <x v="263"/>
          </reference>
          <reference field="1" count="1">
            <x v="261"/>
          </reference>
        </references>
      </pivotArea>
    </format>
    <format dxfId="14212">
      <pivotArea dataOnly="0" labelOnly="1" fieldPosition="0">
        <references count="2">
          <reference field="0" count="1" selected="0">
            <x v="264"/>
          </reference>
          <reference field="1" count="1">
            <x v="262"/>
          </reference>
        </references>
      </pivotArea>
    </format>
    <format dxfId="14211">
      <pivotArea dataOnly="0" labelOnly="1" fieldPosition="0">
        <references count="2">
          <reference field="0" count="1" selected="0">
            <x v="265"/>
          </reference>
          <reference field="1" count="1">
            <x v="263"/>
          </reference>
        </references>
      </pivotArea>
    </format>
    <format dxfId="14210">
      <pivotArea dataOnly="0" labelOnly="1" fieldPosition="0">
        <references count="2">
          <reference field="0" count="1" selected="0">
            <x v="266"/>
          </reference>
          <reference field="1" count="1">
            <x v="264"/>
          </reference>
        </references>
      </pivotArea>
    </format>
    <format dxfId="14209">
      <pivotArea dataOnly="0" labelOnly="1" fieldPosition="0">
        <references count="2">
          <reference field="0" count="1" selected="0">
            <x v="267"/>
          </reference>
          <reference field="1" count="1">
            <x v="265"/>
          </reference>
        </references>
      </pivotArea>
    </format>
    <format dxfId="14208">
      <pivotArea dataOnly="0" labelOnly="1" fieldPosition="0">
        <references count="2">
          <reference field="0" count="1" selected="0">
            <x v="268"/>
          </reference>
          <reference field="1" count="1">
            <x v="266"/>
          </reference>
        </references>
      </pivotArea>
    </format>
    <format dxfId="14207">
      <pivotArea dataOnly="0" labelOnly="1" fieldPosition="0">
        <references count="2">
          <reference field="0" count="1" selected="0">
            <x v="269"/>
          </reference>
          <reference field="1" count="1">
            <x v="267"/>
          </reference>
        </references>
      </pivotArea>
    </format>
    <format dxfId="14206">
      <pivotArea dataOnly="0" labelOnly="1" fieldPosition="0">
        <references count="2">
          <reference field="0" count="1" selected="0">
            <x v="270"/>
          </reference>
          <reference field="1" count="1">
            <x v="268"/>
          </reference>
        </references>
      </pivotArea>
    </format>
    <format dxfId="14205">
      <pivotArea dataOnly="0" labelOnly="1" fieldPosition="0">
        <references count="2">
          <reference field="0" count="1" selected="0">
            <x v="271"/>
          </reference>
          <reference field="1" count="1">
            <x v="269"/>
          </reference>
        </references>
      </pivotArea>
    </format>
    <format dxfId="14204">
      <pivotArea dataOnly="0" labelOnly="1" fieldPosition="0">
        <references count="2">
          <reference field="0" count="1" selected="0">
            <x v="272"/>
          </reference>
          <reference field="1" count="1">
            <x v="270"/>
          </reference>
        </references>
      </pivotArea>
    </format>
    <format dxfId="14203">
      <pivotArea dataOnly="0" labelOnly="1" fieldPosition="0">
        <references count="2">
          <reference field="0" count="1" selected="0">
            <x v="273"/>
          </reference>
          <reference field="1" count="1">
            <x v="271"/>
          </reference>
        </references>
      </pivotArea>
    </format>
    <format dxfId="14202">
      <pivotArea dataOnly="0" labelOnly="1" fieldPosition="0">
        <references count="2">
          <reference field="0" count="1" selected="0">
            <x v="274"/>
          </reference>
          <reference field="1" count="1">
            <x v="272"/>
          </reference>
        </references>
      </pivotArea>
    </format>
    <format dxfId="14201">
      <pivotArea dataOnly="0" labelOnly="1" fieldPosition="0">
        <references count="2">
          <reference field="0" count="1" selected="0">
            <x v="275"/>
          </reference>
          <reference field="1" count="1">
            <x v="273"/>
          </reference>
        </references>
      </pivotArea>
    </format>
    <format dxfId="14200">
      <pivotArea dataOnly="0" labelOnly="1" fieldPosition="0">
        <references count="2">
          <reference field="0" count="1" selected="0">
            <x v="276"/>
          </reference>
          <reference field="1" count="1">
            <x v="274"/>
          </reference>
        </references>
      </pivotArea>
    </format>
    <format dxfId="14199">
      <pivotArea dataOnly="0" labelOnly="1" fieldPosition="0">
        <references count="2">
          <reference field="0" count="1" selected="0">
            <x v="277"/>
          </reference>
          <reference field="1" count="1">
            <x v="275"/>
          </reference>
        </references>
      </pivotArea>
    </format>
    <format dxfId="14198">
      <pivotArea dataOnly="0" labelOnly="1" fieldPosition="0">
        <references count="2">
          <reference field="0" count="1" selected="0">
            <x v="278"/>
          </reference>
          <reference field="1" count="1">
            <x v="276"/>
          </reference>
        </references>
      </pivotArea>
    </format>
    <format dxfId="14197">
      <pivotArea dataOnly="0" labelOnly="1" fieldPosition="0">
        <references count="2">
          <reference field="0" count="1" selected="0">
            <x v="279"/>
          </reference>
          <reference field="1" count="1">
            <x v="277"/>
          </reference>
        </references>
      </pivotArea>
    </format>
    <format dxfId="14196">
      <pivotArea dataOnly="0" labelOnly="1" fieldPosition="0">
        <references count="2">
          <reference field="0" count="1" selected="0">
            <x v="280"/>
          </reference>
          <reference field="1" count="1">
            <x v="278"/>
          </reference>
        </references>
      </pivotArea>
    </format>
    <format dxfId="14195">
      <pivotArea dataOnly="0" labelOnly="1" fieldPosition="0">
        <references count="2">
          <reference field="0" count="1" selected="0">
            <x v="281"/>
          </reference>
          <reference field="1" count="1">
            <x v="279"/>
          </reference>
        </references>
      </pivotArea>
    </format>
    <format dxfId="14194">
      <pivotArea dataOnly="0" labelOnly="1" fieldPosition="0">
        <references count="2">
          <reference field="0" count="1" selected="0">
            <x v="282"/>
          </reference>
          <reference field="1" count="1">
            <x v="280"/>
          </reference>
        </references>
      </pivotArea>
    </format>
    <format dxfId="14193">
      <pivotArea dataOnly="0" labelOnly="1" fieldPosition="0">
        <references count="2">
          <reference field="0" count="1" selected="0">
            <x v="283"/>
          </reference>
          <reference field="1" count="1">
            <x v="281"/>
          </reference>
        </references>
      </pivotArea>
    </format>
    <format dxfId="14192">
      <pivotArea dataOnly="0" labelOnly="1" fieldPosition="0">
        <references count="2">
          <reference field="0" count="1" selected="0">
            <x v="284"/>
          </reference>
          <reference field="1" count="1">
            <x v="282"/>
          </reference>
        </references>
      </pivotArea>
    </format>
    <format dxfId="14191">
      <pivotArea dataOnly="0" labelOnly="1" fieldPosition="0">
        <references count="2">
          <reference field="0" count="1" selected="0">
            <x v="285"/>
          </reference>
          <reference field="1" count="1">
            <x v="283"/>
          </reference>
        </references>
      </pivotArea>
    </format>
    <format dxfId="14190">
      <pivotArea dataOnly="0" labelOnly="1" fieldPosition="0">
        <references count="2">
          <reference field="0" count="1" selected="0">
            <x v="286"/>
          </reference>
          <reference field="1" count="1">
            <x v="284"/>
          </reference>
        </references>
      </pivotArea>
    </format>
    <format dxfId="14189">
      <pivotArea dataOnly="0" labelOnly="1" fieldPosition="0">
        <references count="2">
          <reference field="0" count="1" selected="0">
            <x v="287"/>
          </reference>
          <reference field="1" count="1">
            <x v="285"/>
          </reference>
        </references>
      </pivotArea>
    </format>
    <format dxfId="14188">
      <pivotArea dataOnly="0" labelOnly="1" fieldPosition="0">
        <references count="2">
          <reference field="0" count="1" selected="0">
            <x v="288"/>
          </reference>
          <reference field="1" count="1">
            <x v="286"/>
          </reference>
        </references>
      </pivotArea>
    </format>
    <format dxfId="14187">
      <pivotArea dataOnly="0" labelOnly="1" fieldPosition="0">
        <references count="2">
          <reference field="0" count="1" selected="0">
            <x v="289"/>
          </reference>
          <reference field="1" count="1">
            <x v="287"/>
          </reference>
        </references>
      </pivotArea>
    </format>
    <format dxfId="14186">
      <pivotArea dataOnly="0" labelOnly="1" fieldPosition="0">
        <references count="2">
          <reference field="0" count="1" selected="0">
            <x v="290"/>
          </reference>
          <reference field="1" count="1">
            <x v="288"/>
          </reference>
        </references>
      </pivotArea>
    </format>
    <format dxfId="14185">
      <pivotArea dataOnly="0" labelOnly="1" fieldPosition="0">
        <references count="2">
          <reference field="0" count="1" selected="0">
            <x v="291"/>
          </reference>
          <reference field="1" count="1">
            <x v="289"/>
          </reference>
        </references>
      </pivotArea>
    </format>
    <format dxfId="14184">
      <pivotArea dataOnly="0" labelOnly="1" fieldPosition="0">
        <references count="2">
          <reference field="0" count="1" selected="0">
            <x v="292"/>
          </reference>
          <reference field="1" count="1">
            <x v="290"/>
          </reference>
        </references>
      </pivotArea>
    </format>
    <format dxfId="14183">
      <pivotArea dataOnly="0" labelOnly="1" fieldPosition="0">
        <references count="2">
          <reference field="0" count="1" selected="0">
            <x v="293"/>
          </reference>
          <reference field="1" count="1">
            <x v="291"/>
          </reference>
        </references>
      </pivotArea>
    </format>
    <format dxfId="14182">
      <pivotArea dataOnly="0" labelOnly="1" fieldPosition="0">
        <references count="2">
          <reference field="0" count="1" selected="0">
            <x v="294"/>
          </reference>
          <reference field="1" count="1">
            <x v="292"/>
          </reference>
        </references>
      </pivotArea>
    </format>
    <format dxfId="14181">
      <pivotArea dataOnly="0" labelOnly="1" fieldPosition="0">
        <references count="2">
          <reference field="0" count="1" selected="0">
            <x v="295"/>
          </reference>
          <reference field="1" count="1">
            <x v="293"/>
          </reference>
        </references>
      </pivotArea>
    </format>
    <format dxfId="14180">
      <pivotArea dataOnly="0" labelOnly="1" fieldPosition="0">
        <references count="2">
          <reference field="0" count="1" selected="0">
            <x v="296"/>
          </reference>
          <reference field="1" count="1">
            <x v="294"/>
          </reference>
        </references>
      </pivotArea>
    </format>
    <format dxfId="14179">
      <pivotArea dataOnly="0" labelOnly="1" fieldPosition="0">
        <references count="2">
          <reference field="0" count="1" selected="0">
            <x v="297"/>
          </reference>
          <reference field="1" count="1">
            <x v="295"/>
          </reference>
        </references>
      </pivotArea>
    </format>
    <format dxfId="14178">
      <pivotArea dataOnly="0" labelOnly="1" fieldPosition="0">
        <references count="2">
          <reference field="0" count="1" selected="0">
            <x v="298"/>
          </reference>
          <reference field="1" count="1">
            <x v="296"/>
          </reference>
        </references>
      </pivotArea>
    </format>
    <format dxfId="14177">
      <pivotArea dataOnly="0" labelOnly="1" fieldPosition="0">
        <references count="2">
          <reference field="0" count="1" selected="0">
            <x v="299"/>
          </reference>
          <reference field="1" count="1">
            <x v="297"/>
          </reference>
        </references>
      </pivotArea>
    </format>
    <format dxfId="14176">
      <pivotArea dataOnly="0" labelOnly="1" fieldPosition="0">
        <references count="2">
          <reference field="0" count="1" selected="0">
            <x v="300"/>
          </reference>
          <reference field="1" count="1">
            <x v="298"/>
          </reference>
        </references>
      </pivotArea>
    </format>
    <format dxfId="14175">
      <pivotArea dataOnly="0" labelOnly="1" fieldPosition="0">
        <references count="2">
          <reference field="0" count="1" selected="0">
            <x v="301"/>
          </reference>
          <reference field="1" count="1">
            <x v="299"/>
          </reference>
        </references>
      </pivotArea>
    </format>
    <format dxfId="14174">
      <pivotArea dataOnly="0" labelOnly="1" fieldPosition="0">
        <references count="2">
          <reference field="0" count="1" selected="0">
            <x v="302"/>
          </reference>
          <reference field="1" count="1">
            <x v="300"/>
          </reference>
        </references>
      </pivotArea>
    </format>
    <format dxfId="14173">
      <pivotArea dataOnly="0" labelOnly="1" fieldPosition="0">
        <references count="2">
          <reference field="0" count="1" selected="0">
            <x v="303"/>
          </reference>
          <reference field="1" count="1">
            <x v="301"/>
          </reference>
        </references>
      </pivotArea>
    </format>
    <format dxfId="14172">
      <pivotArea dataOnly="0" labelOnly="1" fieldPosition="0">
        <references count="2">
          <reference field="0" count="1" selected="0">
            <x v="304"/>
          </reference>
          <reference field="1" count="1">
            <x v="302"/>
          </reference>
        </references>
      </pivotArea>
    </format>
    <format dxfId="14171">
      <pivotArea dataOnly="0" labelOnly="1" fieldPosition="0">
        <references count="2">
          <reference field="0" count="1" selected="0">
            <x v="305"/>
          </reference>
          <reference field="1" count="1">
            <x v="303"/>
          </reference>
        </references>
      </pivotArea>
    </format>
    <format dxfId="14170">
      <pivotArea dataOnly="0" labelOnly="1" fieldPosition="0">
        <references count="2">
          <reference field="0" count="1" selected="0">
            <x v="306"/>
          </reference>
          <reference field="1" count="1">
            <x v="304"/>
          </reference>
        </references>
      </pivotArea>
    </format>
    <format dxfId="14169">
      <pivotArea dataOnly="0" labelOnly="1" fieldPosition="0">
        <references count="2">
          <reference field="0" count="1" selected="0">
            <x v="307"/>
          </reference>
          <reference field="1" count="1">
            <x v="305"/>
          </reference>
        </references>
      </pivotArea>
    </format>
    <format dxfId="14168">
      <pivotArea dataOnly="0" labelOnly="1" fieldPosition="0">
        <references count="2">
          <reference field="0" count="1" selected="0">
            <x v="308"/>
          </reference>
          <reference field="1" count="1">
            <x v="306"/>
          </reference>
        </references>
      </pivotArea>
    </format>
    <format dxfId="14167">
      <pivotArea dataOnly="0" labelOnly="1" fieldPosition="0">
        <references count="2">
          <reference field="0" count="1" selected="0">
            <x v="309"/>
          </reference>
          <reference field="1" count="1">
            <x v="307"/>
          </reference>
        </references>
      </pivotArea>
    </format>
    <format dxfId="14166">
      <pivotArea dataOnly="0" labelOnly="1" fieldPosition="0">
        <references count="2">
          <reference field="0" count="1" selected="0">
            <x v="310"/>
          </reference>
          <reference field="1" count="1">
            <x v="308"/>
          </reference>
        </references>
      </pivotArea>
    </format>
    <format dxfId="14165">
      <pivotArea dataOnly="0" labelOnly="1" fieldPosition="0">
        <references count="2">
          <reference field="0" count="1" selected="0">
            <x v="311"/>
          </reference>
          <reference field="1" count="1">
            <x v="309"/>
          </reference>
        </references>
      </pivotArea>
    </format>
    <format dxfId="14164">
      <pivotArea dataOnly="0" labelOnly="1" fieldPosition="0">
        <references count="2">
          <reference field="0" count="1" selected="0">
            <x v="312"/>
          </reference>
          <reference field="1" count="1">
            <x v="310"/>
          </reference>
        </references>
      </pivotArea>
    </format>
    <format dxfId="14163">
      <pivotArea dataOnly="0" labelOnly="1" fieldPosition="0">
        <references count="2">
          <reference field="0" count="1" selected="0">
            <x v="313"/>
          </reference>
          <reference field="1" count="1">
            <x v="311"/>
          </reference>
        </references>
      </pivotArea>
    </format>
    <format dxfId="14162">
      <pivotArea dataOnly="0" labelOnly="1" fieldPosition="0">
        <references count="2">
          <reference field="0" count="1" selected="0">
            <x v="314"/>
          </reference>
          <reference field="1" count="1">
            <x v="312"/>
          </reference>
        </references>
      </pivotArea>
    </format>
    <format dxfId="14161">
      <pivotArea dataOnly="0" labelOnly="1" fieldPosition="0">
        <references count="2">
          <reference field="0" count="1" selected="0">
            <x v="315"/>
          </reference>
          <reference field="1" count="1">
            <x v="313"/>
          </reference>
        </references>
      </pivotArea>
    </format>
    <format dxfId="14160">
      <pivotArea dataOnly="0" labelOnly="1" fieldPosition="0">
        <references count="2">
          <reference field="0" count="1" selected="0">
            <x v="316"/>
          </reference>
          <reference field="1" count="1">
            <x v="314"/>
          </reference>
        </references>
      </pivotArea>
    </format>
    <format dxfId="14159">
      <pivotArea dataOnly="0" labelOnly="1" fieldPosition="0">
        <references count="2">
          <reference field="0" count="1" selected="0">
            <x v="317"/>
          </reference>
          <reference field="1" count="1">
            <x v="315"/>
          </reference>
        </references>
      </pivotArea>
    </format>
    <format dxfId="14158">
      <pivotArea dataOnly="0" labelOnly="1" fieldPosition="0">
        <references count="2">
          <reference field="0" count="1" selected="0">
            <x v="318"/>
          </reference>
          <reference field="1" count="1">
            <x v="316"/>
          </reference>
        </references>
      </pivotArea>
    </format>
    <format dxfId="14157">
      <pivotArea dataOnly="0" labelOnly="1" fieldPosition="0">
        <references count="2">
          <reference field="0" count="1" selected="0">
            <x v="319"/>
          </reference>
          <reference field="1" count="1">
            <x v="317"/>
          </reference>
        </references>
      </pivotArea>
    </format>
    <format dxfId="14156">
      <pivotArea dataOnly="0" labelOnly="1" fieldPosition="0">
        <references count="2">
          <reference field="0" count="1" selected="0">
            <x v="320"/>
          </reference>
          <reference field="1" count="1">
            <x v="318"/>
          </reference>
        </references>
      </pivotArea>
    </format>
    <format dxfId="14155">
      <pivotArea dataOnly="0" labelOnly="1" fieldPosition="0">
        <references count="2">
          <reference field="0" count="1" selected="0">
            <x v="321"/>
          </reference>
          <reference field="1" count="1">
            <x v="319"/>
          </reference>
        </references>
      </pivotArea>
    </format>
    <format dxfId="14154">
      <pivotArea dataOnly="0" labelOnly="1" fieldPosition="0">
        <references count="2">
          <reference field="0" count="1" selected="0">
            <x v="322"/>
          </reference>
          <reference field="1" count="1">
            <x v="320"/>
          </reference>
        </references>
      </pivotArea>
    </format>
    <format dxfId="14153">
      <pivotArea dataOnly="0" labelOnly="1" fieldPosition="0">
        <references count="2">
          <reference field="0" count="1" selected="0">
            <x v="323"/>
          </reference>
          <reference field="1" count="1">
            <x v="321"/>
          </reference>
        </references>
      </pivotArea>
    </format>
    <format dxfId="14152">
      <pivotArea dataOnly="0" labelOnly="1" fieldPosition="0">
        <references count="2">
          <reference field="0" count="1" selected="0">
            <x v="324"/>
          </reference>
          <reference field="1" count="1">
            <x v="322"/>
          </reference>
        </references>
      </pivotArea>
    </format>
    <format dxfId="14151">
      <pivotArea dataOnly="0" labelOnly="1" fieldPosition="0">
        <references count="2">
          <reference field="0" count="1" selected="0">
            <x v="325"/>
          </reference>
          <reference field="1" count="1">
            <x v="323"/>
          </reference>
        </references>
      </pivotArea>
    </format>
    <format dxfId="14150">
      <pivotArea dataOnly="0" labelOnly="1" fieldPosition="0">
        <references count="2">
          <reference field="0" count="1" selected="0">
            <x v="326"/>
          </reference>
          <reference field="1" count="1">
            <x v="324"/>
          </reference>
        </references>
      </pivotArea>
    </format>
    <format dxfId="14149">
      <pivotArea dataOnly="0" labelOnly="1" fieldPosition="0">
        <references count="2">
          <reference field="0" count="1" selected="0">
            <x v="327"/>
          </reference>
          <reference field="1" count="1">
            <x v="325"/>
          </reference>
        </references>
      </pivotArea>
    </format>
    <format dxfId="14148">
      <pivotArea dataOnly="0" labelOnly="1" fieldPosition="0">
        <references count="2">
          <reference field="0" count="1" selected="0">
            <x v="328"/>
          </reference>
          <reference field="1" count="1">
            <x v="326"/>
          </reference>
        </references>
      </pivotArea>
    </format>
    <format dxfId="14147">
      <pivotArea dataOnly="0" labelOnly="1" fieldPosition="0">
        <references count="2">
          <reference field="0" count="1" selected="0">
            <x v="329"/>
          </reference>
          <reference field="1" count="1">
            <x v="327"/>
          </reference>
        </references>
      </pivotArea>
    </format>
    <format dxfId="14146">
      <pivotArea dataOnly="0" labelOnly="1" fieldPosition="0">
        <references count="2">
          <reference field="0" count="1" selected="0">
            <x v="330"/>
          </reference>
          <reference field="1" count="1">
            <x v="328"/>
          </reference>
        </references>
      </pivotArea>
    </format>
    <format dxfId="14145">
      <pivotArea dataOnly="0" labelOnly="1" fieldPosition="0">
        <references count="2">
          <reference field="0" count="1" selected="0">
            <x v="331"/>
          </reference>
          <reference field="1" count="1">
            <x v="329"/>
          </reference>
        </references>
      </pivotArea>
    </format>
    <format dxfId="14144">
      <pivotArea dataOnly="0" labelOnly="1" fieldPosition="0">
        <references count="2">
          <reference field="0" count="1" selected="0">
            <x v="332"/>
          </reference>
          <reference field="1" count="1">
            <x v="330"/>
          </reference>
        </references>
      </pivotArea>
    </format>
    <format dxfId="14143">
      <pivotArea dataOnly="0" labelOnly="1" fieldPosition="0">
        <references count="2">
          <reference field="0" count="1" selected="0">
            <x v="333"/>
          </reference>
          <reference field="1" count="1">
            <x v="331"/>
          </reference>
        </references>
      </pivotArea>
    </format>
    <format dxfId="14142">
      <pivotArea dataOnly="0" labelOnly="1" fieldPosition="0">
        <references count="2">
          <reference field="0" count="1" selected="0">
            <x v="334"/>
          </reference>
          <reference field="1" count="1">
            <x v="332"/>
          </reference>
        </references>
      </pivotArea>
    </format>
    <format dxfId="14141">
      <pivotArea dataOnly="0" labelOnly="1" fieldPosition="0">
        <references count="2">
          <reference field="0" count="1" selected="0">
            <x v="335"/>
          </reference>
          <reference field="1" count="1">
            <x v="333"/>
          </reference>
        </references>
      </pivotArea>
    </format>
    <format dxfId="14140">
      <pivotArea dataOnly="0" labelOnly="1" fieldPosition="0">
        <references count="2">
          <reference field="0" count="1" selected="0">
            <x v="336"/>
          </reference>
          <reference field="1" count="1">
            <x v="334"/>
          </reference>
        </references>
      </pivotArea>
    </format>
    <format dxfId="14139">
      <pivotArea dataOnly="0" labelOnly="1" fieldPosition="0">
        <references count="2">
          <reference field="0" count="1" selected="0">
            <x v="337"/>
          </reference>
          <reference field="1" count="1">
            <x v="335"/>
          </reference>
        </references>
      </pivotArea>
    </format>
    <format dxfId="14138">
      <pivotArea dataOnly="0" labelOnly="1" fieldPosition="0">
        <references count="2">
          <reference field="0" count="1" selected="0">
            <x v="338"/>
          </reference>
          <reference field="1" count="1">
            <x v="336"/>
          </reference>
        </references>
      </pivotArea>
    </format>
    <format dxfId="14137">
      <pivotArea dataOnly="0" labelOnly="1" fieldPosition="0">
        <references count="2">
          <reference field="0" count="1" selected="0">
            <x v="339"/>
          </reference>
          <reference field="1" count="1">
            <x v="337"/>
          </reference>
        </references>
      </pivotArea>
    </format>
    <format dxfId="14136">
      <pivotArea dataOnly="0" labelOnly="1" fieldPosition="0">
        <references count="2">
          <reference field="0" count="1" selected="0">
            <x v="340"/>
          </reference>
          <reference field="1" count="1">
            <x v="338"/>
          </reference>
        </references>
      </pivotArea>
    </format>
    <format dxfId="14135">
      <pivotArea dataOnly="0" labelOnly="1" fieldPosition="0">
        <references count="2">
          <reference field="0" count="1" selected="0">
            <x v="341"/>
          </reference>
          <reference field="1" count="1">
            <x v="339"/>
          </reference>
        </references>
      </pivotArea>
    </format>
    <format dxfId="14134">
      <pivotArea dataOnly="0" labelOnly="1" fieldPosition="0">
        <references count="2">
          <reference field="0" count="1" selected="0">
            <x v="342"/>
          </reference>
          <reference field="1" count="1">
            <x v="340"/>
          </reference>
        </references>
      </pivotArea>
    </format>
    <format dxfId="14133">
      <pivotArea dataOnly="0" labelOnly="1" fieldPosition="0">
        <references count="2">
          <reference field="0" count="1" selected="0">
            <x v="343"/>
          </reference>
          <reference field="1" count="1">
            <x v="341"/>
          </reference>
        </references>
      </pivotArea>
    </format>
    <format dxfId="14132">
      <pivotArea dataOnly="0" labelOnly="1" fieldPosition="0">
        <references count="2">
          <reference field="0" count="1" selected="0">
            <x v="344"/>
          </reference>
          <reference field="1" count="1">
            <x v="342"/>
          </reference>
        </references>
      </pivotArea>
    </format>
    <format dxfId="14131">
      <pivotArea dataOnly="0" labelOnly="1" fieldPosition="0">
        <references count="2">
          <reference field="0" count="1" selected="0">
            <x v="345"/>
          </reference>
          <reference field="1" count="1">
            <x v="343"/>
          </reference>
        </references>
      </pivotArea>
    </format>
    <format dxfId="14130">
      <pivotArea dataOnly="0" labelOnly="1" fieldPosition="0">
        <references count="2">
          <reference field="0" count="1" selected="0">
            <x v="346"/>
          </reference>
          <reference field="1" count="1">
            <x v="344"/>
          </reference>
        </references>
      </pivotArea>
    </format>
    <format dxfId="14129">
      <pivotArea dataOnly="0" labelOnly="1" fieldPosition="0">
        <references count="2">
          <reference field="0" count="1" selected="0">
            <x v="347"/>
          </reference>
          <reference field="1" count="1">
            <x v="345"/>
          </reference>
        </references>
      </pivotArea>
    </format>
    <format dxfId="14128">
      <pivotArea dataOnly="0" labelOnly="1" fieldPosition="0">
        <references count="2">
          <reference field="0" count="1" selected="0">
            <x v="348"/>
          </reference>
          <reference field="1" count="1">
            <x v="346"/>
          </reference>
        </references>
      </pivotArea>
    </format>
    <format dxfId="14127">
      <pivotArea dataOnly="0" labelOnly="1" fieldPosition="0">
        <references count="2">
          <reference field="0" count="1" selected="0">
            <x v="349"/>
          </reference>
          <reference field="1" count="1">
            <x v="347"/>
          </reference>
        </references>
      </pivotArea>
    </format>
    <format dxfId="14126">
      <pivotArea dataOnly="0" labelOnly="1" fieldPosition="0">
        <references count="2">
          <reference field="0" count="1" selected="0">
            <x v="350"/>
          </reference>
          <reference field="1" count="1">
            <x v="348"/>
          </reference>
        </references>
      </pivotArea>
    </format>
    <format dxfId="14125">
      <pivotArea dataOnly="0" labelOnly="1" fieldPosition="0">
        <references count="2">
          <reference field="0" count="1" selected="0">
            <x v="351"/>
          </reference>
          <reference field="1" count="1">
            <x v="349"/>
          </reference>
        </references>
      </pivotArea>
    </format>
    <format dxfId="14124">
      <pivotArea dataOnly="0" labelOnly="1" fieldPosition="0">
        <references count="2">
          <reference field="0" count="1" selected="0">
            <x v="352"/>
          </reference>
          <reference field="1" count="1">
            <x v="350"/>
          </reference>
        </references>
      </pivotArea>
    </format>
    <format dxfId="14123">
      <pivotArea dataOnly="0" labelOnly="1" fieldPosition="0">
        <references count="2">
          <reference field="0" count="1" selected="0">
            <x v="353"/>
          </reference>
          <reference field="1" count="1">
            <x v="351"/>
          </reference>
        </references>
      </pivotArea>
    </format>
    <format dxfId="14122">
      <pivotArea dataOnly="0" labelOnly="1" fieldPosition="0">
        <references count="2">
          <reference field="0" count="1" selected="0">
            <x v="354"/>
          </reference>
          <reference field="1" count="1">
            <x v="352"/>
          </reference>
        </references>
      </pivotArea>
    </format>
    <format dxfId="14121">
      <pivotArea dataOnly="0" labelOnly="1" fieldPosition="0">
        <references count="2">
          <reference field="0" count="1" selected="0">
            <x v="355"/>
          </reference>
          <reference field="1" count="1">
            <x v="353"/>
          </reference>
        </references>
      </pivotArea>
    </format>
    <format dxfId="14120">
      <pivotArea dataOnly="0" labelOnly="1" fieldPosition="0">
        <references count="2">
          <reference field="0" count="1" selected="0">
            <x v="356"/>
          </reference>
          <reference field="1" count="1">
            <x v="354"/>
          </reference>
        </references>
      </pivotArea>
    </format>
    <format dxfId="14119">
      <pivotArea dataOnly="0" labelOnly="1" fieldPosition="0">
        <references count="2">
          <reference field="0" count="1" selected="0">
            <x v="357"/>
          </reference>
          <reference field="1" count="1">
            <x v="355"/>
          </reference>
        </references>
      </pivotArea>
    </format>
    <format dxfId="14118">
      <pivotArea dataOnly="0" labelOnly="1" fieldPosition="0">
        <references count="2">
          <reference field="0" count="1" selected="0">
            <x v="358"/>
          </reference>
          <reference field="1" count="1">
            <x v="356"/>
          </reference>
        </references>
      </pivotArea>
    </format>
    <format dxfId="14117">
      <pivotArea dataOnly="0" labelOnly="1" fieldPosition="0">
        <references count="2">
          <reference field="0" count="1" selected="0">
            <x v="359"/>
          </reference>
          <reference field="1" count="1">
            <x v="357"/>
          </reference>
        </references>
      </pivotArea>
    </format>
    <format dxfId="14116">
      <pivotArea dataOnly="0" labelOnly="1" fieldPosition="0">
        <references count="2">
          <reference field="0" count="1" selected="0">
            <x v="360"/>
          </reference>
          <reference field="1" count="1">
            <x v="358"/>
          </reference>
        </references>
      </pivotArea>
    </format>
    <format dxfId="14115">
      <pivotArea dataOnly="0" labelOnly="1" fieldPosition="0">
        <references count="2">
          <reference field="0" count="1" selected="0">
            <x v="361"/>
          </reference>
          <reference field="1" count="1">
            <x v="359"/>
          </reference>
        </references>
      </pivotArea>
    </format>
    <format dxfId="14114">
      <pivotArea dataOnly="0" labelOnly="1" fieldPosition="0">
        <references count="2">
          <reference field="0" count="1" selected="0">
            <x v="362"/>
          </reference>
          <reference field="1" count="1">
            <x v="360"/>
          </reference>
        </references>
      </pivotArea>
    </format>
    <format dxfId="14113">
      <pivotArea dataOnly="0" labelOnly="1" fieldPosition="0">
        <references count="2">
          <reference field="0" count="1" selected="0">
            <x v="363"/>
          </reference>
          <reference field="1" count="1">
            <x v="361"/>
          </reference>
        </references>
      </pivotArea>
    </format>
    <format dxfId="14112">
      <pivotArea dataOnly="0" labelOnly="1" fieldPosition="0">
        <references count="2">
          <reference field="0" count="1" selected="0">
            <x v="364"/>
          </reference>
          <reference field="1" count="1">
            <x v="362"/>
          </reference>
        </references>
      </pivotArea>
    </format>
    <format dxfId="14111">
      <pivotArea dataOnly="0" labelOnly="1" fieldPosition="0">
        <references count="2">
          <reference field="0" count="1" selected="0">
            <x v="365"/>
          </reference>
          <reference field="1" count="1">
            <x v="363"/>
          </reference>
        </references>
      </pivotArea>
    </format>
    <format dxfId="14110">
      <pivotArea dataOnly="0" labelOnly="1" fieldPosition="0">
        <references count="2">
          <reference field="0" count="1" selected="0">
            <x v="366"/>
          </reference>
          <reference field="1" count="1">
            <x v="364"/>
          </reference>
        </references>
      </pivotArea>
    </format>
    <format dxfId="14109">
      <pivotArea dataOnly="0" labelOnly="1" fieldPosition="0">
        <references count="2">
          <reference field="0" count="1" selected="0">
            <x v="367"/>
          </reference>
          <reference field="1" count="1">
            <x v="365"/>
          </reference>
        </references>
      </pivotArea>
    </format>
    <format dxfId="14108">
      <pivotArea dataOnly="0" labelOnly="1" fieldPosition="0">
        <references count="2">
          <reference field="0" count="1" selected="0">
            <x v="368"/>
          </reference>
          <reference field="1" count="1">
            <x v="366"/>
          </reference>
        </references>
      </pivotArea>
    </format>
    <format dxfId="14107">
      <pivotArea dataOnly="0" labelOnly="1" fieldPosition="0">
        <references count="2">
          <reference field="0" count="1" selected="0">
            <x v="369"/>
          </reference>
          <reference field="1" count="1">
            <x v="367"/>
          </reference>
        </references>
      </pivotArea>
    </format>
    <format dxfId="14106">
      <pivotArea dataOnly="0" labelOnly="1" fieldPosition="0">
        <references count="2">
          <reference field="0" count="1" selected="0">
            <x v="370"/>
          </reference>
          <reference field="1" count="1">
            <x v="368"/>
          </reference>
        </references>
      </pivotArea>
    </format>
    <format dxfId="14105">
      <pivotArea dataOnly="0" labelOnly="1" fieldPosition="0">
        <references count="2">
          <reference field="0" count="1" selected="0">
            <x v="371"/>
          </reference>
          <reference field="1" count="1">
            <x v="369"/>
          </reference>
        </references>
      </pivotArea>
    </format>
    <format dxfId="14104">
      <pivotArea dataOnly="0" labelOnly="1" fieldPosition="0">
        <references count="2">
          <reference field="0" count="1" selected="0">
            <x v="372"/>
          </reference>
          <reference field="1" count="1">
            <x v="370"/>
          </reference>
        </references>
      </pivotArea>
    </format>
    <format dxfId="14103">
      <pivotArea dataOnly="0" labelOnly="1" fieldPosition="0">
        <references count="2">
          <reference field="0" count="1" selected="0">
            <x v="373"/>
          </reference>
          <reference field="1" count="1">
            <x v="371"/>
          </reference>
        </references>
      </pivotArea>
    </format>
    <format dxfId="14102">
      <pivotArea dataOnly="0" labelOnly="1" fieldPosition="0">
        <references count="2">
          <reference field="0" count="1" selected="0">
            <x v="374"/>
          </reference>
          <reference field="1" count="1">
            <x v="372"/>
          </reference>
        </references>
      </pivotArea>
    </format>
    <format dxfId="14101">
      <pivotArea dataOnly="0" labelOnly="1" fieldPosition="0">
        <references count="2">
          <reference field="0" count="1" selected="0">
            <x v="375"/>
          </reference>
          <reference field="1" count="1">
            <x v="373"/>
          </reference>
        </references>
      </pivotArea>
    </format>
    <format dxfId="14100">
      <pivotArea dataOnly="0" labelOnly="1" fieldPosition="0">
        <references count="2">
          <reference field="0" count="1" selected="0">
            <x v="376"/>
          </reference>
          <reference field="1" count="1">
            <x v="374"/>
          </reference>
        </references>
      </pivotArea>
    </format>
    <format dxfId="14099">
      <pivotArea dataOnly="0" labelOnly="1" fieldPosition="0">
        <references count="2">
          <reference field="0" count="1" selected="0">
            <x v="377"/>
          </reference>
          <reference field="1" count="1">
            <x v="375"/>
          </reference>
        </references>
      </pivotArea>
    </format>
    <format dxfId="14098">
      <pivotArea dataOnly="0" labelOnly="1" fieldPosition="0">
        <references count="2">
          <reference field="0" count="1" selected="0">
            <x v="378"/>
          </reference>
          <reference field="1" count="1">
            <x v="376"/>
          </reference>
        </references>
      </pivotArea>
    </format>
    <format dxfId="14097">
      <pivotArea dataOnly="0" labelOnly="1" fieldPosition="0">
        <references count="2">
          <reference field="0" count="1" selected="0">
            <x v="379"/>
          </reference>
          <reference field="1" count="1">
            <x v="377"/>
          </reference>
        </references>
      </pivotArea>
    </format>
    <format dxfId="14096">
      <pivotArea dataOnly="0" labelOnly="1" fieldPosition="0">
        <references count="2">
          <reference field="0" count="1" selected="0">
            <x v="380"/>
          </reference>
          <reference field="1" count="1">
            <x v="378"/>
          </reference>
        </references>
      </pivotArea>
    </format>
    <format dxfId="14095">
      <pivotArea dataOnly="0" labelOnly="1" fieldPosition="0">
        <references count="2">
          <reference field="0" count="1" selected="0">
            <x v="381"/>
          </reference>
          <reference field="1" count="1">
            <x v="379"/>
          </reference>
        </references>
      </pivotArea>
    </format>
    <format dxfId="14094">
      <pivotArea dataOnly="0" labelOnly="1" fieldPosition="0">
        <references count="2">
          <reference field="0" count="1" selected="0">
            <x v="382"/>
          </reference>
          <reference field="1" count="1">
            <x v="380"/>
          </reference>
        </references>
      </pivotArea>
    </format>
    <format dxfId="14093">
      <pivotArea dataOnly="0" labelOnly="1" fieldPosition="0">
        <references count="2">
          <reference field="0" count="1" selected="0">
            <x v="383"/>
          </reference>
          <reference field="1" count="1">
            <x v="381"/>
          </reference>
        </references>
      </pivotArea>
    </format>
    <format dxfId="14092">
      <pivotArea dataOnly="0" labelOnly="1" fieldPosition="0">
        <references count="2">
          <reference field="0" count="1" selected="0">
            <x v="384"/>
          </reference>
          <reference field="1" count="1">
            <x v="382"/>
          </reference>
        </references>
      </pivotArea>
    </format>
    <format dxfId="14091">
      <pivotArea dataOnly="0" labelOnly="1" fieldPosition="0">
        <references count="2">
          <reference field="0" count="1" selected="0">
            <x v="385"/>
          </reference>
          <reference field="1" count="1">
            <x v="383"/>
          </reference>
        </references>
      </pivotArea>
    </format>
    <format dxfId="14090">
      <pivotArea dataOnly="0" labelOnly="1" fieldPosition="0">
        <references count="2">
          <reference field="0" count="1" selected="0">
            <x v="386"/>
          </reference>
          <reference field="1" count="1">
            <x v="384"/>
          </reference>
        </references>
      </pivotArea>
    </format>
    <format dxfId="14089">
      <pivotArea dataOnly="0" labelOnly="1" fieldPosition="0">
        <references count="2">
          <reference field="0" count="1" selected="0">
            <x v="387"/>
          </reference>
          <reference field="1" count="1">
            <x v="385"/>
          </reference>
        </references>
      </pivotArea>
    </format>
    <format dxfId="14088">
      <pivotArea dataOnly="0" labelOnly="1" fieldPosition="0">
        <references count="2">
          <reference field="0" count="1" selected="0">
            <x v="388"/>
          </reference>
          <reference field="1" count="1">
            <x v="386"/>
          </reference>
        </references>
      </pivotArea>
    </format>
    <format dxfId="14087">
      <pivotArea dataOnly="0" labelOnly="1" fieldPosition="0">
        <references count="2">
          <reference field="0" count="1" selected="0">
            <x v="389"/>
          </reference>
          <reference field="1" count="1">
            <x v="387"/>
          </reference>
        </references>
      </pivotArea>
    </format>
    <format dxfId="14086">
      <pivotArea dataOnly="0" labelOnly="1" fieldPosition="0">
        <references count="2">
          <reference field="0" count="1" selected="0">
            <x v="390"/>
          </reference>
          <reference field="1" count="1">
            <x v="388"/>
          </reference>
        </references>
      </pivotArea>
    </format>
    <format dxfId="14085">
      <pivotArea dataOnly="0" labelOnly="1" fieldPosition="0">
        <references count="2">
          <reference field="0" count="1" selected="0">
            <x v="391"/>
          </reference>
          <reference field="1" count="1">
            <x v="389"/>
          </reference>
        </references>
      </pivotArea>
    </format>
    <format dxfId="14084">
      <pivotArea dataOnly="0" labelOnly="1" fieldPosition="0">
        <references count="2">
          <reference field="0" count="1" selected="0">
            <x v="392"/>
          </reference>
          <reference field="1" count="1">
            <x v="390"/>
          </reference>
        </references>
      </pivotArea>
    </format>
    <format dxfId="14083">
      <pivotArea dataOnly="0" labelOnly="1" fieldPosition="0">
        <references count="2">
          <reference field="0" count="1" selected="0">
            <x v="393"/>
          </reference>
          <reference field="1" count="1">
            <x v="391"/>
          </reference>
        </references>
      </pivotArea>
    </format>
    <format dxfId="14082">
      <pivotArea dataOnly="0" labelOnly="1" fieldPosition="0">
        <references count="2">
          <reference field="0" count="1" selected="0">
            <x v="394"/>
          </reference>
          <reference field="1" count="1">
            <x v="392"/>
          </reference>
        </references>
      </pivotArea>
    </format>
    <format dxfId="14081">
      <pivotArea dataOnly="0" labelOnly="1" fieldPosition="0">
        <references count="2">
          <reference field="0" count="1" selected="0">
            <x v="395"/>
          </reference>
          <reference field="1" count="1">
            <x v="393"/>
          </reference>
        </references>
      </pivotArea>
    </format>
    <format dxfId="14080">
      <pivotArea dataOnly="0" labelOnly="1" fieldPosition="0">
        <references count="2">
          <reference field="0" count="1" selected="0">
            <x v="396"/>
          </reference>
          <reference field="1" count="1">
            <x v="394"/>
          </reference>
        </references>
      </pivotArea>
    </format>
    <format dxfId="14079">
      <pivotArea dataOnly="0" labelOnly="1" fieldPosition="0">
        <references count="2">
          <reference field="0" count="1" selected="0">
            <x v="397"/>
          </reference>
          <reference field="1" count="1">
            <x v="395"/>
          </reference>
        </references>
      </pivotArea>
    </format>
    <format dxfId="14078">
      <pivotArea dataOnly="0" labelOnly="1" fieldPosition="0">
        <references count="2">
          <reference field="0" count="1" selected="0">
            <x v="398"/>
          </reference>
          <reference field="1" count="1">
            <x v="396"/>
          </reference>
        </references>
      </pivotArea>
    </format>
    <format dxfId="14077">
      <pivotArea dataOnly="0" labelOnly="1" fieldPosition="0">
        <references count="2">
          <reference field="0" count="1" selected="0">
            <x v="399"/>
          </reference>
          <reference field="1" count="1">
            <x v="397"/>
          </reference>
        </references>
      </pivotArea>
    </format>
    <format dxfId="14076">
      <pivotArea dataOnly="0" labelOnly="1" fieldPosition="0">
        <references count="2">
          <reference field="0" count="1" selected="0">
            <x v="400"/>
          </reference>
          <reference field="1" count="1">
            <x v="398"/>
          </reference>
        </references>
      </pivotArea>
    </format>
    <format dxfId="14075">
      <pivotArea dataOnly="0" labelOnly="1" fieldPosition="0">
        <references count="2">
          <reference field="0" count="1" selected="0">
            <x v="401"/>
          </reference>
          <reference field="1" count="1">
            <x v="399"/>
          </reference>
        </references>
      </pivotArea>
    </format>
    <format dxfId="14074">
      <pivotArea dataOnly="0" labelOnly="1" fieldPosition="0">
        <references count="2">
          <reference field="0" count="1" selected="0">
            <x v="402"/>
          </reference>
          <reference field="1" count="1">
            <x v="400"/>
          </reference>
        </references>
      </pivotArea>
    </format>
    <format dxfId="14073">
      <pivotArea dataOnly="0" labelOnly="1" fieldPosition="0">
        <references count="2">
          <reference field="0" count="1" selected="0">
            <x v="403"/>
          </reference>
          <reference field="1" count="1">
            <x v="401"/>
          </reference>
        </references>
      </pivotArea>
    </format>
    <format dxfId="14072">
      <pivotArea dataOnly="0" labelOnly="1" fieldPosition="0">
        <references count="2">
          <reference field="0" count="1" selected="0">
            <x v="404"/>
          </reference>
          <reference field="1" count="1">
            <x v="402"/>
          </reference>
        </references>
      </pivotArea>
    </format>
    <format dxfId="14071">
      <pivotArea dataOnly="0" labelOnly="1" fieldPosition="0">
        <references count="2">
          <reference field="0" count="1" selected="0">
            <x v="405"/>
          </reference>
          <reference field="1" count="1">
            <x v="403"/>
          </reference>
        </references>
      </pivotArea>
    </format>
    <format dxfId="14070">
      <pivotArea dataOnly="0" labelOnly="1" fieldPosition="0">
        <references count="2">
          <reference field="0" count="1" selected="0">
            <x v="406"/>
          </reference>
          <reference field="1" count="1">
            <x v="404"/>
          </reference>
        </references>
      </pivotArea>
    </format>
    <format dxfId="14069">
      <pivotArea dataOnly="0" labelOnly="1" fieldPosition="0">
        <references count="2">
          <reference field="0" count="1" selected="0">
            <x v="407"/>
          </reference>
          <reference field="1" count="1">
            <x v="405"/>
          </reference>
        </references>
      </pivotArea>
    </format>
    <format dxfId="14068">
      <pivotArea dataOnly="0" labelOnly="1" fieldPosition="0">
        <references count="2">
          <reference field="0" count="1" selected="0">
            <x v="408"/>
          </reference>
          <reference field="1" count="1">
            <x v="406"/>
          </reference>
        </references>
      </pivotArea>
    </format>
    <format dxfId="14067">
      <pivotArea dataOnly="0" labelOnly="1" fieldPosition="0">
        <references count="2">
          <reference field="0" count="1" selected="0">
            <x v="409"/>
          </reference>
          <reference field="1" count="1">
            <x v="407"/>
          </reference>
        </references>
      </pivotArea>
    </format>
    <format dxfId="14066">
      <pivotArea dataOnly="0" labelOnly="1" fieldPosition="0">
        <references count="2">
          <reference field="0" count="1" selected="0">
            <x v="410"/>
          </reference>
          <reference field="1" count="1">
            <x v="408"/>
          </reference>
        </references>
      </pivotArea>
    </format>
    <format dxfId="14065">
      <pivotArea dataOnly="0" labelOnly="1" fieldPosition="0">
        <references count="2">
          <reference field="0" count="1" selected="0">
            <x v="411"/>
          </reference>
          <reference field="1" count="1">
            <x v="409"/>
          </reference>
        </references>
      </pivotArea>
    </format>
    <format dxfId="14064">
      <pivotArea dataOnly="0" labelOnly="1" fieldPosition="0">
        <references count="2">
          <reference field="0" count="1" selected="0">
            <x v="412"/>
          </reference>
          <reference field="1" count="1">
            <x v="410"/>
          </reference>
        </references>
      </pivotArea>
    </format>
    <format dxfId="14063">
      <pivotArea dataOnly="0" labelOnly="1" fieldPosition="0">
        <references count="2">
          <reference field="0" count="1" selected="0">
            <x v="413"/>
          </reference>
          <reference field="1" count="1">
            <x v="411"/>
          </reference>
        </references>
      </pivotArea>
    </format>
    <format dxfId="14062">
      <pivotArea dataOnly="0" labelOnly="1" fieldPosition="0">
        <references count="2">
          <reference field="0" count="1" selected="0">
            <x v="414"/>
          </reference>
          <reference field="1" count="1">
            <x v="412"/>
          </reference>
        </references>
      </pivotArea>
    </format>
    <format dxfId="14061">
      <pivotArea dataOnly="0" labelOnly="1" fieldPosition="0">
        <references count="2">
          <reference field="0" count="1" selected="0">
            <x v="415"/>
          </reference>
          <reference field="1" count="1">
            <x v="413"/>
          </reference>
        </references>
      </pivotArea>
    </format>
    <format dxfId="14060">
      <pivotArea dataOnly="0" labelOnly="1" fieldPosition="0">
        <references count="2">
          <reference field="0" count="1" selected="0">
            <x v="416"/>
          </reference>
          <reference field="1" count="1">
            <x v="414"/>
          </reference>
        </references>
      </pivotArea>
    </format>
    <format dxfId="14059">
      <pivotArea dataOnly="0" labelOnly="1" fieldPosition="0">
        <references count="2">
          <reference field="0" count="1" selected="0">
            <x v="417"/>
          </reference>
          <reference field="1" count="1">
            <x v="415"/>
          </reference>
        </references>
      </pivotArea>
    </format>
    <format dxfId="14058">
      <pivotArea dataOnly="0" labelOnly="1" fieldPosition="0">
        <references count="2">
          <reference field="0" count="1" selected="0">
            <x v="418"/>
          </reference>
          <reference field="1" count="1">
            <x v="416"/>
          </reference>
        </references>
      </pivotArea>
    </format>
    <format dxfId="14057">
      <pivotArea dataOnly="0" labelOnly="1" fieldPosition="0">
        <references count="2">
          <reference field="0" count="1" selected="0">
            <x v="419"/>
          </reference>
          <reference field="1" count="1">
            <x v="417"/>
          </reference>
        </references>
      </pivotArea>
    </format>
    <format dxfId="14056">
      <pivotArea dataOnly="0" labelOnly="1" fieldPosition="0">
        <references count="2">
          <reference field="0" count="1" selected="0">
            <x v="420"/>
          </reference>
          <reference field="1" count="1">
            <x v="418"/>
          </reference>
        </references>
      </pivotArea>
    </format>
    <format dxfId="14055">
      <pivotArea dataOnly="0" labelOnly="1" fieldPosition="0">
        <references count="2">
          <reference field="0" count="1" selected="0">
            <x v="421"/>
          </reference>
          <reference field="1" count="1">
            <x v="419"/>
          </reference>
        </references>
      </pivotArea>
    </format>
    <format dxfId="14054">
      <pivotArea dataOnly="0" labelOnly="1" fieldPosition="0">
        <references count="2">
          <reference field="0" count="1" selected="0">
            <x v="422"/>
          </reference>
          <reference field="1" count="1">
            <x v="420"/>
          </reference>
        </references>
      </pivotArea>
    </format>
    <format dxfId="14053">
      <pivotArea dataOnly="0" labelOnly="1" fieldPosition="0">
        <references count="2">
          <reference field="0" count="1" selected="0">
            <x v="423"/>
          </reference>
          <reference field="1" count="1">
            <x v="421"/>
          </reference>
        </references>
      </pivotArea>
    </format>
    <format dxfId="14052">
      <pivotArea dataOnly="0" labelOnly="1" fieldPosition="0">
        <references count="2">
          <reference field="0" count="1" selected="0">
            <x v="424"/>
          </reference>
          <reference field="1" count="1">
            <x v="422"/>
          </reference>
        </references>
      </pivotArea>
    </format>
    <format dxfId="14051">
      <pivotArea dataOnly="0" labelOnly="1" fieldPosition="0">
        <references count="2">
          <reference field="0" count="1" selected="0">
            <x v="425"/>
          </reference>
          <reference field="1" count="1">
            <x v="423"/>
          </reference>
        </references>
      </pivotArea>
    </format>
    <format dxfId="14050">
      <pivotArea dataOnly="0" labelOnly="1" fieldPosition="0">
        <references count="2">
          <reference field="0" count="1" selected="0">
            <x v="426"/>
          </reference>
          <reference field="1" count="1">
            <x v="424"/>
          </reference>
        </references>
      </pivotArea>
    </format>
    <format dxfId="14049">
      <pivotArea dataOnly="0" labelOnly="1" fieldPosition="0">
        <references count="2">
          <reference field="0" count="1" selected="0">
            <x v="427"/>
          </reference>
          <reference field="1" count="1">
            <x v="425"/>
          </reference>
        </references>
      </pivotArea>
    </format>
    <format dxfId="14048">
      <pivotArea dataOnly="0" labelOnly="1" fieldPosition="0">
        <references count="2">
          <reference field="0" count="1" selected="0">
            <x v="428"/>
          </reference>
          <reference field="1" count="1">
            <x v="426"/>
          </reference>
        </references>
      </pivotArea>
    </format>
    <format dxfId="14047">
      <pivotArea dataOnly="0" labelOnly="1" fieldPosition="0">
        <references count="2">
          <reference field="0" count="1" selected="0">
            <x v="429"/>
          </reference>
          <reference field="1" count="1">
            <x v="427"/>
          </reference>
        </references>
      </pivotArea>
    </format>
    <format dxfId="14046">
      <pivotArea dataOnly="0" labelOnly="1" fieldPosition="0">
        <references count="2">
          <reference field="0" count="1" selected="0">
            <x v="430"/>
          </reference>
          <reference field="1" count="1">
            <x v="428"/>
          </reference>
        </references>
      </pivotArea>
    </format>
    <format dxfId="14045">
      <pivotArea dataOnly="0" labelOnly="1" fieldPosition="0">
        <references count="2">
          <reference field="0" count="1" selected="0">
            <x v="431"/>
          </reference>
          <reference field="1" count="1">
            <x v="429"/>
          </reference>
        </references>
      </pivotArea>
    </format>
    <format dxfId="14044">
      <pivotArea dataOnly="0" labelOnly="1" fieldPosition="0">
        <references count="2">
          <reference field="0" count="1" selected="0">
            <x v="432"/>
          </reference>
          <reference field="1" count="1">
            <x v="430"/>
          </reference>
        </references>
      </pivotArea>
    </format>
    <format dxfId="14043">
      <pivotArea dataOnly="0" labelOnly="1" fieldPosition="0">
        <references count="2">
          <reference field="0" count="1" selected="0">
            <x v="433"/>
          </reference>
          <reference field="1" count="1">
            <x v="431"/>
          </reference>
        </references>
      </pivotArea>
    </format>
    <format dxfId="14042">
      <pivotArea dataOnly="0" labelOnly="1" fieldPosition="0">
        <references count="2">
          <reference field="0" count="1" selected="0">
            <x v="434"/>
          </reference>
          <reference field="1" count="1">
            <x v="432"/>
          </reference>
        </references>
      </pivotArea>
    </format>
    <format dxfId="14041">
      <pivotArea dataOnly="0" labelOnly="1" fieldPosition="0">
        <references count="2">
          <reference field="0" count="1" selected="0">
            <x v="435"/>
          </reference>
          <reference field="1" count="1">
            <x v="433"/>
          </reference>
        </references>
      </pivotArea>
    </format>
    <format dxfId="14040">
      <pivotArea dataOnly="0" labelOnly="1" fieldPosition="0">
        <references count="2">
          <reference field="0" count="1" selected="0">
            <x v="436"/>
          </reference>
          <reference field="1" count="1">
            <x v="434"/>
          </reference>
        </references>
      </pivotArea>
    </format>
    <format dxfId="14039">
      <pivotArea dataOnly="0" labelOnly="1" fieldPosition="0">
        <references count="2">
          <reference field="0" count="1" selected="0">
            <x v="437"/>
          </reference>
          <reference field="1" count="1">
            <x v="435"/>
          </reference>
        </references>
      </pivotArea>
    </format>
    <format dxfId="14038">
      <pivotArea dataOnly="0" labelOnly="1" fieldPosition="0">
        <references count="2">
          <reference field="0" count="1" selected="0">
            <x v="438"/>
          </reference>
          <reference field="1" count="1">
            <x v="436"/>
          </reference>
        </references>
      </pivotArea>
    </format>
    <format dxfId="14037">
      <pivotArea dataOnly="0" labelOnly="1" fieldPosition="0">
        <references count="2">
          <reference field="0" count="1" selected="0">
            <x v="439"/>
          </reference>
          <reference field="1" count="1">
            <x v="437"/>
          </reference>
        </references>
      </pivotArea>
    </format>
    <format dxfId="14036">
      <pivotArea dataOnly="0" labelOnly="1" fieldPosition="0">
        <references count="2">
          <reference field="0" count="1" selected="0">
            <x v="440"/>
          </reference>
          <reference field="1" count="1">
            <x v="438"/>
          </reference>
        </references>
      </pivotArea>
    </format>
    <format dxfId="14035">
      <pivotArea dataOnly="0" labelOnly="1" fieldPosition="0">
        <references count="2">
          <reference field="0" count="1" selected="0">
            <x v="441"/>
          </reference>
          <reference field="1" count="1">
            <x v="439"/>
          </reference>
        </references>
      </pivotArea>
    </format>
    <format dxfId="14034">
      <pivotArea dataOnly="0" labelOnly="1" fieldPosition="0">
        <references count="2">
          <reference field="0" count="1" selected="0">
            <x v="442"/>
          </reference>
          <reference field="1" count="1">
            <x v="440"/>
          </reference>
        </references>
      </pivotArea>
    </format>
    <format dxfId="14033">
      <pivotArea dataOnly="0" labelOnly="1" fieldPosition="0">
        <references count="2">
          <reference field="0" count="1" selected="0">
            <x v="443"/>
          </reference>
          <reference field="1" count="1">
            <x v="441"/>
          </reference>
        </references>
      </pivotArea>
    </format>
    <format dxfId="14032">
      <pivotArea dataOnly="0" labelOnly="1" fieldPosition="0">
        <references count="2">
          <reference field="0" count="1" selected="0">
            <x v="444"/>
          </reference>
          <reference field="1" count="1">
            <x v="442"/>
          </reference>
        </references>
      </pivotArea>
    </format>
    <format dxfId="14031">
      <pivotArea dataOnly="0" labelOnly="1" fieldPosition="0">
        <references count="2">
          <reference field="0" count="1" selected="0">
            <x v="445"/>
          </reference>
          <reference field="1" count="1">
            <x v="443"/>
          </reference>
        </references>
      </pivotArea>
    </format>
    <format dxfId="14030">
      <pivotArea dataOnly="0" labelOnly="1" fieldPosition="0">
        <references count="2">
          <reference field="0" count="1" selected="0">
            <x v="446"/>
          </reference>
          <reference field="1" count="1">
            <x v="444"/>
          </reference>
        </references>
      </pivotArea>
    </format>
    <format dxfId="14029">
      <pivotArea dataOnly="0" labelOnly="1" fieldPosition="0">
        <references count="2">
          <reference field="0" count="1" selected="0">
            <x v="447"/>
          </reference>
          <reference field="1" count="1">
            <x v="445"/>
          </reference>
        </references>
      </pivotArea>
    </format>
    <format dxfId="14028">
      <pivotArea dataOnly="0" labelOnly="1" fieldPosition="0">
        <references count="2">
          <reference field="0" count="1" selected="0">
            <x v="448"/>
          </reference>
          <reference field="1" count="1">
            <x v="446"/>
          </reference>
        </references>
      </pivotArea>
    </format>
    <format dxfId="14027">
      <pivotArea dataOnly="0" labelOnly="1" fieldPosition="0">
        <references count="2">
          <reference field="0" count="1" selected="0">
            <x v="449"/>
          </reference>
          <reference field="1" count="1">
            <x v="447"/>
          </reference>
        </references>
      </pivotArea>
    </format>
    <format dxfId="14026">
      <pivotArea dataOnly="0" labelOnly="1" fieldPosition="0">
        <references count="2">
          <reference field="0" count="1" selected="0">
            <x v="450"/>
          </reference>
          <reference field="1" count="1">
            <x v="448"/>
          </reference>
        </references>
      </pivotArea>
    </format>
    <format dxfId="14025">
      <pivotArea dataOnly="0" labelOnly="1" fieldPosition="0">
        <references count="2">
          <reference field="0" count="1" selected="0">
            <x v="451"/>
          </reference>
          <reference field="1" count="1">
            <x v="449"/>
          </reference>
        </references>
      </pivotArea>
    </format>
    <format dxfId="14024">
      <pivotArea dataOnly="0" labelOnly="1" fieldPosition="0">
        <references count="2">
          <reference field="0" count="1" selected="0">
            <x v="452"/>
          </reference>
          <reference field="1" count="1">
            <x v="450"/>
          </reference>
        </references>
      </pivotArea>
    </format>
    <format dxfId="14023">
      <pivotArea dataOnly="0" labelOnly="1" fieldPosition="0">
        <references count="2">
          <reference field="0" count="1" selected="0">
            <x v="453"/>
          </reference>
          <reference field="1" count="1">
            <x v="451"/>
          </reference>
        </references>
      </pivotArea>
    </format>
    <format dxfId="14022">
      <pivotArea dataOnly="0" labelOnly="1" fieldPosition="0">
        <references count="2">
          <reference field="0" count="1" selected="0">
            <x v="454"/>
          </reference>
          <reference field="1" count="1">
            <x v="452"/>
          </reference>
        </references>
      </pivotArea>
    </format>
    <format dxfId="14021">
      <pivotArea dataOnly="0" labelOnly="1" fieldPosition="0">
        <references count="2">
          <reference field="0" count="1" selected="0">
            <x v="455"/>
          </reference>
          <reference field="1" count="1">
            <x v="453"/>
          </reference>
        </references>
      </pivotArea>
    </format>
    <format dxfId="14020">
      <pivotArea dataOnly="0" labelOnly="1" fieldPosition="0">
        <references count="2">
          <reference field="0" count="1" selected="0">
            <x v="456"/>
          </reference>
          <reference field="1" count="1">
            <x v="454"/>
          </reference>
        </references>
      </pivotArea>
    </format>
    <format dxfId="14019">
      <pivotArea dataOnly="0" labelOnly="1" fieldPosition="0">
        <references count="2">
          <reference field="0" count="1" selected="0">
            <x v="457"/>
          </reference>
          <reference field="1" count="1">
            <x v="455"/>
          </reference>
        </references>
      </pivotArea>
    </format>
    <format dxfId="14018">
      <pivotArea dataOnly="0" labelOnly="1" fieldPosition="0">
        <references count="2">
          <reference field="0" count="1" selected="0">
            <x v="458"/>
          </reference>
          <reference field="1" count="1">
            <x v="456"/>
          </reference>
        </references>
      </pivotArea>
    </format>
    <format dxfId="14017">
      <pivotArea dataOnly="0" labelOnly="1" fieldPosition="0">
        <references count="2">
          <reference field="0" count="1" selected="0">
            <x v="459"/>
          </reference>
          <reference field="1" count="1">
            <x v="457"/>
          </reference>
        </references>
      </pivotArea>
    </format>
    <format dxfId="14016">
      <pivotArea dataOnly="0" labelOnly="1" fieldPosition="0">
        <references count="2">
          <reference field="0" count="1" selected="0">
            <x v="460"/>
          </reference>
          <reference field="1" count="1">
            <x v="458"/>
          </reference>
        </references>
      </pivotArea>
    </format>
    <format dxfId="14015">
      <pivotArea dataOnly="0" labelOnly="1" fieldPosition="0">
        <references count="2">
          <reference field="0" count="1" selected="0">
            <x v="461"/>
          </reference>
          <reference field="1" count="1">
            <x v="459"/>
          </reference>
        </references>
      </pivotArea>
    </format>
    <format dxfId="14014">
      <pivotArea dataOnly="0" labelOnly="1" fieldPosition="0">
        <references count="2">
          <reference field="0" count="1" selected="0">
            <x v="462"/>
          </reference>
          <reference field="1" count="1">
            <x v="460"/>
          </reference>
        </references>
      </pivotArea>
    </format>
    <format dxfId="14013">
      <pivotArea dataOnly="0" labelOnly="1" fieldPosition="0">
        <references count="2">
          <reference field="0" count="1" selected="0">
            <x v="463"/>
          </reference>
          <reference field="1" count="1">
            <x v="461"/>
          </reference>
        </references>
      </pivotArea>
    </format>
    <format dxfId="14012">
      <pivotArea dataOnly="0" labelOnly="1" fieldPosition="0">
        <references count="2">
          <reference field="0" count="1" selected="0">
            <x v="464"/>
          </reference>
          <reference field="1" count="1">
            <x v="462"/>
          </reference>
        </references>
      </pivotArea>
    </format>
    <format dxfId="14011">
      <pivotArea dataOnly="0" labelOnly="1" fieldPosition="0">
        <references count="2">
          <reference field="0" count="1" selected="0">
            <x v="465"/>
          </reference>
          <reference field="1" count="1">
            <x v="463"/>
          </reference>
        </references>
      </pivotArea>
    </format>
    <format dxfId="14010">
      <pivotArea dataOnly="0" labelOnly="1" fieldPosition="0">
        <references count="2">
          <reference field="0" count="1" selected="0">
            <x v="466"/>
          </reference>
          <reference field="1" count="1">
            <x v="464"/>
          </reference>
        </references>
      </pivotArea>
    </format>
    <format dxfId="14009">
      <pivotArea dataOnly="0" labelOnly="1" fieldPosition="0">
        <references count="2">
          <reference field="0" count="1" selected="0">
            <x v="467"/>
          </reference>
          <reference field="1" count="1">
            <x v="465"/>
          </reference>
        </references>
      </pivotArea>
    </format>
    <format dxfId="14008">
      <pivotArea dataOnly="0" labelOnly="1" fieldPosition="0">
        <references count="2">
          <reference field="0" count="1" selected="0">
            <x v="468"/>
          </reference>
          <reference field="1" count="1">
            <x v="466"/>
          </reference>
        </references>
      </pivotArea>
    </format>
    <format dxfId="14007">
      <pivotArea dataOnly="0" labelOnly="1" fieldPosition="0">
        <references count="2">
          <reference field="0" count="1" selected="0">
            <x v="469"/>
          </reference>
          <reference field="1" count="1">
            <x v="467"/>
          </reference>
        </references>
      </pivotArea>
    </format>
    <format dxfId="14006">
      <pivotArea dataOnly="0" labelOnly="1" fieldPosition="0">
        <references count="2">
          <reference field="0" count="1" selected="0">
            <x v="470"/>
          </reference>
          <reference field="1" count="1">
            <x v="468"/>
          </reference>
        </references>
      </pivotArea>
    </format>
    <format dxfId="14005">
      <pivotArea dataOnly="0" labelOnly="1" fieldPosition="0">
        <references count="2">
          <reference field="0" count="1" selected="0">
            <x v="471"/>
          </reference>
          <reference field="1" count="1">
            <x v="469"/>
          </reference>
        </references>
      </pivotArea>
    </format>
    <format dxfId="14004">
      <pivotArea dataOnly="0" labelOnly="1" fieldPosition="0">
        <references count="2">
          <reference field="0" count="1" selected="0">
            <x v="472"/>
          </reference>
          <reference field="1" count="1">
            <x v="470"/>
          </reference>
        </references>
      </pivotArea>
    </format>
    <format dxfId="14003">
      <pivotArea dataOnly="0" labelOnly="1" fieldPosition="0">
        <references count="2">
          <reference field="0" count="1" selected="0">
            <x v="473"/>
          </reference>
          <reference field="1" count="1">
            <x v="471"/>
          </reference>
        </references>
      </pivotArea>
    </format>
    <format dxfId="14002">
      <pivotArea dataOnly="0" labelOnly="1" fieldPosition="0">
        <references count="2">
          <reference field="0" count="1" selected="0">
            <x v="474"/>
          </reference>
          <reference field="1" count="1">
            <x v="472"/>
          </reference>
        </references>
      </pivotArea>
    </format>
    <format dxfId="14001">
      <pivotArea dataOnly="0" labelOnly="1" fieldPosition="0">
        <references count="2">
          <reference field="0" count="1" selected="0">
            <x v="475"/>
          </reference>
          <reference field="1" count="1">
            <x v="473"/>
          </reference>
        </references>
      </pivotArea>
    </format>
    <format dxfId="14000">
      <pivotArea dataOnly="0" labelOnly="1" fieldPosition="0">
        <references count="2">
          <reference field="0" count="1" selected="0">
            <x v="476"/>
          </reference>
          <reference field="1" count="1">
            <x v="474"/>
          </reference>
        </references>
      </pivotArea>
    </format>
    <format dxfId="13999">
      <pivotArea dataOnly="0" labelOnly="1" fieldPosition="0">
        <references count="2">
          <reference field="0" count="1" selected="0">
            <x v="477"/>
          </reference>
          <reference field="1" count="1">
            <x v="475"/>
          </reference>
        </references>
      </pivotArea>
    </format>
    <format dxfId="13998">
      <pivotArea dataOnly="0" labelOnly="1" fieldPosition="0">
        <references count="2">
          <reference field="0" count="1" selected="0">
            <x v="478"/>
          </reference>
          <reference field="1" count="1">
            <x v="476"/>
          </reference>
        </references>
      </pivotArea>
    </format>
    <format dxfId="13997">
      <pivotArea dataOnly="0" labelOnly="1" fieldPosition="0">
        <references count="2">
          <reference field="0" count="1" selected="0">
            <x v="479"/>
          </reference>
          <reference field="1" count="1">
            <x v="477"/>
          </reference>
        </references>
      </pivotArea>
    </format>
    <format dxfId="13996">
      <pivotArea dataOnly="0" labelOnly="1" fieldPosition="0">
        <references count="2">
          <reference field="0" count="1" selected="0">
            <x v="480"/>
          </reference>
          <reference field="1" count="1">
            <x v="478"/>
          </reference>
        </references>
      </pivotArea>
    </format>
    <format dxfId="13995">
      <pivotArea dataOnly="0" labelOnly="1" fieldPosition="0">
        <references count="2">
          <reference field="0" count="1" selected="0">
            <x v="481"/>
          </reference>
          <reference field="1" count="1">
            <x v="479"/>
          </reference>
        </references>
      </pivotArea>
    </format>
    <format dxfId="13994">
      <pivotArea dataOnly="0" labelOnly="1" fieldPosition="0">
        <references count="2">
          <reference field="0" count="1" selected="0">
            <x v="482"/>
          </reference>
          <reference field="1" count="1">
            <x v="480"/>
          </reference>
        </references>
      </pivotArea>
    </format>
    <format dxfId="13993">
      <pivotArea dataOnly="0" labelOnly="1" fieldPosition="0">
        <references count="2">
          <reference field="0" count="1" selected="0">
            <x v="483"/>
          </reference>
          <reference field="1" count="1">
            <x v="481"/>
          </reference>
        </references>
      </pivotArea>
    </format>
    <format dxfId="13992">
      <pivotArea dataOnly="0" labelOnly="1" fieldPosition="0">
        <references count="2">
          <reference field="0" count="1" selected="0">
            <x v="484"/>
          </reference>
          <reference field="1" count="1">
            <x v="482"/>
          </reference>
        </references>
      </pivotArea>
    </format>
    <format dxfId="13991">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3990">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3989">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3988">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3987">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3986">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3985">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3984">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3983">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3982">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3981">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3980">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3979">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3978">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3977">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3976">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3975">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3974">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3973">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3972">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3971">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3970">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3969">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3968">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3967">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3966">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3965">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3964">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3963">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3962">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3961">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3960">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3959">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3958">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3957">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3956">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3955">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3954">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3953">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3952">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3951">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3950">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3949">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3948">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3947">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3946">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3945">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3944">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3943">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3942">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3941">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3940">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3939">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3938">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3937">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3936">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3935">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3934">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3933">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3932">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3931">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3930">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3929">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3928">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3927">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3926">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3925">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3924">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3923">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3922">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3921">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3920">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3919">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3918">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3917">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3916">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3915">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3914">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3913">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3912">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3911">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3910">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3909">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3908">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3907">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3906">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3905">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3904">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3903">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3902">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3901">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3900">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3899">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3898">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3897">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3896">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3895">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3894">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3893">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3892">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3891">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3890">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3889">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3888">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3887">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3886">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3885">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3884">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3883">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3882">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3881">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3880">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3879">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3878">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3877">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3876">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3875">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3874">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3873">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3872">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3871">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3870">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3869">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3868">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3867">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3866">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3865">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3864">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3863">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3862">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3861">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3860">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3859">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3858">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3857">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3856">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3855">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3854">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3853">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3852">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3851">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3850">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3849">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3848">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3847">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3846">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3845">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3844">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3843">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3842">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3841">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3840">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3839">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3838">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3837">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3836">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3835">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3834">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3833">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3832">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3831">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3830">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3829">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3828">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3827">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3826">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3825">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3824">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3823">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3822">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3821">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3820">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3819">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3818">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3817">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3816">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3815">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3814">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3813">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3812">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3811">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3810">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3809">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3808">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3807">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3806">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3805">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3804">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3803">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3802">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3801">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3800">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3799">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3798">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3797">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3796">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3795">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3794">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3793">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3792">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3791">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3790">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3789">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3788">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3787">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3786">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3785">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3784">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3783">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3782">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3781">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3780">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3779">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3778">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3777">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3776">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3775">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3774">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3773">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3772">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3771">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3770">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3769">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3768">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3767">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3766">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3765">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3764">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3763">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3762">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3761">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3760">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3759">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3758">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3757">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3756">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3755">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3754">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3753">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3752">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3751">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3750">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3749">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3748">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3747">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3746">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3745">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3744">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3743">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3742">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3741">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3740">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3739">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3738">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3737">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3736">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3735">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3734">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3733">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3732">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3731">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3730">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3729">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3728">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3727">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3726">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3725">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3724">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3723">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3722">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3721">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3720">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3719">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3718">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3717">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3716">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3715">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3714">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3713">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3712">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3711">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3710">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3709">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3708">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3707">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3706">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3705">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3704">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3703">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3702">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3701">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3700">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3699">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3698">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3697">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3696">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3695">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3694">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3693">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3692">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3691">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3690">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3689">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3688">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3687">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3686">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3685">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3684">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3683">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3682">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3681">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3680">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3679">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3678">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3677">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3676">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3675">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3674">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3673">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3672">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3671">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3670">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3669">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3668">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3667">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3666">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3665">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3664">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3663">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3662">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3661">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3660">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3659">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3658">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3657">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3656">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3655">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3654">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3653">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3652">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3651">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3650">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3649">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3648">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3647">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3646">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3645">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3644">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3643">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3642">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3641">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3640">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3639">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3638">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3637">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3636">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3635">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3634">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3633">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3632">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3631">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3630">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3629">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3628">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3627">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3626">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3625">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3624">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3623">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3622">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3621">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3620">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3619">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3618">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3617">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3616">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3615">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3614">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3613">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3612">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3611">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3610">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3609">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3608">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3607">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3606">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3605">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3604">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3603">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3602">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3601">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3600">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3599">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3598">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3597">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3596">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3595">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3594">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3593">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3592">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3591">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3590">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3589">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3588">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3587">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3586">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3585">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3584">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3583">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3582">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3581">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3580">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3579">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3578">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3577">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3576">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3575">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3574">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3573">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3572">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3571">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3570">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3569">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3568">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3567">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3566">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3565">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3564">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3563">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3562">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3561">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3560">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3559">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3558">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3557">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3556">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3555">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3554">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3553">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3552">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3551">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3550">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3549">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3548">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3547">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3546">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3545">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3544">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3543">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3542">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3541">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3540">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3539">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3538">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3537">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3536">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3535">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3534">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3533">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3532">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3531">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3530">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3529">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3528">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3527">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3526">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3525">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3524">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3523">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3522">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3521">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3520">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3519">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3518">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3517">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3516">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3515">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3514">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3513">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3512">
      <pivotArea dataOnly="0" labelOnly="1" fieldPosition="0">
        <references count="3">
          <reference field="0" count="1" selected="0">
            <x v="3"/>
          </reference>
          <reference field="1" count="1" selected="0">
            <x v="5"/>
          </reference>
          <reference field="2" count="1">
            <x v="6"/>
          </reference>
        </references>
      </pivotArea>
    </format>
    <format dxfId="13511">
      <pivotArea dataOnly="0" labelOnly="1" fieldPosition="0">
        <references count="3">
          <reference field="0" count="1" selected="0">
            <x v="7"/>
          </reference>
          <reference field="1" count="1" selected="0">
            <x v="4"/>
          </reference>
          <reference field="2" count="1">
            <x v="5"/>
          </reference>
        </references>
      </pivotArea>
    </format>
    <format dxfId="13510">
      <pivotArea dataOnly="0" labelOnly="1" fieldPosition="0">
        <references count="3">
          <reference field="0" count="1" selected="0">
            <x v="8"/>
          </reference>
          <reference field="1" count="1" selected="0">
            <x v="6"/>
          </reference>
          <reference field="2" count="1">
            <x v="7"/>
          </reference>
        </references>
      </pivotArea>
    </format>
    <format dxfId="13509">
      <pivotArea dataOnly="0" labelOnly="1" fieldPosition="0">
        <references count="3">
          <reference field="0" count="1" selected="0">
            <x v="9"/>
          </reference>
          <reference field="1" count="1" selected="0">
            <x v="7"/>
          </reference>
          <reference field="2" count="1">
            <x v="8"/>
          </reference>
        </references>
      </pivotArea>
    </format>
    <format dxfId="13508">
      <pivotArea dataOnly="0" labelOnly="1" fieldPosition="0">
        <references count="3">
          <reference field="0" count="1" selected="0">
            <x v="10"/>
          </reference>
          <reference field="1" count="1" selected="0">
            <x v="8"/>
          </reference>
          <reference field="2" count="1">
            <x v="9"/>
          </reference>
        </references>
      </pivotArea>
    </format>
    <format dxfId="13507">
      <pivotArea dataOnly="0" labelOnly="1" fieldPosition="0">
        <references count="3">
          <reference field="0" count="1" selected="0">
            <x v="11"/>
          </reference>
          <reference field="1" count="1" selected="0">
            <x v="9"/>
          </reference>
          <reference field="2" count="1">
            <x v="10"/>
          </reference>
        </references>
      </pivotArea>
    </format>
    <format dxfId="13506">
      <pivotArea dataOnly="0" labelOnly="1" fieldPosition="0">
        <references count="3">
          <reference field="0" count="1" selected="0">
            <x v="12"/>
          </reference>
          <reference field="1" count="1" selected="0">
            <x v="10"/>
          </reference>
          <reference field="2" count="1">
            <x v="11"/>
          </reference>
        </references>
      </pivotArea>
    </format>
    <format dxfId="13505">
      <pivotArea dataOnly="0" labelOnly="1" fieldPosition="0">
        <references count="3">
          <reference field="0" count="1" selected="0">
            <x v="13"/>
          </reference>
          <reference field="1" count="1" selected="0">
            <x v="11"/>
          </reference>
          <reference field="2" count="1">
            <x v="12"/>
          </reference>
        </references>
      </pivotArea>
    </format>
    <format dxfId="13504">
      <pivotArea dataOnly="0" labelOnly="1" fieldPosition="0">
        <references count="3">
          <reference field="0" count="1" selected="0">
            <x v="14"/>
          </reference>
          <reference field="1" count="1" selected="0">
            <x v="12"/>
          </reference>
          <reference field="2" count="1">
            <x v="13"/>
          </reference>
        </references>
      </pivotArea>
    </format>
    <format dxfId="13503">
      <pivotArea dataOnly="0" labelOnly="1" fieldPosition="0">
        <references count="3">
          <reference field="0" count="1" selected="0">
            <x v="15"/>
          </reference>
          <reference field="1" count="1" selected="0">
            <x v="13"/>
          </reference>
          <reference field="2" count="1">
            <x v="14"/>
          </reference>
        </references>
      </pivotArea>
    </format>
    <format dxfId="13502">
      <pivotArea dataOnly="0" labelOnly="1" fieldPosition="0">
        <references count="3">
          <reference field="0" count="1" selected="0">
            <x v="16"/>
          </reference>
          <reference field="1" count="1" selected="0">
            <x v="14"/>
          </reference>
          <reference field="2" count="1">
            <x v="15"/>
          </reference>
        </references>
      </pivotArea>
    </format>
    <format dxfId="13501">
      <pivotArea dataOnly="0" labelOnly="1" fieldPosition="0">
        <references count="3">
          <reference field="0" count="1" selected="0">
            <x v="17"/>
          </reference>
          <reference field="1" count="1" selected="0">
            <x v="15"/>
          </reference>
          <reference field="2" count="1">
            <x v="16"/>
          </reference>
        </references>
      </pivotArea>
    </format>
    <format dxfId="13500">
      <pivotArea dataOnly="0" labelOnly="1" fieldPosition="0">
        <references count="3">
          <reference field="0" count="1" selected="0">
            <x v="18"/>
          </reference>
          <reference field="1" count="1" selected="0">
            <x v="16"/>
          </reference>
          <reference field="2" count="1">
            <x v="17"/>
          </reference>
        </references>
      </pivotArea>
    </format>
    <format dxfId="13499">
      <pivotArea dataOnly="0" labelOnly="1" fieldPosition="0">
        <references count="3">
          <reference field="0" count="1" selected="0">
            <x v="19"/>
          </reference>
          <reference field="1" count="1" selected="0">
            <x v="17"/>
          </reference>
          <reference field="2" count="1">
            <x v="18"/>
          </reference>
        </references>
      </pivotArea>
    </format>
    <format dxfId="13498">
      <pivotArea dataOnly="0" labelOnly="1" fieldPosition="0">
        <references count="3">
          <reference field="0" count="1" selected="0">
            <x v="20"/>
          </reference>
          <reference field="1" count="1" selected="0">
            <x v="18"/>
          </reference>
          <reference field="2" count="1">
            <x v="19"/>
          </reference>
        </references>
      </pivotArea>
    </format>
    <format dxfId="13497">
      <pivotArea dataOnly="0" labelOnly="1" fieldPosition="0">
        <references count="3">
          <reference field="0" count="1" selected="0">
            <x v="21"/>
          </reference>
          <reference field="1" count="1" selected="0">
            <x v="19"/>
          </reference>
          <reference field="2" count="1">
            <x v="20"/>
          </reference>
        </references>
      </pivotArea>
    </format>
    <format dxfId="13496">
      <pivotArea dataOnly="0" labelOnly="1" fieldPosition="0">
        <references count="3">
          <reference field="0" count="1" selected="0">
            <x v="22"/>
          </reference>
          <reference field="1" count="1" selected="0">
            <x v="20"/>
          </reference>
          <reference field="2" count="1">
            <x v="21"/>
          </reference>
        </references>
      </pivotArea>
    </format>
    <format dxfId="13495">
      <pivotArea dataOnly="0" labelOnly="1" fieldPosition="0">
        <references count="3">
          <reference field="0" count="1" selected="0">
            <x v="23"/>
          </reference>
          <reference field="1" count="1" selected="0">
            <x v="21"/>
          </reference>
          <reference field="2" count="1">
            <x v="22"/>
          </reference>
        </references>
      </pivotArea>
    </format>
    <format dxfId="13494">
      <pivotArea dataOnly="0" labelOnly="1" fieldPosition="0">
        <references count="3">
          <reference field="0" count="1" selected="0">
            <x v="24"/>
          </reference>
          <reference field="1" count="1" selected="0">
            <x v="22"/>
          </reference>
          <reference field="2" count="1">
            <x v="23"/>
          </reference>
        </references>
      </pivotArea>
    </format>
    <format dxfId="13493">
      <pivotArea dataOnly="0" labelOnly="1" fieldPosition="0">
        <references count="3">
          <reference field="0" count="1" selected="0">
            <x v="25"/>
          </reference>
          <reference field="1" count="1" selected="0">
            <x v="23"/>
          </reference>
          <reference field="2" count="1">
            <x v="24"/>
          </reference>
        </references>
      </pivotArea>
    </format>
    <format dxfId="13492">
      <pivotArea dataOnly="0" labelOnly="1" fieldPosition="0">
        <references count="3">
          <reference field="0" count="1" selected="0">
            <x v="26"/>
          </reference>
          <reference field="1" count="1" selected="0">
            <x v="24"/>
          </reference>
          <reference field="2" count="1">
            <x v="25"/>
          </reference>
        </references>
      </pivotArea>
    </format>
    <format dxfId="13491">
      <pivotArea dataOnly="0" labelOnly="1" fieldPosition="0">
        <references count="3">
          <reference field="0" count="1" selected="0">
            <x v="27"/>
          </reference>
          <reference field="1" count="1" selected="0">
            <x v="25"/>
          </reference>
          <reference field="2" count="1">
            <x v="26"/>
          </reference>
        </references>
      </pivotArea>
    </format>
    <format dxfId="13490">
      <pivotArea dataOnly="0" labelOnly="1" fieldPosition="0">
        <references count="3">
          <reference field="0" count="1" selected="0">
            <x v="28"/>
          </reference>
          <reference field="1" count="1" selected="0">
            <x v="26"/>
          </reference>
          <reference field="2" count="1">
            <x v="27"/>
          </reference>
        </references>
      </pivotArea>
    </format>
    <format dxfId="13489">
      <pivotArea dataOnly="0" labelOnly="1" fieldPosition="0">
        <references count="3">
          <reference field="0" count="1" selected="0">
            <x v="29"/>
          </reference>
          <reference field="1" count="1" selected="0">
            <x v="27"/>
          </reference>
          <reference field="2" count="1">
            <x v="28"/>
          </reference>
        </references>
      </pivotArea>
    </format>
    <format dxfId="13488">
      <pivotArea dataOnly="0" labelOnly="1" fieldPosition="0">
        <references count="3">
          <reference field="0" count="1" selected="0">
            <x v="30"/>
          </reference>
          <reference field="1" count="1" selected="0">
            <x v="28"/>
          </reference>
          <reference field="2" count="1">
            <x v="29"/>
          </reference>
        </references>
      </pivotArea>
    </format>
    <format dxfId="13487">
      <pivotArea dataOnly="0" labelOnly="1" fieldPosition="0">
        <references count="3">
          <reference field="0" count="1" selected="0">
            <x v="31"/>
          </reference>
          <reference field="1" count="1" selected="0">
            <x v="29"/>
          </reference>
          <reference field="2" count="1">
            <x v="30"/>
          </reference>
        </references>
      </pivotArea>
    </format>
    <format dxfId="13486">
      <pivotArea dataOnly="0" labelOnly="1" fieldPosition="0">
        <references count="3">
          <reference field="0" count="1" selected="0">
            <x v="32"/>
          </reference>
          <reference field="1" count="1" selected="0">
            <x v="30"/>
          </reference>
          <reference field="2" count="1">
            <x v="31"/>
          </reference>
        </references>
      </pivotArea>
    </format>
    <format dxfId="13485">
      <pivotArea dataOnly="0" labelOnly="1" fieldPosition="0">
        <references count="3">
          <reference field="0" count="1" selected="0">
            <x v="33"/>
          </reference>
          <reference field="1" count="1" selected="0">
            <x v="31"/>
          </reference>
          <reference field="2" count="1">
            <x v="32"/>
          </reference>
        </references>
      </pivotArea>
    </format>
    <format dxfId="13484">
      <pivotArea dataOnly="0" labelOnly="1" fieldPosition="0">
        <references count="3">
          <reference field="0" count="1" selected="0">
            <x v="34"/>
          </reference>
          <reference field="1" count="1" selected="0">
            <x v="32"/>
          </reference>
          <reference field="2" count="1">
            <x v="33"/>
          </reference>
        </references>
      </pivotArea>
    </format>
    <format dxfId="13483">
      <pivotArea dataOnly="0" labelOnly="1" fieldPosition="0">
        <references count="3">
          <reference field="0" count="1" selected="0">
            <x v="35"/>
          </reference>
          <reference field="1" count="1" selected="0">
            <x v="33"/>
          </reference>
          <reference field="2" count="1">
            <x v="34"/>
          </reference>
        </references>
      </pivotArea>
    </format>
    <format dxfId="13482">
      <pivotArea dataOnly="0" labelOnly="1" fieldPosition="0">
        <references count="3">
          <reference field="0" count="1" selected="0">
            <x v="36"/>
          </reference>
          <reference field="1" count="1" selected="0">
            <x v="34"/>
          </reference>
          <reference field="2" count="1">
            <x v="35"/>
          </reference>
        </references>
      </pivotArea>
    </format>
    <format dxfId="13481">
      <pivotArea dataOnly="0" labelOnly="1" fieldPosition="0">
        <references count="3">
          <reference field="0" count="1" selected="0">
            <x v="37"/>
          </reference>
          <reference field="1" count="1" selected="0">
            <x v="35"/>
          </reference>
          <reference field="2" count="1">
            <x v="36"/>
          </reference>
        </references>
      </pivotArea>
    </format>
    <format dxfId="13480">
      <pivotArea dataOnly="0" labelOnly="1" fieldPosition="0">
        <references count="3">
          <reference field="0" count="1" selected="0">
            <x v="38"/>
          </reference>
          <reference field="1" count="1" selected="0">
            <x v="36"/>
          </reference>
          <reference field="2" count="1">
            <x v="37"/>
          </reference>
        </references>
      </pivotArea>
    </format>
    <format dxfId="13479">
      <pivotArea dataOnly="0" labelOnly="1" fieldPosition="0">
        <references count="3">
          <reference field="0" count="1" selected="0">
            <x v="39"/>
          </reference>
          <reference field="1" count="1" selected="0">
            <x v="37"/>
          </reference>
          <reference field="2" count="1">
            <x v="38"/>
          </reference>
        </references>
      </pivotArea>
    </format>
    <format dxfId="13478">
      <pivotArea dataOnly="0" labelOnly="1" fieldPosition="0">
        <references count="3">
          <reference field="0" count="1" selected="0">
            <x v="40"/>
          </reference>
          <reference field="1" count="1" selected="0">
            <x v="38"/>
          </reference>
          <reference field="2" count="1">
            <x v="39"/>
          </reference>
        </references>
      </pivotArea>
    </format>
    <format dxfId="13477">
      <pivotArea dataOnly="0" labelOnly="1" fieldPosition="0">
        <references count="3">
          <reference field="0" count="1" selected="0">
            <x v="41"/>
          </reference>
          <reference field="1" count="1" selected="0">
            <x v="39"/>
          </reference>
          <reference field="2" count="1">
            <x v="40"/>
          </reference>
        </references>
      </pivotArea>
    </format>
    <format dxfId="13476">
      <pivotArea dataOnly="0" labelOnly="1" fieldPosition="0">
        <references count="3">
          <reference field="0" count="1" selected="0">
            <x v="42"/>
          </reference>
          <reference field="1" count="1" selected="0">
            <x v="40"/>
          </reference>
          <reference field="2" count="1">
            <x v="41"/>
          </reference>
        </references>
      </pivotArea>
    </format>
    <format dxfId="13475">
      <pivotArea dataOnly="0" labelOnly="1" fieldPosition="0">
        <references count="3">
          <reference field="0" count="1" selected="0">
            <x v="43"/>
          </reference>
          <reference field="1" count="1" selected="0">
            <x v="41"/>
          </reference>
          <reference field="2" count="1">
            <x v="42"/>
          </reference>
        </references>
      </pivotArea>
    </format>
    <format dxfId="13474">
      <pivotArea dataOnly="0" labelOnly="1" fieldPosition="0">
        <references count="3">
          <reference field="0" count="1" selected="0">
            <x v="44"/>
          </reference>
          <reference field="1" count="1" selected="0">
            <x v="42"/>
          </reference>
          <reference field="2" count="1">
            <x v="43"/>
          </reference>
        </references>
      </pivotArea>
    </format>
    <format dxfId="13473">
      <pivotArea dataOnly="0" labelOnly="1" fieldPosition="0">
        <references count="3">
          <reference field="0" count="1" selected="0">
            <x v="45"/>
          </reference>
          <reference field="1" count="1" selected="0">
            <x v="43"/>
          </reference>
          <reference field="2" count="1">
            <x v="44"/>
          </reference>
        </references>
      </pivotArea>
    </format>
    <format dxfId="13472">
      <pivotArea dataOnly="0" labelOnly="1" fieldPosition="0">
        <references count="3">
          <reference field="0" count="1" selected="0">
            <x v="46"/>
          </reference>
          <reference field="1" count="1" selected="0">
            <x v="44"/>
          </reference>
          <reference field="2" count="1">
            <x v="45"/>
          </reference>
        </references>
      </pivotArea>
    </format>
    <format dxfId="13471">
      <pivotArea dataOnly="0" labelOnly="1" fieldPosition="0">
        <references count="3">
          <reference field="0" count="1" selected="0">
            <x v="47"/>
          </reference>
          <reference field="1" count="1" selected="0">
            <x v="45"/>
          </reference>
          <reference field="2" count="1">
            <x v="46"/>
          </reference>
        </references>
      </pivotArea>
    </format>
    <format dxfId="13470">
      <pivotArea dataOnly="0" labelOnly="1" fieldPosition="0">
        <references count="3">
          <reference field="0" count="1" selected="0">
            <x v="48"/>
          </reference>
          <reference field="1" count="1" selected="0">
            <x v="46"/>
          </reference>
          <reference field="2" count="1">
            <x v="47"/>
          </reference>
        </references>
      </pivotArea>
    </format>
    <format dxfId="13469">
      <pivotArea dataOnly="0" labelOnly="1" fieldPosition="0">
        <references count="3">
          <reference field="0" count="1" selected="0">
            <x v="49"/>
          </reference>
          <reference field="1" count="1" selected="0">
            <x v="47"/>
          </reference>
          <reference field="2" count="1">
            <x v="48"/>
          </reference>
        </references>
      </pivotArea>
    </format>
    <format dxfId="13468">
      <pivotArea dataOnly="0" labelOnly="1" fieldPosition="0">
        <references count="3">
          <reference field="0" count="1" selected="0">
            <x v="50"/>
          </reference>
          <reference field="1" count="1" selected="0">
            <x v="48"/>
          </reference>
          <reference field="2" count="1">
            <x v="49"/>
          </reference>
        </references>
      </pivotArea>
    </format>
    <format dxfId="13467">
      <pivotArea dataOnly="0" labelOnly="1" fieldPosition="0">
        <references count="3">
          <reference field="0" count="1" selected="0">
            <x v="51"/>
          </reference>
          <reference field="1" count="1" selected="0">
            <x v="49"/>
          </reference>
          <reference field="2" count="1">
            <x v="50"/>
          </reference>
        </references>
      </pivotArea>
    </format>
    <format dxfId="13466">
      <pivotArea dataOnly="0" labelOnly="1" fieldPosition="0">
        <references count="3">
          <reference field="0" count="1" selected="0">
            <x v="52"/>
          </reference>
          <reference field="1" count="1" selected="0">
            <x v="50"/>
          </reference>
          <reference field="2" count="1">
            <x v="51"/>
          </reference>
        </references>
      </pivotArea>
    </format>
    <format dxfId="13465">
      <pivotArea dataOnly="0" labelOnly="1" fieldPosition="0">
        <references count="3">
          <reference field="0" count="1" selected="0">
            <x v="53"/>
          </reference>
          <reference field="1" count="1" selected="0">
            <x v="51"/>
          </reference>
          <reference field="2" count="1">
            <x v="52"/>
          </reference>
        </references>
      </pivotArea>
    </format>
    <format dxfId="13464">
      <pivotArea dataOnly="0" labelOnly="1" fieldPosition="0">
        <references count="3">
          <reference field="0" count="1" selected="0">
            <x v="54"/>
          </reference>
          <reference field="1" count="1" selected="0">
            <x v="52"/>
          </reference>
          <reference field="2" count="1">
            <x v="53"/>
          </reference>
        </references>
      </pivotArea>
    </format>
    <format dxfId="13463">
      <pivotArea dataOnly="0" labelOnly="1" fieldPosition="0">
        <references count="3">
          <reference field="0" count="1" selected="0">
            <x v="55"/>
          </reference>
          <reference field="1" count="1" selected="0">
            <x v="53"/>
          </reference>
          <reference field="2" count="1">
            <x v="54"/>
          </reference>
        </references>
      </pivotArea>
    </format>
    <format dxfId="13462">
      <pivotArea dataOnly="0" labelOnly="1" fieldPosition="0">
        <references count="3">
          <reference field="0" count="1" selected="0">
            <x v="56"/>
          </reference>
          <reference field="1" count="1" selected="0">
            <x v="54"/>
          </reference>
          <reference field="2" count="1">
            <x v="55"/>
          </reference>
        </references>
      </pivotArea>
    </format>
    <format dxfId="13461">
      <pivotArea dataOnly="0" labelOnly="1" fieldPosition="0">
        <references count="3">
          <reference field="0" count="1" selected="0">
            <x v="57"/>
          </reference>
          <reference field="1" count="1" selected="0">
            <x v="55"/>
          </reference>
          <reference field="2" count="1">
            <x v="56"/>
          </reference>
        </references>
      </pivotArea>
    </format>
    <format dxfId="13460">
      <pivotArea dataOnly="0" labelOnly="1" fieldPosition="0">
        <references count="3">
          <reference field="0" count="1" selected="0">
            <x v="58"/>
          </reference>
          <reference field="1" count="1" selected="0">
            <x v="56"/>
          </reference>
          <reference field="2" count="1">
            <x v="57"/>
          </reference>
        </references>
      </pivotArea>
    </format>
    <format dxfId="13459">
      <pivotArea dataOnly="0" labelOnly="1" fieldPosition="0">
        <references count="3">
          <reference field="0" count="1" selected="0">
            <x v="59"/>
          </reference>
          <reference field="1" count="1" selected="0">
            <x v="57"/>
          </reference>
          <reference field="2" count="1">
            <x v="58"/>
          </reference>
        </references>
      </pivotArea>
    </format>
    <format dxfId="13458">
      <pivotArea dataOnly="0" labelOnly="1" fieldPosition="0">
        <references count="3">
          <reference field="0" count="1" selected="0">
            <x v="60"/>
          </reference>
          <reference field="1" count="1" selected="0">
            <x v="58"/>
          </reference>
          <reference field="2" count="1">
            <x v="59"/>
          </reference>
        </references>
      </pivotArea>
    </format>
    <format dxfId="13457">
      <pivotArea dataOnly="0" labelOnly="1" fieldPosition="0">
        <references count="3">
          <reference field="0" count="1" selected="0">
            <x v="61"/>
          </reference>
          <reference field="1" count="1" selected="0">
            <x v="59"/>
          </reference>
          <reference field="2" count="1">
            <x v="60"/>
          </reference>
        </references>
      </pivotArea>
    </format>
    <format dxfId="13456">
      <pivotArea dataOnly="0" labelOnly="1" fieldPosition="0">
        <references count="3">
          <reference field="0" count="1" selected="0">
            <x v="62"/>
          </reference>
          <reference field="1" count="1" selected="0">
            <x v="60"/>
          </reference>
          <reference field="2" count="1">
            <x v="61"/>
          </reference>
        </references>
      </pivotArea>
    </format>
    <format dxfId="13455">
      <pivotArea dataOnly="0" labelOnly="1" fieldPosition="0">
        <references count="3">
          <reference field="0" count="1" selected="0">
            <x v="63"/>
          </reference>
          <reference field="1" count="1" selected="0">
            <x v="61"/>
          </reference>
          <reference field="2" count="1">
            <x v="62"/>
          </reference>
        </references>
      </pivotArea>
    </format>
    <format dxfId="13454">
      <pivotArea dataOnly="0" labelOnly="1" fieldPosition="0">
        <references count="3">
          <reference field="0" count="1" selected="0">
            <x v="64"/>
          </reference>
          <reference field="1" count="1" selected="0">
            <x v="62"/>
          </reference>
          <reference field="2" count="1">
            <x v="63"/>
          </reference>
        </references>
      </pivotArea>
    </format>
    <format dxfId="13453">
      <pivotArea dataOnly="0" labelOnly="1" fieldPosition="0">
        <references count="3">
          <reference field="0" count="1" selected="0">
            <x v="65"/>
          </reference>
          <reference field="1" count="1" selected="0">
            <x v="63"/>
          </reference>
          <reference field="2" count="1">
            <x v="64"/>
          </reference>
        </references>
      </pivotArea>
    </format>
    <format dxfId="13452">
      <pivotArea dataOnly="0" labelOnly="1" fieldPosition="0">
        <references count="3">
          <reference field="0" count="1" selected="0">
            <x v="66"/>
          </reference>
          <reference field="1" count="1" selected="0">
            <x v="64"/>
          </reference>
          <reference field="2" count="1">
            <x v="65"/>
          </reference>
        </references>
      </pivotArea>
    </format>
    <format dxfId="13451">
      <pivotArea dataOnly="0" labelOnly="1" fieldPosition="0">
        <references count="3">
          <reference field="0" count="1" selected="0">
            <x v="67"/>
          </reference>
          <reference field="1" count="1" selected="0">
            <x v="65"/>
          </reference>
          <reference field="2" count="1">
            <x v="66"/>
          </reference>
        </references>
      </pivotArea>
    </format>
    <format dxfId="13450">
      <pivotArea dataOnly="0" labelOnly="1" fieldPosition="0">
        <references count="3">
          <reference field="0" count="1" selected="0">
            <x v="68"/>
          </reference>
          <reference field="1" count="1" selected="0">
            <x v="66"/>
          </reference>
          <reference field="2" count="1">
            <x v="67"/>
          </reference>
        </references>
      </pivotArea>
    </format>
    <format dxfId="13449">
      <pivotArea dataOnly="0" labelOnly="1" fieldPosition="0">
        <references count="3">
          <reference field="0" count="1" selected="0">
            <x v="69"/>
          </reference>
          <reference field="1" count="1" selected="0">
            <x v="67"/>
          </reference>
          <reference field="2" count="1">
            <x v="68"/>
          </reference>
        </references>
      </pivotArea>
    </format>
    <format dxfId="13448">
      <pivotArea dataOnly="0" labelOnly="1" fieldPosition="0">
        <references count="3">
          <reference field="0" count="1" selected="0">
            <x v="70"/>
          </reference>
          <reference field="1" count="1" selected="0">
            <x v="68"/>
          </reference>
          <reference field="2" count="1">
            <x v="69"/>
          </reference>
        </references>
      </pivotArea>
    </format>
    <format dxfId="13447">
      <pivotArea dataOnly="0" labelOnly="1" fieldPosition="0">
        <references count="3">
          <reference field="0" count="1" selected="0">
            <x v="71"/>
          </reference>
          <reference field="1" count="1" selected="0">
            <x v="69"/>
          </reference>
          <reference field="2" count="1">
            <x v="70"/>
          </reference>
        </references>
      </pivotArea>
    </format>
    <format dxfId="13446">
      <pivotArea dataOnly="0" labelOnly="1" fieldPosition="0">
        <references count="3">
          <reference field="0" count="1" selected="0">
            <x v="72"/>
          </reference>
          <reference field="1" count="1" selected="0">
            <x v="70"/>
          </reference>
          <reference field="2" count="1">
            <x v="71"/>
          </reference>
        </references>
      </pivotArea>
    </format>
    <format dxfId="13445">
      <pivotArea dataOnly="0" labelOnly="1" fieldPosition="0">
        <references count="3">
          <reference field="0" count="1" selected="0">
            <x v="73"/>
          </reference>
          <reference field="1" count="1" selected="0">
            <x v="71"/>
          </reference>
          <reference field="2" count="1">
            <x v="72"/>
          </reference>
        </references>
      </pivotArea>
    </format>
    <format dxfId="13444">
      <pivotArea dataOnly="0" labelOnly="1" fieldPosition="0">
        <references count="3">
          <reference field="0" count="1" selected="0">
            <x v="74"/>
          </reference>
          <reference field="1" count="1" selected="0">
            <x v="72"/>
          </reference>
          <reference field="2" count="1">
            <x v="73"/>
          </reference>
        </references>
      </pivotArea>
    </format>
    <format dxfId="13443">
      <pivotArea dataOnly="0" labelOnly="1" fieldPosition="0">
        <references count="3">
          <reference field="0" count="1" selected="0">
            <x v="75"/>
          </reference>
          <reference field="1" count="1" selected="0">
            <x v="73"/>
          </reference>
          <reference field="2" count="1">
            <x v="74"/>
          </reference>
        </references>
      </pivotArea>
    </format>
    <format dxfId="13442">
      <pivotArea dataOnly="0" labelOnly="1" fieldPosition="0">
        <references count="3">
          <reference field="0" count="1" selected="0">
            <x v="76"/>
          </reference>
          <reference field="1" count="1" selected="0">
            <x v="74"/>
          </reference>
          <reference field="2" count="1">
            <x v="75"/>
          </reference>
        </references>
      </pivotArea>
    </format>
    <format dxfId="13441">
      <pivotArea dataOnly="0" labelOnly="1" fieldPosition="0">
        <references count="3">
          <reference field="0" count="1" selected="0">
            <x v="77"/>
          </reference>
          <reference field="1" count="1" selected="0">
            <x v="75"/>
          </reference>
          <reference field="2" count="1">
            <x v="76"/>
          </reference>
        </references>
      </pivotArea>
    </format>
    <format dxfId="13440">
      <pivotArea dataOnly="0" labelOnly="1" fieldPosition="0">
        <references count="3">
          <reference field="0" count="1" selected="0">
            <x v="78"/>
          </reference>
          <reference field="1" count="1" selected="0">
            <x v="76"/>
          </reference>
          <reference field="2" count="1">
            <x v="77"/>
          </reference>
        </references>
      </pivotArea>
    </format>
    <format dxfId="13439">
      <pivotArea dataOnly="0" labelOnly="1" fieldPosition="0">
        <references count="3">
          <reference field="0" count="1" selected="0">
            <x v="79"/>
          </reference>
          <reference field="1" count="1" selected="0">
            <x v="77"/>
          </reference>
          <reference field="2" count="1">
            <x v="78"/>
          </reference>
        </references>
      </pivotArea>
    </format>
    <format dxfId="13438">
      <pivotArea dataOnly="0" labelOnly="1" fieldPosition="0">
        <references count="3">
          <reference field="0" count="1" selected="0">
            <x v="80"/>
          </reference>
          <reference field="1" count="1" selected="0">
            <x v="78"/>
          </reference>
          <reference field="2" count="1">
            <x v="79"/>
          </reference>
        </references>
      </pivotArea>
    </format>
    <format dxfId="13437">
      <pivotArea dataOnly="0" labelOnly="1" fieldPosition="0">
        <references count="3">
          <reference field="0" count="1" selected="0">
            <x v="81"/>
          </reference>
          <reference field="1" count="1" selected="0">
            <x v="79"/>
          </reference>
          <reference field="2" count="1">
            <x v="80"/>
          </reference>
        </references>
      </pivotArea>
    </format>
    <format dxfId="13436">
      <pivotArea dataOnly="0" labelOnly="1" fieldPosition="0">
        <references count="3">
          <reference field="0" count="1" selected="0">
            <x v="82"/>
          </reference>
          <reference field="1" count="1" selected="0">
            <x v="80"/>
          </reference>
          <reference field="2" count="1">
            <x v="81"/>
          </reference>
        </references>
      </pivotArea>
    </format>
    <format dxfId="13435">
      <pivotArea dataOnly="0" labelOnly="1" fieldPosition="0">
        <references count="3">
          <reference field="0" count="1" selected="0">
            <x v="83"/>
          </reference>
          <reference field="1" count="1" selected="0">
            <x v="81"/>
          </reference>
          <reference field="2" count="1">
            <x v="82"/>
          </reference>
        </references>
      </pivotArea>
    </format>
    <format dxfId="13434">
      <pivotArea dataOnly="0" labelOnly="1" fieldPosition="0">
        <references count="3">
          <reference field="0" count="1" selected="0">
            <x v="84"/>
          </reference>
          <reference field="1" count="1" selected="0">
            <x v="82"/>
          </reference>
          <reference field="2" count="1">
            <x v="83"/>
          </reference>
        </references>
      </pivotArea>
    </format>
    <format dxfId="13433">
      <pivotArea dataOnly="0" labelOnly="1" fieldPosition="0">
        <references count="3">
          <reference field="0" count="1" selected="0">
            <x v="85"/>
          </reference>
          <reference field="1" count="1" selected="0">
            <x v="83"/>
          </reference>
          <reference field="2" count="1">
            <x v="84"/>
          </reference>
        </references>
      </pivotArea>
    </format>
    <format dxfId="13432">
      <pivotArea dataOnly="0" labelOnly="1" fieldPosition="0">
        <references count="3">
          <reference field="0" count="1" selected="0">
            <x v="86"/>
          </reference>
          <reference field="1" count="1" selected="0">
            <x v="84"/>
          </reference>
          <reference field="2" count="1">
            <x v="85"/>
          </reference>
        </references>
      </pivotArea>
    </format>
    <format dxfId="13431">
      <pivotArea dataOnly="0" labelOnly="1" fieldPosition="0">
        <references count="3">
          <reference field="0" count="1" selected="0">
            <x v="87"/>
          </reference>
          <reference field="1" count="1" selected="0">
            <x v="85"/>
          </reference>
          <reference field="2" count="1">
            <x v="86"/>
          </reference>
        </references>
      </pivotArea>
    </format>
    <format dxfId="13430">
      <pivotArea dataOnly="0" labelOnly="1" fieldPosition="0">
        <references count="3">
          <reference field="0" count="1" selected="0">
            <x v="88"/>
          </reference>
          <reference field="1" count="1" selected="0">
            <x v="86"/>
          </reference>
          <reference field="2" count="1">
            <x v="87"/>
          </reference>
        </references>
      </pivotArea>
    </format>
    <format dxfId="13429">
      <pivotArea dataOnly="0" labelOnly="1" fieldPosition="0">
        <references count="3">
          <reference field="0" count="1" selected="0">
            <x v="89"/>
          </reference>
          <reference field="1" count="1" selected="0">
            <x v="87"/>
          </reference>
          <reference field="2" count="1">
            <x v="88"/>
          </reference>
        </references>
      </pivotArea>
    </format>
    <format dxfId="13428">
      <pivotArea dataOnly="0" labelOnly="1" fieldPosition="0">
        <references count="3">
          <reference field="0" count="1" selected="0">
            <x v="90"/>
          </reference>
          <reference field="1" count="1" selected="0">
            <x v="88"/>
          </reference>
          <reference field="2" count="1">
            <x v="89"/>
          </reference>
        </references>
      </pivotArea>
    </format>
    <format dxfId="13427">
      <pivotArea dataOnly="0" labelOnly="1" fieldPosition="0">
        <references count="3">
          <reference field="0" count="1" selected="0">
            <x v="91"/>
          </reference>
          <reference field="1" count="1" selected="0">
            <x v="89"/>
          </reference>
          <reference field="2" count="1">
            <x v="90"/>
          </reference>
        </references>
      </pivotArea>
    </format>
    <format dxfId="13426">
      <pivotArea dataOnly="0" labelOnly="1" fieldPosition="0">
        <references count="3">
          <reference field="0" count="1" selected="0">
            <x v="92"/>
          </reference>
          <reference field="1" count="1" selected="0">
            <x v="90"/>
          </reference>
          <reference field="2" count="1">
            <x v="91"/>
          </reference>
        </references>
      </pivotArea>
    </format>
    <format dxfId="13425">
      <pivotArea dataOnly="0" labelOnly="1" fieldPosition="0">
        <references count="3">
          <reference field="0" count="1" selected="0">
            <x v="93"/>
          </reference>
          <reference field="1" count="1" selected="0">
            <x v="91"/>
          </reference>
          <reference field="2" count="1">
            <x v="92"/>
          </reference>
        </references>
      </pivotArea>
    </format>
    <format dxfId="13424">
      <pivotArea dataOnly="0" labelOnly="1" fieldPosition="0">
        <references count="3">
          <reference field="0" count="1" selected="0">
            <x v="94"/>
          </reference>
          <reference field="1" count="1" selected="0">
            <x v="92"/>
          </reference>
          <reference field="2" count="1">
            <x v="93"/>
          </reference>
        </references>
      </pivotArea>
    </format>
    <format dxfId="13423">
      <pivotArea dataOnly="0" labelOnly="1" fieldPosition="0">
        <references count="3">
          <reference field="0" count="1" selected="0">
            <x v="95"/>
          </reference>
          <reference field="1" count="1" selected="0">
            <x v="93"/>
          </reference>
          <reference field="2" count="1">
            <x v="94"/>
          </reference>
        </references>
      </pivotArea>
    </format>
    <format dxfId="13422">
      <pivotArea dataOnly="0" labelOnly="1" fieldPosition="0">
        <references count="3">
          <reference field="0" count="1" selected="0">
            <x v="96"/>
          </reference>
          <reference field="1" count="1" selected="0">
            <x v="94"/>
          </reference>
          <reference field="2" count="1">
            <x v="95"/>
          </reference>
        </references>
      </pivotArea>
    </format>
    <format dxfId="13421">
      <pivotArea dataOnly="0" labelOnly="1" fieldPosition="0">
        <references count="3">
          <reference field="0" count="1" selected="0">
            <x v="97"/>
          </reference>
          <reference field="1" count="1" selected="0">
            <x v="95"/>
          </reference>
          <reference field="2" count="1">
            <x v="96"/>
          </reference>
        </references>
      </pivotArea>
    </format>
    <format dxfId="13420">
      <pivotArea dataOnly="0" labelOnly="1" fieldPosition="0">
        <references count="3">
          <reference field="0" count="1" selected="0">
            <x v="98"/>
          </reference>
          <reference field="1" count="1" selected="0">
            <x v="96"/>
          </reference>
          <reference field="2" count="1">
            <x v="97"/>
          </reference>
        </references>
      </pivotArea>
    </format>
    <format dxfId="13419">
      <pivotArea dataOnly="0" labelOnly="1" fieldPosition="0">
        <references count="3">
          <reference field="0" count="1" selected="0">
            <x v="99"/>
          </reference>
          <reference field="1" count="1" selected="0">
            <x v="97"/>
          </reference>
          <reference field="2" count="1">
            <x v="98"/>
          </reference>
        </references>
      </pivotArea>
    </format>
    <format dxfId="13418">
      <pivotArea dataOnly="0" labelOnly="1" fieldPosition="0">
        <references count="3">
          <reference field="0" count="1" selected="0">
            <x v="100"/>
          </reference>
          <reference field="1" count="1" selected="0">
            <x v="98"/>
          </reference>
          <reference field="2" count="1">
            <x v="99"/>
          </reference>
        </references>
      </pivotArea>
    </format>
    <format dxfId="13417">
      <pivotArea dataOnly="0" labelOnly="1" fieldPosition="0">
        <references count="3">
          <reference field="0" count="1" selected="0">
            <x v="101"/>
          </reference>
          <reference field="1" count="1" selected="0">
            <x v="99"/>
          </reference>
          <reference field="2" count="1">
            <x v="100"/>
          </reference>
        </references>
      </pivotArea>
    </format>
    <format dxfId="13416">
      <pivotArea dataOnly="0" labelOnly="1" fieldPosition="0">
        <references count="3">
          <reference field="0" count="1" selected="0">
            <x v="102"/>
          </reference>
          <reference field="1" count="1" selected="0">
            <x v="100"/>
          </reference>
          <reference field="2" count="1">
            <x v="101"/>
          </reference>
        </references>
      </pivotArea>
    </format>
    <format dxfId="13415">
      <pivotArea dataOnly="0" labelOnly="1" fieldPosition="0">
        <references count="3">
          <reference field="0" count="1" selected="0">
            <x v="103"/>
          </reference>
          <reference field="1" count="1" selected="0">
            <x v="101"/>
          </reference>
          <reference field="2" count="1">
            <x v="102"/>
          </reference>
        </references>
      </pivotArea>
    </format>
    <format dxfId="13414">
      <pivotArea dataOnly="0" labelOnly="1" fieldPosition="0">
        <references count="3">
          <reference field="0" count="1" selected="0">
            <x v="104"/>
          </reference>
          <reference field="1" count="1" selected="0">
            <x v="102"/>
          </reference>
          <reference field="2" count="1">
            <x v="103"/>
          </reference>
        </references>
      </pivotArea>
    </format>
    <format dxfId="13413">
      <pivotArea dataOnly="0" labelOnly="1" fieldPosition="0">
        <references count="3">
          <reference field="0" count="1" selected="0">
            <x v="105"/>
          </reference>
          <reference field="1" count="1" selected="0">
            <x v="103"/>
          </reference>
          <reference field="2" count="1">
            <x v="104"/>
          </reference>
        </references>
      </pivotArea>
    </format>
    <format dxfId="13412">
      <pivotArea dataOnly="0" labelOnly="1" fieldPosition="0">
        <references count="3">
          <reference field="0" count="1" selected="0">
            <x v="106"/>
          </reference>
          <reference field="1" count="1" selected="0">
            <x v="104"/>
          </reference>
          <reference field="2" count="1">
            <x v="105"/>
          </reference>
        </references>
      </pivotArea>
    </format>
    <format dxfId="13411">
      <pivotArea dataOnly="0" labelOnly="1" fieldPosition="0">
        <references count="3">
          <reference field="0" count="1" selected="0">
            <x v="107"/>
          </reference>
          <reference field="1" count="1" selected="0">
            <x v="105"/>
          </reference>
          <reference field="2" count="1">
            <x v="106"/>
          </reference>
        </references>
      </pivotArea>
    </format>
    <format dxfId="13410">
      <pivotArea dataOnly="0" labelOnly="1" fieldPosition="0">
        <references count="3">
          <reference field="0" count="1" selected="0">
            <x v="108"/>
          </reference>
          <reference field="1" count="1" selected="0">
            <x v="106"/>
          </reference>
          <reference field="2" count="1">
            <x v="107"/>
          </reference>
        </references>
      </pivotArea>
    </format>
    <format dxfId="13409">
      <pivotArea dataOnly="0" labelOnly="1" fieldPosition="0">
        <references count="3">
          <reference field="0" count="1" selected="0">
            <x v="109"/>
          </reference>
          <reference field="1" count="1" selected="0">
            <x v="107"/>
          </reference>
          <reference field="2" count="1">
            <x v="108"/>
          </reference>
        </references>
      </pivotArea>
    </format>
    <format dxfId="13408">
      <pivotArea dataOnly="0" labelOnly="1" fieldPosition="0">
        <references count="3">
          <reference field="0" count="1" selected="0">
            <x v="110"/>
          </reference>
          <reference field="1" count="1" selected="0">
            <x v="108"/>
          </reference>
          <reference field="2" count="1">
            <x v="109"/>
          </reference>
        </references>
      </pivotArea>
    </format>
    <format dxfId="13407">
      <pivotArea dataOnly="0" labelOnly="1" fieldPosition="0">
        <references count="3">
          <reference field="0" count="1" selected="0">
            <x v="111"/>
          </reference>
          <reference field="1" count="1" selected="0">
            <x v="109"/>
          </reference>
          <reference field="2" count="1">
            <x v="110"/>
          </reference>
        </references>
      </pivotArea>
    </format>
    <format dxfId="13406">
      <pivotArea dataOnly="0" labelOnly="1" fieldPosition="0">
        <references count="3">
          <reference field="0" count="1" selected="0">
            <x v="112"/>
          </reference>
          <reference field="1" count="1" selected="0">
            <x v="110"/>
          </reference>
          <reference field="2" count="1">
            <x v="111"/>
          </reference>
        </references>
      </pivotArea>
    </format>
    <format dxfId="13405">
      <pivotArea dataOnly="0" labelOnly="1" fieldPosition="0">
        <references count="3">
          <reference field="0" count="1" selected="0">
            <x v="113"/>
          </reference>
          <reference field="1" count="1" selected="0">
            <x v="111"/>
          </reference>
          <reference field="2" count="1">
            <x v="112"/>
          </reference>
        </references>
      </pivotArea>
    </format>
    <format dxfId="13404">
      <pivotArea dataOnly="0" labelOnly="1" fieldPosition="0">
        <references count="3">
          <reference field="0" count="1" selected="0">
            <x v="114"/>
          </reference>
          <reference field="1" count="1" selected="0">
            <x v="112"/>
          </reference>
          <reference field="2" count="1">
            <x v="113"/>
          </reference>
        </references>
      </pivotArea>
    </format>
    <format dxfId="13403">
      <pivotArea dataOnly="0" labelOnly="1" fieldPosition="0">
        <references count="3">
          <reference field="0" count="1" selected="0">
            <x v="115"/>
          </reference>
          <reference field="1" count="1" selected="0">
            <x v="113"/>
          </reference>
          <reference field="2" count="1">
            <x v="114"/>
          </reference>
        </references>
      </pivotArea>
    </format>
    <format dxfId="13402">
      <pivotArea dataOnly="0" labelOnly="1" fieldPosition="0">
        <references count="3">
          <reference field="0" count="1" selected="0">
            <x v="116"/>
          </reference>
          <reference field="1" count="1" selected="0">
            <x v="114"/>
          </reference>
          <reference field="2" count="1">
            <x v="115"/>
          </reference>
        </references>
      </pivotArea>
    </format>
    <format dxfId="13401">
      <pivotArea dataOnly="0" labelOnly="1" fieldPosition="0">
        <references count="3">
          <reference field="0" count="1" selected="0">
            <x v="117"/>
          </reference>
          <reference field="1" count="1" selected="0">
            <x v="115"/>
          </reference>
          <reference field="2" count="1">
            <x v="116"/>
          </reference>
        </references>
      </pivotArea>
    </format>
    <format dxfId="13400">
      <pivotArea dataOnly="0" labelOnly="1" fieldPosition="0">
        <references count="3">
          <reference field="0" count="1" selected="0">
            <x v="118"/>
          </reference>
          <reference field="1" count="1" selected="0">
            <x v="116"/>
          </reference>
          <reference field="2" count="1">
            <x v="117"/>
          </reference>
        </references>
      </pivotArea>
    </format>
    <format dxfId="13399">
      <pivotArea dataOnly="0" labelOnly="1" fieldPosition="0">
        <references count="3">
          <reference field="0" count="1" selected="0">
            <x v="119"/>
          </reference>
          <reference field="1" count="1" selected="0">
            <x v="117"/>
          </reference>
          <reference field="2" count="1">
            <x v="118"/>
          </reference>
        </references>
      </pivotArea>
    </format>
    <format dxfId="13398">
      <pivotArea dataOnly="0" labelOnly="1" fieldPosition="0">
        <references count="3">
          <reference field="0" count="1" selected="0">
            <x v="120"/>
          </reference>
          <reference field="1" count="1" selected="0">
            <x v="118"/>
          </reference>
          <reference field="2" count="1">
            <x v="119"/>
          </reference>
        </references>
      </pivotArea>
    </format>
    <format dxfId="13397">
      <pivotArea dataOnly="0" labelOnly="1" fieldPosition="0">
        <references count="3">
          <reference field="0" count="1" selected="0">
            <x v="121"/>
          </reference>
          <reference field="1" count="1" selected="0">
            <x v="119"/>
          </reference>
          <reference field="2" count="1">
            <x v="120"/>
          </reference>
        </references>
      </pivotArea>
    </format>
    <format dxfId="13396">
      <pivotArea dataOnly="0" labelOnly="1" fieldPosition="0">
        <references count="3">
          <reference field="0" count="1" selected="0">
            <x v="122"/>
          </reference>
          <reference field="1" count="1" selected="0">
            <x v="120"/>
          </reference>
          <reference field="2" count="1">
            <x v="121"/>
          </reference>
        </references>
      </pivotArea>
    </format>
    <format dxfId="13395">
      <pivotArea dataOnly="0" labelOnly="1" fieldPosition="0">
        <references count="3">
          <reference field="0" count="1" selected="0">
            <x v="123"/>
          </reference>
          <reference field="1" count="1" selected="0">
            <x v="121"/>
          </reference>
          <reference field="2" count="1">
            <x v="122"/>
          </reference>
        </references>
      </pivotArea>
    </format>
    <format dxfId="13394">
      <pivotArea dataOnly="0" labelOnly="1" fieldPosition="0">
        <references count="3">
          <reference field="0" count="1" selected="0">
            <x v="124"/>
          </reference>
          <reference field="1" count="1" selected="0">
            <x v="122"/>
          </reference>
          <reference field="2" count="1">
            <x v="123"/>
          </reference>
        </references>
      </pivotArea>
    </format>
    <format dxfId="13393">
      <pivotArea dataOnly="0" labelOnly="1" fieldPosition="0">
        <references count="3">
          <reference field="0" count="1" selected="0">
            <x v="125"/>
          </reference>
          <reference field="1" count="1" selected="0">
            <x v="123"/>
          </reference>
          <reference field="2" count="1">
            <x v="124"/>
          </reference>
        </references>
      </pivotArea>
    </format>
    <format dxfId="13392">
      <pivotArea dataOnly="0" labelOnly="1" fieldPosition="0">
        <references count="3">
          <reference field="0" count="1" selected="0">
            <x v="126"/>
          </reference>
          <reference field="1" count="1" selected="0">
            <x v="124"/>
          </reference>
          <reference field="2" count="1">
            <x v="125"/>
          </reference>
        </references>
      </pivotArea>
    </format>
    <format dxfId="13391">
      <pivotArea dataOnly="0" labelOnly="1" fieldPosition="0">
        <references count="3">
          <reference field="0" count="1" selected="0">
            <x v="127"/>
          </reference>
          <reference field="1" count="1" selected="0">
            <x v="125"/>
          </reference>
          <reference field="2" count="1">
            <x v="126"/>
          </reference>
        </references>
      </pivotArea>
    </format>
    <format dxfId="13390">
      <pivotArea dataOnly="0" labelOnly="1" fieldPosition="0">
        <references count="3">
          <reference field="0" count="1" selected="0">
            <x v="128"/>
          </reference>
          <reference field="1" count="1" selected="0">
            <x v="126"/>
          </reference>
          <reference field="2" count="1">
            <x v="127"/>
          </reference>
        </references>
      </pivotArea>
    </format>
    <format dxfId="13389">
      <pivotArea dataOnly="0" labelOnly="1" fieldPosition="0">
        <references count="3">
          <reference field="0" count="1" selected="0">
            <x v="129"/>
          </reference>
          <reference field="1" count="1" selected="0">
            <x v="127"/>
          </reference>
          <reference field="2" count="1">
            <x v="128"/>
          </reference>
        </references>
      </pivotArea>
    </format>
    <format dxfId="13388">
      <pivotArea dataOnly="0" labelOnly="1" fieldPosition="0">
        <references count="3">
          <reference field="0" count="1" selected="0">
            <x v="130"/>
          </reference>
          <reference field="1" count="1" selected="0">
            <x v="128"/>
          </reference>
          <reference field="2" count="1">
            <x v="129"/>
          </reference>
        </references>
      </pivotArea>
    </format>
    <format dxfId="13387">
      <pivotArea dataOnly="0" labelOnly="1" fieldPosition="0">
        <references count="3">
          <reference field="0" count="1" selected="0">
            <x v="131"/>
          </reference>
          <reference field="1" count="1" selected="0">
            <x v="129"/>
          </reference>
          <reference field="2" count="1">
            <x v="130"/>
          </reference>
        </references>
      </pivotArea>
    </format>
    <format dxfId="13386">
      <pivotArea dataOnly="0" labelOnly="1" fieldPosition="0">
        <references count="3">
          <reference field="0" count="1" selected="0">
            <x v="132"/>
          </reference>
          <reference field="1" count="1" selected="0">
            <x v="130"/>
          </reference>
          <reference field="2" count="1">
            <x v="131"/>
          </reference>
        </references>
      </pivotArea>
    </format>
    <format dxfId="13385">
      <pivotArea dataOnly="0" labelOnly="1" fieldPosition="0">
        <references count="3">
          <reference field="0" count="1" selected="0">
            <x v="133"/>
          </reference>
          <reference field="1" count="1" selected="0">
            <x v="131"/>
          </reference>
          <reference field="2" count="1">
            <x v="132"/>
          </reference>
        </references>
      </pivotArea>
    </format>
    <format dxfId="13384">
      <pivotArea dataOnly="0" labelOnly="1" fieldPosition="0">
        <references count="3">
          <reference field="0" count="1" selected="0">
            <x v="134"/>
          </reference>
          <reference field="1" count="1" selected="0">
            <x v="132"/>
          </reference>
          <reference field="2" count="1">
            <x v="133"/>
          </reference>
        </references>
      </pivotArea>
    </format>
    <format dxfId="13383">
      <pivotArea dataOnly="0" labelOnly="1" fieldPosition="0">
        <references count="3">
          <reference field="0" count="1" selected="0">
            <x v="135"/>
          </reference>
          <reference field="1" count="1" selected="0">
            <x v="133"/>
          </reference>
          <reference field="2" count="1">
            <x v="134"/>
          </reference>
        </references>
      </pivotArea>
    </format>
    <format dxfId="13382">
      <pivotArea dataOnly="0" labelOnly="1" fieldPosition="0">
        <references count="3">
          <reference field="0" count="1" selected="0">
            <x v="136"/>
          </reference>
          <reference field="1" count="1" selected="0">
            <x v="134"/>
          </reference>
          <reference field="2" count="1">
            <x v="135"/>
          </reference>
        </references>
      </pivotArea>
    </format>
    <format dxfId="13381">
      <pivotArea dataOnly="0" labelOnly="1" fieldPosition="0">
        <references count="3">
          <reference field="0" count="1" selected="0">
            <x v="137"/>
          </reference>
          <reference field="1" count="1" selected="0">
            <x v="135"/>
          </reference>
          <reference field="2" count="1">
            <x v="136"/>
          </reference>
        </references>
      </pivotArea>
    </format>
    <format dxfId="13380">
      <pivotArea dataOnly="0" labelOnly="1" fieldPosition="0">
        <references count="3">
          <reference field="0" count="1" selected="0">
            <x v="138"/>
          </reference>
          <reference field="1" count="1" selected="0">
            <x v="136"/>
          </reference>
          <reference field="2" count="1">
            <x v="137"/>
          </reference>
        </references>
      </pivotArea>
    </format>
    <format dxfId="13379">
      <pivotArea dataOnly="0" labelOnly="1" fieldPosition="0">
        <references count="3">
          <reference field="0" count="1" selected="0">
            <x v="139"/>
          </reference>
          <reference field="1" count="1" selected="0">
            <x v="137"/>
          </reference>
          <reference field="2" count="1">
            <x v="138"/>
          </reference>
        </references>
      </pivotArea>
    </format>
    <format dxfId="13378">
      <pivotArea dataOnly="0" labelOnly="1" fieldPosition="0">
        <references count="3">
          <reference field="0" count="1" selected="0">
            <x v="140"/>
          </reference>
          <reference field="1" count="1" selected="0">
            <x v="138"/>
          </reference>
          <reference field="2" count="1">
            <x v="139"/>
          </reference>
        </references>
      </pivotArea>
    </format>
    <format dxfId="13377">
      <pivotArea dataOnly="0" labelOnly="1" fieldPosition="0">
        <references count="3">
          <reference field="0" count="1" selected="0">
            <x v="141"/>
          </reference>
          <reference field="1" count="1" selected="0">
            <x v="139"/>
          </reference>
          <reference field="2" count="1">
            <x v="140"/>
          </reference>
        </references>
      </pivotArea>
    </format>
    <format dxfId="13376">
      <pivotArea dataOnly="0" labelOnly="1" fieldPosition="0">
        <references count="3">
          <reference field="0" count="1" selected="0">
            <x v="142"/>
          </reference>
          <reference field="1" count="1" selected="0">
            <x v="140"/>
          </reference>
          <reference field="2" count="1">
            <x v="141"/>
          </reference>
        </references>
      </pivotArea>
    </format>
    <format dxfId="13375">
      <pivotArea dataOnly="0" labelOnly="1" fieldPosition="0">
        <references count="3">
          <reference field="0" count="1" selected="0">
            <x v="143"/>
          </reference>
          <reference field="1" count="1" selected="0">
            <x v="141"/>
          </reference>
          <reference field="2" count="1">
            <x v="142"/>
          </reference>
        </references>
      </pivotArea>
    </format>
    <format dxfId="13374">
      <pivotArea dataOnly="0" labelOnly="1" fieldPosition="0">
        <references count="3">
          <reference field="0" count="1" selected="0">
            <x v="144"/>
          </reference>
          <reference field="1" count="1" selected="0">
            <x v="142"/>
          </reference>
          <reference field="2" count="1">
            <x v="143"/>
          </reference>
        </references>
      </pivotArea>
    </format>
    <format dxfId="13373">
      <pivotArea dataOnly="0" labelOnly="1" fieldPosition="0">
        <references count="3">
          <reference field="0" count="1" selected="0">
            <x v="145"/>
          </reference>
          <reference field="1" count="1" selected="0">
            <x v="143"/>
          </reference>
          <reference field="2" count="1">
            <x v="144"/>
          </reference>
        </references>
      </pivotArea>
    </format>
    <format dxfId="13372">
      <pivotArea dataOnly="0" labelOnly="1" fieldPosition="0">
        <references count="3">
          <reference field="0" count="1" selected="0">
            <x v="146"/>
          </reference>
          <reference field="1" count="1" selected="0">
            <x v="144"/>
          </reference>
          <reference field="2" count="1">
            <x v="145"/>
          </reference>
        </references>
      </pivotArea>
    </format>
    <format dxfId="13371">
      <pivotArea dataOnly="0" labelOnly="1" fieldPosition="0">
        <references count="3">
          <reference field="0" count="1" selected="0">
            <x v="147"/>
          </reference>
          <reference field="1" count="1" selected="0">
            <x v="145"/>
          </reference>
          <reference field="2" count="1">
            <x v="146"/>
          </reference>
        </references>
      </pivotArea>
    </format>
    <format dxfId="13370">
      <pivotArea dataOnly="0" labelOnly="1" fieldPosition="0">
        <references count="3">
          <reference field="0" count="1" selected="0">
            <x v="148"/>
          </reference>
          <reference field="1" count="1" selected="0">
            <x v="146"/>
          </reference>
          <reference field="2" count="1">
            <x v="147"/>
          </reference>
        </references>
      </pivotArea>
    </format>
    <format dxfId="13369">
      <pivotArea dataOnly="0" labelOnly="1" fieldPosition="0">
        <references count="3">
          <reference field="0" count="1" selected="0">
            <x v="149"/>
          </reference>
          <reference field="1" count="1" selected="0">
            <x v="147"/>
          </reference>
          <reference field="2" count="1">
            <x v="148"/>
          </reference>
        </references>
      </pivotArea>
    </format>
    <format dxfId="13368">
      <pivotArea dataOnly="0" labelOnly="1" fieldPosition="0">
        <references count="3">
          <reference field="0" count="1" selected="0">
            <x v="150"/>
          </reference>
          <reference field="1" count="1" selected="0">
            <x v="148"/>
          </reference>
          <reference field="2" count="1">
            <x v="149"/>
          </reference>
        </references>
      </pivotArea>
    </format>
    <format dxfId="13367">
      <pivotArea dataOnly="0" labelOnly="1" fieldPosition="0">
        <references count="3">
          <reference field="0" count="1" selected="0">
            <x v="151"/>
          </reference>
          <reference field="1" count="1" selected="0">
            <x v="149"/>
          </reference>
          <reference field="2" count="1">
            <x v="150"/>
          </reference>
        </references>
      </pivotArea>
    </format>
    <format dxfId="13366">
      <pivotArea dataOnly="0" labelOnly="1" fieldPosition="0">
        <references count="3">
          <reference field="0" count="1" selected="0">
            <x v="152"/>
          </reference>
          <reference field="1" count="1" selected="0">
            <x v="150"/>
          </reference>
          <reference field="2" count="1">
            <x v="151"/>
          </reference>
        </references>
      </pivotArea>
    </format>
    <format dxfId="13365">
      <pivotArea dataOnly="0" labelOnly="1" fieldPosition="0">
        <references count="3">
          <reference field="0" count="1" selected="0">
            <x v="153"/>
          </reference>
          <reference field="1" count="1" selected="0">
            <x v="151"/>
          </reference>
          <reference field="2" count="1">
            <x v="152"/>
          </reference>
        </references>
      </pivotArea>
    </format>
    <format dxfId="13364">
      <pivotArea dataOnly="0" labelOnly="1" fieldPosition="0">
        <references count="3">
          <reference field="0" count="1" selected="0">
            <x v="154"/>
          </reference>
          <reference field="1" count="1" selected="0">
            <x v="152"/>
          </reference>
          <reference field="2" count="1">
            <x v="153"/>
          </reference>
        </references>
      </pivotArea>
    </format>
    <format dxfId="13363">
      <pivotArea dataOnly="0" labelOnly="1" fieldPosition="0">
        <references count="3">
          <reference field="0" count="1" selected="0">
            <x v="155"/>
          </reference>
          <reference field="1" count="1" selected="0">
            <x v="153"/>
          </reference>
          <reference field="2" count="1">
            <x v="154"/>
          </reference>
        </references>
      </pivotArea>
    </format>
    <format dxfId="13362">
      <pivotArea dataOnly="0" labelOnly="1" fieldPosition="0">
        <references count="3">
          <reference field="0" count="1" selected="0">
            <x v="156"/>
          </reference>
          <reference field="1" count="1" selected="0">
            <x v="154"/>
          </reference>
          <reference field="2" count="1">
            <x v="155"/>
          </reference>
        </references>
      </pivotArea>
    </format>
    <format dxfId="13361">
      <pivotArea dataOnly="0" labelOnly="1" fieldPosition="0">
        <references count="3">
          <reference field="0" count="1" selected="0">
            <x v="157"/>
          </reference>
          <reference field="1" count="1" selected="0">
            <x v="155"/>
          </reference>
          <reference field="2" count="1">
            <x v="156"/>
          </reference>
        </references>
      </pivotArea>
    </format>
    <format dxfId="13360">
      <pivotArea dataOnly="0" labelOnly="1" fieldPosition="0">
        <references count="3">
          <reference field="0" count="1" selected="0">
            <x v="158"/>
          </reference>
          <reference field="1" count="1" selected="0">
            <x v="156"/>
          </reference>
          <reference field="2" count="1">
            <x v="157"/>
          </reference>
        </references>
      </pivotArea>
    </format>
    <format dxfId="13359">
      <pivotArea dataOnly="0" labelOnly="1" fieldPosition="0">
        <references count="3">
          <reference field="0" count="1" selected="0">
            <x v="159"/>
          </reference>
          <reference field="1" count="1" selected="0">
            <x v="157"/>
          </reference>
          <reference field="2" count="1">
            <x v="158"/>
          </reference>
        </references>
      </pivotArea>
    </format>
    <format dxfId="13358">
      <pivotArea dataOnly="0" labelOnly="1" fieldPosition="0">
        <references count="3">
          <reference field="0" count="1" selected="0">
            <x v="160"/>
          </reference>
          <reference field="1" count="1" selected="0">
            <x v="158"/>
          </reference>
          <reference field="2" count="1">
            <x v="159"/>
          </reference>
        </references>
      </pivotArea>
    </format>
    <format dxfId="13357">
      <pivotArea dataOnly="0" labelOnly="1" fieldPosition="0">
        <references count="3">
          <reference field="0" count="1" selected="0">
            <x v="161"/>
          </reference>
          <reference field="1" count="1" selected="0">
            <x v="159"/>
          </reference>
          <reference field="2" count="1">
            <x v="160"/>
          </reference>
        </references>
      </pivotArea>
    </format>
    <format dxfId="13356">
      <pivotArea dataOnly="0" labelOnly="1" fieldPosition="0">
        <references count="3">
          <reference field="0" count="1" selected="0">
            <x v="162"/>
          </reference>
          <reference field="1" count="1" selected="0">
            <x v="160"/>
          </reference>
          <reference field="2" count="1">
            <x v="161"/>
          </reference>
        </references>
      </pivotArea>
    </format>
    <format dxfId="13355">
      <pivotArea dataOnly="0" labelOnly="1" fieldPosition="0">
        <references count="3">
          <reference field="0" count="1" selected="0">
            <x v="163"/>
          </reference>
          <reference field="1" count="1" selected="0">
            <x v="161"/>
          </reference>
          <reference field="2" count="1">
            <x v="162"/>
          </reference>
        </references>
      </pivotArea>
    </format>
    <format dxfId="13354">
      <pivotArea dataOnly="0" labelOnly="1" fieldPosition="0">
        <references count="3">
          <reference field="0" count="1" selected="0">
            <x v="164"/>
          </reference>
          <reference field="1" count="1" selected="0">
            <x v="162"/>
          </reference>
          <reference field="2" count="1">
            <x v="163"/>
          </reference>
        </references>
      </pivotArea>
    </format>
    <format dxfId="13353">
      <pivotArea dataOnly="0" labelOnly="1" fieldPosition="0">
        <references count="3">
          <reference field="0" count="1" selected="0">
            <x v="165"/>
          </reference>
          <reference field="1" count="1" selected="0">
            <x v="163"/>
          </reference>
          <reference field="2" count="1">
            <x v="164"/>
          </reference>
        </references>
      </pivotArea>
    </format>
    <format dxfId="13352">
      <pivotArea dataOnly="0" labelOnly="1" fieldPosition="0">
        <references count="3">
          <reference field="0" count="1" selected="0">
            <x v="166"/>
          </reference>
          <reference field="1" count="1" selected="0">
            <x v="164"/>
          </reference>
          <reference field="2" count="1">
            <x v="165"/>
          </reference>
        </references>
      </pivotArea>
    </format>
    <format dxfId="13351">
      <pivotArea dataOnly="0" labelOnly="1" fieldPosition="0">
        <references count="3">
          <reference field="0" count="1" selected="0">
            <x v="167"/>
          </reference>
          <reference field="1" count="1" selected="0">
            <x v="165"/>
          </reference>
          <reference field="2" count="1">
            <x v="166"/>
          </reference>
        </references>
      </pivotArea>
    </format>
    <format dxfId="13350">
      <pivotArea dataOnly="0" labelOnly="1" fieldPosition="0">
        <references count="3">
          <reference field="0" count="1" selected="0">
            <x v="168"/>
          </reference>
          <reference field="1" count="1" selected="0">
            <x v="166"/>
          </reference>
          <reference field="2" count="1">
            <x v="167"/>
          </reference>
        </references>
      </pivotArea>
    </format>
    <format dxfId="13349">
      <pivotArea dataOnly="0" labelOnly="1" fieldPosition="0">
        <references count="3">
          <reference field="0" count="1" selected="0">
            <x v="169"/>
          </reference>
          <reference field="1" count="1" selected="0">
            <x v="167"/>
          </reference>
          <reference field="2" count="1">
            <x v="168"/>
          </reference>
        </references>
      </pivotArea>
    </format>
    <format dxfId="13348">
      <pivotArea dataOnly="0" labelOnly="1" fieldPosition="0">
        <references count="3">
          <reference field="0" count="1" selected="0">
            <x v="170"/>
          </reference>
          <reference field="1" count="1" selected="0">
            <x v="168"/>
          </reference>
          <reference field="2" count="1">
            <x v="169"/>
          </reference>
        </references>
      </pivotArea>
    </format>
    <format dxfId="13347">
      <pivotArea dataOnly="0" labelOnly="1" fieldPosition="0">
        <references count="3">
          <reference field="0" count="1" selected="0">
            <x v="171"/>
          </reference>
          <reference field="1" count="1" selected="0">
            <x v="169"/>
          </reference>
          <reference field="2" count="1">
            <x v="170"/>
          </reference>
        </references>
      </pivotArea>
    </format>
    <format dxfId="13346">
      <pivotArea dataOnly="0" labelOnly="1" fieldPosition="0">
        <references count="3">
          <reference field="0" count="1" selected="0">
            <x v="172"/>
          </reference>
          <reference field="1" count="1" selected="0">
            <x v="170"/>
          </reference>
          <reference field="2" count="1">
            <x v="171"/>
          </reference>
        </references>
      </pivotArea>
    </format>
    <format dxfId="13345">
      <pivotArea dataOnly="0" labelOnly="1" fieldPosition="0">
        <references count="3">
          <reference field="0" count="1" selected="0">
            <x v="173"/>
          </reference>
          <reference field="1" count="1" selected="0">
            <x v="171"/>
          </reference>
          <reference field="2" count="1">
            <x v="172"/>
          </reference>
        </references>
      </pivotArea>
    </format>
    <format dxfId="13344">
      <pivotArea dataOnly="0" labelOnly="1" fieldPosition="0">
        <references count="3">
          <reference field="0" count="1" selected="0">
            <x v="174"/>
          </reference>
          <reference field="1" count="1" selected="0">
            <x v="172"/>
          </reference>
          <reference field="2" count="1">
            <x v="173"/>
          </reference>
        </references>
      </pivotArea>
    </format>
    <format dxfId="13343">
      <pivotArea dataOnly="0" labelOnly="1" fieldPosition="0">
        <references count="3">
          <reference field="0" count="1" selected="0">
            <x v="175"/>
          </reference>
          <reference field="1" count="1" selected="0">
            <x v="173"/>
          </reference>
          <reference field="2" count="1">
            <x v="174"/>
          </reference>
        </references>
      </pivotArea>
    </format>
    <format dxfId="13342">
      <pivotArea dataOnly="0" labelOnly="1" fieldPosition="0">
        <references count="3">
          <reference field="0" count="1" selected="0">
            <x v="176"/>
          </reference>
          <reference field="1" count="1" selected="0">
            <x v="174"/>
          </reference>
          <reference field="2" count="1">
            <x v="175"/>
          </reference>
        </references>
      </pivotArea>
    </format>
    <format dxfId="13341">
      <pivotArea dataOnly="0" labelOnly="1" fieldPosition="0">
        <references count="3">
          <reference field="0" count="1" selected="0">
            <x v="177"/>
          </reference>
          <reference field="1" count="1" selected="0">
            <x v="175"/>
          </reference>
          <reference field="2" count="1">
            <x v="176"/>
          </reference>
        </references>
      </pivotArea>
    </format>
    <format dxfId="13340">
      <pivotArea dataOnly="0" labelOnly="1" fieldPosition="0">
        <references count="3">
          <reference field="0" count="1" selected="0">
            <x v="178"/>
          </reference>
          <reference field="1" count="1" selected="0">
            <x v="176"/>
          </reference>
          <reference field="2" count="1">
            <x v="177"/>
          </reference>
        </references>
      </pivotArea>
    </format>
    <format dxfId="13339">
      <pivotArea dataOnly="0" labelOnly="1" fieldPosition="0">
        <references count="3">
          <reference field="0" count="1" selected="0">
            <x v="179"/>
          </reference>
          <reference field="1" count="1" selected="0">
            <x v="177"/>
          </reference>
          <reference field="2" count="1">
            <x v="178"/>
          </reference>
        </references>
      </pivotArea>
    </format>
    <format dxfId="13338">
      <pivotArea dataOnly="0" labelOnly="1" fieldPosition="0">
        <references count="3">
          <reference field="0" count="1" selected="0">
            <x v="180"/>
          </reference>
          <reference field="1" count="1" selected="0">
            <x v="178"/>
          </reference>
          <reference field="2" count="1">
            <x v="179"/>
          </reference>
        </references>
      </pivotArea>
    </format>
    <format dxfId="13337">
      <pivotArea dataOnly="0" labelOnly="1" fieldPosition="0">
        <references count="3">
          <reference field="0" count="1" selected="0">
            <x v="181"/>
          </reference>
          <reference field="1" count="1" selected="0">
            <x v="179"/>
          </reference>
          <reference field="2" count="1">
            <x v="180"/>
          </reference>
        </references>
      </pivotArea>
    </format>
    <format dxfId="13336">
      <pivotArea dataOnly="0" labelOnly="1" fieldPosition="0">
        <references count="3">
          <reference field="0" count="1" selected="0">
            <x v="182"/>
          </reference>
          <reference field="1" count="1" selected="0">
            <x v="180"/>
          </reference>
          <reference field="2" count="1">
            <x v="181"/>
          </reference>
        </references>
      </pivotArea>
    </format>
    <format dxfId="13335">
      <pivotArea dataOnly="0" labelOnly="1" fieldPosition="0">
        <references count="3">
          <reference field="0" count="1" selected="0">
            <x v="183"/>
          </reference>
          <reference field="1" count="1" selected="0">
            <x v="181"/>
          </reference>
          <reference field="2" count="1">
            <x v="182"/>
          </reference>
        </references>
      </pivotArea>
    </format>
    <format dxfId="13334">
      <pivotArea dataOnly="0" labelOnly="1" fieldPosition="0">
        <references count="3">
          <reference field="0" count="1" selected="0">
            <x v="184"/>
          </reference>
          <reference field="1" count="1" selected="0">
            <x v="182"/>
          </reference>
          <reference field="2" count="1">
            <x v="183"/>
          </reference>
        </references>
      </pivotArea>
    </format>
    <format dxfId="13333">
      <pivotArea dataOnly="0" labelOnly="1" fieldPosition="0">
        <references count="3">
          <reference field="0" count="1" selected="0">
            <x v="185"/>
          </reference>
          <reference field="1" count="1" selected="0">
            <x v="183"/>
          </reference>
          <reference field="2" count="1">
            <x v="184"/>
          </reference>
        </references>
      </pivotArea>
    </format>
    <format dxfId="13332">
      <pivotArea dataOnly="0" labelOnly="1" fieldPosition="0">
        <references count="3">
          <reference field="0" count="1" selected="0">
            <x v="186"/>
          </reference>
          <reference field="1" count="1" selected="0">
            <x v="184"/>
          </reference>
          <reference field="2" count="1">
            <x v="185"/>
          </reference>
        </references>
      </pivotArea>
    </format>
    <format dxfId="13331">
      <pivotArea dataOnly="0" labelOnly="1" fieldPosition="0">
        <references count="3">
          <reference field="0" count="1" selected="0">
            <x v="187"/>
          </reference>
          <reference field="1" count="1" selected="0">
            <x v="185"/>
          </reference>
          <reference field="2" count="1">
            <x v="186"/>
          </reference>
        </references>
      </pivotArea>
    </format>
    <format dxfId="13330">
      <pivotArea dataOnly="0" labelOnly="1" fieldPosition="0">
        <references count="3">
          <reference field="0" count="1" selected="0">
            <x v="188"/>
          </reference>
          <reference field="1" count="1" selected="0">
            <x v="186"/>
          </reference>
          <reference field="2" count="1">
            <x v="187"/>
          </reference>
        </references>
      </pivotArea>
    </format>
    <format dxfId="13329">
      <pivotArea dataOnly="0" labelOnly="1" fieldPosition="0">
        <references count="3">
          <reference field="0" count="1" selected="0">
            <x v="189"/>
          </reference>
          <reference field="1" count="1" selected="0">
            <x v="187"/>
          </reference>
          <reference field="2" count="1">
            <x v="188"/>
          </reference>
        </references>
      </pivotArea>
    </format>
    <format dxfId="13328">
      <pivotArea dataOnly="0" labelOnly="1" fieldPosition="0">
        <references count="3">
          <reference field="0" count="1" selected="0">
            <x v="190"/>
          </reference>
          <reference field="1" count="1" selected="0">
            <x v="188"/>
          </reference>
          <reference field="2" count="1">
            <x v="189"/>
          </reference>
        </references>
      </pivotArea>
    </format>
    <format dxfId="13327">
      <pivotArea dataOnly="0" labelOnly="1" fieldPosition="0">
        <references count="3">
          <reference field="0" count="1" selected="0">
            <x v="191"/>
          </reference>
          <reference field="1" count="1" selected="0">
            <x v="189"/>
          </reference>
          <reference field="2" count="1">
            <x v="190"/>
          </reference>
        </references>
      </pivotArea>
    </format>
    <format dxfId="13326">
      <pivotArea dataOnly="0" labelOnly="1" fieldPosition="0">
        <references count="3">
          <reference field="0" count="1" selected="0">
            <x v="192"/>
          </reference>
          <reference field="1" count="1" selected="0">
            <x v="190"/>
          </reference>
          <reference field="2" count="1">
            <x v="191"/>
          </reference>
        </references>
      </pivotArea>
    </format>
    <format dxfId="13325">
      <pivotArea dataOnly="0" labelOnly="1" fieldPosition="0">
        <references count="3">
          <reference field="0" count="1" selected="0">
            <x v="193"/>
          </reference>
          <reference field="1" count="1" selected="0">
            <x v="191"/>
          </reference>
          <reference field="2" count="1">
            <x v="192"/>
          </reference>
        </references>
      </pivotArea>
    </format>
    <format dxfId="13324">
      <pivotArea dataOnly="0" labelOnly="1" fieldPosition="0">
        <references count="3">
          <reference field="0" count="1" selected="0">
            <x v="194"/>
          </reference>
          <reference field="1" count="1" selected="0">
            <x v="192"/>
          </reference>
          <reference field="2" count="1">
            <x v="193"/>
          </reference>
        </references>
      </pivotArea>
    </format>
    <format dxfId="13323">
      <pivotArea dataOnly="0" labelOnly="1" fieldPosition="0">
        <references count="3">
          <reference field="0" count="1" selected="0">
            <x v="195"/>
          </reference>
          <reference field="1" count="1" selected="0">
            <x v="193"/>
          </reference>
          <reference field="2" count="1">
            <x v="194"/>
          </reference>
        </references>
      </pivotArea>
    </format>
    <format dxfId="13322">
      <pivotArea dataOnly="0" labelOnly="1" fieldPosition="0">
        <references count="3">
          <reference field="0" count="1" selected="0">
            <x v="196"/>
          </reference>
          <reference field="1" count="1" selected="0">
            <x v="194"/>
          </reference>
          <reference field="2" count="1">
            <x v="195"/>
          </reference>
        </references>
      </pivotArea>
    </format>
    <format dxfId="13321">
      <pivotArea dataOnly="0" labelOnly="1" fieldPosition="0">
        <references count="3">
          <reference field="0" count="1" selected="0">
            <x v="197"/>
          </reference>
          <reference field="1" count="1" selected="0">
            <x v="195"/>
          </reference>
          <reference field="2" count="1">
            <x v="196"/>
          </reference>
        </references>
      </pivotArea>
    </format>
    <format dxfId="13320">
      <pivotArea dataOnly="0" labelOnly="1" fieldPosition="0">
        <references count="3">
          <reference field="0" count="1" selected="0">
            <x v="198"/>
          </reference>
          <reference field="1" count="1" selected="0">
            <x v="196"/>
          </reference>
          <reference field="2" count="1">
            <x v="197"/>
          </reference>
        </references>
      </pivotArea>
    </format>
    <format dxfId="13319">
      <pivotArea dataOnly="0" labelOnly="1" fieldPosition="0">
        <references count="3">
          <reference field="0" count="1" selected="0">
            <x v="199"/>
          </reference>
          <reference field="1" count="1" selected="0">
            <x v="197"/>
          </reference>
          <reference field="2" count="1">
            <x v="198"/>
          </reference>
        </references>
      </pivotArea>
    </format>
    <format dxfId="13318">
      <pivotArea dataOnly="0" labelOnly="1" fieldPosition="0">
        <references count="3">
          <reference field="0" count="1" selected="0">
            <x v="200"/>
          </reference>
          <reference field="1" count="1" selected="0">
            <x v="198"/>
          </reference>
          <reference field="2" count="1">
            <x v="199"/>
          </reference>
        </references>
      </pivotArea>
    </format>
    <format dxfId="13317">
      <pivotArea dataOnly="0" labelOnly="1" fieldPosition="0">
        <references count="3">
          <reference field="0" count="1" selected="0">
            <x v="201"/>
          </reference>
          <reference field="1" count="1" selected="0">
            <x v="199"/>
          </reference>
          <reference field="2" count="1">
            <x v="200"/>
          </reference>
        </references>
      </pivotArea>
    </format>
    <format dxfId="13316">
      <pivotArea dataOnly="0" labelOnly="1" fieldPosition="0">
        <references count="3">
          <reference field="0" count="1" selected="0">
            <x v="202"/>
          </reference>
          <reference field="1" count="1" selected="0">
            <x v="200"/>
          </reference>
          <reference field="2" count="1">
            <x v="201"/>
          </reference>
        </references>
      </pivotArea>
    </format>
    <format dxfId="13315">
      <pivotArea dataOnly="0" labelOnly="1" fieldPosition="0">
        <references count="3">
          <reference field="0" count="1" selected="0">
            <x v="203"/>
          </reference>
          <reference field="1" count="1" selected="0">
            <x v="201"/>
          </reference>
          <reference field="2" count="1">
            <x v="202"/>
          </reference>
        </references>
      </pivotArea>
    </format>
    <format dxfId="13314">
      <pivotArea dataOnly="0" labelOnly="1" fieldPosition="0">
        <references count="3">
          <reference field="0" count="1" selected="0">
            <x v="204"/>
          </reference>
          <reference field="1" count="1" selected="0">
            <x v="202"/>
          </reference>
          <reference field="2" count="1">
            <x v="203"/>
          </reference>
        </references>
      </pivotArea>
    </format>
    <format dxfId="13313">
      <pivotArea dataOnly="0" labelOnly="1" fieldPosition="0">
        <references count="3">
          <reference field="0" count="1" selected="0">
            <x v="205"/>
          </reference>
          <reference field="1" count="1" selected="0">
            <x v="203"/>
          </reference>
          <reference field="2" count="1">
            <x v="204"/>
          </reference>
        </references>
      </pivotArea>
    </format>
    <format dxfId="13312">
      <pivotArea dataOnly="0" labelOnly="1" fieldPosition="0">
        <references count="3">
          <reference field="0" count="1" selected="0">
            <x v="206"/>
          </reference>
          <reference field="1" count="1" selected="0">
            <x v="204"/>
          </reference>
          <reference field="2" count="1">
            <x v="205"/>
          </reference>
        </references>
      </pivotArea>
    </format>
    <format dxfId="13311">
      <pivotArea dataOnly="0" labelOnly="1" fieldPosition="0">
        <references count="3">
          <reference field="0" count="1" selected="0">
            <x v="207"/>
          </reference>
          <reference field="1" count="1" selected="0">
            <x v="205"/>
          </reference>
          <reference field="2" count="1">
            <x v="206"/>
          </reference>
        </references>
      </pivotArea>
    </format>
    <format dxfId="13310">
      <pivotArea dataOnly="0" labelOnly="1" fieldPosition="0">
        <references count="3">
          <reference field="0" count="1" selected="0">
            <x v="208"/>
          </reference>
          <reference field="1" count="1" selected="0">
            <x v="206"/>
          </reference>
          <reference field="2" count="1">
            <x v="207"/>
          </reference>
        </references>
      </pivotArea>
    </format>
    <format dxfId="13309">
      <pivotArea dataOnly="0" labelOnly="1" fieldPosition="0">
        <references count="3">
          <reference field="0" count="1" selected="0">
            <x v="209"/>
          </reference>
          <reference field="1" count="1" selected="0">
            <x v="207"/>
          </reference>
          <reference field="2" count="1">
            <x v="208"/>
          </reference>
        </references>
      </pivotArea>
    </format>
    <format dxfId="13308">
      <pivotArea dataOnly="0" labelOnly="1" fieldPosition="0">
        <references count="3">
          <reference field="0" count="1" selected="0">
            <x v="210"/>
          </reference>
          <reference field="1" count="1" selected="0">
            <x v="208"/>
          </reference>
          <reference field="2" count="1">
            <x v="209"/>
          </reference>
        </references>
      </pivotArea>
    </format>
    <format dxfId="13307">
      <pivotArea dataOnly="0" labelOnly="1" fieldPosition="0">
        <references count="3">
          <reference field="0" count="1" selected="0">
            <x v="211"/>
          </reference>
          <reference field="1" count="1" selected="0">
            <x v="209"/>
          </reference>
          <reference field="2" count="1">
            <x v="210"/>
          </reference>
        </references>
      </pivotArea>
    </format>
    <format dxfId="13306">
      <pivotArea dataOnly="0" labelOnly="1" fieldPosition="0">
        <references count="3">
          <reference field="0" count="1" selected="0">
            <x v="212"/>
          </reference>
          <reference field="1" count="1" selected="0">
            <x v="210"/>
          </reference>
          <reference field="2" count="1">
            <x v="211"/>
          </reference>
        </references>
      </pivotArea>
    </format>
    <format dxfId="13305">
      <pivotArea dataOnly="0" labelOnly="1" fieldPosition="0">
        <references count="3">
          <reference field="0" count="1" selected="0">
            <x v="213"/>
          </reference>
          <reference field="1" count="1" selected="0">
            <x v="211"/>
          </reference>
          <reference field="2" count="1">
            <x v="212"/>
          </reference>
        </references>
      </pivotArea>
    </format>
    <format dxfId="13304">
      <pivotArea dataOnly="0" labelOnly="1" fieldPosition="0">
        <references count="3">
          <reference field="0" count="1" selected="0">
            <x v="214"/>
          </reference>
          <reference field="1" count="1" selected="0">
            <x v="212"/>
          </reference>
          <reference field="2" count="1">
            <x v="213"/>
          </reference>
        </references>
      </pivotArea>
    </format>
    <format dxfId="13303">
      <pivotArea dataOnly="0" labelOnly="1" fieldPosition="0">
        <references count="3">
          <reference field="0" count="1" selected="0">
            <x v="215"/>
          </reference>
          <reference field="1" count="1" selected="0">
            <x v="213"/>
          </reference>
          <reference field="2" count="1">
            <x v="214"/>
          </reference>
        </references>
      </pivotArea>
    </format>
    <format dxfId="13302">
      <pivotArea dataOnly="0" labelOnly="1" fieldPosition="0">
        <references count="3">
          <reference field="0" count="1" selected="0">
            <x v="216"/>
          </reference>
          <reference field="1" count="1" selected="0">
            <x v="214"/>
          </reference>
          <reference field="2" count="1">
            <x v="215"/>
          </reference>
        </references>
      </pivotArea>
    </format>
    <format dxfId="13301">
      <pivotArea dataOnly="0" labelOnly="1" fieldPosition="0">
        <references count="3">
          <reference field="0" count="1" selected="0">
            <x v="217"/>
          </reference>
          <reference field="1" count="1" selected="0">
            <x v="215"/>
          </reference>
          <reference field="2" count="1">
            <x v="216"/>
          </reference>
        </references>
      </pivotArea>
    </format>
    <format dxfId="13300">
      <pivotArea dataOnly="0" labelOnly="1" fieldPosition="0">
        <references count="3">
          <reference field="0" count="1" selected="0">
            <x v="218"/>
          </reference>
          <reference field="1" count="1" selected="0">
            <x v="216"/>
          </reference>
          <reference field="2" count="1">
            <x v="217"/>
          </reference>
        </references>
      </pivotArea>
    </format>
    <format dxfId="13299">
      <pivotArea dataOnly="0" labelOnly="1" fieldPosition="0">
        <references count="3">
          <reference field="0" count="1" selected="0">
            <x v="219"/>
          </reference>
          <reference field="1" count="1" selected="0">
            <x v="217"/>
          </reference>
          <reference field="2" count="1">
            <x v="218"/>
          </reference>
        </references>
      </pivotArea>
    </format>
    <format dxfId="13298">
      <pivotArea dataOnly="0" labelOnly="1" fieldPosition="0">
        <references count="3">
          <reference field="0" count="1" selected="0">
            <x v="220"/>
          </reference>
          <reference field="1" count="1" selected="0">
            <x v="218"/>
          </reference>
          <reference field="2" count="1">
            <x v="219"/>
          </reference>
        </references>
      </pivotArea>
    </format>
    <format dxfId="13297">
      <pivotArea dataOnly="0" labelOnly="1" fieldPosition="0">
        <references count="3">
          <reference field="0" count="1" selected="0">
            <x v="221"/>
          </reference>
          <reference field="1" count="1" selected="0">
            <x v="219"/>
          </reference>
          <reference field="2" count="1">
            <x v="220"/>
          </reference>
        </references>
      </pivotArea>
    </format>
    <format dxfId="13296">
      <pivotArea dataOnly="0" labelOnly="1" fieldPosition="0">
        <references count="3">
          <reference field="0" count="1" selected="0">
            <x v="222"/>
          </reference>
          <reference field="1" count="1" selected="0">
            <x v="220"/>
          </reference>
          <reference field="2" count="1">
            <x v="221"/>
          </reference>
        </references>
      </pivotArea>
    </format>
    <format dxfId="13295">
      <pivotArea dataOnly="0" labelOnly="1" fieldPosition="0">
        <references count="3">
          <reference field="0" count="1" selected="0">
            <x v="223"/>
          </reference>
          <reference field="1" count="1" selected="0">
            <x v="221"/>
          </reference>
          <reference field="2" count="1">
            <x v="222"/>
          </reference>
        </references>
      </pivotArea>
    </format>
    <format dxfId="13294">
      <pivotArea dataOnly="0" labelOnly="1" fieldPosition="0">
        <references count="3">
          <reference field="0" count="1" selected="0">
            <x v="224"/>
          </reference>
          <reference field="1" count="1" selected="0">
            <x v="222"/>
          </reference>
          <reference field="2" count="1">
            <x v="223"/>
          </reference>
        </references>
      </pivotArea>
    </format>
    <format dxfId="13293">
      <pivotArea dataOnly="0" labelOnly="1" fieldPosition="0">
        <references count="3">
          <reference field="0" count="1" selected="0">
            <x v="225"/>
          </reference>
          <reference field="1" count="1" selected="0">
            <x v="223"/>
          </reference>
          <reference field="2" count="1">
            <x v="224"/>
          </reference>
        </references>
      </pivotArea>
    </format>
    <format dxfId="13292">
      <pivotArea dataOnly="0" labelOnly="1" fieldPosition="0">
        <references count="3">
          <reference field="0" count="1" selected="0">
            <x v="226"/>
          </reference>
          <reference field="1" count="1" selected="0">
            <x v="224"/>
          </reference>
          <reference field="2" count="1">
            <x v="225"/>
          </reference>
        </references>
      </pivotArea>
    </format>
    <format dxfId="13291">
      <pivotArea dataOnly="0" labelOnly="1" fieldPosition="0">
        <references count="3">
          <reference field="0" count="1" selected="0">
            <x v="227"/>
          </reference>
          <reference field="1" count="1" selected="0">
            <x v="225"/>
          </reference>
          <reference field="2" count="1">
            <x v="226"/>
          </reference>
        </references>
      </pivotArea>
    </format>
    <format dxfId="13290">
      <pivotArea dataOnly="0" labelOnly="1" fieldPosition="0">
        <references count="3">
          <reference field="0" count="1" selected="0">
            <x v="228"/>
          </reference>
          <reference field="1" count="1" selected="0">
            <x v="226"/>
          </reference>
          <reference field="2" count="1">
            <x v="227"/>
          </reference>
        </references>
      </pivotArea>
    </format>
    <format dxfId="13289">
      <pivotArea dataOnly="0" labelOnly="1" fieldPosition="0">
        <references count="3">
          <reference field="0" count="1" selected="0">
            <x v="229"/>
          </reference>
          <reference field="1" count="1" selected="0">
            <x v="227"/>
          </reference>
          <reference field="2" count="1">
            <x v="228"/>
          </reference>
        </references>
      </pivotArea>
    </format>
    <format dxfId="13288">
      <pivotArea dataOnly="0" labelOnly="1" fieldPosition="0">
        <references count="3">
          <reference field="0" count="1" selected="0">
            <x v="230"/>
          </reference>
          <reference field="1" count="1" selected="0">
            <x v="228"/>
          </reference>
          <reference field="2" count="1">
            <x v="229"/>
          </reference>
        </references>
      </pivotArea>
    </format>
    <format dxfId="13287">
      <pivotArea dataOnly="0" labelOnly="1" fieldPosition="0">
        <references count="3">
          <reference field="0" count="1" selected="0">
            <x v="231"/>
          </reference>
          <reference field="1" count="1" selected="0">
            <x v="229"/>
          </reference>
          <reference field="2" count="1">
            <x v="230"/>
          </reference>
        </references>
      </pivotArea>
    </format>
    <format dxfId="13286">
      <pivotArea dataOnly="0" labelOnly="1" fieldPosition="0">
        <references count="3">
          <reference field="0" count="1" selected="0">
            <x v="232"/>
          </reference>
          <reference field="1" count="1" selected="0">
            <x v="230"/>
          </reference>
          <reference field="2" count="1">
            <x v="231"/>
          </reference>
        </references>
      </pivotArea>
    </format>
    <format dxfId="13285">
      <pivotArea dataOnly="0" labelOnly="1" fieldPosition="0">
        <references count="3">
          <reference field="0" count="1" selected="0">
            <x v="233"/>
          </reference>
          <reference field="1" count="1" selected="0">
            <x v="231"/>
          </reference>
          <reference field="2" count="1">
            <x v="232"/>
          </reference>
        </references>
      </pivotArea>
    </format>
    <format dxfId="13284">
      <pivotArea dataOnly="0" labelOnly="1" fieldPosition="0">
        <references count="3">
          <reference field="0" count="1" selected="0">
            <x v="234"/>
          </reference>
          <reference field="1" count="1" selected="0">
            <x v="232"/>
          </reference>
          <reference field="2" count="1">
            <x v="233"/>
          </reference>
        </references>
      </pivotArea>
    </format>
    <format dxfId="13283">
      <pivotArea dataOnly="0" labelOnly="1" fieldPosition="0">
        <references count="3">
          <reference field="0" count="1" selected="0">
            <x v="235"/>
          </reference>
          <reference field="1" count="1" selected="0">
            <x v="233"/>
          </reference>
          <reference field="2" count="1">
            <x v="234"/>
          </reference>
        </references>
      </pivotArea>
    </format>
    <format dxfId="13282">
      <pivotArea dataOnly="0" labelOnly="1" fieldPosition="0">
        <references count="3">
          <reference field="0" count="1" selected="0">
            <x v="236"/>
          </reference>
          <reference field="1" count="1" selected="0">
            <x v="234"/>
          </reference>
          <reference field="2" count="1">
            <x v="235"/>
          </reference>
        </references>
      </pivotArea>
    </format>
    <format dxfId="13281">
      <pivotArea dataOnly="0" labelOnly="1" fieldPosition="0">
        <references count="3">
          <reference field="0" count="1" selected="0">
            <x v="237"/>
          </reference>
          <reference field="1" count="1" selected="0">
            <x v="235"/>
          </reference>
          <reference field="2" count="1">
            <x v="236"/>
          </reference>
        </references>
      </pivotArea>
    </format>
    <format dxfId="13280">
      <pivotArea dataOnly="0" labelOnly="1" fieldPosition="0">
        <references count="3">
          <reference field="0" count="1" selected="0">
            <x v="238"/>
          </reference>
          <reference field="1" count="1" selected="0">
            <x v="236"/>
          </reference>
          <reference field="2" count="1">
            <x v="237"/>
          </reference>
        </references>
      </pivotArea>
    </format>
    <format dxfId="13279">
      <pivotArea dataOnly="0" labelOnly="1" fieldPosition="0">
        <references count="3">
          <reference field="0" count="1" selected="0">
            <x v="239"/>
          </reference>
          <reference field="1" count="1" selected="0">
            <x v="237"/>
          </reference>
          <reference field="2" count="1">
            <x v="238"/>
          </reference>
        </references>
      </pivotArea>
    </format>
    <format dxfId="13278">
      <pivotArea dataOnly="0" labelOnly="1" fieldPosition="0">
        <references count="3">
          <reference field="0" count="1" selected="0">
            <x v="240"/>
          </reference>
          <reference field="1" count="1" selected="0">
            <x v="238"/>
          </reference>
          <reference field="2" count="1">
            <x v="239"/>
          </reference>
        </references>
      </pivotArea>
    </format>
    <format dxfId="13277">
      <pivotArea dataOnly="0" labelOnly="1" fieldPosition="0">
        <references count="3">
          <reference field="0" count="1" selected="0">
            <x v="241"/>
          </reference>
          <reference field="1" count="1" selected="0">
            <x v="239"/>
          </reference>
          <reference field="2" count="1">
            <x v="240"/>
          </reference>
        </references>
      </pivotArea>
    </format>
    <format dxfId="13276">
      <pivotArea dataOnly="0" labelOnly="1" fieldPosition="0">
        <references count="3">
          <reference field="0" count="1" selected="0">
            <x v="242"/>
          </reference>
          <reference field="1" count="1" selected="0">
            <x v="240"/>
          </reference>
          <reference field="2" count="1">
            <x v="241"/>
          </reference>
        </references>
      </pivotArea>
    </format>
    <format dxfId="13275">
      <pivotArea dataOnly="0" labelOnly="1" fieldPosition="0">
        <references count="3">
          <reference field="0" count="1" selected="0">
            <x v="243"/>
          </reference>
          <reference field="1" count="1" selected="0">
            <x v="241"/>
          </reference>
          <reference field="2" count="1">
            <x v="242"/>
          </reference>
        </references>
      </pivotArea>
    </format>
    <format dxfId="13274">
      <pivotArea dataOnly="0" labelOnly="1" fieldPosition="0">
        <references count="3">
          <reference field="0" count="1" selected="0">
            <x v="244"/>
          </reference>
          <reference field="1" count="1" selected="0">
            <x v="242"/>
          </reference>
          <reference field="2" count="1">
            <x v="243"/>
          </reference>
        </references>
      </pivotArea>
    </format>
    <format dxfId="13273">
      <pivotArea dataOnly="0" labelOnly="1" fieldPosition="0">
        <references count="3">
          <reference field="0" count="1" selected="0">
            <x v="245"/>
          </reference>
          <reference field="1" count="1" selected="0">
            <x v="243"/>
          </reference>
          <reference field="2" count="1">
            <x v="244"/>
          </reference>
        </references>
      </pivotArea>
    </format>
    <format dxfId="13272">
      <pivotArea dataOnly="0" labelOnly="1" fieldPosition="0">
        <references count="3">
          <reference field="0" count="1" selected="0">
            <x v="246"/>
          </reference>
          <reference field="1" count="1" selected="0">
            <x v="244"/>
          </reference>
          <reference field="2" count="1">
            <x v="245"/>
          </reference>
        </references>
      </pivotArea>
    </format>
    <format dxfId="13271">
      <pivotArea dataOnly="0" labelOnly="1" fieldPosition="0">
        <references count="3">
          <reference field="0" count="1" selected="0">
            <x v="247"/>
          </reference>
          <reference field="1" count="1" selected="0">
            <x v="245"/>
          </reference>
          <reference field="2" count="1">
            <x v="246"/>
          </reference>
        </references>
      </pivotArea>
    </format>
    <format dxfId="13270">
      <pivotArea dataOnly="0" labelOnly="1" fieldPosition="0">
        <references count="3">
          <reference field="0" count="1" selected="0">
            <x v="248"/>
          </reference>
          <reference field="1" count="1" selected="0">
            <x v="246"/>
          </reference>
          <reference field="2" count="1">
            <x v="247"/>
          </reference>
        </references>
      </pivotArea>
    </format>
    <format dxfId="13269">
      <pivotArea dataOnly="0" labelOnly="1" fieldPosition="0">
        <references count="3">
          <reference field="0" count="1" selected="0">
            <x v="249"/>
          </reference>
          <reference field="1" count="1" selected="0">
            <x v="247"/>
          </reference>
          <reference field="2" count="1">
            <x v="248"/>
          </reference>
        </references>
      </pivotArea>
    </format>
    <format dxfId="13268">
      <pivotArea dataOnly="0" labelOnly="1" fieldPosition="0">
        <references count="3">
          <reference field="0" count="1" selected="0">
            <x v="250"/>
          </reference>
          <reference field="1" count="1" selected="0">
            <x v="248"/>
          </reference>
          <reference field="2" count="1">
            <x v="249"/>
          </reference>
        </references>
      </pivotArea>
    </format>
    <format dxfId="13267">
      <pivotArea dataOnly="0" labelOnly="1" fieldPosition="0">
        <references count="3">
          <reference field="0" count="1" selected="0">
            <x v="251"/>
          </reference>
          <reference field="1" count="1" selected="0">
            <x v="249"/>
          </reference>
          <reference field="2" count="1">
            <x v="250"/>
          </reference>
        </references>
      </pivotArea>
    </format>
    <format dxfId="13266">
      <pivotArea dataOnly="0" labelOnly="1" fieldPosition="0">
        <references count="3">
          <reference field="0" count="1" selected="0">
            <x v="252"/>
          </reference>
          <reference field="1" count="1" selected="0">
            <x v="250"/>
          </reference>
          <reference field="2" count="1">
            <x v="251"/>
          </reference>
        </references>
      </pivotArea>
    </format>
    <format dxfId="13265">
      <pivotArea dataOnly="0" labelOnly="1" fieldPosition="0">
        <references count="3">
          <reference field="0" count="1" selected="0">
            <x v="253"/>
          </reference>
          <reference field="1" count="1" selected="0">
            <x v="251"/>
          </reference>
          <reference field="2" count="1">
            <x v="252"/>
          </reference>
        </references>
      </pivotArea>
    </format>
    <format dxfId="13264">
      <pivotArea dataOnly="0" labelOnly="1" fieldPosition="0">
        <references count="3">
          <reference field="0" count="1" selected="0">
            <x v="254"/>
          </reference>
          <reference field="1" count="1" selected="0">
            <x v="252"/>
          </reference>
          <reference field="2" count="1">
            <x v="253"/>
          </reference>
        </references>
      </pivotArea>
    </format>
    <format dxfId="13263">
      <pivotArea dataOnly="0" labelOnly="1" fieldPosition="0">
        <references count="3">
          <reference field="0" count="1" selected="0">
            <x v="255"/>
          </reference>
          <reference field="1" count="1" selected="0">
            <x v="253"/>
          </reference>
          <reference field="2" count="1">
            <x v="254"/>
          </reference>
        </references>
      </pivotArea>
    </format>
    <format dxfId="13262">
      <pivotArea dataOnly="0" labelOnly="1" fieldPosition="0">
        <references count="3">
          <reference field="0" count="1" selected="0">
            <x v="256"/>
          </reference>
          <reference field="1" count="1" selected="0">
            <x v="254"/>
          </reference>
          <reference field="2" count="1">
            <x v="255"/>
          </reference>
        </references>
      </pivotArea>
    </format>
    <format dxfId="13261">
      <pivotArea dataOnly="0" labelOnly="1" fieldPosition="0">
        <references count="3">
          <reference field="0" count="1" selected="0">
            <x v="257"/>
          </reference>
          <reference field="1" count="1" selected="0">
            <x v="255"/>
          </reference>
          <reference field="2" count="1">
            <x v="256"/>
          </reference>
        </references>
      </pivotArea>
    </format>
    <format dxfId="13260">
      <pivotArea dataOnly="0" labelOnly="1" fieldPosition="0">
        <references count="3">
          <reference field="0" count="1" selected="0">
            <x v="258"/>
          </reference>
          <reference field="1" count="1" selected="0">
            <x v="256"/>
          </reference>
          <reference field="2" count="1">
            <x v="257"/>
          </reference>
        </references>
      </pivotArea>
    </format>
    <format dxfId="13259">
      <pivotArea dataOnly="0" labelOnly="1" fieldPosition="0">
        <references count="3">
          <reference field="0" count="1" selected="0">
            <x v="259"/>
          </reference>
          <reference field="1" count="1" selected="0">
            <x v="257"/>
          </reference>
          <reference field="2" count="1">
            <x v="258"/>
          </reference>
        </references>
      </pivotArea>
    </format>
    <format dxfId="13258">
      <pivotArea dataOnly="0" labelOnly="1" fieldPosition="0">
        <references count="3">
          <reference field="0" count="1" selected="0">
            <x v="260"/>
          </reference>
          <reference field="1" count="1" selected="0">
            <x v="258"/>
          </reference>
          <reference field="2" count="1">
            <x v="259"/>
          </reference>
        </references>
      </pivotArea>
    </format>
    <format dxfId="13257">
      <pivotArea dataOnly="0" labelOnly="1" fieldPosition="0">
        <references count="3">
          <reference field="0" count="1" selected="0">
            <x v="261"/>
          </reference>
          <reference field="1" count="1" selected="0">
            <x v="259"/>
          </reference>
          <reference field="2" count="1">
            <x v="260"/>
          </reference>
        </references>
      </pivotArea>
    </format>
    <format dxfId="13256">
      <pivotArea dataOnly="0" labelOnly="1" fieldPosition="0">
        <references count="3">
          <reference field="0" count="1" selected="0">
            <x v="262"/>
          </reference>
          <reference field="1" count="1" selected="0">
            <x v="260"/>
          </reference>
          <reference field="2" count="1">
            <x v="261"/>
          </reference>
        </references>
      </pivotArea>
    </format>
    <format dxfId="13255">
      <pivotArea dataOnly="0" labelOnly="1" fieldPosition="0">
        <references count="3">
          <reference field="0" count="1" selected="0">
            <x v="263"/>
          </reference>
          <reference field="1" count="1" selected="0">
            <x v="261"/>
          </reference>
          <reference field="2" count="1">
            <x v="262"/>
          </reference>
        </references>
      </pivotArea>
    </format>
    <format dxfId="13254">
      <pivotArea dataOnly="0" labelOnly="1" fieldPosition="0">
        <references count="3">
          <reference field="0" count="1" selected="0">
            <x v="264"/>
          </reference>
          <reference field="1" count="1" selected="0">
            <x v="262"/>
          </reference>
          <reference field="2" count="1">
            <x v="263"/>
          </reference>
        </references>
      </pivotArea>
    </format>
    <format dxfId="13253">
      <pivotArea dataOnly="0" labelOnly="1" fieldPosition="0">
        <references count="3">
          <reference field="0" count="1" selected="0">
            <x v="265"/>
          </reference>
          <reference field="1" count="1" selected="0">
            <x v="263"/>
          </reference>
          <reference field="2" count="1">
            <x v="264"/>
          </reference>
        </references>
      </pivotArea>
    </format>
    <format dxfId="13252">
      <pivotArea dataOnly="0" labelOnly="1" fieldPosition="0">
        <references count="3">
          <reference field="0" count="1" selected="0">
            <x v="266"/>
          </reference>
          <reference field="1" count="1" selected="0">
            <x v="264"/>
          </reference>
          <reference field="2" count="1">
            <x v="265"/>
          </reference>
        </references>
      </pivotArea>
    </format>
    <format dxfId="13251">
      <pivotArea dataOnly="0" labelOnly="1" fieldPosition="0">
        <references count="3">
          <reference field="0" count="1" selected="0">
            <x v="267"/>
          </reference>
          <reference field="1" count="1" selected="0">
            <x v="265"/>
          </reference>
          <reference field="2" count="1">
            <x v="266"/>
          </reference>
        </references>
      </pivotArea>
    </format>
    <format dxfId="13250">
      <pivotArea dataOnly="0" labelOnly="1" fieldPosition="0">
        <references count="3">
          <reference field="0" count="1" selected="0">
            <x v="268"/>
          </reference>
          <reference field="1" count="1" selected="0">
            <x v="266"/>
          </reference>
          <reference field="2" count="1">
            <x v="267"/>
          </reference>
        </references>
      </pivotArea>
    </format>
    <format dxfId="13249">
      <pivotArea dataOnly="0" labelOnly="1" fieldPosition="0">
        <references count="3">
          <reference field="0" count="1" selected="0">
            <x v="269"/>
          </reference>
          <reference field="1" count="1" selected="0">
            <x v="267"/>
          </reference>
          <reference field="2" count="1">
            <x v="268"/>
          </reference>
        </references>
      </pivotArea>
    </format>
    <format dxfId="13248">
      <pivotArea dataOnly="0" labelOnly="1" fieldPosition="0">
        <references count="3">
          <reference field="0" count="1" selected="0">
            <x v="270"/>
          </reference>
          <reference field="1" count="1" selected="0">
            <x v="268"/>
          </reference>
          <reference field="2" count="1">
            <x v="269"/>
          </reference>
        </references>
      </pivotArea>
    </format>
    <format dxfId="13247">
      <pivotArea dataOnly="0" labelOnly="1" fieldPosition="0">
        <references count="3">
          <reference field="0" count="1" selected="0">
            <x v="271"/>
          </reference>
          <reference field="1" count="1" selected="0">
            <x v="269"/>
          </reference>
          <reference field="2" count="1">
            <x v="270"/>
          </reference>
        </references>
      </pivotArea>
    </format>
    <format dxfId="13246">
      <pivotArea dataOnly="0" labelOnly="1" fieldPosition="0">
        <references count="3">
          <reference field="0" count="1" selected="0">
            <x v="272"/>
          </reference>
          <reference field="1" count="1" selected="0">
            <x v="270"/>
          </reference>
          <reference field="2" count="1">
            <x v="271"/>
          </reference>
        </references>
      </pivotArea>
    </format>
    <format dxfId="13245">
      <pivotArea dataOnly="0" labelOnly="1" fieldPosition="0">
        <references count="3">
          <reference field="0" count="1" selected="0">
            <x v="273"/>
          </reference>
          <reference field="1" count="1" selected="0">
            <x v="271"/>
          </reference>
          <reference field="2" count="1">
            <x v="272"/>
          </reference>
        </references>
      </pivotArea>
    </format>
    <format dxfId="13244">
      <pivotArea dataOnly="0" labelOnly="1" fieldPosition="0">
        <references count="3">
          <reference field="0" count="1" selected="0">
            <x v="274"/>
          </reference>
          <reference field="1" count="1" selected="0">
            <x v="272"/>
          </reference>
          <reference field="2" count="1">
            <x v="273"/>
          </reference>
        </references>
      </pivotArea>
    </format>
    <format dxfId="13243">
      <pivotArea dataOnly="0" labelOnly="1" fieldPosition="0">
        <references count="3">
          <reference field="0" count="1" selected="0">
            <x v="275"/>
          </reference>
          <reference field="1" count="1" selected="0">
            <x v="273"/>
          </reference>
          <reference field="2" count="1">
            <x v="274"/>
          </reference>
        </references>
      </pivotArea>
    </format>
    <format dxfId="13242">
      <pivotArea dataOnly="0" labelOnly="1" fieldPosition="0">
        <references count="3">
          <reference field="0" count="1" selected="0">
            <x v="276"/>
          </reference>
          <reference field="1" count="1" selected="0">
            <x v="274"/>
          </reference>
          <reference field="2" count="1">
            <x v="275"/>
          </reference>
        </references>
      </pivotArea>
    </format>
    <format dxfId="13241">
      <pivotArea dataOnly="0" labelOnly="1" fieldPosition="0">
        <references count="3">
          <reference field="0" count="1" selected="0">
            <x v="277"/>
          </reference>
          <reference field="1" count="1" selected="0">
            <x v="275"/>
          </reference>
          <reference field="2" count="1">
            <x v="276"/>
          </reference>
        </references>
      </pivotArea>
    </format>
    <format dxfId="13240">
      <pivotArea dataOnly="0" labelOnly="1" fieldPosition="0">
        <references count="3">
          <reference field="0" count="1" selected="0">
            <x v="278"/>
          </reference>
          <reference field="1" count="1" selected="0">
            <x v="276"/>
          </reference>
          <reference field="2" count="1">
            <x v="277"/>
          </reference>
        </references>
      </pivotArea>
    </format>
    <format dxfId="13239">
      <pivotArea dataOnly="0" labelOnly="1" fieldPosition="0">
        <references count="3">
          <reference field="0" count="1" selected="0">
            <x v="279"/>
          </reference>
          <reference field="1" count="1" selected="0">
            <x v="277"/>
          </reference>
          <reference field="2" count="1">
            <x v="278"/>
          </reference>
        </references>
      </pivotArea>
    </format>
    <format dxfId="13238">
      <pivotArea dataOnly="0" labelOnly="1" fieldPosition="0">
        <references count="3">
          <reference field="0" count="1" selected="0">
            <x v="280"/>
          </reference>
          <reference field="1" count="1" selected="0">
            <x v="278"/>
          </reference>
          <reference field="2" count="1">
            <x v="279"/>
          </reference>
        </references>
      </pivotArea>
    </format>
    <format dxfId="13237">
      <pivotArea dataOnly="0" labelOnly="1" fieldPosition="0">
        <references count="3">
          <reference field="0" count="1" selected="0">
            <x v="281"/>
          </reference>
          <reference field="1" count="1" selected="0">
            <x v="279"/>
          </reference>
          <reference field="2" count="1">
            <x v="280"/>
          </reference>
        </references>
      </pivotArea>
    </format>
    <format dxfId="13236">
      <pivotArea dataOnly="0" labelOnly="1" fieldPosition="0">
        <references count="3">
          <reference field="0" count="1" selected="0">
            <x v="282"/>
          </reference>
          <reference field="1" count="1" selected="0">
            <x v="280"/>
          </reference>
          <reference field="2" count="1">
            <x v="281"/>
          </reference>
        </references>
      </pivotArea>
    </format>
    <format dxfId="13235">
      <pivotArea dataOnly="0" labelOnly="1" fieldPosition="0">
        <references count="3">
          <reference field="0" count="1" selected="0">
            <x v="283"/>
          </reference>
          <reference field="1" count="1" selected="0">
            <x v="281"/>
          </reference>
          <reference field="2" count="1">
            <x v="282"/>
          </reference>
        </references>
      </pivotArea>
    </format>
    <format dxfId="13234">
      <pivotArea dataOnly="0" labelOnly="1" fieldPosition="0">
        <references count="3">
          <reference field="0" count="1" selected="0">
            <x v="284"/>
          </reference>
          <reference field="1" count="1" selected="0">
            <x v="282"/>
          </reference>
          <reference field="2" count="1">
            <x v="283"/>
          </reference>
        </references>
      </pivotArea>
    </format>
    <format dxfId="13233">
      <pivotArea dataOnly="0" labelOnly="1" fieldPosition="0">
        <references count="3">
          <reference field="0" count="1" selected="0">
            <x v="285"/>
          </reference>
          <reference field="1" count="1" selected="0">
            <x v="283"/>
          </reference>
          <reference field="2" count="1">
            <x v="284"/>
          </reference>
        </references>
      </pivotArea>
    </format>
    <format dxfId="13232">
      <pivotArea dataOnly="0" labelOnly="1" fieldPosition="0">
        <references count="3">
          <reference field="0" count="1" selected="0">
            <x v="286"/>
          </reference>
          <reference field="1" count="1" selected="0">
            <x v="284"/>
          </reference>
          <reference field="2" count="1">
            <x v="285"/>
          </reference>
        </references>
      </pivotArea>
    </format>
    <format dxfId="13231">
      <pivotArea dataOnly="0" labelOnly="1" fieldPosition="0">
        <references count="3">
          <reference field="0" count="1" selected="0">
            <x v="287"/>
          </reference>
          <reference field="1" count="1" selected="0">
            <x v="285"/>
          </reference>
          <reference field="2" count="1">
            <x v="286"/>
          </reference>
        </references>
      </pivotArea>
    </format>
    <format dxfId="13230">
      <pivotArea dataOnly="0" labelOnly="1" fieldPosition="0">
        <references count="3">
          <reference field="0" count="1" selected="0">
            <x v="288"/>
          </reference>
          <reference field="1" count="1" selected="0">
            <x v="286"/>
          </reference>
          <reference field="2" count="1">
            <x v="287"/>
          </reference>
        </references>
      </pivotArea>
    </format>
    <format dxfId="13229">
      <pivotArea dataOnly="0" labelOnly="1" fieldPosition="0">
        <references count="3">
          <reference field="0" count="1" selected="0">
            <x v="289"/>
          </reference>
          <reference field="1" count="1" selected="0">
            <x v="287"/>
          </reference>
          <reference field="2" count="1">
            <x v="288"/>
          </reference>
        </references>
      </pivotArea>
    </format>
    <format dxfId="13228">
      <pivotArea dataOnly="0" labelOnly="1" fieldPosition="0">
        <references count="3">
          <reference field="0" count="1" selected="0">
            <x v="290"/>
          </reference>
          <reference field="1" count="1" selected="0">
            <x v="288"/>
          </reference>
          <reference field="2" count="1">
            <x v="289"/>
          </reference>
        </references>
      </pivotArea>
    </format>
    <format dxfId="13227">
      <pivotArea dataOnly="0" labelOnly="1" fieldPosition="0">
        <references count="3">
          <reference field="0" count="1" selected="0">
            <x v="291"/>
          </reference>
          <reference field="1" count="1" selected="0">
            <x v="289"/>
          </reference>
          <reference field="2" count="1">
            <x v="290"/>
          </reference>
        </references>
      </pivotArea>
    </format>
    <format dxfId="13226">
      <pivotArea dataOnly="0" labelOnly="1" fieldPosition="0">
        <references count="3">
          <reference field="0" count="1" selected="0">
            <x v="292"/>
          </reference>
          <reference field="1" count="1" selected="0">
            <x v="290"/>
          </reference>
          <reference field="2" count="1">
            <x v="291"/>
          </reference>
        </references>
      </pivotArea>
    </format>
    <format dxfId="13225">
      <pivotArea dataOnly="0" labelOnly="1" fieldPosition="0">
        <references count="3">
          <reference field="0" count="1" selected="0">
            <x v="293"/>
          </reference>
          <reference field="1" count="1" selected="0">
            <x v="291"/>
          </reference>
          <reference field="2" count="1">
            <x v="292"/>
          </reference>
        </references>
      </pivotArea>
    </format>
    <format dxfId="13224">
      <pivotArea dataOnly="0" labelOnly="1" fieldPosition="0">
        <references count="3">
          <reference field="0" count="1" selected="0">
            <x v="294"/>
          </reference>
          <reference field="1" count="1" selected="0">
            <x v="292"/>
          </reference>
          <reference field="2" count="1">
            <x v="293"/>
          </reference>
        </references>
      </pivotArea>
    </format>
    <format dxfId="13223">
      <pivotArea dataOnly="0" labelOnly="1" fieldPosition="0">
        <references count="3">
          <reference field="0" count="1" selected="0">
            <x v="295"/>
          </reference>
          <reference field="1" count="1" selected="0">
            <x v="293"/>
          </reference>
          <reference field="2" count="1">
            <x v="294"/>
          </reference>
        </references>
      </pivotArea>
    </format>
    <format dxfId="13222">
      <pivotArea dataOnly="0" labelOnly="1" fieldPosition="0">
        <references count="3">
          <reference field="0" count="1" selected="0">
            <x v="296"/>
          </reference>
          <reference field="1" count="1" selected="0">
            <x v="294"/>
          </reference>
          <reference field="2" count="1">
            <x v="295"/>
          </reference>
        </references>
      </pivotArea>
    </format>
    <format dxfId="13221">
      <pivotArea dataOnly="0" labelOnly="1" fieldPosition="0">
        <references count="3">
          <reference field="0" count="1" selected="0">
            <x v="297"/>
          </reference>
          <reference field="1" count="1" selected="0">
            <x v="295"/>
          </reference>
          <reference field="2" count="1">
            <x v="296"/>
          </reference>
        </references>
      </pivotArea>
    </format>
    <format dxfId="13220">
      <pivotArea dataOnly="0" labelOnly="1" fieldPosition="0">
        <references count="3">
          <reference field="0" count="1" selected="0">
            <x v="298"/>
          </reference>
          <reference field="1" count="1" selected="0">
            <x v="296"/>
          </reference>
          <reference field="2" count="1">
            <x v="297"/>
          </reference>
        </references>
      </pivotArea>
    </format>
    <format dxfId="13219">
      <pivotArea dataOnly="0" labelOnly="1" fieldPosition="0">
        <references count="3">
          <reference field="0" count="1" selected="0">
            <x v="299"/>
          </reference>
          <reference field="1" count="1" selected="0">
            <x v="297"/>
          </reference>
          <reference field="2" count="1">
            <x v="298"/>
          </reference>
        </references>
      </pivotArea>
    </format>
    <format dxfId="13218">
      <pivotArea dataOnly="0" labelOnly="1" fieldPosition="0">
        <references count="3">
          <reference field="0" count="1" selected="0">
            <x v="300"/>
          </reference>
          <reference field="1" count="1" selected="0">
            <x v="298"/>
          </reference>
          <reference field="2" count="1">
            <x v="299"/>
          </reference>
        </references>
      </pivotArea>
    </format>
    <format dxfId="13217">
      <pivotArea dataOnly="0" labelOnly="1" fieldPosition="0">
        <references count="3">
          <reference field="0" count="1" selected="0">
            <x v="301"/>
          </reference>
          <reference field="1" count="1" selected="0">
            <x v="299"/>
          </reference>
          <reference field="2" count="1">
            <x v="300"/>
          </reference>
        </references>
      </pivotArea>
    </format>
    <format dxfId="13216">
      <pivotArea dataOnly="0" labelOnly="1" fieldPosition="0">
        <references count="3">
          <reference field="0" count="1" selected="0">
            <x v="302"/>
          </reference>
          <reference field="1" count="1" selected="0">
            <x v="300"/>
          </reference>
          <reference field="2" count="1">
            <x v="301"/>
          </reference>
        </references>
      </pivotArea>
    </format>
    <format dxfId="13215">
      <pivotArea dataOnly="0" labelOnly="1" fieldPosition="0">
        <references count="3">
          <reference field="0" count="1" selected="0">
            <x v="303"/>
          </reference>
          <reference field="1" count="1" selected="0">
            <x v="301"/>
          </reference>
          <reference field="2" count="1">
            <x v="302"/>
          </reference>
        </references>
      </pivotArea>
    </format>
    <format dxfId="13214">
      <pivotArea dataOnly="0" labelOnly="1" fieldPosition="0">
        <references count="3">
          <reference field="0" count="1" selected="0">
            <x v="304"/>
          </reference>
          <reference field="1" count="1" selected="0">
            <x v="302"/>
          </reference>
          <reference field="2" count="1">
            <x v="303"/>
          </reference>
        </references>
      </pivotArea>
    </format>
    <format dxfId="13213">
      <pivotArea dataOnly="0" labelOnly="1" fieldPosition="0">
        <references count="3">
          <reference field="0" count="1" selected="0">
            <x v="305"/>
          </reference>
          <reference field="1" count="1" selected="0">
            <x v="303"/>
          </reference>
          <reference field="2" count="1">
            <x v="304"/>
          </reference>
        </references>
      </pivotArea>
    </format>
    <format dxfId="13212">
      <pivotArea dataOnly="0" labelOnly="1" fieldPosition="0">
        <references count="3">
          <reference field="0" count="1" selected="0">
            <x v="306"/>
          </reference>
          <reference field="1" count="1" selected="0">
            <x v="304"/>
          </reference>
          <reference field="2" count="1">
            <x v="305"/>
          </reference>
        </references>
      </pivotArea>
    </format>
    <format dxfId="13211">
      <pivotArea dataOnly="0" labelOnly="1" fieldPosition="0">
        <references count="3">
          <reference field="0" count="1" selected="0">
            <x v="307"/>
          </reference>
          <reference field="1" count="1" selected="0">
            <x v="305"/>
          </reference>
          <reference field="2" count="1">
            <x v="306"/>
          </reference>
        </references>
      </pivotArea>
    </format>
    <format dxfId="13210">
      <pivotArea dataOnly="0" labelOnly="1" fieldPosition="0">
        <references count="3">
          <reference field="0" count="1" selected="0">
            <x v="308"/>
          </reference>
          <reference field="1" count="1" selected="0">
            <x v="306"/>
          </reference>
          <reference field="2" count="1">
            <x v="307"/>
          </reference>
        </references>
      </pivotArea>
    </format>
    <format dxfId="13209">
      <pivotArea dataOnly="0" labelOnly="1" fieldPosition="0">
        <references count="3">
          <reference field="0" count="1" selected="0">
            <x v="309"/>
          </reference>
          <reference field="1" count="1" selected="0">
            <x v="307"/>
          </reference>
          <reference field="2" count="1">
            <x v="308"/>
          </reference>
        </references>
      </pivotArea>
    </format>
    <format dxfId="13208">
      <pivotArea dataOnly="0" labelOnly="1" fieldPosition="0">
        <references count="3">
          <reference field="0" count="1" selected="0">
            <x v="310"/>
          </reference>
          <reference field="1" count="1" selected="0">
            <x v="308"/>
          </reference>
          <reference field="2" count="1">
            <x v="309"/>
          </reference>
        </references>
      </pivotArea>
    </format>
    <format dxfId="13207">
      <pivotArea dataOnly="0" labelOnly="1" fieldPosition="0">
        <references count="3">
          <reference field="0" count="1" selected="0">
            <x v="311"/>
          </reference>
          <reference field="1" count="1" selected="0">
            <x v="309"/>
          </reference>
          <reference field="2" count="1">
            <x v="310"/>
          </reference>
        </references>
      </pivotArea>
    </format>
    <format dxfId="13206">
      <pivotArea dataOnly="0" labelOnly="1" fieldPosition="0">
        <references count="3">
          <reference field="0" count="1" selected="0">
            <x v="312"/>
          </reference>
          <reference field="1" count="1" selected="0">
            <x v="310"/>
          </reference>
          <reference field="2" count="1">
            <x v="311"/>
          </reference>
        </references>
      </pivotArea>
    </format>
    <format dxfId="13205">
      <pivotArea dataOnly="0" labelOnly="1" fieldPosition="0">
        <references count="3">
          <reference field="0" count="1" selected="0">
            <x v="313"/>
          </reference>
          <reference field="1" count="1" selected="0">
            <x v="311"/>
          </reference>
          <reference field="2" count="1">
            <x v="312"/>
          </reference>
        </references>
      </pivotArea>
    </format>
    <format dxfId="13204">
      <pivotArea dataOnly="0" labelOnly="1" fieldPosition="0">
        <references count="3">
          <reference field="0" count="1" selected="0">
            <x v="314"/>
          </reference>
          <reference field="1" count="1" selected="0">
            <x v="312"/>
          </reference>
          <reference field="2" count="1">
            <x v="313"/>
          </reference>
        </references>
      </pivotArea>
    </format>
    <format dxfId="13203">
      <pivotArea dataOnly="0" labelOnly="1" fieldPosition="0">
        <references count="3">
          <reference field="0" count="1" selected="0">
            <x v="315"/>
          </reference>
          <reference field="1" count="1" selected="0">
            <x v="313"/>
          </reference>
          <reference field="2" count="1">
            <x v="314"/>
          </reference>
        </references>
      </pivotArea>
    </format>
    <format dxfId="13202">
      <pivotArea dataOnly="0" labelOnly="1" fieldPosition="0">
        <references count="3">
          <reference field="0" count="1" selected="0">
            <x v="316"/>
          </reference>
          <reference field="1" count="1" selected="0">
            <x v="314"/>
          </reference>
          <reference field="2" count="1">
            <x v="315"/>
          </reference>
        </references>
      </pivotArea>
    </format>
    <format dxfId="13201">
      <pivotArea dataOnly="0" labelOnly="1" fieldPosition="0">
        <references count="3">
          <reference field="0" count="1" selected="0">
            <x v="317"/>
          </reference>
          <reference field="1" count="1" selected="0">
            <x v="315"/>
          </reference>
          <reference field="2" count="1">
            <x v="316"/>
          </reference>
        </references>
      </pivotArea>
    </format>
    <format dxfId="13200">
      <pivotArea dataOnly="0" labelOnly="1" fieldPosition="0">
        <references count="3">
          <reference field="0" count="1" selected="0">
            <x v="318"/>
          </reference>
          <reference field="1" count="1" selected="0">
            <x v="316"/>
          </reference>
          <reference field="2" count="1">
            <x v="317"/>
          </reference>
        </references>
      </pivotArea>
    </format>
    <format dxfId="13199">
      <pivotArea dataOnly="0" labelOnly="1" fieldPosition="0">
        <references count="3">
          <reference field="0" count="1" selected="0">
            <x v="319"/>
          </reference>
          <reference field="1" count="1" selected="0">
            <x v="317"/>
          </reference>
          <reference field="2" count="1">
            <x v="318"/>
          </reference>
        </references>
      </pivotArea>
    </format>
    <format dxfId="13198">
      <pivotArea dataOnly="0" labelOnly="1" fieldPosition="0">
        <references count="3">
          <reference field="0" count="1" selected="0">
            <x v="320"/>
          </reference>
          <reference field="1" count="1" selected="0">
            <x v="318"/>
          </reference>
          <reference field="2" count="1">
            <x v="319"/>
          </reference>
        </references>
      </pivotArea>
    </format>
    <format dxfId="13197">
      <pivotArea dataOnly="0" labelOnly="1" fieldPosition="0">
        <references count="3">
          <reference field="0" count="1" selected="0">
            <x v="321"/>
          </reference>
          <reference field="1" count="1" selected="0">
            <x v="319"/>
          </reference>
          <reference field="2" count="1">
            <x v="320"/>
          </reference>
        </references>
      </pivotArea>
    </format>
    <format dxfId="13196">
      <pivotArea dataOnly="0" labelOnly="1" fieldPosition="0">
        <references count="3">
          <reference field="0" count="1" selected="0">
            <x v="322"/>
          </reference>
          <reference field="1" count="1" selected="0">
            <x v="320"/>
          </reference>
          <reference field="2" count="1">
            <x v="321"/>
          </reference>
        </references>
      </pivotArea>
    </format>
    <format dxfId="13195">
      <pivotArea dataOnly="0" labelOnly="1" fieldPosition="0">
        <references count="3">
          <reference field="0" count="1" selected="0">
            <x v="323"/>
          </reference>
          <reference field="1" count="1" selected="0">
            <x v="321"/>
          </reference>
          <reference field="2" count="1">
            <x v="322"/>
          </reference>
        </references>
      </pivotArea>
    </format>
    <format dxfId="13194">
      <pivotArea dataOnly="0" labelOnly="1" fieldPosition="0">
        <references count="3">
          <reference field="0" count="1" selected="0">
            <x v="324"/>
          </reference>
          <reference field="1" count="1" selected="0">
            <x v="322"/>
          </reference>
          <reference field="2" count="1">
            <x v="323"/>
          </reference>
        </references>
      </pivotArea>
    </format>
    <format dxfId="13193">
      <pivotArea dataOnly="0" labelOnly="1" fieldPosition="0">
        <references count="3">
          <reference field="0" count="1" selected="0">
            <x v="325"/>
          </reference>
          <reference field="1" count="1" selected="0">
            <x v="323"/>
          </reference>
          <reference field="2" count="1">
            <x v="324"/>
          </reference>
        </references>
      </pivotArea>
    </format>
    <format dxfId="13192">
      <pivotArea dataOnly="0" labelOnly="1" fieldPosition="0">
        <references count="3">
          <reference field="0" count="1" selected="0">
            <x v="326"/>
          </reference>
          <reference field="1" count="1" selected="0">
            <x v="324"/>
          </reference>
          <reference field="2" count="1">
            <x v="325"/>
          </reference>
        </references>
      </pivotArea>
    </format>
    <format dxfId="13191">
      <pivotArea dataOnly="0" labelOnly="1" fieldPosition="0">
        <references count="3">
          <reference field="0" count="1" selected="0">
            <x v="327"/>
          </reference>
          <reference field="1" count="1" selected="0">
            <x v="325"/>
          </reference>
          <reference field="2" count="1">
            <x v="326"/>
          </reference>
        </references>
      </pivotArea>
    </format>
    <format dxfId="13190">
      <pivotArea dataOnly="0" labelOnly="1" fieldPosition="0">
        <references count="3">
          <reference field="0" count="1" selected="0">
            <x v="328"/>
          </reference>
          <reference field="1" count="1" selected="0">
            <x v="326"/>
          </reference>
          <reference field="2" count="1">
            <x v="327"/>
          </reference>
        </references>
      </pivotArea>
    </format>
    <format dxfId="13189">
      <pivotArea dataOnly="0" labelOnly="1" fieldPosition="0">
        <references count="3">
          <reference field="0" count="1" selected="0">
            <x v="329"/>
          </reference>
          <reference field="1" count="1" selected="0">
            <x v="327"/>
          </reference>
          <reference field="2" count="1">
            <x v="328"/>
          </reference>
        </references>
      </pivotArea>
    </format>
    <format dxfId="13188">
      <pivotArea dataOnly="0" labelOnly="1" fieldPosition="0">
        <references count="3">
          <reference field="0" count="1" selected="0">
            <x v="330"/>
          </reference>
          <reference field="1" count="1" selected="0">
            <x v="328"/>
          </reference>
          <reference field="2" count="1">
            <x v="329"/>
          </reference>
        </references>
      </pivotArea>
    </format>
    <format dxfId="13187">
      <pivotArea dataOnly="0" labelOnly="1" fieldPosition="0">
        <references count="3">
          <reference field="0" count="1" selected="0">
            <x v="331"/>
          </reference>
          <reference field="1" count="1" selected="0">
            <x v="329"/>
          </reference>
          <reference field="2" count="1">
            <x v="330"/>
          </reference>
        </references>
      </pivotArea>
    </format>
    <format dxfId="13186">
      <pivotArea dataOnly="0" labelOnly="1" fieldPosition="0">
        <references count="3">
          <reference field="0" count="1" selected="0">
            <x v="332"/>
          </reference>
          <reference field="1" count="1" selected="0">
            <x v="330"/>
          </reference>
          <reference field="2" count="1">
            <x v="331"/>
          </reference>
        </references>
      </pivotArea>
    </format>
    <format dxfId="13185">
      <pivotArea dataOnly="0" labelOnly="1" fieldPosition="0">
        <references count="3">
          <reference field="0" count="1" selected="0">
            <x v="333"/>
          </reference>
          <reference field="1" count="1" selected="0">
            <x v="331"/>
          </reference>
          <reference field="2" count="1">
            <x v="332"/>
          </reference>
        </references>
      </pivotArea>
    </format>
    <format dxfId="13184">
      <pivotArea dataOnly="0" labelOnly="1" fieldPosition="0">
        <references count="3">
          <reference field="0" count="1" selected="0">
            <x v="334"/>
          </reference>
          <reference field="1" count="1" selected="0">
            <x v="332"/>
          </reference>
          <reference field="2" count="1">
            <x v="333"/>
          </reference>
        </references>
      </pivotArea>
    </format>
    <format dxfId="13183">
      <pivotArea dataOnly="0" labelOnly="1" fieldPosition="0">
        <references count="3">
          <reference field="0" count="1" selected="0">
            <x v="335"/>
          </reference>
          <reference field="1" count="1" selected="0">
            <x v="333"/>
          </reference>
          <reference field="2" count="1">
            <x v="334"/>
          </reference>
        </references>
      </pivotArea>
    </format>
    <format dxfId="13182">
      <pivotArea dataOnly="0" labelOnly="1" fieldPosition="0">
        <references count="3">
          <reference field="0" count="1" selected="0">
            <x v="336"/>
          </reference>
          <reference field="1" count="1" selected="0">
            <x v="334"/>
          </reference>
          <reference field="2" count="1">
            <x v="335"/>
          </reference>
        </references>
      </pivotArea>
    </format>
    <format dxfId="13181">
      <pivotArea dataOnly="0" labelOnly="1" fieldPosition="0">
        <references count="3">
          <reference field="0" count="1" selected="0">
            <x v="337"/>
          </reference>
          <reference field="1" count="1" selected="0">
            <x v="335"/>
          </reference>
          <reference field="2" count="1">
            <x v="336"/>
          </reference>
        </references>
      </pivotArea>
    </format>
    <format dxfId="13180">
      <pivotArea dataOnly="0" labelOnly="1" fieldPosition="0">
        <references count="3">
          <reference field="0" count="1" selected="0">
            <x v="338"/>
          </reference>
          <reference field="1" count="1" selected="0">
            <x v="336"/>
          </reference>
          <reference field="2" count="1">
            <x v="337"/>
          </reference>
        </references>
      </pivotArea>
    </format>
    <format dxfId="13179">
      <pivotArea dataOnly="0" labelOnly="1" fieldPosition="0">
        <references count="3">
          <reference field="0" count="1" selected="0">
            <x v="339"/>
          </reference>
          <reference field="1" count="1" selected="0">
            <x v="337"/>
          </reference>
          <reference field="2" count="1">
            <x v="338"/>
          </reference>
        </references>
      </pivotArea>
    </format>
    <format dxfId="13178">
      <pivotArea dataOnly="0" labelOnly="1" fieldPosition="0">
        <references count="3">
          <reference field="0" count="1" selected="0">
            <x v="340"/>
          </reference>
          <reference field="1" count="1" selected="0">
            <x v="338"/>
          </reference>
          <reference field="2" count="1">
            <x v="339"/>
          </reference>
        </references>
      </pivotArea>
    </format>
    <format dxfId="13177">
      <pivotArea dataOnly="0" labelOnly="1" fieldPosition="0">
        <references count="3">
          <reference field="0" count="1" selected="0">
            <x v="341"/>
          </reference>
          <reference field="1" count="1" selected="0">
            <x v="339"/>
          </reference>
          <reference field="2" count="1">
            <x v="340"/>
          </reference>
        </references>
      </pivotArea>
    </format>
    <format dxfId="13176">
      <pivotArea dataOnly="0" labelOnly="1" fieldPosition="0">
        <references count="3">
          <reference field="0" count="1" selected="0">
            <x v="342"/>
          </reference>
          <reference field="1" count="1" selected="0">
            <x v="340"/>
          </reference>
          <reference field="2" count="1">
            <x v="341"/>
          </reference>
        </references>
      </pivotArea>
    </format>
    <format dxfId="13175">
      <pivotArea dataOnly="0" labelOnly="1" fieldPosition="0">
        <references count="3">
          <reference field="0" count="1" selected="0">
            <x v="343"/>
          </reference>
          <reference field="1" count="1" selected="0">
            <x v="341"/>
          </reference>
          <reference field="2" count="1">
            <x v="342"/>
          </reference>
        </references>
      </pivotArea>
    </format>
    <format dxfId="13174">
      <pivotArea dataOnly="0" labelOnly="1" fieldPosition="0">
        <references count="3">
          <reference field="0" count="1" selected="0">
            <x v="344"/>
          </reference>
          <reference field="1" count="1" selected="0">
            <x v="342"/>
          </reference>
          <reference field="2" count="1">
            <x v="343"/>
          </reference>
        </references>
      </pivotArea>
    </format>
    <format dxfId="13173">
      <pivotArea dataOnly="0" labelOnly="1" fieldPosition="0">
        <references count="3">
          <reference field="0" count="1" selected="0">
            <x v="345"/>
          </reference>
          <reference field="1" count="1" selected="0">
            <x v="343"/>
          </reference>
          <reference field="2" count="1">
            <x v="344"/>
          </reference>
        </references>
      </pivotArea>
    </format>
    <format dxfId="13172">
      <pivotArea dataOnly="0" labelOnly="1" fieldPosition="0">
        <references count="3">
          <reference field="0" count="1" selected="0">
            <x v="346"/>
          </reference>
          <reference field="1" count="1" selected="0">
            <x v="344"/>
          </reference>
          <reference field="2" count="1">
            <x v="345"/>
          </reference>
        </references>
      </pivotArea>
    </format>
    <format dxfId="13171">
      <pivotArea dataOnly="0" labelOnly="1" fieldPosition="0">
        <references count="3">
          <reference field="0" count="1" selected="0">
            <x v="347"/>
          </reference>
          <reference field="1" count="1" selected="0">
            <x v="345"/>
          </reference>
          <reference field="2" count="1">
            <x v="346"/>
          </reference>
        </references>
      </pivotArea>
    </format>
    <format dxfId="13170">
      <pivotArea dataOnly="0" labelOnly="1" fieldPosition="0">
        <references count="3">
          <reference field="0" count="1" selected="0">
            <x v="348"/>
          </reference>
          <reference field="1" count="1" selected="0">
            <x v="346"/>
          </reference>
          <reference field="2" count="1">
            <x v="347"/>
          </reference>
        </references>
      </pivotArea>
    </format>
    <format dxfId="13169">
      <pivotArea dataOnly="0" labelOnly="1" fieldPosition="0">
        <references count="3">
          <reference field="0" count="1" selected="0">
            <x v="349"/>
          </reference>
          <reference field="1" count="1" selected="0">
            <x v="347"/>
          </reference>
          <reference field="2" count="1">
            <x v="348"/>
          </reference>
        </references>
      </pivotArea>
    </format>
    <format dxfId="13168">
      <pivotArea dataOnly="0" labelOnly="1" fieldPosition="0">
        <references count="3">
          <reference field="0" count="1" selected="0">
            <x v="350"/>
          </reference>
          <reference field="1" count="1" selected="0">
            <x v="348"/>
          </reference>
          <reference field="2" count="1">
            <x v="349"/>
          </reference>
        </references>
      </pivotArea>
    </format>
    <format dxfId="13167">
      <pivotArea dataOnly="0" labelOnly="1" fieldPosition="0">
        <references count="3">
          <reference field="0" count="1" selected="0">
            <x v="351"/>
          </reference>
          <reference field="1" count="1" selected="0">
            <x v="349"/>
          </reference>
          <reference field="2" count="1">
            <x v="350"/>
          </reference>
        </references>
      </pivotArea>
    </format>
    <format dxfId="13166">
      <pivotArea dataOnly="0" labelOnly="1" fieldPosition="0">
        <references count="3">
          <reference field="0" count="1" selected="0">
            <x v="352"/>
          </reference>
          <reference field="1" count="1" selected="0">
            <x v="350"/>
          </reference>
          <reference field="2" count="1">
            <x v="351"/>
          </reference>
        </references>
      </pivotArea>
    </format>
    <format dxfId="13165">
      <pivotArea dataOnly="0" labelOnly="1" fieldPosition="0">
        <references count="3">
          <reference field="0" count="1" selected="0">
            <x v="353"/>
          </reference>
          <reference field="1" count="1" selected="0">
            <x v="351"/>
          </reference>
          <reference field="2" count="1">
            <x v="352"/>
          </reference>
        </references>
      </pivotArea>
    </format>
    <format dxfId="13164">
      <pivotArea dataOnly="0" labelOnly="1" fieldPosition="0">
        <references count="3">
          <reference field="0" count="1" selected="0">
            <x v="354"/>
          </reference>
          <reference field="1" count="1" selected="0">
            <x v="352"/>
          </reference>
          <reference field="2" count="1">
            <x v="353"/>
          </reference>
        </references>
      </pivotArea>
    </format>
    <format dxfId="13163">
      <pivotArea dataOnly="0" labelOnly="1" fieldPosition="0">
        <references count="3">
          <reference field="0" count="1" selected="0">
            <x v="355"/>
          </reference>
          <reference field="1" count="1" selected="0">
            <x v="353"/>
          </reference>
          <reference field="2" count="1">
            <x v="354"/>
          </reference>
        </references>
      </pivotArea>
    </format>
    <format dxfId="13162">
      <pivotArea dataOnly="0" labelOnly="1" fieldPosition="0">
        <references count="3">
          <reference field="0" count="1" selected="0">
            <x v="356"/>
          </reference>
          <reference field="1" count="1" selected="0">
            <x v="354"/>
          </reference>
          <reference field="2" count="1">
            <x v="355"/>
          </reference>
        </references>
      </pivotArea>
    </format>
    <format dxfId="13161">
      <pivotArea dataOnly="0" labelOnly="1" fieldPosition="0">
        <references count="3">
          <reference field="0" count="1" selected="0">
            <x v="357"/>
          </reference>
          <reference field="1" count="1" selected="0">
            <x v="355"/>
          </reference>
          <reference field="2" count="1">
            <x v="356"/>
          </reference>
        </references>
      </pivotArea>
    </format>
    <format dxfId="13160">
      <pivotArea dataOnly="0" labelOnly="1" fieldPosition="0">
        <references count="3">
          <reference field="0" count="1" selected="0">
            <x v="358"/>
          </reference>
          <reference field="1" count="1" selected="0">
            <x v="356"/>
          </reference>
          <reference field="2" count="1">
            <x v="357"/>
          </reference>
        </references>
      </pivotArea>
    </format>
    <format dxfId="13159">
      <pivotArea dataOnly="0" labelOnly="1" fieldPosition="0">
        <references count="3">
          <reference field="0" count="1" selected="0">
            <x v="359"/>
          </reference>
          <reference field="1" count="1" selected="0">
            <x v="357"/>
          </reference>
          <reference field="2" count="1">
            <x v="358"/>
          </reference>
        </references>
      </pivotArea>
    </format>
    <format dxfId="13158">
      <pivotArea dataOnly="0" labelOnly="1" fieldPosition="0">
        <references count="3">
          <reference field="0" count="1" selected="0">
            <x v="360"/>
          </reference>
          <reference field="1" count="1" selected="0">
            <x v="358"/>
          </reference>
          <reference field="2" count="1">
            <x v="359"/>
          </reference>
        </references>
      </pivotArea>
    </format>
    <format dxfId="13157">
      <pivotArea dataOnly="0" labelOnly="1" fieldPosition="0">
        <references count="3">
          <reference field="0" count="1" selected="0">
            <x v="361"/>
          </reference>
          <reference field="1" count="1" selected="0">
            <x v="359"/>
          </reference>
          <reference field="2" count="1">
            <x v="360"/>
          </reference>
        </references>
      </pivotArea>
    </format>
    <format dxfId="13156">
      <pivotArea dataOnly="0" labelOnly="1" fieldPosition="0">
        <references count="3">
          <reference field="0" count="1" selected="0">
            <x v="362"/>
          </reference>
          <reference field="1" count="1" selected="0">
            <x v="360"/>
          </reference>
          <reference field="2" count="1">
            <x v="361"/>
          </reference>
        </references>
      </pivotArea>
    </format>
    <format dxfId="13155">
      <pivotArea dataOnly="0" labelOnly="1" fieldPosition="0">
        <references count="3">
          <reference field="0" count="1" selected="0">
            <x v="363"/>
          </reference>
          <reference field="1" count="1" selected="0">
            <x v="361"/>
          </reference>
          <reference field="2" count="1">
            <x v="362"/>
          </reference>
        </references>
      </pivotArea>
    </format>
    <format dxfId="13154">
      <pivotArea dataOnly="0" labelOnly="1" fieldPosition="0">
        <references count="3">
          <reference field="0" count="1" selected="0">
            <x v="364"/>
          </reference>
          <reference field="1" count="1" selected="0">
            <x v="362"/>
          </reference>
          <reference field="2" count="1">
            <x v="363"/>
          </reference>
        </references>
      </pivotArea>
    </format>
    <format dxfId="13153">
      <pivotArea dataOnly="0" labelOnly="1" fieldPosition="0">
        <references count="3">
          <reference field="0" count="1" selected="0">
            <x v="365"/>
          </reference>
          <reference field="1" count="1" selected="0">
            <x v="363"/>
          </reference>
          <reference field="2" count="1">
            <x v="364"/>
          </reference>
        </references>
      </pivotArea>
    </format>
    <format dxfId="13152">
      <pivotArea dataOnly="0" labelOnly="1" fieldPosition="0">
        <references count="3">
          <reference field="0" count="1" selected="0">
            <x v="366"/>
          </reference>
          <reference field="1" count="1" selected="0">
            <x v="364"/>
          </reference>
          <reference field="2" count="1">
            <x v="365"/>
          </reference>
        </references>
      </pivotArea>
    </format>
    <format dxfId="13151">
      <pivotArea dataOnly="0" labelOnly="1" fieldPosition="0">
        <references count="3">
          <reference field="0" count="1" selected="0">
            <x v="367"/>
          </reference>
          <reference field="1" count="1" selected="0">
            <x v="365"/>
          </reference>
          <reference field="2" count="1">
            <x v="366"/>
          </reference>
        </references>
      </pivotArea>
    </format>
    <format dxfId="13150">
      <pivotArea dataOnly="0" labelOnly="1" fieldPosition="0">
        <references count="3">
          <reference field="0" count="1" selected="0">
            <x v="368"/>
          </reference>
          <reference field="1" count="1" selected="0">
            <x v="366"/>
          </reference>
          <reference field="2" count="1">
            <x v="367"/>
          </reference>
        </references>
      </pivotArea>
    </format>
    <format dxfId="13149">
      <pivotArea dataOnly="0" labelOnly="1" fieldPosition="0">
        <references count="3">
          <reference field="0" count="1" selected="0">
            <x v="369"/>
          </reference>
          <reference field="1" count="1" selected="0">
            <x v="367"/>
          </reference>
          <reference field="2" count="1">
            <x v="368"/>
          </reference>
        </references>
      </pivotArea>
    </format>
    <format dxfId="13148">
      <pivotArea dataOnly="0" labelOnly="1" fieldPosition="0">
        <references count="3">
          <reference field="0" count="1" selected="0">
            <x v="370"/>
          </reference>
          <reference field="1" count="1" selected="0">
            <x v="368"/>
          </reference>
          <reference field="2" count="1">
            <x v="369"/>
          </reference>
        </references>
      </pivotArea>
    </format>
    <format dxfId="13147">
      <pivotArea dataOnly="0" labelOnly="1" fieldPosition="0">
        <references count="3">
          <reference field="0" count="1" selected="0">
            <x v="371"/>
          </reference>
          <reference field="1" count="1" selected="0">
            <x v="369"/>
          </reference>
          <reference field="2" count="1">
            <x v="370"/>
          </reference>
        </references>
      </pivotArea>
    </format>
    <format dxfId="13146">
      <pivotArea dataOnly="0" labelOnly="1" fieldPosition="0">
        <references count="3">
          <reference field="0" count="1" selected="0">
            <x v="372"/>
          </reference>
          <reference field="1" count="1" selected="0">
            <x v="370"/>
          </reference>
          <reference field="2" count="1">
            <x v="371"/>
          </reference>
        </references>
      </pivotArea>
    </format>
    <format dxfId="13145">
      <pivotArea dataOnly="0" labelOnly="1" fieldPosition="0">
        <references count="3">
          <reference field="0" count="1" selected="0">
            <x v="373"/>
          </reference>
          <reference field="1" count="1" selected="0">
            <x v="371"/>
          </reference>
          <reference field="2" count="1">
            <x v="372"/>
          </reference>
        </references>
      </pivotArea>
    </format>
    <format dxfId="13144">
      <pivotArea dataOnly="0" labelOnly="1" fieldPosition="0">
        <references count="3">
          <reference field="0" count="1" selected="0">
            <x v="374"/>
          </reference>
          <reference field="1" count="1" selected="0">
            <x v="372"/>
          </reference>
          <reference field="2" count="1">
            <x v="373"/>
          </reference>
        </references>
      </pivotArea>
    </format>
    <format dxfId="13143">
      <pivotArea dataOnly="0" labelOnly="1" fieldPosition="0">
        <references count="3">
          <reference field="0" count="1" selected="0">
            <x v="375"/>
          </reference>
          <reference field="1" count="1" selected="0">
            <x v="373"/>
          </reference>
          <reference field="2" count="1">
            <x v="374"/>
          </reference>
        </references>
      </pivotArea>
    </format>
    <format dxfId="13142">
      <pivotArea dataOnly="0" labelOnly="1" fieldPosition="0">
        <references count="3">
          <reference field="0" count="1" selected="0">
            <x v="376"/>
          </reference>
          <reference field="1" count="1" selected="0">
            <x v="374"/>
          </reference>
          <reference field="2" count="1">
            <x v="375"/>
          </reference>
        </references>
      </pivotArea>
    </format>
    <format dxfId="13141">
      <pivotArea dataOnly="0" labelOnly="1" fieldPosition="0">
        <references count="3">
          <reference field="0" count="1" selected="0">
            <x v="377"/>
          </reference>
          <reference field="1" count="1" selected="0">
            <x v="375"/>
          </reference>
          <reference field="2" count="1">
            <x v="376"/>
          </reference>
        </references>
      </pivotArea>
    </format>
    <format dxfId="13140">
      <pivotArea dataOnly="0" labelOnly="1" fieldPosition="0">
        <references count="3">
          <reference field="0" count="1" selected="0">
            <x v="378"/>
          </reference>
          <reference field="1" count="1" selected="0">
            <x v="376"/>
          </reference>
          <reference field="2" count="1">
            <x v="377"/>
          </reference>
        </references>
      </pivotArea>
    </format>
    <format dxfId="13139">
      <pivotArea dataOnly="0" labelOnly="1" fieldPosition="0">
        <references count="3">
          <reference field="0" count="1" selected="0">
            <x v="379"/>
          </reference>
          <reference field="1" count="1" selected="0">
            <x v="377"/>
          </reference>
          <reference field="2" count="1">
            <x v="378"/>
          </reference>
        </references>
      </pivotArea>
    </format>
    <format dxfId="13138">
      <pivotArea dataOnly="0" labelOnly="1" fieldPosition="0">
        <references count="3">
          <reference field="0" count="1" selected="0">
            <x v="380"/>
          </reference>
          <reference field="1" count="1" selected="0">
            <x v="378"/>
          </reference>
          <reference field="2" count="1">
            <x v="379"/>
          </reference>
        </references>
      </pivotArea>
    </format>
    <format dxfId="13137">
      <pivotArea dataOnly="0" labelOnly="1" fieldPosition="0">
        <references count="3">
          <reference field="0" count="1" selected="0">
            <x v="381"/>
          </reference>
          <reference field="1" count="1" selected="0">
            <x v="379"/>
          </reference>
          <reference field="2" count="1">
            <x v="380"/>
          </reference>
        </references>
      </pivotArea>
    </format>
    <format dxfId="13136">
      <pivotArea dataOnly="0" labelOnly="1" fieldPosition="0">
        <references count="3">
          <reference field="0" count="1" selected="0">
            <x v="382"/>
          </reference>
          <reference field="1" count="1" selected="0">
            <x v="380"/>
          </reference>
          <reference field="2" count="1">
            <x v="381"/>
          </reference>
        </references>
      </pivotArea>
    </format>
    <format dxfId="13135">
      <pivotArea dataOnly="0" labelOnly="1" fieldPosition="0">
        <references count="3">
          <reference field="0" count="1" selected="0">
            <x v="383"/>
          </reference>
          <reference field="1" count="1" selected="0">
            <x v="381"/>
          </reference>
          <reference field="2" count="1">
            <x v="382"/>
          </reference>
        </references>
      </pivotArea>
    </format>
    <format dxfId="13134">
      <pivotArea dataOnly="0" labelOnly="1" fieldPosition="0">
        <references count="3">
          <reference field="0" count="1" selected="0">
            <x v="384"/>
          </reference>
          <reference field="1" count="1" selected="0">
            <x v="382"/>
          </reference>
          <reference field="2" count="1">
            <x v="383"/>
          </reference>
        </references>
      </pivotArea>
    </format>
    <format dxfId="13133">
      <pivotArea dataOnly="0" labelOnly="1" fieldPosition="0">
        <references count="3">
          <reference field="0" count="1" selected="0">
            <x v="385"/>
          </reference>
          <reference field="1" count="1" selected="0">
            <x v="383"/>
          </reference>
          <reference field="2" count="1">
            <x v="384"/>
          </reference>
        </references>
      </pivotArea>
    </format>
    <format dxfId="13132">
      <pivotArea dataOnly="0" labelOnly="1" fieldPosition="0">
        <references count="3">
          <reference field="0" count="1" selected="0">
            <x v="386"/>
          </reference>
          <reference field="1" count="1" selected="0">
            <x v="384"/>
          </reference>
          <reference field="2" count="1">
            <x v="385"/>
          </reference>
        </references>
      </pivotArea>
    </format>
    <format dxfId="13131">
      <pivotArea dataOnly="0" labelOnly="1" fieldPosition="0">
        <references count="3">
          <reference field="0" count="1" selected="0">
            <x v="387"/>
          </reference>
          <reference field="1" count="1" selected="0">
            <x v="385"/>
          </reference>
          <reference field="2" count="1">
            <x v="386"/>
          </reference>
        </references>
      </pivotArea>
    </format>
    <format dxfId="13130">
      <pivotArea dataOnly="0" labelOnly="1" fieldPosition="0">
        <references count="3">
          <reference field="0" count="1" selected="0">
            <x v="388"/>
          </reference>
          <reference field="1" count="1" selected="0">
            <x v="386"/>
          </reference>
          <reference field="2" count="1">
            <x v="387"/>
          </reference>
        </references>
      </pivotArea>
    </format>
    <format dxfId="13129">
      <pivotArea dataOnly="0" labelOnly="1" fieldPosition="0">
        <references count="3">
          <reference field="0" count="1" selected="0">
            <x v="389"/>
          </reference>
          <reference field="1" count="1" selected="0">
            <x v="387"/>
          </reference>
          <reference field="2" count="1">
            <x v="388"/>
          </reference>
        </references>
      </pivotArea>
    </format>
    <format dxfId="13128">
      <pivotArea dataOnly="0" labelOnly="1" fieldPosition="0">
        <references count="3">
          <reference field="0" count="1" selected="0">
            <x v="390"/>
          </reference>
          <reference field="1" count="1" selected="0">
            <x v="388"/>
          </reference>
          <reference field="2" count="1">
            <x v="389"/>
          </reference>
        </references>
      </pivotArea>
    </format>
    <format dxfId="13127">
      <pivotArea dataOnly="0" labelOnly="1" fieldPosition="0">
        <references count="3">
          <reference field="0" count="1" selected="0">
            <x v="391"/>
          </reference>
          <reference field="1" count="1" selected="0">
            <x v="389"/>
          </reference>
          <reference field="2" count="1">
            <x v="390"/>
          </reference>
        </references>
      </pivotArea>
    </format>
    <format dxfId="13126">
      <pivotArea dataOnly="0" labelOnly="1" fieldPosition="0">
        <references count="3">
          <reference field="0" count="1" selected="0">
            <x v="392"/>
          </reference>
          <reference field="1" count="1" selected="0">
            <x v="390"/>
          </reference>
          <reference field="2" count="1">
            <x v="391"/>
          </reference>
        </references>
      </pivotArea>
    </format>
    <format dxfId="13125">
      <pivotArea dataOnly="0" labelOnly="1" fieldPosition="0">
        <references count="3">
          <reference field="0" count="1" selected="0">
            <x v="393"/>
          </reference>
          <reference field="1" count="1" selected="0">
            <x v="391"/>
          </reference>
          <reference field="2" count="1">
            <x v="392"/>
          </reference>
        </references>
      </pivotArea>
    </format>
    <format dxfId="13124">
      <pivotArea dataOnly="0" labelOnly="1" fieldPosition="0">
        <references count="3">
          <reference field="0" count="1" selected="0">
            <x v="394"/>
          </reference>
          <reference field="1" count="1" selected="0">
            <x v="392"/>
          </reference>
          <reference field="2" count="1">
            <x v="393"/>
          </reference>
        </references>
      </pivotArea>
    </format>
    <format dxfId="13123">
      <pivotArea dataOnly="0" labelOnly="1" fieldPosition="0">
        <references count="3">
          <reference field="0" count="1" selected="0">
            <x v="395"/>
          </reference>
          <reference field="1" count="1" selected="0">
            <x v="393"/>
          </reference>
          <reference field="2" count="1">
            <x v="394"/>
          </reference>
        </references>
      </pivotArea>
    </format>
    <format dxfId="13122">
      <pivotArea dataOnly="0" labelOnly="1" fieldPosition="0">
        <references count="3">
          <reference field="0" count="1" selected="0">
            <x v="396"/>
          </reference>
          <reference field="1" count="1" selected="0">
            <x v="394"/>
          </reference>
          <reference field="2" count="1">
            <x v="395"/>
          </reference>
        </references>
      </pivotArea>
    </format>
    <format dxfId="13121">
      <pivotArea dataOnly="0" labelOnly="1" fieldPosition="0">
        <references count="3">
          <reference field="0" count="1" selected="0">
            <x v="397"/>
          </reference>
          <reference field="1" count="1" selected="0">
            <x v="395"/>
          </reference>
          <reference field="2" count="1">
            <x v="396"/>
          </reference>
        </references>
      </pivotArea>
    </format>
    <format dxfId="13120">
      <pivotArea dataOnly="0" labelOnly="1" fieldPosition="0">
        <references count="3">
          <reference field="0" count="1" selected="0">
            <x v="398"/>
          </reference>
          <reference field="1" count="1" selected="0">
            <x v="396"/>
          </reference>
          <reference field="2" count="1">
            <x v="397"/>
          </reference>
        </references>
      </pivotArea>
    </format>
    <format dxfId="13119">
      <pivotArea dataOnly="0" labelOnly="1" fieldPosition="0">
        <references count="3">
          <reference field="0" count="1" selected="0">
            <x v="399"/>
          </reference>
          <reference field="1" count="1" selected="0">
            <x v="397"/>
          </reference>
          <reference field="2" count="1">
            <x v="398"/>
          </reference>
        </references>
      </pivotArea>
    </format>
    <format dxfId="13118">
      <pivotArea dataOnly="0" labelOnly="1" fieldPosition="0">
        <references count="3">
          <reference field="0" count="1" selected="0">
            <x v="400"/>
          </reference>
          <reference field="1" count="1" selected="0">
            <x v="398"/>
          </reference>
          <reference field="2" count="1">
            <x v="399"/>
          </reference>
        </references>
      </pivotArea>
    </format>
    <format dxfId="13117">
      <pivotArea dataOnly="0" labelOnly="1" fieldPosition="0">
        <references count="3">
          <reference field="0" count="1" selected="0">
            <x v="401"/>
          </reference>
          <reference field="1" count="1" selected="0">
            <x v="399"/>
          </reference>
          <reference field="2" count="1">
            <x v="400"/>
          </reference>
        </references>
      </pivotArea>
    </format>
    <format dxfId="13116">
      <pivotArea dataOnly="0" labelOnly="1" fieldPosition="0">
        <references count="3">
          <reference field="0" count="1" selected="0">
            <x v="402"/>
          </reference>
          <reference field="1" count="1" selected="0">
            <x v="400"/>
          </reference>
          <reference field="2" count="1">
            <x v="401"/>
          </reference>
        </references>
      </pivotArea>
    </format>
    <format dxfId="13115">
      <pivotArea dataOnly="0" labelOnly="1" fieldPosition="0">
        <references count="3">
          <reference field="0" count="1" selected="0">
            <x v="403"/>
          </reference>
          <reference field="1" count="1" selected="0">
            <x v="401"/>
          </reference>
          <reference field="2" count="1">
            <x v="402"/>
          </reference>
        </references>
      </pivotArea>
    </format>
    <format dxfId="13114">
      <pivotArea dataOnly="0" labelOnly="1" fieldPosition="0">
        <references count="3">
          <reference field="0" count="1" selected="0">
            <x v="404"/>
          </reference>
          <reference field="1" count="1" selected="0">
            <x v="402"/>
          </reference>
          <reference field="2" count="1">
            <x v="403"/>
          </reference>
        </references>
      </pivotArea>
    </format>
    <format dxfId="13113">
      <pivotArea dataOnly="0" labelOnly="1" fieldPosition="0">
        <references count="3">
          <reference field="0" count="1" selected="0">
            <x v="405"/>
          </reference>
          <reference field="1" count="1" selected="0">
            <x v="403"/>
          </reference>
          <reference field="2" count="1">
            <x v="404"/>
          </reference>
        </references>
      </pivotArea>
    </format>
    <format dxfId="13112">
      <pivotArea dataOnly="0" labelOnly="1" fieldPosition="0">
        <references count="3">
          <reference field="0" count="1" selected="0">
            <x v="406"/>
          </reference>
          <reference field="1" count="1" selected="0">
            <x v="404"/>
          </reference>
          <reference field="2" count="1">
            <x v="405"/>
          </reference>
        </references>
      </pivotArea>
    </format>
    <format dxfId="13111">
      <pivotArea dataOnly="0" labelOnly="1" fieldPosition="0">
        <references count="3">
          <reference field="0" count="1" selected="0">
            <x v="407"/>
          </reference>
          <reference field="1" count="1" selected="0">
            <x v="405"/>
          </reference>
          <reference field="2" count="1">
            <x v="406"/>
          </reference>
        </references>
      </pivotArea>
    </format>
    <format dxfId="13110">
      <pivotArea dataOnly="0" labelOnly="1" fieldPosition="0">
        <references count="3">
          <reference field="0" count="1" selected="0">
            <x v="408"/>
          </reference>
          <reference field="1" count="1" selected="0">
            <x v="406"/>
          </reference>
          <reference field="2" count="1">
            <x v="407"/>
          </reference>
        </references>
      </pivotArea>
    </format>
    <format dxfId="13109">
      <pivotArea dataOnly="0" labelOnly="1" fieldPosition="0">
        <references count="3">
          <reference field="0" count="1" selected="0">
            <x v="409"/>
          </reference>
          <reference field="1" count="1" selected="0">
            <x v="407"/>
          </reference>
          <reference field="2" count="1">
            <x v="408"/>
          </reference>
        </references>
      </pivotArea>
    </format>
    <format dxfId="13108">
      <pivotArea dataOnly="0" labelOnly="1" fieldPosition="0">
        <references count="3">
          <reference field="0" count="1" selected="0">
            <x v="410"/>
          </reference>
          <reference field="1" count="1" selected="0">
            <x v="408"/>
          </reference>
          <reference field="2" count="1">
            <x v="409"/>
          </reference>
        </references>
      </pivotArea>
    </format>
    <format dxfId="13107">
      <pivotArea dataOnly="0" labelOnly="1" fieldPosition="0">
        <references count="3">
          <reference field="0" count="1" selected="0">
            <x v="411"/>
          </reference>
          <reference field="1" count="1" selected="0">
            <x v="409"/>
          </reference>
          <reference field="2" count="1">
            <x v="410"/>
          </reference>
        </references>
      </pivotArea>
    </format>
    <format dxfId="13106">
      <pivotArea dataOnly="0" labelOnly="1" fieldPosition="0">
        <references count="3">
          <reference field="0" count="1" selected="0">
            <x v="412"/>
          </reference>
          <reference field="1" count="1" selected="0">
            <x v="410"/>
          </reference>
          <reference field="2" count="1">
            <x v="411"/>
          </reference>
        </references>
      </pivotArea>
    </format>
    <format dxfId="13105">
      <pivotArea dataOnly="0" labelOnly="1" fieldPosition="0">
        <references count="3">
          <reference field="0" count="1" selected="0">
            <x v="413"/>
          </reference>
          <reference field="1" count="1" selected="0">
            <x v="411"/>
          </reference>
          <reference field="2" count="1">
            <x v="412"/>
          </reference>
        </references>
      </pivotArea>
    </format>
    <format dxfId="13104">
      <pivotArea dataOnly="0" labelOnly="1" fieldPosition="0">
        <references count="3">
          <reference field="0" count="1" selected="0">
            <x v="414"/>
          </reference>
          <reference field="1" count="1" selected="0">
            <x v="412"/>
          </reference>
          <reference field="2" count="1">
            <x v="413"/>
          </reference>
        </references>
      </pivotArea>
    </format>
    <format dxfId="13103">
      <pivotArea dataOnly="0" labelOnly="1" fieldPosition="0">
        <references count="3">
          <reference field="0" count="1" selected="0">
            <x v="415"/>
          </reference>
          <reference field="1" count="1" selected="0">
            <x v="413"/>
          </reference>
          <reference field="2" count="1">
            <x v="414"/>
          </reference>
        </references>
      </pivotArea>
    </format>
    <format dxfId="13102">
      <pivotArea dataOnly="0" labelOnly="1" fieldPosition="0">
        <references count="3">
          <reference field="0" count="1" selected="0">
            <x v="416"/>
          </reference>
          <reference field="1" count="1" selected="0">
            <x v="414"/>
          </reference>
          <reference field="2" count="1">
            <x v="415"/>
          </reference>
        </references>
      </pivotArea>
    </format>
    <format dxfId="13101">
      <pivotArea dataOnly="0" labelOnly="1" fieldPosition="0">
        <references count="3">
          <reference field="0" count="1" selected="0">
            <x v="417"/>
          </reference>
          <reference field="1" count="1" selected="0">
            <x v="415"/>
          </reference>
          <reference field="2" count="1">
            <x v="416"/>
          </reference>
        </references>
      </pivotArea>
    </format>
    <format dxfId="13100">
      <pivotArea dataOnly="0" labelOnly="1" fieldPosition="0">
        <references count="3">
          <reference field="0" count="1" selected="0">
            <x v="418"/>
          </reference>
          <reference field="1" count="1" selected="0">
            <x v="416"/>
          </reference>
          <reference field="2" count="1">
            <x v="417"/>
          </reference>
        </references>
      </pivotArea>
    </format>
    <format dxfId="13099">
      <pivotArea dataOnly="0" labelOnly="1" fieldPosition="0">
        <references count="3">
          <reference field="0" count="1" selected="0">
            <x v="419"/>
          </reference>
          <reference field="1" count="1" selected="0">
            <x v="417"/>
          </reference>
          <reference field="2" count="1">
            <x v="418"/>
          </reference>
        </references>
      </pivotArea>
    </format>
    <format dxfId="13098">
      <pivotArea dataOnly="0" labelOnly="1" fieldPosition="0">
        <references count="3">
          <reference field="0" count="1" selected="0">
            <x v="420"/>
          </reference>
          <reference field="1" count="1" selected="0">
            <x v="418"/>
          </reference>
          <reference field="2" count="1">
            <x v="419"/>
          </reference>
        </references>
      </pivotArea>
    </format>
    <format dxfId="13097">
      <pivotArea dataOnly="0" labelOnly="1" fieldPosition="0">
        <references count="3">
          <reference field="0" count="1" selected="0">
            <x v="421"/>
          </reference>
          <reference field="1" count="1" selected="0">
            <x v="419"/>
          </reference>
          <reference field="2" count="1">
            <x v="420"/>
          </reference>
        </references>
      </pivotArea>
    </format>
    <format dxfId="13096">
      <pivotArea dataOnly="0" labelOnly="1" fieldPosition="0">
        <references count="3">
          <reference field="0" count="1" selected="0">
            <x v="422"/>
          </reference>
          <reference field="1" count="1" selected="0">
            <x v="420"/>
          </reference>
          <reference field="2" count="1">
            <x v="421"/>
          </reference>
        </references>
      </pivotArea>
    </format>
    <format dxfId="13095">
      <pivotArea dataOnly="0" labelOnly="1" fieldPosition="0">
        <references count="3">
          <reference field="0" count="1" selected="0">
            <x v="423"/>
          </reference>
          <reference field="1" count="1" selected="0">
            <x v="421"/>
          </reference>
          <reference field="2" count="1">
            <x v="422"/>
          </reference>
        </references>
      </pivotArea>
    </format>
    <format dxfId="13094">
      <pivotArea dataOnly="0" labelOnly="1" fieldPosition="0">
        <references count="3">
          <reference field="0" count="1" selected="0">
            <x v="424"/>
          </reference>
          <reference field="1" count="1" selected="0">
            <x v="422"/>
          </reference>
          <reference field="2" count="1">
            <x v="423"/>
          </reference>
        </references>
      </pivotArea>
    </format>
    <format dxfId="13093">
      <pivotArea dataOnly="0" labelOnly="1" fieldPosition="0">
        <references count="3">
          <reference field="0" count="1" selected="0">
            <x v="425"/>
          </reference>
          <reference field="1" count="1" selected="0">
            <x v="423"/>
          </reference>
          <reference field="2" count="1">
            <x v="424"/>
          </reference>
        </references>
      </pivotArea>
    </format>
    <format dxfId="13092">
      <pivotArea dataOnly="0" labelOnly="1" fieldPosition="0">
        <references count="3">
          <reference field="0" count="1" selected="0">
            <x v="426"/>
          </reference>
          <reference field="1" count="1" selected="0">
            <x v="424"/>
          </reference>
          <reference field="2" count="1">
            <x v="425"/>
          </reference>
        </references>
      </pivotArea>
    </format>
    <format dxfId="13091">
      <pivotArea dataOnly="0" labelOnly="1" fieldPosition="0">
        <references count="3">
          <reference field="0" count="1" selected="0">
            <x v="427"/>
          </reference>
          <reference field="1" count="1" selected="0">
            <x v="425"/>
          </reference>
          <reference field="2" count="1">
            <x v="426"/>
          </reference>
        </references>
      </pivotArea>
    </format>
    <format dxfId="13090">
      <pivotArea dataOnly="0" labelOnly="1" fieldPosition="0">
        <references count="3">
          <reference field="0" count="1" selected="0">
            <x v="428"/>
          </reference>
          <reference field="1" count="1" selected="0">
            <x v="426"/>
          </reference>
          <reference field="2" count="1">
            <x v="427"/>
          </reference>
        </references>
      </pivotArea>
    </format>
    <format dxfId="13089">
      <pivotArea dataOnly="0" labelOnly="1" fieldPosition="0">
        <references count="3">
          <reference field="0" count="1" selected="0">
            <x v="429"/>
          </reference>
          <reference field="1" count="1" selected="0">
            <x v="427"/>
          </reference>
          <reference field="2" count="1">
            <x v="428"/>
          </reference>
        </references>
      </pivotArea>
    </format>
    <format dxfId="13088">
      <pivotArea dataOnly="0" labelOnly="1" fieldPosition="0">
        <references count="3">
          <reference field="0" count="1" selected="0">
            <x v="430"/>
          </reference>
          <reference field="1" count="1" selected="0">
            <x v="428"/>
          </reference>
          <reference field="2" count="1">
            <x v="429"/>
          </reference>
        </references>
      </pivotArea>
    </format>
    <format dxfId="13087">
      <pivotArea dataOnly="0" labelOnly="1" fieldPosition="0">
        <references count="3">
          <reference field="0" count="1" selected="0">
            <x v="431"/>
          </reference>
          <reference field="1" count="1" selected="0">
            <x v="429"/>
          </reference>
          <reference field="2" count="1">
            <x v="430"/>
          </reference>
        </references>
      </pivotArea>
    </format>
    <format dxfId="13086">
      <pivotArea dataOnly="0" labelOnly="1" fieldPosition="0">
        <references count="3">
          <reference field="0" count="1" selected="0">
            <x v="432"/>
          </reference>
          <reference field="1" count="1" selected="0">
            <x v="430"/>
          </reference>
          <reference field="2" count="1">
            <x v="431"/>
          </reference>
        </references>
      </pivotArea>
    </format>
    <format dxfId="13085">
      <pivotArea dataOnly="0" labelOnly="1" fieldPosition="0">
        <references count="3">
          <reference field="0" count="1" selected="0">
            <x v="433"/>
          </reference>
          <reference field="1" count="1" selected="0">
            <x v="431"/>
          </reference>
          <reference field="2" count="1">
            <x v="432"/>
          </reference>
        </references>
      </pivotArea>
    </format>
    <format dxfId="13084">
      <pivotArea dataOnly="0" labelOnly="1" fieldPosition="0">
        <references count="3">
          <reference field="0" count="1" selected="0">
            <x v="434"/>
          </reference>
          <reference field="1" count="1" selected="0">
            <x v="432"/>
          </reference>
          <reference field="2" count="1">
            <x v="433"/>
          </reference>
        </references>
      </pivotArea>
    </format>
    <format dxfId="13083">
      <pivotArea dataOnly="0" labelOnly="1" fieldPosition="0">
        <references count="3">
          <reference field="0" count="1" selected="0">
            <x v="435"/>
          </reference>
          <reference field="1" count="1" selected="0">
            <x v="433"/>
          </reference>
          <reference field="2" count="1">
            <x v="434"/>
          </reference>
        </references>
      </pivotArea>
    </format>
    <format dxfId="13082">
      <pivotArea dataOnly="0" labelOnly="1" fieldPosition="0">
        <references count="3">
          <reference field="0" count="1" selected="0">
            <x v="436"/>
          </reference>
          <reference field="1" count="1" selected="0">
            <x v="434"/>
          </reference>
          <reference field="2" count="1">
            <x v="435"/>
          </reference>
        </references>
      </pivotArea>
    </format>
    <format dxfId="13081">
      <pivotArea dataOnly="0" labelOnly="1" fieldPosition="0">
        <references count="3">
          <reference field="0" count="1" selected="0">
            <x v="437"/>
          </reference>
          <reference field="1" count="1" selected="0">
            <x v="435"/>
          </reference>
          <reference field="2" count="1">
            <x v="436"/>
          </reference>
        </references>
      </pivotArea>
    </format>
    <format dxfId="13080">
      <pivotArea dataOnly="0" labelOnly="1" fieldPosition="0">
        <references count="3">
          <reference field="0" count="1" selected="0">
            <x v="438"/>
          </reference>
          <reference field="1" count="1" selected="0">
            <x v="436"/>
          </reference>
          <reference field="2" count="1">
            <x v="437"/>
          </reference>
        </references>
      </pivotArea>
    </format>
    <format dxfId="13079">
      <pivotArea dataOnly="0" labelOnly="1" fieldPosition="0">
        <references count="3">
          <reference field="0" count="1" selected="0">
            <x v="439"/>
          </reference>
          <reference field="1" count="1" selected="0">
            <x v="437"/>
          </reference>
          <reference field="2" count="1">
            <x v="438"/>
          </reference>
        </references>
      </pivotArea>
    </format>
    <format dxfId="13078">
      <pivotArea dataOnly="0" labelOnly="1" fieldPosition="0">
        <references count="3">
          <reference field="0" count="1" selected="0">
            <x v="440"/>
          </reference>
          <reference field="1" count="1" selected="0">
            <x v="438"/>
          </reference>
          <reference field="2" count="1">
            <x v="439"/>
          </reference>
        </references>
      </pivotArea>
    </format>
    <format dxfId="13077">
      <pivotArea dataOnly="0" labelOnly="1" fieldPosition="0">
        <references count="3">
          <reference field="0" count="1" selected="0">
            <x v="441"/>
          </reference>
          <reference field="1" count="1" selected="0">
            <x v="439"/>
          </reference>
          <reference field="2" count="1">
            <x v="440"/>
          </reference>
        </references>
      </pivotArea>
    </format>
    <format dxfId="13076">
      <pivotArea dataOnly="0" labelOnly="1" fieldPosition="0">
        <references count="3">
          <reference field="0" count="1" selected="0">
            <x v="442"/>
          </reference>
          <reference field="1" count="1" selected="0">
            <x v="440"/>
          </reference>
          <reference field="2" count="1">
            <x v="441"/>
          </reference>
        </references>
      </pivotArea>
    </format>
    <format dxfId="13075">
      <pivotArea dataOnly="0" labelOnly="1" fieldPosition="0">
        <references count="3">
          <reference field="0" count="1" selected="0">
            <x v="443"/>
          </reference>
          <reference field="1" count="1" selected="0">
            <x v="441"/>
          </reference>
          <reference field="2" count="1">
            <x v="442"/>
          </reference>
        </references>
      </pivotArea>
    </format>
    <format dxfId="13074">
      <pivotArea dataOnly="0" labelOnly="1" fieldPosition="0">
        <references count="3">
          <reference field="0" count="1" selected="0">
            <x v="444"/>
          </reference>
          <reference field="1" count="1" selected="0">
            <x v="442"/>
          </reference>
          <reference field="2" count="1">
            <x v="443"/>
          </reference>
        </references>
      </pivotArea>
    </format>
    <format dxfId="13073">
      <pivotArea dataOnly="0" labelOnly="1" fieldPosition="0">
        <references count="3">
          <reference field="0" count="1" selected="0">
            <x v="445"/>
          </reference>
          <reference field="1" count="1" selected="0">
            <x v="443"/>
          </reference>
          <reference field="2" count="1">
            <x v="444"/>
          </reference>
        </references>
      </pivotArea>
    </format>
    <format dxfId="13072">
      <pivotArea dataOnly="0" labelOnly="1" fieldPosition="0">
        <references count="3">
          <reference field="0" count="1" selected="0">
            <x v="446"/>
          </reference>
          <reference field="1" count="1" selected="0">
            <x v="444"/>
          </reference>
          <reference field="2" count="1">
            <x v="445"/>
          </reference>
        </references>
      </pivotArea>
    </format>
    <format dxfId="13071">
      <pivotArea dataOnly="0" labelOnly="1" fieldPosition="0">
        <references count="3">
          <reference field="0" count="1" selected="0">
            <x v="447"/>
          </reference>
          <reference field="1" count="1" selected="0">
            <x v="445"/>
          </reference>
          <reference field="2" count="1">
            <x v="446"/>
          </reference>
        </references>
      </pivotArea>
    </format>
    <format dxfId="13070">
      <pivotArea dataOnly="0" labelOnly="1" fieldPosition="0">
        <references count="3">
          <reference field="0" count="1" selected="0">
            <x v="448"/>
          </reference>
          <reference field="1" count="1" selected="0">
            <x v="446"/>
          </reference>
          <reference field="2" count="1">
            <x v="447"/>
          </reference>
        </references>
      </pivotArea>
    </format>
    <format dxfId="13069">
      <pivotArea dataOnly="0" labelOnly="1" fieldPosition="0">
        <references count="3">
          <reference field="0" count="1" selected="0">
            <x v="449"/>
          </reference>
          <reference field="1" count="1" selected="0">
            <x v="447"/>
          </reference>
          <reference field="2" count="1">
            <x v="448"/>
          </reference>
        </references>
      </pivotArea>
    </format>
    <format dxfId="13068">
      <pivotArea dataOnly="0" labelOnly="1" fieldPosition="0">
        <references count="3">
          <reference field="0" count="1" selected="0">
            <x v="450"/>
          </reference>
          <reference field="1" count="1" selected="0">
            <x v="448"/>
          </reference>
          <reference field="2" count="1">
            <x v="449"/>
          </reference>
        </references>
      </pivotArea>
    </format>
    <format dxfId="13067">
      <pivotArea dataOnly="0" labelOnly="1" fieldPosition="0">
        <references count="3">
          <reference field="0" count="1" selected="0">
            <x v="451"/>
          </reference>
          <reference field="1" count="1" selected="0">
            <x v="449"/>
          </reference>
          <reference field="2" count="1">
            <x v="450"/>
          </reference>
        </references>
      </pivotArea>
    </format>
    <format dxfId="13066">
      <pivotArea dataOnly="0" labelOnly="1" fieldPosition="0">
        <references count="3">
          <reference field="0" count="1" selected="0">
            <x v="452"/>
          </reference>
          <reference field="1" count="1" selected="0">
            <x v="450"/>
          </reference>
          <reference field="2" count="1">
            <x v="451"/>
          </reference>
        </references>
      </pivotArea>
    </format>
    <format dxfId="13065">
      <pivotArea dataOnly="0" labelOnly="1" fieldPosition="0">
        <references count="3">
          <reference field="0" count="1" selected="0">
            <x v="453"/>
          </reference>
          <reference field="1" count="1" selected="0">
            <x v="451"/>
          </reference>
          <reference field="2" count="1">
            <x v="452"/>
          </reference>
        </references>
      </pivotArea>
    </format>
    <format dxfId="13064">
      <pivotArea dataOnly="0" labelOnly="1" fieldPosition="0">
        <references count="3">
          <reference field="0" count="1" selected="0">
            <x v="454"/>
          </reference>
          <reference field="1" count="1" selected="0">
            <x v="452"/>
          </reference>
          <reference field="2" count="1">
            <x v="453"/>
          </reference>
        </references>
      </pivotArea>
    </format>
    <format dxfId="13063">
      <pivotArea dataOnly="0" labelOnly="1" fieldPosition="0">
        <references count="3">
          <reference field="0" count="1" selected="0">
            <x v="455"/>
          </reference>
          <reference field="1" count="1" selected="0">
            <x v="453"/>
          </reference>
          <reference field="2" count="1">
            <x v="454"/>
          </reference>
        </references>
      </pivotArea>
    </format>
    <format dxfId="13062">
      <pivotArea dataOnly="0" labelOnly="1" fieldPosition="0">
        <references count="3">
          <reference field="0" count="1" selected="0">
            <x v="456"/>
          </reference>
          <reference field="1" count="1" selected="0">
            <x v="454"/>
          </reference>
          <reference field="2" count="1">
            <x v="455"/>
          </reference>
        </references>
      </pivotArea>
    </format>
    <format dxfId="13061">
      <pivotArea dataOnly="0" labelOnly="1" fieldPosition="0">
        <references count="3">
          <reference field="0" count="1" selected="0">
            <x v="457"/>
          </reference>
          <reference field="1" count="1" selected="0">
            <x v="455"/>
          </reference>
          <reference field="2" count="1">
            <x v="456"/>
          </reference>
        </references>
      </pivotArea>
    </format>
    <format dxfId="13060">
      <pivotArea dataOnly="0" labelOnly="1" fieldPosition="0">
        <references count="3">
          <reference field="0" count="1" selected="0">
            <x v="458"/>
          </reference>
          <reference field="1" count="1" selected="0">
            <x v="456"/>
          </reference>
          <reference field="2" count="1">
            <x v="457"/>
          </reference>
        </references>
      </pivotArea>
    </format>
    <format dxfId="13059">
      <pivotArea dataOnly="0" labelOnly="1" fieldPosition="0">
        <references count="3">
          <reference field="0" count="1" selected="0">
            <x v="459"/>
          </reference>
          <reference field="1" count="1" selected="0">
            <x v="457"/>
          </reference>
          <reference field="2" count="1">
            <x v="458"/>
          </reference>
        </references>
      </pivotArea>
    </format>
    <format dxfId="13058">
      <pivotArea dataOnly="0" labelOnly="1" fieldPosition="0">
        <references count="3">
          <reference field="0" count="1" selected="0">
            <x v="460"/>
          </reference>
          <reference field="1" count="1" selected="0">
            <x v="458"/>
          </reference>
          <reference field="2" count="1">
            <x v="459"/>
          </reference>
        </references>
      </pivotArea>
    </format>
    <format dxfId="13057">
      <pivotArea dataOnly="0" labelOnly="1" fieldPosition="0">
        <references count="3">
          <reference field="0" count="1" selected="0">
            <x v="461"/>
          </reference>
          <reference field="1" count="1" selected="0">
            <x v="459"/>
          </reference>
          <reference field="2" count="1">
            <x v="460"/>
          </reference>
        </references>
      </pivotArea>
    </format>
    <format dxfId="13056">
      <pivotArea dataOnly="0" labelOnly="1" fieldPosition="0">
        <references count="3">
          <reference field="0" count="1" selected="0">
            <x v="462"/>
          </reference>
          <reference field="1" count="1" selected="0">
            <x v="460"/>
          </reference>
          <reference field="2" count="1">
            <x v="461"/>
          </reference>
        </references>
      </pivotArea>
    </format>
    <format dxfId="13055">
      <pivotArea dataOnly="0" labelOnly="1" fieldPosition="0">
        <references count="3">
          <reference field="0" count="1" selected="0">
            <x v="463"/>
          </reference>
          <reference field="1" count="1" selected="0">
            <x v="461"/>
          </reference>
          <reference field="2" count="1">
            <x v="462"/>
          </reference>
        </references>
      </pivotArea>
    </format>
    <format dxfId="13054">
      <pivotArea dataOnly="0" labelOnly="1" fieldPosition="0">
        <references count="3">
          <reference field="0" count="1" selected="0">
            <x v="464"/>
          </reference>
          <reference field="1" count="1" selected="0">
            <x v="462"/>
          </reference>
          <reference field="2" count="1">
            <x v="463"/>
          </reference>
        </references>
      </pivotArea>
    </format>
    <format dxfId="13053">
      <pivotArea dataOnly="0" labelOnly="1" fieldPosition="0">
        <references count="3">
          <reference field="0" count="1" selected="0">
            <x v="465"/>
          </reference>
          <reference field="1" count="1" selected="0">
            <x v="463"/>
          </reference>
          <reference field="2" count="1">
            <x v="464"/>
          </reference>
        </references>
      </pivotArea>
    </format>
    <format dxfId="13052">
      <pivotArea dataOnly="0" labelOnly="1" fieldPosition="0">
        <references count="3">
          <reference field="0" count="1" selected="0">
            <x v="466"/>
          </reference>
          <reference field="1" count="1" selected="0">
            <x v="464"/>
          </reference>
          <reference field="2" count="1">
            <x v="465"/>
          </reference>
        </references>
      </pivotArea>
    </format>
    <format dxfId="13051">
      <pivotArea dataOnly="0" labelOnly="1" fieldPosition="0">
        <references count="3">
          <reference field="0" count="1" selected="0">
            <x v="467"/>
          </reference>
          <reference field="1" count="1" selected="0">
            <x v="465"/>
          </reference>
          <reference field="2" count="1">
            <x v="466"/>
          </reference>
        </references>
      </pivotArea>
    </format>
    <format dxfId="13050">
      <pivotArea dataOnly="0" labelOnly="1" fieldPosition="0">
        <references count="3">
          <reference field="0" count="1" selected="0">
            <x v="468"/>
          </reference>
          <reference field="1" count="1" selected="0">
            <x v="466"/>
          </reference>
          <reference field="2" count="1">
            <x v="467"/>
          </reference>
        </references>
      </pivotArea>
    </format>
    <format dxfId="13049">
      <pivotArea dataOnly="0" labelOnly="1" fieldPosition="0">
        <references count="3">
          <reference field="0" count="1" selected="0">
            <x v="469"/>
          </reference>
          <reference field="1" count="1" selected="0">
            <x v="467"/>
          </reference>
          <reference field="2" count="1">
            <x v="468"/>
          </reference>
        </references>
      </pivotArea>
    </format>
    <format dxfId="13048">
      <pivotArea dataOnly="0" labelOnly="1" fieldPosition="0">
        <references count="3">
          <reference field="0" count="1" selected="0">
            <x v="470"/>
          </reference>
          <reference field="1" count="1" selected="0">
            <x v="468"/>
          </reference>
          <reference field="2" count="1">
            <x v="469"/>
          </reference>
        </references>
      </pivotArea>
    </format>
    <format dxfId="13047">
      <pivotArea dataOnly="0" labelOnly="1" fieldPosition="0">
        <references count="3">
          <reference field="0" count="1" selected="0">
            <x v="471"/>
          </reference>
          <reference field="1" count="1" selected="0">
            <x v="469"/>
          </reference>
          <reference field="2" count="1">
            <x v="470"/>
          </reference>
        </references>
      </pivotArea>
    </format>
    <format dxfId="13046">
      <pivotArea dataOnly="0" labelOnly="1" fieldPosition="0">
        <references count="3">
          <reference field="0" count="1" selected="0">
            <x v="472"/>
          </reference>
          <reference field="1" count="1" selected="0">
            <x v="470"/>
          </reference>
          <reference field="2" count="1">
            <x v="471"/>
          </reference>
        </references>
      </pivotArea>
    </format>
    <format dxfId="13045">
      <pivotArea dataOnly="0" labelOnly="1" fieldPosition="0">
        <references count="3">
          <reference field="0" count="1" selected="0">
            <x v="473"/>
          </reference>
          <reference field="1" count="1" selected="0">
            <x v="471"/>
          </reference>
          <reference field="2" count="1">
            <x v="472"/>
          </reference>
        </references>
      </pivotArea>
    </format>
    <format dxfId="13044">
      <pivotArea dataOnly="0" labelOnly="1" fieldPosition="0">
        <references count="3">
          <reference field="0" count="1" selected="0">
            <x v="474"/>
          </reference>
          <reference field="1" count="1" selected="0">
            <x v="472"/>
          </reference>
          <reference field="2" count="1">
            <x v="473"/>
          </reference>
        </references>
      </pivotArea>
    </format>
    <format dxfId="13043">
      <pivotArea dataOnly="0" labelOnly="1" fieldPosition="0">
        <references count="3">
          <reference field="0" count="1" selected="0">
            <x v="475"/>
          </reference>
          <reference field="1" count="1" selected="0">
            <x v="473"/>
          </reference>
          <reference field="2" count="1">
            <x v="474"/>
          </reference>
        </references>
      </pivotArea>
    </format>
    <format dxfId="13042">
      <pivotArea dataOnly="0" labelOnly="1" fieldPosition="0">
        <references count="3">
          <reference field="0" count="1" selected="0">
            <x v="476"/>
          </reference>
          <reference field="1" count="1" selected="0">
            <x v="474"/>
          </reference>
          <reference field="2" count="1">
            <x v="475"/>
          </reference>
        </references>
      </pivotArea>
    </format>
    <format dxfId="13041">
      <pivotArea dataOnly="0" labelOnly="1" fieldPosition="0">
        <references count="3">
          <reference field="0" count="1" selected="0">
            <x v="477"/>
          </reference>
          <reference field="1" count="1" selected="0">
            <x v="475"/>
          </reference>
          <reference field="2" count="1">
            <x v="476"/>
          </reference>
        </references>
      </pivotArea>
    </format>
    <format dxfId="13040">
      <pivotArea dataOnly="0" labelOnly="1" fieldPosition="0">
        <references count="3">
          <reference field="0" count="1" selected="0">
            <x v="478"/>
          </reference>
          <reference field="1" count="1" selected="0">
            <x v="476"/>
          </reference>
          <reference field="2" count="1">
            <x v="477"/>
          </reference>
        </references>
      </pivotArea>
    </format>
    <format dxfId="13039">
      <pivotArea dataOnly="0" labelOnly="1" fieldPosition="0">
        <references count="3">
          <reference field="0" count="1" selected="0">
            <x v="479"/>
          </reference>
          <reference field="1" count="1" selected="0">
            <x v="477"/>
          </reference>
          <reference field="2" count="1">
            <x v="478"/>
          </reference>
        </references>
      </pivotArea>
    </format>
    <format dxfId="13038">
      <pivotArea dataOnly="0" labelOnly="1" fieldPosition="0">
        <references count="3">
          <reference field="0" count="1" selected="0">
            <x v="480"/>
          </reference>
          <reference field="1" count="1" selected="0">
            <x v="478"/>
          </reference>
          <reference field="2" count="1">
            <x v="479"/>
          </reference>
        </references>
      </pivotArea>
    </format>
    <format dxfId="13037">
      <pivotArea dataOnly="0" labelOnly="1" fieldPosition="0">
        <references count="3">
          <reference field="0" count="1" selected="0">
            <x v="481"/>
          </reference>
          <reference field="1" count="1" selected="0">
            <x v="479"/>
          </reference>
          <reference field="2" count="1">
            <x v="480"/>
          </reference>
        </references>
      </pivotArea>
    </format>
    <format dxfId="13036">
      <pivotArea dataOnly="0" labelOnly="1" fieldPosition="0">
        <references count="3">
          <reference field="0" count="1" selected="0">
            <x v="482"/>
          </reference>
          <reference field="1" count="1" selected="0">
            <x v="480"/>
          </reference>
          <reference field="2" count="1">
            <x v="481"/>
          </reference>
        </references>
      </pivotArea>
    </format>
    <format dxfId="13035">
      <pivotArea dataOnly="0" labelOnly="1" fieldPosition="0">
        <references count="3">
          <reference field="0" count="1" selected="0">
            <x v="483"/>
          </reference>
          <reference field="1" count="1" selected="0">
            <x v="481"/>
          </reference>
          <reference field="2" count="1">
            <x v="482"/>
          </reference>
        </references>
      </pivotArea>
    </format>
    <format dxfId="13034">
      <pivotArea dataOnly="0" labelOnly="1" fieldPosition="0">
        <references count="3">
          <reference field="0" count="1" selected="0">
            <x v="484"/>
          </reference>
          <reference field="1" count="1" selected="0">
            <x v="482"/>
          </reference>
          <reference field="2" count="1">
            <x v="483"/>
          </reference>
        </references>
      </pivotArea>
    </format>
    <format dxfId="13033">
      <pivotArea dataOnly="0" labelOnly="1" fieldPosition="0">
        <references count="4">
          <reference field="0" count="1" selected="0">
            <x v="3"/>
          </reference>
          <reference field="1" count="1" selected="0">
            <x v="5"/>
          </reference>
          <reference field="2" count="1" selected="0">
            <x v="6"/>
          </reference>
          <reference field="3" count="1">
            <x v="6"/>
          </reference>
        </references>
      </pivotArea>
    </format>
    <format dxfId="13032">
      <pivotArea dataOnly="0" labelOnly="1" fieldPosition="0">
        <references count="4">
          <reference field="0" count="1" selected="0">
            <x v="7"/>
          </reference>
          <reference field="1" count="1" selected="0">
            <x v="4"/>
          </reference>
          <reference field="2" count="1" selected="0">
            <x v="5"/>
          </reference>
          <reference field="3" count="1">
            <x v="5"/>
          </reference>
        </references>
      </pivotArea>
    </format>
    <format dxfId="13031">
      <pivotArea dataOnly="0" labelOnly="1" fieldPosition="0">
        <references count="4">
          <reference field="0" count="1" selected="0">
            <x v="8"/>
          </reference>
          <reference field="1" count="1" selected="0">
            <x v="6"/>
          </reference>
          <reference field="2" count="1" selected="0">
            <x v="7"/>
          </reference>
          <reference field="3" count="1">
            <x v="7"/>
          </reference>
        </references>
      </pivotArea>
    </format>
    <format dxfId="13030">
      <pivotArea dataOnly="0" labelOnly="1" fieldPosition="0">
        <references count="4">
          <reference field="0" count="1" selected="0">
            <x v="9"/>
          </reference>
          <reference field="1" count="1" selected="0">
            <x v="7"/>
          </reference>
          <reference field="2" count="1" selected="0">
            <x v="8"/>
          </reference>
          <reference field="3" count="1">
            <x v="8"/>
          </reference>
        </references>
      </pivotArea>
    </format>
    <format dxfId="13029">
      <pivotArea dataOnly="0" labelOnly="1" fieldPosition="0">
        <references count="4">
          <reference field="0" count="1" selected="0">
            <x v="10"/>
          </reference>
          <reference field="1" count="1" selected="0">
            <x v="8"/>
          </reference>
          <reference field="2" count="1" selected="0">
            <x v="9"/>
          </reference>
          <reference field="3" count="1">
            <x v="9"/>
          </reference>
        </references>
      </pivotArea>
    </format>
    <format dxfId="13028">
      <pivotArea dataOnly="0" labelOnly="1" fieldPosition="0">
        <references count="4">
          <reference field="0" count="1" selected="0">
            <x v="11"/>
          </reference>
          <reference field="1" count="1" selected="0">
            <x v="9"/>
          </reference>
          <reference field="2" count="1" selected="0">
            <x v="10"/>
          </reference>
          <reference field="3" count="1">
            <x v="10"/>
          </reference>
        </references>
      </pivotArea>
    </format>
    <format dxfId="13027">
      <pivotArea dataOnly="0" labelOnly="1" fieldPosition="0">
        <references count="4">
          <reference field="0" count="1" selected="0">
            <x v="12"/>
          </reference>
          <reference field="1" count="1" selected="0">
            <x v="10"/>
          </reference>
          <reference field="2" count="1" selected="0">
            <x v="11"/>
          </reference>
          <reference field="3" count="1">
            <x v="11"/>
          </reference>
        </references>
      </pivotArea>
    </format>
    <format dxfId="13026">
      <pivotArea dataOnly="0" labelOnly="1" fieldPosition="0">
        <references count="4">
          <reference field="0" count="1" selected="0">
            <x v="13"/>
          </reference>
          <reference field="1" count="1" selected="0">
            <x v="11"/>
          </reference>
          <reference field="2" count="1" selected="0">
            <x v="12"/>
          </reference>
          <reference field="3" count="1">
            <x v="12"/>
          </reference>
        </references>
      </pivotArea>
    </format>
    <format dxfId="13025">
      <pivotArea dataOnly="0" labelOnly="1" fieldPosition="0">
        <references count="4">
          <reference field="0" count="1" selected="0">
            <x v="14"/>
          </reference>
          <reference field="1" count="1" selected="0">
            <x v="12"/>
          </reference>
          <reference field="2" count="1" selected="0">
            <x v="13"/>
          </reference>
          <reference field="3" count="1">
            <x v="13"/>
          </reference>
        </references>
      </pivotArea>
    </format>
    <format dxfId="13024">
      <pivotArea dataOnly="0" labelOnly="1" fieldPosition="0">
        <references count="4">
          <reference field="0" count="1" selected="0">
            <x v="15"/>
          </reference>
          <reference field="1" count="1" selected="0">
            <x v="13"/>
          </reference>
          <reference field="2" count="1" selected="0">
            <x v="14"/>
          </reference>
          <reference field="3" count="1">
            <x v="14"/>
          </reference>
        </references>
      </pivotArea>
    </format>
    <format dxfId="13023">
      <pivotArea dataOnly="0" labelOnly="1" fieldPosition="0">
        <references count="4">
          <reference field="0" count="1" selected="0">
            <x v="16"/>
          </reference>
          <reference field="1" count="1" selected="0">
            <x v="14"/>
          </reference>
          <reference field="2" count="1" selected="0">
            <x v="15"/>
          </reference>
          <reference field="3" count="1">
            <x v="15"/>
          </reference>
        </references>
      </pivotArea>
    </format>
    <format dxfId="13022">
      <pivotArea dataOnly="0" labelOnly="1" fieldPosition="0">
        <references count="4">
          <reference field="0" count="1" selected="0">
            <x v="17"/>
          </reference>
          <reference field="1" count="1" selected="0">
            <x v="15"/>
          </reference>
          <reference field="2" count="1" selected="0">
            <x v="16"/>
          </reference>
          <reference field="3" count="1">
            <x v="16"/>
          </reference>
        </references>
      </pivotArea>
    </format>
    <format dxfId="13021">
      <pivotArea dataOnly="0" labelOnly="1" fieldPosition="0">
        <references count="4">
          <reference field="0" count="1" selected="0">
            <x v="18"/>
          </reference>
          <reference field="1" count="1" selected="0">
            <x v="16"/>
          </reference>
          <reference field="2" count="1" selected="0">
            <x v="17"/>
          </reference>
          <reference field="3" count="1">
            <x v="17"/>
          </reference>
        </references>
      </pivotArea>
    </format>
    <format dxfId="13020">
      <pivotArea dataOnly="0" labelOnly="1" fieldPosition="0">
        <references count="4">
          <reference field="0" count="1" selected="0">
            <x v="19"/>
          </reference>
          <reference field="1" count="1" selected="0">
            <x v="17"/>
          </reference>
          <reference field="2" count="1" selected="0">
            <x v="18"/>
          </reference>
          <reference field="3" count="1">
            <x v="18"/>
          </reference>
        </references>
      </pivotArea>
    </format>
    <format dxfId="13019">
      <pivotArea dataOnly="0" labelOnly="1" fieldPosition="0">
        <references count="4">
          <reference field="0" count="1" selected="0">
            <x v="20"/>
          </reference>
          <reference field="1" count="1" selected="0">
            <x v="18"/>
          </reference>
          <reference field="2" count="1" selected="0">
            <x v="19"/>
          </reference>
          <reference field="3" count="1">
            <x v="19"/>
          </reference>
        </references>
      </pivotArea>
    </format>
    <format dxfId="13018">
      <pivotArea dataOnly="0" labelOnly="1" fieldPosition="0">
        <references count="4">
          <reference field="0" count="1" selected="0">
            <x v="21"/>
          </reference>
          <reference field="1" count="1" selected="0">
            <x v="19"/>
          </reference>
          <reference field="2" count="1" selected="0">
            <x v="20"/>
          </reference>
          <reference field="3" count="1">
            <x v="20"/>
          </reference>
        </references>
      </pivotArea>
    </format>
    <format dxfId="13017">
      <pivotArea dataOnly="0" labelOnly="1" fieldPosition="0">
        <references count="4">
          <reference field="0" count="1" selected="0">
            <x v="22"/>
          </reference>
          <reference field="1" count="1" selected="0">
            <x v="20"/>
          </reference>
          <reference field="2" count="1" selected="0">
            <x v="21"/>
          </reference>
          <reference field="3" count="1">
            <x v="21"/>
          </reference>
        </references>
      </pivotArea>
    </format>
    <format dxfId="13016">
      <pivotArea dataOnly="0" labelOnly="1" fieldPosition="0">
        <references count="4">
          <reference field="0" count="1" selected="0">
            <x v="23"/>
          </reference>
          <reference field="1" count="1" selected="0">
            <x v="21"/>
          </reference>
          <reference field="2" count="1" selected="0">
            <x v="22"/>
          </reference>
          <reference field="3" count="1">
            <x v="22"/>
          </reference>
        </references>
      </pivotArea>
    </format>
    <format dxfId="13015">
      <pivotArea dataOnly="0" labelOnly="1" fieldPosition="0">
        <references count="4">
          <reference field="0" count="1" selected="0">
            <x v="24"/>
          </reference>
          <reference field="1" count="1" selected="0">
            <x v="22"/>
          </reference>
          <reference field="2" count="1" selected="0">
            <x v="23"/>
          </reference>
          <reference field="3" count="1">
            <x v="23"/>
          </reference>
        </references>
      </pivotArea>
    </format>
    <format dxfId="13014">
      <pivotArea dataOnly="0" labelOnly="1" fieldPosition="0">
        <references count="4">
          <reference field="0" count="1" selected="0">
            <x v="25"/>
          </reference>
          <reference field="1" count="1" selected="0">
            <x v="23"/>
          </reference>
          <reference field="2" count="1" selected="0">
            <x v="24"/>
          </reference>
          <reference field="3" count="1">
            <x v="24"/>
          </reference>
        </references>
      </pivotArea>
    </format>
    <format dxfId="13013">
      <pivotArea dataOnly="0" labelOnly="1" fieldPosition="0">
        <references count="4">
          <reference field="0" count="1" selected="0">
            <x v="26"/>
          </reference>
          <reference field="1" count="1" selected="0">
            <x v="24"/>
          </reference>
          <reference field="2" count="1" selected="0">
            <x v="25"/>
          </reference>
          <reference field="3" count="1">
            <x v="25"/>
          </reference>
        </references>
      </pivotArea>
    </format>
    <format dxfId="13012">
      <pivotArea dataOnly="0" labelOnly="1" fieldPosition="0">
        <references count="4">
          <reference field="0" count="1" selected="0">
            <x v="27"/>
          </reference>
          <reference field="1" count="1" selected="0">
            <x v="25"/>
          </reference>
          <reference field="2" count="1" selected="0">
            <x v="26"/>
          </reference>
          <reference field="3" count="1">
            <x v="26"/>
          </reference>
        </references>
      </pivotArea>
    </format>
    <format dxfId="13011">
      <pivotArea dataOnly="0" labelOnly="1" fieldPosition="0">
        <references count="4">
          <reference field="0" count="1" selected="0">
            <x v="28"/>
          </reference>
          <reference field="1" count="1" selected="0">
            <x v="26"/>
          </reference>
          <reference field="2" count="1" selected="0">
            <x v="27"/>
          </reference>
          <reference field="3" count="1">
            <x v="27"/>
          </reference>
        </references>
      </pivotArea>
    </format>
    <format dxfId="13010">
      <pivotArea dataOnly="0" labelOnly="1" fieldPosition="0">
        <references count="4">
          <reference field="0" count="1" selected="0">
            <x v="29"/>
          </reference>
          <reference field="1" count="1" selected="0">
            <x v="27"/>
          </reference>
          <reference field="2" count="1" selected="0">
            <x v="28"/>
          </reference>
          <reference field="3" count="1">
            <x v="28"/>
          </reference>
        </references>
      </pivotArea>
    </format>
    <format dxfId="13009">
      <pivotArea dataOnly="0" labelOnly="1" fieldPosition="0">
        <references count="4">
          <reference field="0" count="1" selected="0">
            <x v="30"/>
          </reference>
          <reference field="1" count="1" selected="0">
            <x v="28"/>
          </reference>
          <reference field="2" count="1" selected="0">
            <x v="29"/>
          </reference>
          <reference field="3" count="1">
            <x v="29"/>
          </reference>
        </references>
      </pivotArea>
    </format>
    <format dxfId="13008">
      <pivotArea dataOnly="0" labelOnly="1" fieldPosition="0">
        <references count="4">
          <reference field="0" count="1" selected="0">
            <x v="31"/>
          </reference>
          <reference field="1" count="1" selected="0">
            <x v="29"/>
          </reference>
          <reference field="2" count="1" selected="0">
            <x v="30"/>
          </reference>
          <reference field="3" count="1">
            <x v="30"/>
          </reference>
        </references>
      </pivotArea>
    </format>
    <format dxfId="13007">
      <pivotArea dataOnly="0" labelOnly="1" fieldPosition="0">
        <references count="4">
          <reference field="0" count="1" selected="0">
            <x v="32"/>
          </reference>
          <reference field="1" count="1" selected="0">
            <x v="30"/>
          </reference>
          <reference field="2" count="1" selected="0">
            <x v="31"/>
          </reference>
          <reference field="3" count="1">
            <x v="31"/>
          </reference>
        </references>
      </pivotArea>
    </format>
    <format dxfId="13006">
      <pivotArea dataOnly="0" labelOnly="1" fieldPosition="0">
        <references count="4">
          <reference field="0" count="1" selected="0">
            <x v="33"/>
          </reference>
          <reference field="1" count="1" selected="0">
            <x v="31"/>
          </reference>
          <reference field="2" count="1" selected="0">
            <x v="32"/>
          </reference>
          <reference field="3" count="1">
            <x v="32"/>
          </reference>
        </references>
      </pivotArea>
    </format>
    <format dxfId="13005">
      <pivotArea dataOnly="0" labelOnly="1" fieldPosition="0">
        <references count="4">
          <reference field="0" count="1" selected="0">
            <x v="34"/>
          </reference>
          <reference field="1" count="1" selected="0">
            <x v="32"/>
          </reference>
          <reference field="2" count="1" selected="0">
            <x v="33"/>
          </reference>
          <reference field="3" count="1">
            <x v="33"/>
          </reference>
        </references>
      </pivotArea>
    </format>
    <format dxfId="13004">
      <pivotArea dataOnly="0" labelOnly="1" fieldPosition="0">
        <references count="4">
          <reference field="0" count="1" selected="0">
            <x v="35"/>
          </reference>
          <reference field="1" count="1" selected="0">
            <x v="33"/>
          </reference>
          <reference field="2" count="1" selected="0">
            <x v="34"/>
          </reference>
          <reference field="3" count="1">
            <x v="34"/>
          </reference>
        </references>
      </pivotArea>
    </format>
    <format dxfId="13003">
      <pivotArea dataOnly="0" labelOnly="1" fieldPosition="0">
        <references count="4">
          <reference field="0" count="1" selected="0">
            <x v="36"/>
          </reference>
          <reference field="1" count="1" selected="0">
            <x v="34"/>
          </reference>
          <reference field="2" count="1" selected="0">
            <x v="35"/>
          </reference>
          <reference field="3" count="1">
            <x v="35"/>
          </reference>
        </references>
      </pivotArea>
    </format>
    <format dxfId="13002">
      <pivotArea dataOnly="0" labelOnly="1" fieldPosition="0">
        <references count="4">
          <reference field="0" count="1" selected="0">
            <x v="37"/>
          </reference>
          <reference field="1" count="1" selected="0">
            <x v="35"/>
          </reference>
          <reference field="2" count="1" selected="0">
            <x v="36"/>
          </reference>
          <reference field="3" count="1">
            <x v="36"/>
          </reference>
        </references>
      </pivotArea>
    </format>
    <format dxfId="13001">
      <pivotArea dataOnly="0" labelOnly="1" fieldPosition="0">
        <references count="4">
          <reference field="0" count="1" selected="0">
            <x v="38"/>
          </reference>
          <reference field="1" count="1" selected="0">
            <x v="36"/>
          </reference>
          <reference field="2" count="1" selected="0">
            <x v="37"/>
          </reference>
          <reference field="3" count="1">
            <x v="37"/>
          </reference>
        </references>
      </pivotArea>
    </format>
    <format dxfId="13000">
      <pivotArea dataOnly="0" labelOnly="1" fieldPosition="0">
        <references count="4">
          <reference field="0" count="1" selected="0">
            <x v="39"/>
          </reference>
          <reference field="1" count="1" selected="0">
            <x v="37"/>
          </reference>
          <reference field="2" count="1" selected="0">
            <x v="38"/>
          </reference>
          <reference field="3" count="1">
            <x v="38"/>
          </reference>
        </references>
      </pivotArea>
    </format>
    <format dxfId="12999">
      <pivotArea dataOnly="0" labelOnly="1" fieldPosition="0">
        <references count="4">
          <reference field="0" count="1" selected="0">
            <x v="40"/>
          </reference>
          <reference field="1" count="1" selected="0">
            <x v="38"/>
          </reference>
          <reference field="2" count="1" selected="0">
            <x v="39"/>
          </reference>
          <reference field="3" count="1">
            <x v="39"/>
          </reference>
        </references>
      </pivotArea>
    </format>
    <format dxfId="12998">
      <pivotArea dataOnly="0" labelOnly="1" fieldPosition="0">
        <references count="4">
          <reference field="0" count="1" selected="0">
            <x v="41"/>
          </reference>
          <reference field="1" count="1" selected="0">
            <x v="39"/>
          </reference>
          <reference field="2" count="1" selected="0">
            <x v="40"/>
          </reference>
          <reference field="3" count="1">
            <x v="40"/>
          </reference>
        </references>
      </pivotArea>
    </format>
    <format dxfId="12997">
      <pivotArea dataOnly="0" labelOnly="1" fieldPosition="0">
        <references count="4">
          <reference field="0" count="1" selected="0">
            <x v="42"/>
          </reference>
          <reference field="1" count="1" selected="0">
            <x v="40"/>
          </reference>
          <reference field="2" count="1" selected="0">
            <x v="41"/>
          </reference>
          <reference field="3" count="1">
            <x v="41"/>
          </reference>
        </references>
      </pivotArea>
    </format>
    <format dxfId="12996">
      <pivotArea dataOnly="0" labelOnly="1" fieldPosition="0">
        <references count="4">
          <reference field="0" count="1" selected="0">
            <x v="43"/>
          </reference>
          <reference field="1" count="1" selected="0">
            <x v="41"/>
          </reference>
          <reference field="2" count="1" selected="0">
            <x v="42"/>
          </reference>
          <reference field="3" count="1">
            <x v="42"/>
          </reference>
        </references>
      </pivotArea>
    </format>
    <format dxfId="12995">
      <pivotArea dataOnly="0" labelOnly="1" fieldPosition="0">
        <references count="4">
          <reference field="0" count="1" selected="0">
            <x v="44"/>
          </reference>
          <reference field="1" count="1" selected="0">
            <x v="42"/>
          </reference>
          <reference field="2" count="1" selected="0">
            <x v="43"/>
          </reference>
          <reference field="3" count="1">
            <x v="43"/>
          </reference>
        </references>
      </pivotArea>
    </format>
    <format dxfId="12994">
      <pivotArea dataOnly="0" labelOnly="1" fieldPosition="0">
        <references count="4">
          <reference field="0" count="1" selected="0">
            <x v="45"/>
          </reference>
          <reference field="1" count="1" selected="0">
            <x v="43"/>
          </reference>
          <reference field="2" count="1" selected="0">
            <x v="44"/>
          </reference>
          <reference field="3" count="1">
            <x v="44"/>
          </reference>
        </references>
      </pivotArea>
    </format>
    <format dxfId="12993">
      <pivotArea dataOnly="0" labelOnly="1" fieldPosition="0">
        <references count="4">
          <reference field="0" count="1" selected="0">
            <x v="46"/>
          </reference>
          <reference field="1" count="1" selected="0">
            <x v="44"/>
          </reference>
          <reference field="2" count="1" selected="0">
            <x v="45"/>
          </reference>
          <reference field="3" count="1">
            <x v="45"/>
          </reference>
        </references>
      </pivotArea>
    </format>
    <format dxfId="12992">
      <pivotArea dataOnly="0" labelOnly="1" fieldPosition="0">
        <references count="4">
          <reference field="0" count="1" selected="0">
            <x v="47"/>
          </reference>
          <reference field="1" count="1" selected="0">
            <x v="45"/>
          </reference>
          <reference field="2" count="1" selected="0">
            <x v="46"/>
          </reference>
          <reference field="3" count="1">
            <x v="46"/>
          </reference>
        </references>
      </pivotArea>
    </format>
    <format dxfId="12991">
      <pivotArea dataOnly="0" labelOnly="1" fieldPosition="0">
        <references count="4">
          <reference field="0" count="1" selected="0">
            <x v="48"/>
          </reference>
          <reference field="1" count="1" selected="0">
            <x v="46"/>
          </reference>
          <reference field="2" count="1" selected="0">
            <x v="47"/>
          </reference>
          <reference field="3" count="1">
            <x v="47"/>
          </reference>
        </references>
      </pivotArea>
    </format>
    <format dxfId="12990">
      <pivotArea dataOnly="0" labelOnly="1" fieldPosition="0">
        <references count="4">
          <reference field="0" count="1" selected="0">
            <x v="49"/>
          </reference>
          <reference field="1" count="1" selected="0">
            <x v="47"/>
          </reference>
          <reference field="2" count="1" selected="0">
            <x v="48"/>
          </reference>
          <reference field="3" count="1">
            <x v="48"/>
          </reference>
        </references>
      </pivotArea>
    </format>
    <format dxfId="12989">
      <pivotArea dataOnly="0" labelOnly="1" fieldPosition="0">
        <references count="4">
          <reference field="0" count="1" selected="0">
            <x v="50"/>
          </reference>
          <reference field="1" count="1" selected="0">
            <x v="48"/>
          </reference>
          <reference field="2" count="1" selected="0">
            <x v="49"/>
          </reference>
          <reference field="3" count="1">
            <x v="49"/>
          </reference>
        </references>
      </pivotArea>
    </format>
    <format dxfId="12988">
      <pivotArea dataOnly="0" labelOnly="1" fieldPosition="0">
        <references count="4">
          <reference field="0" count="1" selected="0">
            <x v="51"/>
          </reference>
          <reference field="1" count="1" selected="0">
            <x v="49"/>
          </reference>
          <reference field="2" count="1" selected="0">
            <x v="50"/>
          </reference>
          <reference field="3" count="1">
            <x v="50"/>
          </reference>
        </references>
      </pivotArea>
    </format>
    <format dxfId="12987">
      <pivotArea dataOnly="0" labelOnly="1" fieldPosition="0">
        <references count="4">
          <reference field="0" count="1" selected="0">
            <x v="52"/>
          </reference>
          <reference field="1" count="1" selected="0">
            <x v="50"/>
          </reference>
          <reference field="2" count="1" selected="0">
            <x v="51"/>
          </reference>
          <reference field="3" count="1">
            <x v="51"/>
          </reference>
        </references>
      </pivotArea>
    </format>
    <format dxfId="12986">
      <pivotArea dataOnly="0" labelOnly="1" fieldPosition="0">
        <references count="4">
          <reference field="0" count="1" selected="0">
            <x v="53"/>
          </reference>
          <reference field="1" count="1" selected="0">
            <x v="51"/>
          </reference>
          <reference field="2" count="1" selected="0">
            <x v="52"/>
          </reference>
          <reference field="3" count="1">
            <x v="52"/>
          </reference>
        </references>
      </pivotArea>
    </format>
    <format dxfId="12985">
      <pivotArea dataOnly="0" labelOnly="1" fieldPosition="0">
        <references count="4">
          <reference field="0" count="1" selected="0">
            <x v="54"/>
          </reference>
          <reference field="1" count="1" selected="0">
            <x v="52"/>
          </reference>
          <reference field="2" count="1" selected="0">
            <x v="53"/>
          </reference>
          <reference field="3" count="1">
            <x v="53"/>
          </reference>
        </references>
      </pivotArea>
    </format>
    <format dxfId="12984">
      <pivotArea dataOnly="0" labelOnly="1" fieldPosition="0">
        <references count="4">
          <reference field="0" count="1" selected="0">
            <x v="55"/>
          </reference>
          <reference field="1" count="1" selected="0">
            <x v="53"/>
          </reference>
          <reference field="2" count="1" selected="0">
            <x v="54"/>
          </reference>
          <reference field="3" count="1">
            <x v="54"/>
          </reference>
        </references>
      </pivotArea>
    </format>
    <format dxfId="12983">
      <pivotArea dataOnly="0" labelOnly="1" fieldPosition="0">
        <references count="4">
          <reference field="0" count="1" selected="0">
            <x v="56"/>
          </reference>
          <reference field="1" count="1" selected="0">
            <x v="54"/>
          </reference>
          <reference field="2" count="1" selected="0">
            <x v="55"/>
          </reference>
          <reference field="3" count="1">
            <x v="55"/>
          </reference>
        </references>
      </pivotArea>
    </format>
    <format dxfId="12982">
      <pivotArea dataOnly="0" labelOnly="1" fieldPosition="0">
        <references count="4">
          <reference field="0" count="1" selected="0">
            <x v="57"/>
          </reference>
          <reference field="1" count="1" selected="0">
            <x v="55"/>
          </reference>
          <reference field="2" count="1" selected="0">
            <x v="56"/>
          </reference>
          <reference field="3" count="1">
            <x v="56"/>
          </reference>
        </references>
      </pivotArea>
    </format>
    <format dxfId="12981">
      <pivotArea dataOnly="0" labelOnly="1" fieldPosition="0">
        <references count="4">
          <reference field="0" count="1" selected="0">
            <x v="58"/>
          </reference>
          <reference field="1" count="1" selected="0">
            <x v="56"/>
          </reference>
          <reference field="2" count="1" selected="0">
            <x v="57"/>
          </reference>
          <reference field="3" count="1">
            <x v="57"/>
          </reference>
        </references>
      </pivotArea>
    </format>
    <format dxfId="12980">
      <pivotArea dataOnly="0" labelOnly="1" fieldPosition="0">
        <references count="4">
          <reference field="0" count="1" selected="0">
            <x v="59"/>
          </reference>
          <reference field="1" count="1" selected="0">
            <x v="57"/>
          </reference>
          <reference field="2" count="1" selected="0">
            <x v="58"/>
          </reference>
          <reference field="3" count="1">
            <x v="58"/>
          </reference>
        </references>
      </pivotArea>
    </format>
    <format dxfId="12979">
      <pivotArea dataOnly="0" labelOnly="1" fieldPosition="0">
        <references count="4">
          <reference field="0" count="1" selected="0">
            <x v="60"/>
          </reference>
          <reference field="1" count="1" selected="0">
            <x v="58"/>
          </reference>
          <reference field="2" count="1" selected="0">
            <x v="59"/>
          </reference>
          <reference field="3" count="1">
            <x v="59"/>
          </reference>
        </references>
      </pivotArea>
    </format>
    <format dxfId="12978">
      <pivotArea dataOnly="0" labelOnly="1" fieldPosition="0">
        <references count="4">
          <reference field="0" count="1" selected="0">
            <x v="61"/>
          </reference>
          <reference field="1" count="1" selected="0">
            <x v="59"/>
          </reference>
          <reference field="2" count="1" selected="0">
            <x v="60"/>
          </reference>
          <reference field="3" count="1">
            <x v="60"/>
          </reference>
        </references>
      </pivotArea>
    </format>
    <format dxfId="12977">
      <pivotArea dataOnly="0" labelOnly="1" fieldPosition="0">
        <references count="4">
          <reference field="0" count="1" selected="0">
            <x v="62"/>
          </reference>
          <reference field="1" count="1" selected="0">
            <x v="60"/>
          </reference>
          <reference field="2" count="1" selected="0">
            <x v="61"/>
          </reference>
          <reference field="3" count="1">
            <x v="61"/>
          </reference>
        </references>
      </pivotArea>
    </format>
    <format dxfId="12976">
      <pivotArea dataOnly="0" labelOnly="1" fieldPosition="0">
        <references count="4">
          <reference field="0" count="1" selected="0">
            <x v="63"/>
          </reference>
          <reference field="1" count="1" selected="0">
            <x v="61"/>
          </reference>
          <reference field="2" count="1" selected="0">
            <x v="62"/>
          </reference>
          <reference field="3" count="1">
            <x v="62"/>
          </reference>
        </references>
      </pivotArea>
    </format>
    <format dxfId="12975">
      <pivotArea dataOnly="0" labelOnly="1" fieldPosition="0">
        <references count="4">
          <reference field="0" count="1" selected="0">
            <x v="64"/>
          </reference>
          <reference field="1" count="1" selected="0">
            <x v="62"/>
          </reference>
          <reference field="2" count="1" selected="0">
            <x v="63"/>
          </reference>
          <reference field="3" count="1">
            <x v="63"/>
          </reference>
        </references>
      </pivotArea>
    </format>
    <format dxfId="12974">
      <pivotArea dataOnly="0" labelOnly="1" fieldPosition="0">
        <references count="4">
          <reference field="0" count="1" selected="0">
            <x v="65"/>
          </reference>
          <reference field="1" count="1" selected="0">
            <x v="63"/>
          </reference>
          <reference field="2" count="1" selected="0">
            <x v="64"/>
          </reference>
          <reference field="3" count="1">
            <x v="64"/>
          </reference>
        </references>
      </pivotArea>
    </format>
    <format dxfId="12973">
      <pivotArea dataOnly="0" labelOnly="1" fieldPosition="0">
        <references count="4">
          <reference field="0" count="1" selected="0">
            <x v="66"/>
          </reference>
          <reference field="1" count="1" selected="0">
            <x v="64"/>
          </reference>
          <reference field="2" count="1" selected="0">
            <x v="65"/>
          </reference>
          <reference field="3" count="1">
            <x v="65"/>
          </reference>
        </references>
      </pivotArea>
    </format>
    <format dxfId="12972">
      <pivotArea dataOnly="0" labelOnly="1" fieldPosition="0">
        <references count="4">
          <reference field="0" count="1" selected="0">
            <x v="67"/>
          </reference>
          <reference field="1" count="1" selected="0">
            <x v="65"/>
          </reference>
          <reference field="2" count="1" selected="0">
            <x v="66"/>
          </reference>
          <reference field="3" count="1">
            <x v="66"/>
          </reference>
        </references>
      </pivotArea>
    </format>
    <format dxfId="12971">
      <pivotArea dataOnly="0" labelOnly="1" fieldPosition="0">
        <references count="4">
          <reference field="0" count="1" selected="0">
            <x v="68"/>
          </reference>
          <reference field="1" count="1" selected="0">
            <x v="66"/>
          </reference>
          <reference field="2" count="1" selected="0">
            <x v="67"/>
          </reference>
          <reference field="3" count="1">
            <x v="67"/>
          </reference>
        </references>
      </pivotArea>
    </format>
    <format dxfId="12970">
      <pivotArea dataOnly="0" labelOnly="1" fieldPosition="0">
        <references count="4">
          <reference field="0" count="1" selected="0">
            <x v="69"/>
          </reference>
          <reference field="1" count="1" selected="0">
            <x v="67"/>
          </reference>
          <reference field="2" count="1" selected="0">
            <x v="68"/>
          </reference>
          <reference field="3" count="1">
            <x v="68"/>
          </reference>
        </references>
      </pivotArea>
    </format>
    <format dxfId="12969">
      <pivotArea dataOnly="0" labelOnly="1" fieldPosition="0">
        <references count="4">
          <reference field="0" count="1" selected="0">
            <x v="70"/>
          </reference>
          <reference field="1" count="1" selected="0">
            <x v="68"/>
          </reference>
          <reference field="2" count="1" selected="0">
            <x v="69"/>
          </reference>
          <reference field="3" count="1">
            <x v="69"/>
          </reference>
        </references>
      </pivotArea>
    </format>
    <format dxfId="12968">
      <pivotArea dataOnly="0" labelOnly="1" fieldPosition="0">
        <references count="4">
          <reference field="0" count="1" selected="0">
            <x v="71"/>
          </reference>
          <reference field="1" count="1" selected="0">
            <x v="69"/>
          </reference>
          <reference field="2" count="1" selected="0">
            <x v="70"/>
          </reference>
          <reference field="3" count="1">
            <x v="70"/>
          </reference>
        </references>
      </pivotArea>
    </format>
    <format dxfId="12967">
      <pivotArea dataOnly="0" labelOnly="1" fieldPosition="0">
        <references count="4">
          <reference field="0" count="1" selected="0">
            <x v="72"/>
          </reference>
          <reference field="1" count="1" selected="0">
            <x v="70"/>
          </reference>
          <reference field="2" count="1" selected="0">
            <x v="71"/>
          </reference>
          <reference field="3" count="1">
            <x v="71"/>
          </reference>
        </references>
      </pivotArea>
    </format>
    <format dxfId="12966">
      <pivotArea dataOnly="0" labelOnly="1" fieldPosition="0">
        <references count="4">
          <reference field="0" count="1" selected="0">
            <x v="73"/>
          </reference>
          <reference field="1" count="1" selected="0">
            <x v="71"/>
          </reference>
          <reference field="2" count="1" selected="0">
            <x v="72"/>
          </reference>
          <reference field="3" count="1">
            <x v="72"/>
          </reference>
        </references>
      </pivotArea>
    </format>
    <format dxfId="12965">
      <pivotArea dataOnly="0" labelOnly="1" fieldPosition="0">
        <references count="4">
          <reference field="0" count="1" selected="0">
            <x v="74"/>
          </reference>
          <reference field="1" count="1" selected="0">
            <x v="72"/>
          </reference>
          <reference field="2" count="1" selected="0">
            <x v="73"/>
          </reference>
          <reference field="3" count="1">
            <x v="73"/>
          </reference>
        </references>
      </pivotArea>
    </format>
    <format dxfId="12964">
      <pivotArea dataOnly="0" labelOnly="1" fieldPosition="0">
        <references count="4">
          <reference field="0" count="1" selected="0">
            <x v="75"/>
          </reference>
          <reference field="1" count="1" selected="0">
            <x v="73"/>
          </reference>
          <reference field="2" count="1" selected="0">
            <x v="74"/>
          </reference>
          <reference field="3" count="1">
            <x v="74"/>
          </reference>
        </references>
      </pivotArea>
    </format>
    <format dxfId="12963">
      <pivotArea dataOnly="0" labelOnly="1" fieldPosition="0">
        <references count="4">
          <reference field="0" count="1" selected="0">
            <x v="76"/>
          </reference>
          <reference field="1" count="1" selected="0">
            <x v="74"/>
          </reference>
          <reference field="2" count="1" selected="0">
            <x v="75"/>
          </reference>
          <reference field="3" count="1">
            <x v="75"/>
          </reference>
        </references>
      </pivotArea>
    </format>
    <format dxfId="12962">
      <pivotArea dataOnly="0" labelOnly="1" fieldPosition="0">
        <references count="4">
          <reference field="0" count="1" selected="0">
            <x v="77"/>
          </reference>
          <reference field="1" count="1" selected="0">
            <x v="75"/>
          </reference>
          <reference field="2" count="1" selected="0">
            <x v="76"/>
          </reference>
          <reference field="3" count="1">
            <x v="76"/>
          </reference>
        </references>
      </pivotArea>
    </format>
    <format dxfId="12961">
      <pivotArea dataOnly="0" labelOnly="1" fieldPosition="0">
        <references count="4">
          <reference field="0" count="1" selected="0">
            <x v="78"/>
          </reference>
          <reference field="1" count="1" selected="0">
            <x v="76"/>
          </reference>
          <reference field="2" count="1" selected="0">
            <x v="77"/>
          </reference>
          <reference field="3" count="1">
            <x v="77"/>
          </reference>
        </references>
      </pivotArea>
    </format>
    <format dxfId="12960">
      <pivotArea dataOnly="0" labelOnly="1" fieldPosition="0">
        <references count="4">
          <reference field="0" count="1" selected="0">
            <x v="79"/>
          </reference>
          <reference field="1" count="1" selected="0">
            <x v="77"/>
          </reference>
          <reference field="2" count="1" selected="0">
            <x v="78"/>
          </reference>
          <reference field="3" count="1">
            <x v="78"/>
          </reference>
        </references>
      </pivotArea>
    </format>
    <format dxfId="12959">
      <pivotArea dataOnly="0" labelOnly="1" fieldPosition="0">
        <references count="4">
          <reference field="0" count="1" selected="0">
            <x v="80"/>
          </reference>
          <reference field="1" count="1" selected="0">
            <x v="78"/>
          </reference>
          <reference field="2" count="1" selected="0">
            <x v="79"/>
          </reference>
          <reference field="3" count="1">
            <x v="79"/>
          </reference>
        </references>
      </pivotArea>
    </format>
    <format dxfId="12958">
      <pivotArea dataOnly="0" labelOnly="1" fieldPosition="0">
        <references count="4">
          <reference field="0" count="1" selected="0">
            <x v="81"/>
          </reference>
          <reference field="1" count="1" selected="0">
            <x v="79"/>
          </reference>
          <reference field="2" count="1" selected="0">
            <x v="80"/>
          </reference>
          <reference field="3" count="1">
            <x v="80"/>
          </reference>
        </references>
      </pivotArea>
    </format>
    <format dxfId="12957">
      <pivotArea dataOnly="0" labelOnly="1" fieldPosition="0">
        <references count="4">
          <reference field="0" count="1" selected="0">
            <x v="82"/>
          </reference>
          <reference field="1" count="1" selected="0">
            <x v="80"/>
          </reference>
          <reference field="2" count="1" selected="0">
            <x v="81"/>
          </reference>
          <reference field="3" count="1">
            <x v="81"/>
          </reference>
        </references>
      </pivotArea>
    </format>
    <format dxfId="12956">
      <pivotArea dataOnly="0" labelOnly="1" fieldPosition="0">
        <references count="4">
          <reference field="0" count="1" selected="0">
            <x v="83"/>
          </reference>
          <reference field="1" count="1" selected="0">
            <x v="81"/>
          </reference>
          <reference field="2" count="1" selected="0">
            <x v="82"/>
          </reference>
          <reference field="3" count="1">
            <x v="82"/>
          </reference>
        </references>
      </pivotArea>
    </format>
    <format dxfId="12955">
      <pivotArea dataOnly="0" labelOnly="1" fieldPosition="0">
        <references count="4">
          <reference field="0" count="1" selected="0">
            <x v="84"/>
          </reference>
          <reference field="1" count="1" selected="0">
            <x v="82"/>
          </reference>
          <reference field="2" count="1" selected="0">
            <x v="83"/>
          </reference>
          <reference field="3" count="1">
            <x v="83"/>
          </reference>
        </references>
      </pivotArea>
    </format>
    <format dxfId="12954">
      <pivotArea dataOnly="0" labelOnly="1" fieldPosition="0">
        <references count="4">
          <reference field="0" count="1" selected="0">
            <x v="85"/>
          </reference>
          <reference field="1" count="1" selected="0">
            <x v="83"/>
          </reference>
          <reference field="2" count="1" selected="0">
            <x v="84"/>
          </reference>
          <reference field="3" count="1">
            <x v="84"/>
          </reference>
        </references>
      </pivotArea>
    </format>
    <format dxfId="12953">
      <pivotArea dataOnly="0" labelOnly="1" fieldPosition="0">
        <references count="4">
          <reference field="0" count="1" selected="0">
            <x v="86"/>
          </reference>
          <reference field="1" count="1" selected="0">
            <x v="84"/>
          </reference>
          <reference field="2" count="1" selected="0">
            <x v="85"/>
          </reference>
          <reference field="3" count="1">
            <x v="85"/>
          </reference>
        </references>
      </pivotArea>
    </format>
    <format dxfId="12952">
      <pivotArea dataOnly="0" labelOnly="1" fieldPosition="0">
        <references count="4">
          <reference field="0" count="1" selected="0">
            <x v="87"/>
          </reference>
          <reference field="1" count="1" selected="0">
            <x v="85"/>
          </reference>
          <reference field="2" count="1" selected="0">
            <x v="86"/>
          </reference>
          <reference field="3" count="1">
            <x v="86"/>
          </reference>
        </references>
      </pivotArea>
    </format>
    <format dxfId="12951">
      <pivotArea dataOnly="0" labelOnly="1" fieldPosition="0">
        <references count="4">
          <reference field="0" count="1" selected="0">
            <x v="88"/>
          </reference>
          <reference field="1" count="1" selected="0">
            <x v="86"/>
          </reference>
          <reference field="2" count="1" selected="0">
            <x v="87"/>
          </reference>
          <reference field="3" count="1">
            <x v="87"/>
          </reference>
        </references>
      </pivotArea>
    </format>
    <format dxfId="12950">
      <pivotArea dataOnly="0" labelOnly="1" fieldPosition="0">
        <references count="4">
          <reference field="0" count="1" selected="0">
            <x v="89"/>
          </reference>
          <reference field="1" count="1" selected="0">
            <x v="87"/>
          </reference>
          <reference field="2" count="1" selected="0">
            <x v="88"/>
          </reference>
          <reference field="3" count="1">
            <x v="88"/>
          </reference>
        </references>
      </pivotArea>
    </format>
    <format dxfId="12949">
      <pivotArea dataOnly="0" labelOnly="1" fieldPosition="0">
        <references count="4">
          <reference field="0" count="1" selected="0">
            <x v="90"/>
          </reference>
          <reference field="1" count="1" selected="0">
            <x v="88"/>
          </reference>
          <reference field="2" count="1" selected="0">
            <x v="89"/>
          </reference>
          <reference field="3" count="1">
            <x v="89"/>
          </reference>
        </references>
      </pivotArea>
    </format>
    <format dxfId="12948">
      <pivotArea dataOnly="0" labelOnly="1" fieldPosition="0">
        <references count="4">
          <reference field="0" count="1" selected="0">
            <x v="91"/>
          </reference>
          <reference field="1" count="1" selected="0">
            <x v="89"/>
          </reference>
          <reference field="2" count="1" selected="0">
            <x v="90"/>
          </reference>
          <reference field="3" count="1">
            <x v="90"/>
          </reference>
        </references>
      </pivotArea>
    </format>
    <format dxfId="12947">
      <pivotArea dataOnly="0" labelOnly="1" fieldPosition="0">
        <references count="4">
          <reference field="0" count="1" selected="0">
            <x v="92"/>
          </reference>
          <reference field="1" count="1" selected="0">
            <x v="90"/>
          </reference>
          <reference field="2" count="1" selected="0">
            <x v="91"/>
          </reference>
          <reference field="3" count="1">
            <x v="91"/>
          </reference>
        </references>
      </pivotArea>
    </format>
    <format dxfId="12946">
      <pivotArea dataOnly="0" labelOnly="1" fieldPosition="0">
        <references count="4">
          <reference field="0" count="1" selected="0">
            <x v="93"/>
          </reference>
          <reference field="1" count="1" selected="0">
            <x v="91"/>
          </reference>
          <reference field="2" count="1" selected="0">
            <x v="92"/>
          </reference>
          <reference field="3" count="1">
            <x v="92"/>
          </reference>
        </references>
      </pivotArea>
    </format>
    <format dxfId="12945">
      <pivotArea dataOnly="0" labelOnly="1" fieldPosition="0">
        <references count="4">
          <reference field="0" count="1" selected="0">
            <x v="94"/>
          </reference>
          <reference field="1" count="1" selected="0">
            <x v="92"/>
          </reference>
          <reference field="2" count="1" selected="0">
            <x v="93"/>
          </reference>
          <reference field="3" count="1">
            <x v="93"/>
          </reference>
        </references>
      </pivotArea>
    </format>
    <format dxfId="12944">
      <pivotArea dataOnly="0" labelOnly="1" fieldPosition="0">
        <references count="4">
          <reference field="0" count="1" selected="0">
            <x v="95"/>
          </reference>
          <reference field="1" count="1" selected="0">
            <x v="93"/>
          </reference>
          <reference field="2" count="1" selected="0">
            <x v="94"/>
          </reference>
          <reference field="3" count="1">
            <x v="94"/>
          </reference>
        </references>
      </pivotArea>
    </format>
    <format dxfId="12943">
      <pivotArea dataOnly="0" labelOnly="1" fieldPosition="0">
        <references count="4">
          <reference field="0" count="1" selected="0">
            <x v="96"/>
          </reference>
          <reference field="1" count="1" selected="0">
            <x v="94"/>
          </reference>
          <reference field="2" count="1" selected="0">
            <x v="95"/>
          </reference>
          <reference field="3" count="1">
            <x v="95"/>
          </reference>
        </references>
      </pivotArea>
    </format>
    <format dxfId="12942">
      <pivotArea dataOnly="0" labelOnly="1" fieldPosition="0">
        <references count="4">
          <reference field="0" count="1" selected="0">
            <x v="97"/>
          </reference>
          <reference field="1" count="1" selected="0">
            <x v="95"/>
          </reference>
          <reference field="2" count="1" selected="0">
            <x v="96"/>
          </reference>
          <reference field="3" count="1">
            <x v="96"/>
          </reference>
        </references>
      </pivotArea>
    </format>
    <format dxfId="12941">
      <pivotArea dataOnly="0" labelOnly="1" fieldPosition="0">
        <references count="4">
          <reference field="0" count="1" selected="0">
            <x v="98"/>
          </reference>
          <reference field="1" count="1" selected="0">
            <x v="96"/>
          </reference>
          <reference field="2" count="1" selected="0">
            <x v="97"/>
          </reference>
          <reference field="3" count="1">
            <x v="97"/>
          </reference>
        </references>
      </pivotArea>
    </format>
    <format dxfId="12940">
      <pivotArea dataOnly="0" labelOnly="1" fieldPosition="0">
        <references count="4">
          <reference field="0" count="1" selected="0">
            <x v="99"/>
          </reference>
          <reference field="1" count="1" selected="0">
            <x v="97"/>
          </reference>
          <reference field="2" count="1" selected="0">
            <x v="98"/>
          </reference>
          <reference field="3" count="1">
            <x v="98"/>
          </reference>
        </references>
      </pivotArea>
    </format>
    <format dxfId="12939">
      <pivotArea dataOnly="0" labelOnly="1" fieldPosition="0">
        <references count="4">
          <reference field="0" count="1" selected="0">
            <x v="100"/>
          </reference>
          <reference field="1" count="1" selected="0">
            <x v="98"/>
          </reference>
          <reference field="2" count="1" selected="0">
            <x v="99"/>
          </reference>
          <reference field="3" count="1">
            <x v="99"/>
          </reference>
        </references>
      </pivotArea>
    </format>
    <format dxfId="12938">
      <pivotArea dataOnly="0" labelOnly="1" fieldPosition="0">
        <references count="4">
          <reference field="0" count="1" selected="0">
            <x v="101"/>
          </reference>
          <reference field="1" count="1" selected="0">
            <x v="99"/>
          </reference>
          <reference field="2" count="1" selected="0">
            <x v="100"/>
          </reference>
          <reference field="3" count="1">
            <x v="100"/>
          </reference>
        </references>
      </pivotArea>
    </format>
    <format dxfId="12937">
      <pivotArea dataOnly="0" labelOnly="1" fieldPosition="0">
        <references count="4">
          <reference field="0" count="1" selected="0">
            <x v="102"/>
          </reference>
          <reference field="1" count="1" selected="0">
            <x v="100"/>
          </reference>
          <reference field="2" count="1" selected="0">
            <x v="101"/>
          </reference>
          <reference field="3" count="1">
            <x v="101"/>
          </reference>
        </references>
      </pivotArea>
    </format>
    <format dxfId="12936">
      <pivotArea dataOnly="0" labelOnly="1" fieldPosition="0">
        <references count="4">
          <reference field="0" count="1" selected="0">
            <x v="103"/>
          </reference>
          <reference field="1" count="1" selected="0">
            <x v="101"/>
          </reference>
          <reference field="2" count="1" selected="0">
            <x v="102"/>
          </reference>
          <reference field="3" count="1">
            <x v="102"/>
          </reference>
        </references>
      </pivotArea>
    </format>
    <format dxfId="12935">
      <pivotArea dataOnly="0" labelOnly="1" fieldPosition="0">
        <references count="4">
          <reference field="0" count="1" selected="0">
            <x v="104"/>
          </reference>
          <reference field="1" count="1" selected="0">
            <x v="102"/>
          </reference>
          <reference field="2" count="1" selected="0">
            <x v="103"/>
          </reference>
          <reference field="3" count="1">
            <x v="103"/>
          </reference>
        </references>
      </pivotArea>
    </format>
    <format dxfId="12934">
      <pivotArea dataOnly="0" labelOnly="1" fieldPosition="0">
        <references count="4">
          <reference field="0" count="1" selected="0">
            <x v="105"/>
          </reference>
          <reference field="1" count="1" selected="0">
            <x v="103"/>
          </reference>
          <reference field="2" count="1" selected="0">
            <x v="104"/>
          </reference>
          <reference field="3" count="1">
            <x v="104"/>
          </reference>
        </references>
      </pivotArea>
    </format>
    <format dxfId="12933">
      <pivotArea dataOnly="0" labelOnly="1" fieldPosition="0">
        <references count="4">
          <reference field="0" count="1" selected="0">
            <x v="106"/>
          </reference>
          <reference field="1" count="1" selected="0">
            <x v="104"/>
          </reference>
          <reference field="2" count="1" selected="0">
            <x v="105"/>
          </reference>
          <reference field="3" count="1">
            <x v="105"/>
          </reference>
        </references>
      </pivotArea>
    </format>
    <format dxfId="12932">
      <pivotArea dataOnly="0" labelOnly="1" fieldPosition="0">
        <references count="4">
          <reference field="0" count="1" selected="0">
            <x v="107"/>
          </reference>
          <reference field="1" count="1" selected="0">
            <x v="105"/>
          </reference>
          <reference field="2" count="1" selected="0">
            <x v="106"/>
          </reference>
          <reference field="3" count="1">
            <x v="106"/>
          </reference>
        </references>
      </pivotArea>
    </format>
    <format dxfId="12931">
      <pivotArea dataOnly="0" labelOnly="1" fieldPosition="0">
        <references count="4">
          <reference field="0" count="1" selected="0">
            <x v="108"/>
          </reference>
          <reference field="1" count="1" selected="0">
            <x v="106"/>
          </reference>
          <reference field="2" count="1" selected="0">
            <x v="107"/>
          </reference>
          <reference field="3" count="1">
            <x v="107"/>
          </reference>
        </references>
      </pivotArea>
    </format>
    <format dxfId="12930">
      <pivotArea dataOnly="0" labelOnly="1" fieldPosition="0">
        <references count="4">
          <reference field="0" count="1" selected="0">
            <x v="109"/>
          </reference>
          <reference field="1" count="1" selected="0">
            <x v="107"/>
          </reference>
          <reference field="2" count="1" selected="0">
            <x v="108"/>
          </reference>
          <reference field="3" count="1">
            <x v="108"/>
          </reference>
        </references>
      </pivotArea>
    </format>
    <format dxfId="12929">
      <pivotArea dataOnly="0" labelOnly="1" fieldPosition="0">
        <references count="4">
          <reference field="0" count="1" selected="0">
            <x v="110"/>
          </reference>
          <reference field="1" count="1" selected="0">
            <x v="108"/>
          </reference>
          <reference field="2" count="1" selected="0">
            <x v="109"/>
          </reference>
          <reference field="3" count="1">
            <x v="109"/>
          </reference>
        </references>
      </pivotArea>
    </format>
    <format dxfId="12928">
      <pivotArea dataOnly="0" labelOnly="1" fieldPosition="0">
        <references count="4">
          <reference field="0" count="1" selected="0">
            <x v="111"/>
          </reference>
          <reference field="1" count="1" selected="0">
            <x v="109"/>
          </reference>
          <reference field="2" count="1" selected="0">
            <x v="110"/>
          </reference>
          <reference field="3" count="1">
            <x v="110"/>
          </reference>
        </references>
      </pivotArea>
    </format>
    <format dxfId="12927">
      <pivotArea dataOnly="0" labelOnly="1" fieldPosition="0">
        <references count="4">
          <reference field="0" count="1" selected="0">
            <x v="112"/>
          </reference>
          <reference field="1" count="1" selected="0">
            <x v="110"/>
          </reference>
          <reference field="2" count="1" selected="0">
            <x v="111"/>
          </reference>
          <reference field="3" count="1">
            <x v="111"/>
          </reference>
        </references>
      </pivotArea>
    </format>
    <format dxfId="12926">
      <pivotArea dataOnly="0" labelOnly="1" fieldPosition="0">
        <references count="4">
          <reference field="0" count="1" selected="0">
            <x v="113"/>
          </reference>
          <reference field="1" count="1" selected="0">
            <x v="111"/>
          </reference>
          <reference field="2" count="1" selected="0">
            <x v="112"/>
          </reference>
          <reference field="3" count="1">
            <x v="112"/>
          </reference>
        </references>
      </pivotArea>
    </format>
    <format dxfId="12925">
      <pivotArea dataOnly="0" labelOnly="1" fieldPosition="0">
        <references count="4">
          <reference field="0" count="1" selected="0">
            <x v="114"/>
          </reference>
          <reference field="1" count="1" selected="0">
            <x v="112"/>
          </reference>
          <reference field="2" count="1" selected="0">
            <x v="113"/>
          </reference>
          <reference field="3" count="1">
            <x v="113"/>
          </reference>
        </references>
      </pivotArea>
    </format>
    <format dxfId="12924">
      <pivotArea dataOnly="0" labelOnly="1" fieldPosition="0">
        <references count="4">
          <reference field="0" count="1" selected="0">
            <x v="115"/>
          </reference>
          <reference field="1" count="1" selected="0">
            <x v="113"/>
          </reference>
          <reference field="2" count="1" selected="0">
            <x v="114"/>
          </reference>
          <reference field="3" count="1">
            <x v="114"/>
          </reference>
        </references>
      </pivotArea>
    </format>
    <format dxfId="12923">
      <pivotArea dataOnly="0" labelOnly="1" fieldPosition="0">
        <references count="4">
          <reference field="0" count="1" selected="0">
            <x v="116"/>
          </reference>
          <reference field="1" count="1" selected="0">
            <x v="114"/>
          </reference>
          <reference field="2" count="1" selected="0">
            <x v="115"/>
          </reference>
          <reference field="3" count="1">
            <x v="115"/>
          </reference>
        </references>
      </pivotArea>
    </format>
    <format dxfId="12922">
      <pivotArea dataOnly="0" labelOnly="1" fieldPosition="0">
        <references count="4">
          <reference field="0" count="1" selected="0">
            <x v="117"/>
          </reference>
          <reference field="1" count="1" selected="0">
            <x v="115"/>
          </reference>
          <reference field="2" count="1" selected="0">
            <x v="116"/>
          </reference>
          <reference field="3" count="1">
            <x v="116"/>
          </reference>
        </references>
      </pivotArea>
    </format>
    <format dxfId="12921">
      <pivotArea dataOnly="0" labelOnly="1" fieldPosition="0">
        <references count="4">
          <reference field="0" count="1" selected="0">
            <x v="118"/>
          </reference>
          <reference field="1" count="1" selected="0">
            <x v="116"/>
          </reference>
          <reference field="2" count="1" selected="0">
            <x v="117"/>
          </reference>
          <reference field="3" count="1">
            <x v="117"/>
          </reference>
        </references>
      </pivotArea>
    </format>
    <format dxfId="12920">
      <pivotArea dataOnly="0" labelOnly="1" fieldPosition="0">
        <references count="4">
          <reference field="0" count="1" selected="0">
            <x v="119"/>
          </reference>
          <reference field="1" count="1" selected="0">
            <x v="117"/>
          </reference>
          <reference field="2" count="1" selected="0">
            <x v="118"/>
          </reference>
          <reference field="3" count="1">
            <x v="118"/>
          </reference>
        </references>
      </pivotArea>
    </format>
    <format dxfId="12919">
      <pivotArea dataOnly="0" labelOnly="1" fieldPosition="0">
        <references count="4">
          <reference field="0" count="1" selected="0">
            <x v="120"/>
          </reference>
          <reference field="1" count="1" selected="0">
            <x v="118"/>
          </reference>
          <reference field="2" count="1" selected="0">
            <x v="119"/>
          </reference>
          <reference field="3" count="1">
            <x v="119"/>
          </reference>
        </references>
      </pivotArea>
    </format>
    <format dxfId="12918">
      <pivotArea dataOnly="0" labelOnly="1" fieldPosition="0">
        <references count="4">
          <reference field="0" count="1" selected="0">
            <x v="121"/>
          </reference>
          <reference field="1" count="1" selected="0">
            <x v="119"/>
          </reference>
          <reference field="2" count="1" selected="0">
            <x v="120"/>
          </reference>
          <reference field="3" count="1">
            <x v="120"/>
          </reference>
        </references>
      </pivotArea>
    </format>
    <format dxfId="12917">
      <pivotArea dataOnly="0" labelOnly="1" fieldPosition="0">
        <references count="4">
          <reference field="0" count="1" selected="0">
            <x v="122"/>
          </reference>
          <reference field="1" count="1" selected="0">
            <x v="120"/>
          </reference>
          <reference field="2" count="1" selected="0">
            <x v="121"/>
          </reference>
          <reference field="3" count="1">
            <x v="121"/>
          </reference>
        </references>
      </pivotArea>
    </format>
    <format dxfId="12916">
      <pivotArea dataOnly="0" labelOnly="1" fieldPosition="0">
        <references count="4">
          <reference field="0" count="1" selected="0">
            <x v="123"/>
          </reference>
          <reference field="1" count="1" selected="0">
            <x v="121"/>
          </reference>
          <reference field="2" count="1" selected="0">
            <x v="122"/>
          </reference>
          <reference field="3" count="1">
            <x v="122"/>
          </reference>
        </references>
      </pivotArea>
    </format>
    <format dxfId="12915">
      <pivotArea dataOnly="0" labelOnly="1" fieldPosition="0">
        <references count="4">
          <reference field="0" count="1" selected="0">
            <x v="124"/>
          </reference>
          <reference field="1" count="1" selected="0">
            <x v="122"/>
          </reference>
          <reference field="2" count="1" selected="0">
            <x v="123"/>
          </reference>
          <reference field="3" count="1">
            <x v="123"/>
          </reference>
        </references>
      </pivotArea>
    </format>
    <format dxfId="12914">
      <pivotArea dataOnly="0" labelOnly="1" fieldPosition="0">
        <references count="4">
          <reference field="0" count="1" selected="0">
            <x v="125"/>
          </reference>
          <reference field="1" count="1" selected="0">
            <x v="123"/>
          </reference>
          <reference field="2" count="1" selected="0">
            <x v="124"/>
          </reference>
          <reference field="3" count="1">
            <x v="124"/>
          </reference>
        </references>
      </pivotArea>
    </format>
    <format dxfId="12913">
      <pivotArea dataOnly="0" labelOnly="1" fieldPosition="0">
        <references count="4">
          <reference field="0" count="1" selected="0">
            <x v="126"/>
          </reference>
          <reference field="1" count="1" selected="0">
            <x v="124"/>
          </reference>
          <reference field="2" count="1" selected="0">
            <x v="125"/>
          </reference>
          <reference field="3" count="1">
            <x v="125"/>
          </reference>
        </references>
      </pivotArea>
    </format>
    <format dxfId="12912">
      <pivotArea dataOnly="0" labelOnly="1" fieldPosition="0">
        <references count="4">
          <reference field="0" count="1" selected="0">
            <x v="127"/>
          </reference>
          <reference field="1" count="1" selected="0">
            <x v="125"/>
          </reference>
          <reference field="2" count="1" selected="0">
            <x v="126"/>
          </reference>
          <reference field="3" count="1">
            <x v="126"/>
          </reference>
        </references>
      </pivotArea>
    </format>
    <format dxfId="12911">
      <pivotArea dataOnly="0" labelOnly="1" fieldPosition="0">
        <references count="4">
          <reference field="0" count="1" selected="0">
            <x v="128"/>
          </reference>
          <reference field="1" count="1" selected="0">
            <x v="126"/>
          </reference>
          <reference field="2" count="1" selected="0">
            <x v="127"/>
          </reference>
          <reference field="3" count="1">
            <x v="127"/>
          </reference>
        </references>
      </pivotArea>
    </format>
    <format dxfId="12910">
      <pivotArea dataOnly="0" labelOnly="1" fieldPosition="0">
        <references count="4">
          <reference field="0" count="1" selected="0">
            <x v="129"/>
          </reference>
          <reference field="1" count="1" selected="0">
            <x v="127"/>
          </reference>
          <reference field="2" count="1" selected="0">
            <x v="128"/>
          </reference>
          <reference field="3" count="1">
            <x v="128"/>
          </reference>
        </references>
      </pivotArea>
    </format>
    <format dxfId="12909">
      <pivotArea dataOnly="0" labelOnly="1" fieldPosition="0">
        <references count="4">
          <reference field="0" count="1" selected="0">
            <x v="130"/>
          </reference>
          <reference field="1" count="1" selected="0">
            <x v="128"/>
          </reference>
          <reference field="2" count="1" selected="0">
            <x v="129"/>
          </reference>
          <reference field="3" count="1">
            <x v="129"/>
          </reference>
        </references>
      </pivotArea>
    </format>
    <format dxfId="12908">
      <pivotArea dataOnly="0" labelOnly="1" fieldPosition="0">
        <references count="4">
          <reference field="0" count="1" selected="0">
            <x v="131"/>
          </reference>
          <reference field="1" count="1" selected="0">
            <x v="129"/>
          </reference>
          <reference field="2" count="1" selected="0">
            <x v="130"/>
          </reference>
          <reference field="3" count="1">
            <x v="130"/>
          </reference>
        </references>
      </pivotArea>
    </format>
    <format dxfId="12907">
      <pivotArea dataOnly="0" labelOnly="1" fieldPosition="0">
        <references count="4">
          <reference field="0" count="1" selected="0">
            <x v="132"/>
          </reference>
          <reference field="1" count="1" selected="0">
            <x v="130"/>
          </reference>
          <reference field="2" count="1" selected="0">
            <x v="131"/>
          </reference>
          <reference field="3" count="1">
            <x v="131"/>
          </reference>
        </references>
      </pivotArea>
    </format>
    <format dxfId="12906">
      <pivotArea dataOnly="0" labelOnly="1" fieldPosition="0">
        <references count="4">
          <reference field="0" count="1" selected="0">
            <x v="133"/>
          </reference>
          <reference field="1" count="1" selected="0">
            <x v="131"/>
          </reference>
          <reference field="2" count="1" selected="0">
            <x v="132"/>
          </reference>
          <reference field="3" count="1">
            <x v="132"/>
          </reference>
        </references>
      </pivotArea>
    </format>
    <format dxfId="12905">
      <pivotArea dataOnly="0" labelOnly="1" fieldPosition="0">
        <references count="4">
          <reference field="0" count="1" selected="0">
            <x v="134"/>
          </reference>
          <reference field="1" count="1" selected="0">
            <x v="132"/>
          </reference>
          <reference field="2" count="1" selected="0">
            <x v="133"/>
          </reference>
          <reference field="3" count="1">
            <x v="133"/>
          </reference>
        </references>
      </pivotArea>
    </format>
    <format dxfId="12904">
      <pivotArea dataOnly="0" labelOnly="1" fieldPosition="0">
        <references count="4">
          <reference field="0" count="1" selected="0">
            <x v="135"/>
          </reference>
          <reference field="1" count="1" selected="0">
            <x v="133"/>
          </reference>
          <reference field="2" count="1" selected="0">
            <x v="134"/>
          </reference>
          <reference field="3" count="1">
            <x v="134"/>
          </reference>
        </references>
      </pivotArea>
    </format>
    <format dxfId="12903">
      <pivotArea dataOnly="0" labelOnly="1" fieldPosition="0">
        <references count="4">
          <reference field="0" count="1" selected="0">
            <x v="136"/>
          </reference>
          <reference field="1" count="1" selected="0">
            <x v="134"/>
          </reference>
          <reference field="2" count="1" selected="0">
            <x v="135"/>
          </reference>
          <reference field="3" count="1">
            <x v="135"/>
          </reference>
        </references>
      </pivotArea>
    </format>
    <format dxfId="12902">
      <pivotArea dataOnly="0" labelOnly="1" fieldPosition="0">
        <references count="4">
          <reference field="0" count="1" selected="0">
            <x v="137"/>
          </reference>
          <reference field="1" count="1" selected="0">
            <x v="135"/>
          </reference>
          <reference field="2" count="1" selected="0">
            <x v="136"/>
          </reference>
          <reference field="3" count="1">
            <x v="136"/>
          </reference>
        </references>
      </pivotArea>
    </format>
    <format dxfId="12901">
      <pivotArea dataOnly="0" labelOnly="1" fieldPosition="0">
        <references count="4">
          <reference field="0" count="1" selected="0">
            <x v="138"/>
          </reference>
          <reference field="1" count="1" selected="0">
            <x v="136"/>
          </reference>
          <reference field="2" count="1" selected="0">
            <x v="137"/>
          </reference>
          <reference field="3" count="1">
            <x v="137"/>
          </reference>
        </references>
      </pivotArea>
    </format>
    <format dxfId="12900">
      <pivotArea dataOnly="0" labelOnly="1" fieldPosition="0">
        <references count="4">
          <reference field="0" count="1" selected="0">
            <x v="139"/>
          </reference>
          <reference field="1" count="1" selected="0">
            <x v="137"/>
          </reference>
          <reference field="2" count="1" selected="0">
            <x v="138"/>
          </reference>
          <reference field="3" count="1">
            <x v="138"/>
          </reference>
        </references>
      </pivotArea>
    </format>
    <format dxfId="12899">
      <pivotArea dataOnly="0" labelOnly="1" fieldPosition="0">
        <references count="4">
          <reference field="0" count="1" selected="0">
            <x v="140"/>
          </reference>
          <reference field="1" count="1" selected="0">
            <x v="138"/>
          </reference>
          <reference field="2" count="1" selected="0">
            <x v="139"/>
          </reference>
          <reference field="3" count="1">
            <x v="139"/>
          </reference>
        </references>
      </pivotArea>
    </format>
    <format dxfId="12898">
      <pivotArea dataOnly="0" labelOnly="1" fieldPosition="0">
        <references count="4">
          <reference field="0" count="1" selected="0">
            <x v="141"/>
          </reference>
          <reference field="1" count="1" selected="0">
            <x v="139"/>
          </reference>
          <reference field="2" count="1" selected="0">
            <x v="140"/>
          </reference>
          <reference field="3" count="1">
            <x v="140"/>
          </reference>
        </references>
      </pivotArea>
    </format>
    <format dxfId="12897">
      <pivotArea dataOnly="0" labelOnly="1" fieldPosition="0">
        <references count="4">
          <reference field="0" count="1" selected="0">
            <x v="142"/>
          </reference>
          <reference field="1" count="1" selected="0">
            <x v="140"/>
          </reference>
          <reference field="2" count="1" selected="0">
            <x v="141"/>
          </reference>
          <reference field="3" count="1">
            <x v="141"/>
          </reference>
        </references>
      </pivotArea>
    </format>
    <format dxfId="12896">
      <pivotArea dataOnly="0" labelOnly="1" fieldPosition="0">
        <references count="4">
          <reference field="0" count="1" selected="0">
            <x v="143"/>
          </reference>
          <reference field="1" count="1" selected="0">
            <x v="141"/>
          </reference>
          <reference field="2" count="1" selected="0">
            <x v="142"/>
          </reference>
          <reference field="3" count="1">
            <x v="142"/>
          </reference>
        </references>
      </pivotArea>
    </format>
    <format dxfId="12895">
      <pivotArea dataOnly="0" labelOnly="1" fieldPosition="0">
        <references count="4">
          <reference field="0" count="1" selected="0">
            <x v="144"/>
          </reference>
          <reference field="1" count="1" selected="0">
            <x v="142"/>
          </reference>
          <reference field="2" count="1" selected="0">
            <x v="143"/>
          </reference>
          <reference field="3" count="1">
            <x v="143"/>
          </reference>
        </references>
      </pivotArea>
    </format>
    <format dxfId="12894">
      <pivotArea dataOnly="0" labelOnly="1" fieldPosition="0">
        <references count="4">
          <reference field="0" count="1" selected="0">
            <x v="145"/>
          </reference>
          <reference field="1" count="1" selected="0">
            <x v="143"/>
          </reference>
          <reference field="2" count="1" selected="0">
            <x v="144"/>
          </reference>
          <reference field="3" count="1">
            <x v="144"/>
          </reference>
        </references>
      </pivotArea>
    </format>
    <format dxfId="12893">
      <pivotArea dataOnly="0" labelOnly="1" fieldPosition="0">
        <references count="4">
          <reference field="0" count="1" selected="0">
            <x v="146"/>
          </reference>
          <reference field="1" count="1" selected="0">
            <x v="144"/>
          </reference>
          <reference field="2" count="1" selected="0">
            <x v="145"/>
          </reference>
          <reference field="3" count="1">
            <x v="145"/>
          </reference>
        </references>
      </pivotArea>
    </format>
    <format dxfId="12892">
      <pivotArea dataOnly="0" labelOnly="1" fieldPosition="0">
        <references count="4">
          <reference field="0" count="1" selected="0">
            <x v="147"/>
          </reference>
          <reference field="1" count="1" selected="0">
            <x v="145"/>
          </reference>
          <reference field="2" count="1" selected="0">
            <x v="146"/>
          </reference>
          <reference field="3" count="1">
            <x v="146"/>
          </reference>
        </references>
      </pivotArea>
    </format>
    <format dxfId="12891">
      <pivotArea dataOnly="0" labelOnly="1" fieldPosition="0">
        <references count="4">
          <reference field="0" count="1" selected="0">
            <x v="148"/>
          </reference>
          <reference field="1" count="1" selected="0">
            <x v="146"/>
          </reference>
          <reference field="2" count="1" selected="0">
            <x v="147"/>
          </reference>
          <reference field="3" count="1">
            <x v="147"/>
          </reference>
        </references>
      </pivotArea>
    </format>
    <format dxfId="12890">
      <pivotArea dataOnly="0" labelOnly="1" fieldPosition="0">
        <references count="4">
          <reference field="0" count="1" selected="0">
            <x v="149"/>
          </reference>
          <reference field="1" count="1" selected="0">
            <x v="147"/>
          </reference>
          <reference field="2" count="1" selected="0">
            <x v="148"/>
          </reference>
          <reference field="3" count="1">
            <x v="148"/>
          </reference>
        </references>
      </pivotArea>
    </format>
    <format dxfId="12889">
      <pivotArea dataOnly="0" labelOnly="1" fieldPosition="0">
        <references count="4">
          <reference field="0" count="1" selected="0">
            <x v="150"/>
          </reference>
          <reference field="1" count="1" selected="0">
            <x v="148"/>
          </reference>
          <reference field="2" count="1" selected="0">
            <x v="149"/>
          </reference>
          <reference field="3" count="1">
            <x v="149"/>
          </reference>
        </references>
      </pivotArea>
    </format>
    <format dxfId="12888">
      <pivotArea dataOnly="0" labelOnly="1" fieldPosition="0">
        <references count="4">
          <reference field="0" count="1" selected="0">
            <x v="151"/>
          </reference>
          <reference field="1" count="1" selected="0">
            <x v="149"/>
          </reference>
          <reference field="2" count="1" selected="0">
            <x v="150"/>
          </reference>
          <reference field="3" count="1">
            <x v="150"/>
          </reference>
        </references>
      </pivotArea>
    </format>
    <format dxfId="12887">
      <pivotArea dataOnly="0" labelOnly="1" fieldPosition="0">
        <references count="4">
          <reference field="0" count="1" selected="0">
            <x v="152"/>
          </reference>
          <reference field="1" count="1" selected="0">
            <x v="150"/>
          </reference>
          <reference field="2" count="1" selected="0">
            <x v="151"/>
          </reference>
          <reference field="3" count="1">
            <x v="151"/>
          </reference>
        </references>
      </pivotArea>
    </format>
    <format dxfId="12886">
      <pivotArea dataOnly="0" labelOnly="1" fieldPosition="0">
        <references count="4">
          <reference field="0" count="1" selected="0">
            <x v="153"/>
          </reference>
          <reference field="1" count="1" selected="0">
            <x v="151"/>
          </reference>
          <reference field="2" count="1" selected="0">
            <x v="152"/>
          </reference>
          <reference field="3" count="1">
            <x v="152"/>
          </reference>
        </references>
      </pivotArea>
    </format>
    <format dxfId="12885">
      <pivotArea dataOnly="0" labelOnly="1" fieldPosition="0">
        <references count="4">
          <reference field="0" count="1" selected="0">
            <x v="154"/>
          </reference>
          <reference field="1" count="1" selected="0">
            <x v="152"/>
          </reference>
          <reference field="2" count="1" selected="0">
            <x v="153"/>
          </reference>
          <reference field="3" count="1">
            <x v="153"/>
          </reference>
        </references>
      </pivotArea>
    </format>
    <format dxfId="12884">
      <pivotArea dataOnly="0" labelOnly="1" fieldPosition="0">
        <references count="4">
          <reference field="0" count="1" selected="0">
            <x v="155"/>
          </reference>
          <reference field="1" count="1" selected="0">
            <x v="153"/>
          </reference>
          <reference field="2" count="1" selected="0">
            <x v="154"/>
          </reference>
          <reference field="3" count="1">
            <x v="154"/>
          </reference>
        </references>
      </pivotArea>
    </format>
    <format dxfId="12883">
      <pivotArea dataOnly="0" labelOnly="1" fieldPosition="0">
        <references count="4">
          <reference field="0" count="1" selected="0">
            <x v="156"/>
          </reference>
          <reference field="1" count="1" selected="0">
            <x v="154"/>
          </reference>
          <reference field="2" count="1" selected="0">
            <x v="155"/>
          </reference>
          <reference field="3" count="1">
            <x v="155"/>
          </reference>
        </references>
      </pivotArea>
    </format>
    <format dxfId="12882">
      <pivotArea dataOnly="0" labelOnly="1" fieldPosition="0">
        <references count="4">
          <reference field="0" count="1" selected="0">
            <x v="157"/>
          </reference>
          <reference field="1" count="1" selected="0">
            <x v="155"/>
          </reference>
          <reference field="2" count="1" selected="0">
            <x v="156"/>
          </reference>
          <reference field="3" count="1">
            <x v="156"/>
          </reference>
        </references>
      </pivotArea>
    </format>
    <format dxfId="12881">
      <pivotArea dataOnly="0" labelOnly="1" fieldPosition="0">
        <references count="4">
          <reference field="0" count="1" selected="0">
            <x v="158"/>
          </reference>
          <reference field="1" count="1" selected="0">
            <x v="156"/>
          </reference>
          <reference field="2" count="1" selected="0">
            <x v="157"/>
          </reference>
          <reference field="3" count="1">
            <x v="157"/>
          </reference>
        </references>
      </pivotArea>
    </format>
    <format dxfId="12880">
      <pivotArea dataOnly="0" labelOnly="1" fieldPosition="0">
        <references count="4">
          <reference field="0" count="1" selected="0">
            <x v="159"/>
          </reference>
          <reference field="1" count="1" selected="0">
            <x v="157"/>
          </reference>
          <reference field="2" count="1" selected="0">
            <x v="158"/>
          </reference>
          <reference field="3" count="1">
            <x v="158"/>
          </reference>
        </references>
      </pivotArea>
    </format>
    <format dxfId="12879">
      <pivotArea dataOnly="0" labelOnly="1" fieldPosition="0">
        <references count="4">
          <reference field="0" count="1" selected="0">
            <x v="160"/>
          </reference>
          <reference field="1" count="1" selected="0">
            <x v="158"/>
          </reference>
          <reference field="2" count="1" selected="0">
            <x v="159"/>
          </reference>
          <reference field="3" count="1">
            <x v="159"/>
          </reference>
        </references>
      </pivotArea>
    </format>
    <format dxfId="12878">
      <pivotArea dataOnly="0" labelOnly="1" fieldPosition="0">
        <references count="4">
          <reference field="0" count="1" selected="0">
            <x v="161"/>
          </reference>
          <reference field="1" count="1" selected="0">
            <x v="159"/>
          </reference>
          <reference field="2" count="1" selected="0">
            <x v="160"/>
          </reference>
          <reference field="3" count="1">
            <x v="160"/>
          </reference>
        </references>
      </pivotArea>
    </format>
    <format dxfId="12877">
      <pivotArea dataOnly="0" labelOnly="1" fieldPosition="0">
        <references count="4">
          <reference field="0" count="1" selected="0">
            <x v="162"/>
          </reference>
          <reference field="1" count="1" selected="0">
            <x v="160"/>
          </reference>
          <reference field="2" count="1" selected="0">
            <x v="161"/>
          </reference>
          <reference field="3" count="1">
            <x v="161"/>
          </reference>
        </references>
      </pivotArea>
    </format>
    <format dxfId="12876">
      <pivotArea dataOnly="0" labelOnly="1" fieldPosition="0">
        <references count="4">
          <reference field="0" count="1" selected="0">
            <x v="163"/>
          </reference>
          <reference field="1" count="1" selected="0">
            <x v="161"/>
          </reference>
          <reference field="2" count="1" selected="0">
            <x v="162"/>
          </reference>
          <reference field="3" count="1">
            <x v="162"/>
          </reference>
        </references>
      </pivotArea>
    </format>
    <format dxfId="12875">
      <pivotArea dataOnly="0" labelOnly="1" fieldPosition="0">
        <references count="4">
          <reference field="0" count="1" selected="0">
            <x v="164"/>
          </reference>
          <reference field="1" count="1" selected="0">
            <x v="162"/>
          </reference>
          <reference field="2" count="1" selected="0">
            <x v="163"/>
          </reference>
          <reference field="3" count="1">
            <x v="163"/>
          </reference>
        </references>
      </pivotArea>
    </format>
    <format dxfId="12874">
      <pivotArea dataOnly="0" labelOnly="1" fieldPosition="0">
        <references count="4">
          <reference field="0" count="1" selected="0">
            <x v="165"/>
          </reference>
          <reference field="1" count="1" selected="0">
            <x v="163"/>
          </reference>
          <reference field="2" count="1" selected="0">
            <x v="164"/>
          </reference>
          <reference field="3" count="1">
            <x v="164"/>
          </reference>
        </references>
      </pivotArea>
    </format>
    <format dxfId="12873">
      <pivotArea dataOnly="0" labelOnly="1" fieldPosition="0">
        <references count="4">
          <reference field="0" count="1" selected="0">
            <x v="166"/>
          </reference>
          <reference field="1" count="1" selected="0">
            <x v="164"/>
          </reference>
          <reference field="2" count="1" selected="0">
            <x v="165"/>
          </reference>
          <reference field="3" count="1">
            <x v="165"/>
          </reference>
        </references>
      </pivotArea>
    </format>
    <format dxfId="12872">
      <pivotArea dataOnly="0" labelOnly="1" fieldPosition="0">
        <references count="4">
          <reference field="0" count="1" selected="0">
            <x v="167"/>
          </reference>
          <reference field="1" count="1" selected="0">
            <x v="165"/>
          </reference>
          <reference field="2" count="1" selected="0">
            <x v="166"/>
          </reference>
          <reference field="3" count="1">
            <x v="166"/>
          </reference>
        </references>
      </pivotArea>
    </format>
    <format dxfId="12871">
      <pivotArea dataOnly="0" labelOnly="1" fieldPosition="0">
        <references count="4">
          <reference field="0" count="1" selected="0">
            <x v="168"/>
          </reference>
          <reference field="1" count="1" selected="0">
            <x v="166"/>
          </reference>
          <reference field="2" count="1" selected="0">
            <x v="167"/>
          </reference>
          <reference field="3" count="1">
            <x v="167"/>
          </reference>
        </references>
      </pivotArea>
    </format>
    <format dxfId="12870">
      <pivotArea dataOnly="0" labelOnly="1" fieldPosition="0">
        <references count="4">
          <reference field="0" count="1" selected="0">
            <x v="169"/>
          </reference>
          <reference field="1" count="1" selected="0">
            <x v="167"/>
          </reference>
          <reference field="2" count="1" selected="0">
            <x v="168"/>
          </reference>
          <reference field="3" count="1">
            <x v="168"/>
          </reference>
        </references>
      </pivotArea>
    </format>
    <format dxfId="12869">
      <pivotArea dataOnly="0" labelOnly="1" fieldPosition="0">
        <references count="4">
          <reference field="0" count="1" selected="0">
            <x v="170"/>
          </reference>
          <reference field="1" count="1" selected="0">
            <x v="168"/>
          </reference>
          <reference field="2" count="1" selected="0">
            <x v="169"/>
          </reference>
          <reference field="3" count="1">
            <x v="169"/>
          </reference>
        </references>
      </pivotArea>
    </format>
    <format dxfId="12868">
      <pivotArea dataOnly="0" labelOnly="1" fieldPosition="0">
        <references count="4">
          <reference field="0" count="1" selected="0">
            <x v="171"/>
          </reference>
          <reference field="1" count="1" selected="0">
            <x v="169"/>
          </reference>
          <reference field="2" count="1" selected="0">
            <x v="170"/>
          </reference>
          <reference field="3" count="1">
            <x v="170"/>
          </reference>
        </references>
      </pivotArea>
    </format>
    <format dxfId="12867">
      <pivotArea dataOnly="0" labelOnly="1" fieldPosition="0">
        <references count="4">
          <reference field="0" count="1" selected="0">
            <x v="172"/>
          </reference>
          <reference field="1" count="1" selected="0">
            <x v="170"/>
          </reference>
          <reference field="2" count="1" selected="0">
            <x v="171"/>
          </reference>
          <reference field="3" count="1">
            <x v="171"/>
          </reference>
        </references>
      </pivotArea>
    </format>
    <format dxfId="12866">
      <pivotArea dataOnly="0" labelOnly="1" fieldPosition="0">
        <references count="4">
          <reference field="0" count="1" selected="0">
            <x v="173"/>
          </reference>
          <reference field="1" count="1" selected="0">
            <x v="171"/>
          </reference>
          <reference field="2" count="1" selected="0">
            <x v="172"/>
          </reference>
          <reference field="3" count="1">
            <x v="172"/>
          </reference>
        </references>
      </pivotArea>
    </format>
    <format dxfId="12865">
      <pivotArea dataOnly="0" labelOnly="1" fieldPosition="0">
        <references count="4">
          <reference field="0" count="1" selected="0">
            <x v="174"/>
          </reference>
          <reference field="1" count="1" selected="0">
            <x v="172"/>
          </reference>
          <reference field="2" count="1" selected="0">
            <x v="173"/>
          </reference>
          <reference field="3" count="1">
            <x v="173"/>
          </reference>
        </references>
      </pivotArea>
    </format>
    <format dxfId="12864">
      <pivotArea dataOnly="0" labelOnly="1" fieldPosition="0">
        <references count="4">
          <reference field="0" count="1" selected="0">
            <x v="175"/>
          </reference>
          <reference field="1" count="1" selected="0">
            <x v="173"/>
          </reference>
          <reference field="2" count="1" selected="0">
            <x v="174"/>
          </reference>
          <reference field="3" count="1">
            <x v="174"/>
          </reference>
        </references>
      </pivotArea>
    </format>
    <format dxfId="12863">
      <pivotArea dataOnly="0" labelOnly="1" fieldPosition="0">
        <references count="4">
          <reference field="0" count="1" selected="0">
            <x v="176"/>
          </reference>
          <reference field="1" count="1" selected="0">
            <x v="174"/>
          </reference>
          <reference field="2" count="1" selected="0">
            <x v="175"/>
          </reference>
          <reference field="3" count="1">
            <x v="175"/>
          </reference>
        </references>
      </pivotArea>
    </format>
    <format dxfId="12862">
      <pivotArea dataOnly="0" labelOnly="1" fieldPosition="0">
        <references count="4">
          <reference field="0" count="1" selected="0">
            <x v="177"/>
          </reference>
          <reference field="1" count="1" selected="0">
            <x v="175"/>
          </reference>
          <reference field="2" count="1" selected="0">
            <x v="176"/>
          </reference>
          <reference field="3" count="1">
            <x v="176"/>
          </reference>
        </references>
      </pivotArea>
    </format>
    <format dxfId="12861">
      <pivotArea dataOnly="0" labelOnly="1" fieldPosition="0">
        <references count="4">
          <reference field="0" count="1" selected="0">
            <x v="178"/>
          </reference>
          <reference field="1" count="1" selected="0">
            <x v="176"/>
          </reference>
          <reference field="2" count="1" selected="0">
            <x v="177"/>
          </reference>
          <reference field="3" count="1">
            <x v="177"/>
          </reference>
        </references>
      </pivotArea>
    </format>
    <format dxfId="12860">
      <pivotArea dataOnly="0" labelOnly="1" fieldPosition="0">
        <references count="4">
          <reference field="0" count="1" selected="0">
            <x v="179"/>
          </reference>
          <reference field="1" count="1" selected="0">
            <x v="177"/>
          </reference>
          <reference field="2" count="1" selected="0">
            <x v="178"/>
          </reference>
          <reference field="3" count="1">
            <x v="178"/>
          </reference>
        </references>
      </pivotArea>
    </format>
    <format dxfId="12859">
      <pivotArea dataOnly="0" labelOnly="1" fieldPosition="0">
        <references count="4">
          <reference field="0" count="1" selected="0">
            <x v="180"/>
          </reference>
          <reference field="1" count="1" selected="0">
            <x v="178"/>
          </reference>
          <reference field="2" count="1" selected="0">
            <x v="179"/>
          </reference>
          <reference field="3" count="1">
            <x v="179"/>
          </reference>
        </references>
      </pivotArea>
    </format>
    <format dxfId="12858">
      <pivotArea dataOnly="0" labelOnly="1" fieldPosition="0">
        <references count="4">
          <reference field="0" count="1" selected="0">
            <x v="181"/>
          </reference>
          <reference field="1" count="1" selected="0">
            <x v="179"/>
          </reference>
          <reference field="2" count="1" selected="0">
            <x v="180"/>
          </reference>
          <reference field="3" count="1">
            <x v="180"/>
          </reference>
        </references>
      </pivotArea>
    </format>
    <format dxfId="12857">
      <pivotArea dataOnly="0" labelOnly="1" fieldPosition="0">
        <references count="4">
          <reference field="0" count="1" selected="0">
            <x v="182"/>
          </reference>
          <reference field="1" count="1" selected="0">
            <x v="180"/>
          </reference>
          <reference field="2" count="1" selected="0">
            <x v="181"/>
          </reference>
          <reference field="3" count="1">
            <x v="181"/>
          </reference>
        </references>
      </pivotArea>
    </format>
    <format dxfId="12856">
      <pivotArea dataOnly="0" labelOnly="1" fieldPosition="0">
        <references count="4">
          <reference field="0" count="1" selected="0">
            <x v="183"/>
          </reference>
          <reference field="1" count="1" selected="0">
            <x v="181"/>
          </reference>
          <reference field="2" count="1" selected="0">
            <x v="182"/>
          </reference>
          <reference field="3" count="1">
            <x v="182"/>
          </reference>
        </references>
      </pivotArea>
    </format>
    <format dxfId="12855">
      <pivotArea dataOnly="0" labelOnly="1" fieldPosition="0">
        <references count="4">
          <reference field="0" count="1" selected="0">
            <x v="184"/>
          </reference>
          <reference field="1" count="1" selected="0">
            <x v="182"/>
          </reference>
          <reference field="2" count="1" selected="0">
            <x v="183"/>
          </reference>
          <reference field="3" count="1">
            <x v="183"/>
          </reference>
        </references>
      </pivotArea>
    </format>
    <format dxfId="12854">
      <pivotArea dataOnly="0" labelOnly="1" fieldPosition="0">
        <references count="4">
          <reference field="0" count="1" selected="0">
            <x v="185"/>
          </reference>
          <reference field="1" count="1" selected="0">
            <x v="183"/>
          </reference>
          <reference field="2" count="1" selected="0">
            <x v="184"/>
          </reference>
          <reference field="3" count="1">
            <x v="184"/>
          </reference>
        </references>
      </pivotArea>
    </format>
    <format dxfId="12853">
      <pivotArea dataOnly="0" labelOnly="1" fieldPosition="0">
        <references count="4">
          <reference field="0" count="1" selected="0">
            <x v="186"/>
          </reference>
          <reference field="1" count="1" selected="0">
            <x v="184"/>
          </reference>
          <reference field="2" count="1" selected="0">
            <x v="185"/>
          </reference>
          <reference field="3" count="1">
            <x v="185"/>
          </reference>
        </references>
      </pivotArea>
    </format>
    <format dxfId="12852">
      <pivotArea dataOnly="0" labelOnly="1" fieldPosition="0">
        <references count="4">
          <reference field="0" count="1" selected="0">
            <x v="187"/>
          </reference>
          <reference field="1" count="1" selected="0">
            <x v="185"/>
          </reference>
          <reference field="2" count="1" selected="0">
            <x v="186"/>
          </reference>
          <reference field="3" count="1">
            <x v="186"/>
          </reference>
        </references>
      </pivotArea>
    </format>
    <format dxfId="12851">
      <pivotArea dataOnly="0" labelOnly="1" fieldPosition="0">
        <references count="4">
          <reference field="0" count="1" selected="0">
            <x v="188"/>
          </reference>
          <reference field="1" count="1" selected="0">
            <x v="186"/>
          </reference>
          <reference field="2" count="1" selected="0">
            <x v="187"/>
          </reference>
          <reference field="3" count="1">
            <x v="187"/>
          </reference>
        </references>
      </pivotArea>
    </format>
    <format dxfId="12850">
      <pivotArea dataOnly="0" labelOnly="1" fieldPosition="0">
        <references count="4">
          <reference field="0" count="1" selected="0">
            <x v="189"/>
          </reference>
          <reference field="1" count="1" selected="0">
            <x v="187"/>
          </reference>
          <reference field="2" count="1" selected="0">
            <x v="188"/>
          </reference>
          <reference field="3" count="1">
            <x v="188"/>
          </reference>
        </references>
      </pivotArea>
    </format>
    <format dxfId="12849">
      <pivotArea dataOnly="0" labelOnly="1" fieldPosition="0">
        <references count="4">
          <reference field="0" count="1" selected="0">
            <x v="190"/>
          </reference>
          <reference field="1" count="1" selected="0">
            <x v="188"/>
          </reference>
          <reference field="2" count="1" selected="0">
            <x v="189"/>
          </reference>
          <reference field="3" count="1">
            <x v="189"/>
          </reference>
        </references>
      </pivotArea>
    </format>
    <format dxfId="12848">
      <pivotArea dataOnly="0" labelOnly="1" fieldPosition="0">
        <references count="4">
          <reference field="0" count="1" selected="0">
            <x v="191"/>
          </reference>
          <reference field="1" count="1" selected="0">
            <x v="189"/>
          </reference>
          <reference field="2" count="1" selected="0">
            <x v="190"/>
          </reference>
          <reference field="3" count="1">
            <x v="190"/>
          </reference>
        </references>
      </pivotArea>
    </format>
    <format dxfId="12847">
      <pivotArea dataOnly="0" labelOnly="1" fieldPosition="0">
        <references count="4">
          <reference field="0" count="1" selected="0">
            <x v="192"/>
          </reference>
          <reference field="1" count="1" selected="0">
            <x v="190"/>
          </reference>
          <reference field="2" count="1" selected="0">
            <x v="191"/>
          </reference>
          <reference field="3" count="1">
            <x v="191"/>
          </reference>
        </references>
      </pivotArea>
    </format>
    <format dxfId="12846">
      <pivotArea dataOnly="0" labelOnly="1" fieldPosition="0">
        <references count="4">
          <reference field="0" count="1" selected="0">
            <x v="193"/>
          </reference>
          <reference field="1" count="1" selected="0">
            <x v="191"/>
          </reference>
          <reference field="2" count="1" selected="0">
            <x v="192"/>
          </reference>
          <reference field="3" count="1">
            <x v="192"/>
          </reference>
        </references>
      </pivotArea>
    </format>
    <format dxfId="12845">
      <pivotArea dataOnly="0" labelOnly="1" fieldPosition="0">
        <references count="4">
          <reference field="0" count="1" selected="0">
            <x v="194"/>
          </reference>
          <reference field="1" count="1" selected="0">
            <x v="192"/>
          </reference>
          <reference field="2" count="1" selected="0">
            <x v="193"/>
          </reference>
          <reference field="3" count="1">
            <x v="193"/>
          </reference>
        </references>
      </pivotArea>
    </format>
    <format dxfId="12844">
      <pivotArea dataOnly="0" labelOnly="1" fieldPosition="0">
        <references count="4">
          <reference field="0" count="1" selected="0">
            <x v="195"/>
          </reference>
          <reference field="1" count="1" selected="0">
            <x v="193"/>
          </reference>
          <reference field="2" count="1" selected="0">
            <x v="194"/>
          </reference>
          <reference field="3" count="1">
            <x v="194"/>
          </reference>
        </references>
      </pivotArea>
    </format>
    <format dxfId="12843">
      <pivotArea dataOnly="0" labelOnly="1" fieldPosition="0">
        <references count="4">
          <reference field="0" count="1" selected="0">
            <x v="196"/>
          </reference>
          <reference field="1" count="1" selected="0">
            <x v="194"/>
          </reference>
          <reference field="2" count="1" selected="0">
            <x v="195"/>
          </reference>
          <reference field="3" count="1">
            <x v="195"/>
          </reference>
        </references>
      </pivotArea>
    </format>
    <format dxfId="12842">
      <pivotArea dataOnly="0" labelOnly="1" fieldPosition="0">
        <references count="4">
          <reference field="0" count="1" selected="0">
            <x v="197"/>
          </reference>
          <reference field="1" count="1" selected="0">
            <x v="195"/>
          </reference>
          <reference field="2" count="1" selected="0">
            <x v="196"/>
          </reference>
          <reference field="3" count="1">
            <x v="196"/>
          </reference>
        </references>
      </pivotArea>
    </format>
    <format dxfId="12841">
      <pivotArea dataOnly="0" labelOnly="1" fieldPosition="0">
        <references count="4">
          <reference field="0" count="1" selected="0">
            <x v="198"/>
          </reference>
          <reference field="1" count="1" selected="0">
            <x v="196"/>
          </reference>
          <reference field="2" count="1" selected="0">
            <x v="197"/>
          </reference>
          <reference field="3" count="1">
            <x v="197"/>
          </reference>
        </references>
      </pivotArea>
    </format>
    <format dxfId="12840">
      <pivotArea dataOnly="0" labelOnly="1" fieldPosition="0">
        <references count="4">
          <reference field="0" count="1" selected="0">
            <x v="199"/>
          </reference>
          <reference field="1" count="1" selected="0">
            <x v="197"/>
          </reference>
          <reference field="2" count="1" selected="0">
            <x v="198"/>
          </reference>
          <reference field="3" count="1">
            <x v="198"/>
          </reference>
        </references>
      </pivotArea>
    </format>
    <format dxfId="12839">
      <pivotArea dataOnly="0" labelOnly="1" fieldPosition="0">
        <references count="4">
          <reference field="0" count="1" selected="0">
            <x v="200"/>
          </reference>
          <reference field="1" count="1" selected="0">
            <x v="198"/>
          </reference>
          <reference field="2" count="1" selected="0">
            <x v="199"/>
          </reference>
          <reference field="3" count="1">
            <x v="199"/>
          </reference>
        </references>
      </pivotArea>
    </format>
    <format dxfId="12838">
      <pivotArea dataOnly="0" labelOnly="1" fieldPosition="0">
        <references count="4">
          <reference field="0" count="1" selected="0">
            <x v="201"/>
          </reference>
          <reference field="1" count="1" selected="0">
            <x v="199"/>
          </reference>
          <reference field="2" count="1" selected="0">
            <x v="200"/>
          </reference>
          <reference field="3" count="1">
            <x v="200"/>
          </reference>
        </references>
      </pivotArea>
    </format>
    <format dxfId="12837">
      <pivotArea dataOnly="0" labelOnly="1" fieldPosition="0">
        <references count="4">
          <reference field="0" count="1" selected="0">
            <x v="202"/>
          </reference>
          <reference field="1" count="1" selected="0">
            <x v="200"/>
          </reference>
          <reference field="2" count="1" selected="0">
            <x v="201"/>
          </reference>
          <reference field="3" count="1">
            <x v="201"/>
          </reference>
        </references>
      </pivotArea>
    </format>
    <format dxfId="12836">
      <pivotArea dataOnly="0" labelOnly="1" fieldPosition="0">
        <references count="4">
          <reference field="0" count="1" selected="0">
            <x v="203"/>
          </reference>
          <reference field="1" count="1" selected="0">
            <x v="201"/>
          </reference>
          <reference field="2" count="1" selected="0">
            <x v="202"/>
          </reference>
          <reference field="3" count="1">
            <x v="202"/>
          </reference>
        </references>
      </pivotArea>
    </format>
    <format dxfId="12835">
      <pivotArea dataOnly="0" labelOnly="1" fieldPosition="0">
        <references count="4">
          <reference field="0" count="1" selected="0">
            <x v="204"/>
          </reference>
          <reference field="1" count="1" selected="0">
            <x v="202"/>
          </reference>
          <reference field="2" count="1" selected="0">
            <x v="203"/>
          </reference>
          <reference field="3" count="1">
            <x v="203"/>
          </reference>
        </references>
      </pivotArea>
    </format>
    <format dxfId="12834">
      <pivotArea dataOnly="0" labelOnly="1" fieldPosition="0">
        <references count="4">
          <reference field="0" count="1" selected="0">
            <x v="205"/>
          </reference>
          <reference field="1" count="1" selected="0">
            <x v="203"/>
          </reference>
          <reference field="2" count="1" selected="0">
            <x v="204"/>
          </reference>
          <reference field="3" count="1">
            <x v="204"/>
          </reference>
        </references>
      </pivotArea>
    </format>
    <format dxfId="12833">
      <pivotArea dataOnly="0" labelOnly="1" fieldPosition="0">
        <references count="4">
          <reference field="0" count="1" selected="0">
            <x v="206"/>
          </reference>
          <reference field="1" count="1" selected="0">
            <x v="204"/>
          </reference>
          <reference field="2" count="1" selected="0">
            <x v="205"/>
          </reference>
          <reference field="3" count="1">
            <x v="205"/>
          </reference>
        </references>
      </pivotArea>
    </format>
    <format dxfId="12832">
      <pivotArea dataOnly="0" labelOnly="1" fieldPosition="0">
        <references count="4">
          <reference field="0" count="1" selected="0">
            <x v="207"/>
          </reference>
          <reference field="1" count="1" selected="0">
            <x v="205"/>
          </reference>
          <reference field="2" count="1" selected="0">
            <x v="206"/>
          </reference>
          <reference field="3" count="1">
            <x v="206"/>
          </reference>
        </references>
      </pivotArea>
    </format>
    <format dxfId="12831">
      <pivotArea dataOnly="0" labelOnly="1" fieldPosition="0">
        <references count="4">
          <reference field="0" count="1" selected="0">
            <x v="208"/>
          </reference>
          <reference field="1" count="1" selected="0">
            <x v="206"/>
          </reference>
          <reference field="2" count="1" selected="0">
            <x v="207"/>
          </reference>
          <reference field="3" count="1">
            <x v="207"/>
          </reference>
        </references>
      </pivotArea>
    </format>
    <format dxfId="12830">
      <pivotArea dataOnly="0" labelOnly="1" fieldPosition="0">
        <references count="4">
          <reference field="0" count="1" selected="0">
            <x v="209"/>
          </reference>
          <reference field="1" count="1" selected="0">
            <x v="207"/>
          </reference>
          <reference field="2" count="1" selected="0">
            <x v="208"/>
          </reference>
          <reference field="3" count="1">
            <x v="208"/>
          </reference>
        </references>
      </pivotArea>
    </format>
    <format dxfId="12829">
      <pivotArea dataOnly="0" labelOnly="1" fieldPosition="0">
        <references count="4">
          <reference field="0" count="1" selected="0">
            <x v="210"/>
          </reference>
          <reference field="1" count="1" selected="0">
            <x v="208"/>
          </reference>
          <reference field="2" count="1" selected="0">
            <x v="209"/>
          </reference>
          <reference field="3" count="1">
            <x v="209"/>
          </reference>
        </references>
      </pivotArea>
    </format>
    <format dxfId="12828">
      <pivotArea dataOnly="0" labelOnly="1" fieldPosition="0">
        <references count="4">
          <reference field="0" count="1" selected="0">
            <x v="211"/>
          </reference>
          <reference field="1" count="1" selected="0">
            <x v="209"/>
          </reference>
          <reference field="2" count="1" selected="0">
            <x v="210"/>
          </reference>
          <reference field="3" count="1">
            <x v="210"/>
          </reference>
        </references>
      </pivotArea>
    </format>
    <format dxfId="12827">
      <pivotArea dataOnly="0" labelOnly="1" fieldPosition="0">
        <references count="4">
          <reference field="0" count="1" selected="0">
            <x v="212"/>
          </reference>
          <reference field="1" count="1" selected="0">
            <x v="210"/>
          </reference>
          <reference field="2" count="1" selected="0">
            <x v="211"/>
          </reference>
          <reference field="3" count="1">
            <x v="211"/>
          </reference>
        </references>
      </pivotArea>
    </format>
    <format dxfId="12826">
      <pivotArea dataOnly="0" labelOnly="1" fieldPosition="0">
        <references count="4">
          <reference field="0" count="1" selected="0">
            <x v="213"/>
          </reference>
          <reference field="1" count="1" selected="0">
            <x v="211"/>
          </reference>
          <reference field="2" count="1" selected="0">
            <x v="212"/>
          </reference>
          <reference field="3" count="1">
            <x v="212"/>
          </reference>
        </references>
      </pivotArea>
    </format>
    <format dxfId="12825">
      <pivotArea dataOnly="0" labelOnly="1" fieldPosition="0">
        <references count="4">
          <reference field="0" count="1" selected="0">
            <x v="214"/>
          </reference>
          <reference field="1" count="1" selected="0">
            <x v="212"/>
          </reference>
          <reference field="2" count="1" selected="0">
            <x v="213"/>
          </reference>
          <reference field="3" count="1">
            <x v="213"/>
          </reference>
        </references>
      </pivotArea>
    </format>
    <format dxfId="12824">
      <pivotArea dataOnly="0" labelOnly="1" fieldPosition="0">
        <references count="4">
          <reference field="0" count="1" selected="0">
            <x v="215"/>
          </reference>
          <reference field="1" count="1" selected="0">
            <x v="213"/>
          </reference>
          <reference field="2" count="1" selected="0">
            <x v="214"/>
          </reference>
          <reference field="3" count="1">
            <x v="214"/>
          </reference>
        </references>
      </pivotArea>
    </format>
    <format dxfId="12823">
      <pivotArea dataOnly="0" labelOnly="1" fieldPosition="0">
        <references count="4">
          <reference field="0" count="1" selected="0">
            <x v="216"/>
          </reference>
          <reference field="1" count="1" selected="0">
            <x v="214"/>
          </reference>
          <reference field="2" count="1" selected="0">
            <x v="215"/>
          </reference>
          <reference field="3" count="1">
            <x v="215"/>
          </reference>
        </references>
      </pivotArea>
    </format>
    <format dxfId="12822">
      <pivotArea dataOnly="0" labelOnly="1" fieldPosition="0">
        <references count="4">
          <reference field="0" count="1" selected="0">
            <x v="217"/>
          </reference>
          <reference field="1" count="1" selected="0">
            <x v="215"/>
          </reference>
          <reference field="2" count="1" selected="0">
            <x v="216"/>
          </reference>
          <reference field="3" count="1">
            <x v="216"/>
          </reference>
        </references>
      </pivotArea>
    </format>
    <format dxfId="12821">
      <pivotArea dataOnly="0" labelOnly="1" fieldPosition="0">
        <references count="4">
          <reference field="0" count="1" selected="0">
            <x v="218"/>
          </reference>
          <reference field="1" count="1" selected="0">
            <x v="216"/>
          </reference>
          <reference field="2" count="1" selected="0">
            <x v="217"/>
          </reference>
          <reference field="3" count="1">
            <x v="217"/>
          </reference>
        </references>
      </pivotArea>
    </format>
    <format dxfId="12820">
      <pivotArea dataOnly="0" labelOnly="1" fieldPosition="0">
        <references count="4">
          <reference field="0" count="1" selected="0">
            <x v="219"/>
          </reference>
          <reference field="1" count="1" selected="0">
            <x v="217"/>
          </reference>
          <reference field="2" count="1" selected="0">
            <x v="218"/>
          </reference>
          <reference field="3" count="1">
            <x v="218"/>
          </reference>
        </references>
      </pivotArea>
    </format>
    <format dxfId="12819">
      <pivotArea dataOnly="0" labelOnly="1" fieldPosition="0">
        <references count="4">
          <reference field="0" count="1" selected="0">
            <x v="220"/>
          </reference>
          <reference field="1" count="1" selected="0">
            <x v="218"/>
          </reference>
          <reference field="2" count="1" selected="0">
            <x v="219"/>
          </reference>
          <reference field="3" count="1">
            <x v="219"/>
          </reference>
        </references>
      </pivotArea>
    </format>
    <format dxfId="12818">
      <pivotArea dataOnly="0" labelOnly="1" fieldPosition="0">
        <references count="4">
          <reference field="0" count="1" selected="0">
            <x v="221"/>
          </reference>
          <reference field="1" count="1" selected="0">
            <x v="219"/>
          </reference>
          <reference field="2" count="1" selected="0">
            <x v="220"/>
          </reference>
          <reference field="3" count="1">
            <x v="220"/>
          </reference>
        </references>
      </pivotArea>
    </format>
    <format dxfId="12817">
      <pivotArea dataOnly="0" labelOnly="1" fieldPosition="0">
        <references count="4">
          <reference field="0" count="1" selected="0">
            <x v="222"/>
          </reference>
          <reference field="1" count="1" selected="0">
            <x v="220"/>
          </reference>
          <reference field="2" count="1" selected="0">
            <x v="221"/>
          </reference>
          <reference field="3" count="1">
            <x v="221"/>
          </reference>
        </references>
      </pivotArea>
    </format>
    <format dxfId="12816">
      <pivotArea dataOnly="0" labelOnly="1" fieldPosition="0">
        <references count="4">
          <reference field="0" count="1" selected="0">
            <x v="223"/>
          </reference>
          <reference field="1" count="1" selected="0">
            <x v="221"/>
          </reference>
          <reference field="2" count="1" selected="0">
            <x v="222"/>
          </reference>
          <reference field="3" count="1">
            <x v="222"/>
          </reference>
        </references>
      </pivotArea>
    </format>
    <format dxfId="12815">
      <pivotArea dataOnly="0" labelOnly="1" fieldPosition="0">
        <references count="4">
          <reference field="0" count="1" selected="0">
            <x v="224"/>
          </reference>
          <reference field="1" count="1" selected="0">
            <x v="222"/>
          </reference>
          <reference field="2" count="1" selected="0">
            <x v="223"/>
          </reference>
          <reference field="3" count="1">
            <x v="223"/>
          </reference>
        </references>
      </pivotArea>
    </format>
    <format dxfId="12814">
      <pivotArea dataOnly="0" labelOnly="1" fieldPosition="0">
        <references count="4">
          <reference field="0" count="1" selected="0">
            <x v="225"/>
          </reference>
          <reference field="1" count="1" selected="0">
            <x v="223"/>
          </reference>
          <reference field="2" count="1" selected="0">
            <x v="224"/>
          </reference>
          <reference field="3" count="1">
            <x v="224"/>
          </reference>
        </references>
      </pivotArea>
    </format>
    <format dxfId="12813">
      <pivotArea dataOnly="0" labelOnly="1" fieldPosition="0">
        <references count="4">
          <reference field="0" count="1" selected="0">
            <x v="226"/>
          </reference>
          <reference field="1" count="1" selected="0">
            <x v="224"/>
          </reference>
          <reference field="2" count="1" selected="0">
            <x v="225"/>
          </reference>
          <reference field="3" count="1">
            <x v="225"/>
          </reference>
        </references>
      </pivotArea>
    </format>
    <format dxfId="12812">
      <pivotArea dataOnly="0" labelOnly="1" fieldPosition="0">
        <references count="4">
          <reference field="0" count="1" selected="0">
            <x v="227"/>
          </reference>
          <reference field="1" count="1" selected="0">
            <x v="225"/>
          </reference>
          <reference field="2" count="1" selected="0">
            <x v="226"/>
          </reference>
          <reference field="3" count="1">
            <x v="226"/>
          </reference>
        </references>
      </pivotArea>
    </format>
    <format dxfId="12811">
      <pivotArea dataOnly="0" labelOnly="1" fieldPosition="0">
        <references count="4">
          <reference field="0" count="1" selected="0">
            <x v="228"/>
          </reference>
          <reference field="1" count="1" selected="0">
            <x v="226"/>
          </reference>
          <reference field="2" count="1" selected="0">
            <x v="227"/>
          </reference>
          <reference field="3" count="1">
            <x v="227"/>
          </reference>
        </references>
      </pivotArea>
    </format>
    <format dxfId="12810">
      <pivotArea dataOnly="0" labelOnly="1" fieldPosition="0">
        <references count="4">
          <reference field="0" count="1" selected="0">
            <x v="229"/>
          </reference>
          <reference field="1" count="1" selected="0">
            <x v="227"/>
          </reference>
          <reference field="2" count="1" selected="0">
            <x v="228"/>
          </reference>
          <reference field="3" count="1">
            <x v="228"/>
          </reference>
        </references>
      </pivotArea>
    </format>
    <format dxfId="12809">
      <pivotArea dataOnly="0" labelOnly="1" fieldPosition="0">
        <references count="4">
          <reference field="0" count="1" selected="0">
            <x v="230"/>
          </reference>
          <reference field="1" count="1" selected="0">
            <x v="228"/>
          </reference>
          <reference field="2" count="1" selected="0">
            <x v="229"/>
          </reference>
          <reference field="3" count="1">
            <x v="229"/>
          </reference>
        </references>
      </pivotArea>
    </format>
    <format dxfId="12808">
      <pivotArea dataOnly="0" labelOnly="1" fieldPosition="0">
        <references count="4">
          <reference field="0" count="1" selected="0">
            <x v="231"/>
          </reference>
          <reference field="1" count="1" selected="0">
            <x v="229"/>
          </reference>
          <reference field="2" count="1" selected="0">
            <x v="230"/>
          </reference>
          <reference field="3" count="1">
            <x v="230"/>
          </reference>
        </references>
      </pivotArea>
    </format>
    <format dxfId="12807">
      <pivotArea dataOnly="0" labelOnly="1" fieldPosition="0">
        <references count="4">
          <reference field="0" count="1" selected="0">
            <x v="232"/>
          </reference>
          <reference field="1" count="1" selected="0">
            <x v="230"/>
          </reference>
          <reference field="2" count="1" selected="0">
            <x v="231"/>
          </reference>
          <reference field="3" count="1">
            <x v="231"/>
          </reference>
        </references>
      </pivotArea>
    </format>
    <format dxfId="12806">
      <pivotArea dataOnly="0" labelOnly="1" fieldPosition="0">
        <references count="4">
          <reference field="0" count="1" selected="0">
            <x v="233"/>
          </reference>
          <reference field="1" count="1" selected="0">
            <x v="231"/>
          </reference>
          <reference field="2" count="1" selected="0">
            <x v="232"/>
          </reference>
          <reference field="3" count="1">
            <x v="232"/>
          </reference>
        </references>
      </pivotArea>
    </format>
    <format dxfId="12805">
      <pivotArea dataOnly="0" labelOnly="1" fieldPosition="0">
        <references count="4">
          <reference field="0" count="1" selected="0">
            <x v="234"/>
          </reference>
          <reference field="1" count="1" selected="0">
            <x v="232"/>
          </reference>
          <reference field="2" count="1" selected="0">
            <x v="233"/>
          </reference>
          <reference field="3" count="1">
            <x v="233"/>
          </reference>
        </references>
      </pivotArea>
    </format>
    <format dxfId="12804">
      <pivotArea dataOnly="0" labelOnly="1" fieldPosition="0">
        <references count="4">
          <reference field="0" count="1" selected="0">
            <x v="235"/>
          </reference>
          <reference field="1" count="1" selected="0">
            <x v="233"/>
          </reference>
          <reference field="2" count="1" selected="0">
            <x v="234"/>
          </reference>
          <reference field="3" count="1">
            <x v="234"/>
          </reference>
        </references>
      </pivotArea>
    </format>
    <format dxfId="12803">
      <pivotArea dataOnly="0" labelOnly="1" fieldPosition="0">
        <references count="4">
          <reference field="0" count="1" selected="0">
            <x v="236"/>
          </reference>
          <reference field="1" count="1" selected="0">
            <x v="234"/>
          </reference>
          <reference field="2" count="1" selected="0">
            <x v="235"/>
          </reference>
          <reference field="3" count="1">
            <x v="235"/>
          </reference>
        </references>
      </pivotArea>
    </format>
    <format dxfId="12802">
      <pivotArea dataOnly="0" labelOnly="1" fieldPosition="0">
        <references count="4">
          <reference field="0" count="1" selected="0">
            <x v="237"/>
          </reference>
          <reference field="1" count="1" selected="0">
            <x v="235"/>
          </reference>
          <reference field="2" count="1" selected="0">
            <x v="236"/>
          </reference>
          <reference field="3" count="1">
            <x v="236"/>
          </reference>
        </references>
      </pivotArea>
    </format>
    <format dxfId="12801">
      <pivotArea dataOnly="0" labelOnly="1" fieldPosition="0">
        <references count="4">
          <reference field="0" count="1" selected="0">
            <x v="238"/>
          </reference>
          <reference field="1" count="1" selected="0">
            <x v="236"/>
          </reference>
          <reference field="2" count="1" selected="0">
            <x v="237"/>
          </reference>
          <reference field="3" count="1">
            <x v="237"/>
          </reference>
        </references>
      </pivotArea>
    </format>
    <format dxfId="12800">
      <pivotArea dataOnly="0" labelOnly="1" fieldPosition="0">
        <references count="4">
          <reference field="0" count="1" selected="0">
            <x v="239"/>
          </reference>
          <reference field="1" count="1" selected="0">
            <x v="237"/>
          </reference>
          <reference field="2" count="1" selected="0">
            <x v="238"/>
          </reference>
          <reference field="3" count="1">
            <x v="238"/>
          </reference>
        </references>
      </pivotArea>
    </format>
    <format dxfId="12799">
      <pivotArea dataOnly="0" labelOnly="1" fieldPosition="0">
        <references count="4">
          <reference field="0" count="1" selected="0">
            <x v="240"/>
          </reference>
          <reference field="1" count="1" selected="0">
            <x v="238"/>
          </reference>
          <reference field="2" count="1" selected="0">
            <x v="239"/>
          </reference>
          <reference field="3" count="1">
            <x v="239"/>
          </reference>
        </references>
      </pivotArea>
    </format>
    <format dxfId="12798">
      <pivotArea dataOnly="0" labelOnly="1" fieldPosition="0">
        <references count="4">
          <reference field="0" count="1" selected="0">
            <x v="241"/>
          </reference>
          <reference field="1" count="1" selected="0">
            <x v="239"/>
          </reference>
          <reference field="2" count="1" selected="0">
            <x v="240"/>
          </reference>
          <reference field="3" count="1">
            <x v="240"/>
          </reference>
        </references>
      </pivotArea>
    </format>
    <format dxfId="12797">
      <pivotArea dataOnly="0" labelOnly="1" fieldPosition="0">
        <references count="4">
          <reference field="0" count="1" selected="0">
            <x v="242"/>
          </reference>
          <reference field="1" count="1" selected="0">
            <x v="240"/>
          </reference>
          <reference field="2" count="1" selected="0">
            <x v="241"/>
          </reference>
          <reference field="3" count="1">
            <x v="241"/>
          </reference>
        </references>
      </pivotArea>
    </format>
    <format dxfId="12796">
      <pivotArea dataOnly="0" labelOnly="1" fieldPosition="0">
        <references count="4">
          <reference field="0" count="1" selected="0">
            <x v="243"/>
          </reference>
          <reference field="1" count="1" selected="0">
            <x v="241"/>
          </reference>
          <reference field="2" count="1" selected="0">
            <x v="242"/>
          </reference>
          <reference field="3" count="1">
            <x v="242"/>
          </reference>
        </references>
      </pivotArea>
    </format>
    <format dxfId="12795">
      <pivotArea dataOnly="0" labelOnly="1" fieldPosition="0">
        <references count="4">
          <reference field="0" count="1" selected="0">
            <x v="244"/>
          </reference>
          <reference field="1" count="1" selected="0">
            <x v="242"/>
          </reference>
          <reference field="2" count="1" selected="0">
            <x v="243"/>
          </reference>
          <reference field="3" count="1">
            <x v="243"/>
          </reference>
        </references>
      </pivotArea>
    </format>
    <format dxfId="12794">
      <pivotArea dataOnly="0" labelOnly="1" fieldPosition="0">
        <references count="4">
          <reference field="0" count="1" selected="0">
            <x v="245"/>
          </reference>
          <reference field="1" count="1" selected="0">
            <x v="243"/>
          </reference>
          <reference field="2" count="1" selected="0">
            <x v="244"/>
          </reference>
          <reference field="3" count="1">
            <x v="244"/>
          </reference>
        </references>
      </pivotArea>
    </format>
    <format dxfId="12793">
      <pivotArea dataOnly="0" labelOnly="1" fieldPosition="0">
        <references count="4">
          <reference field="0" count="1" selected="0">
            <x v="246"/>
          </reference>
          <reference field="1" count="1" selected="0">
            <x v="244"/>
          </reference>
          <reference field="2" count="1" selected="0">
            <x v="245"/>
          </reference>
          <reference field="3" count="1">
            <x v="245"/>
          </reference>
        </references>
      </pivotArea>
    </format>
    <format dxfId="12792">
      <pivotArea dataOnly="0" labelOnly="1" fieldPosition="0">
        <references count="4">
          <reference field="0" count="1" selected="0">
            <x v="247"/>
          </reference>
          <reference field="1" count="1" selected="0">
            <x v="245"/>
          </reference>
          <reference field="2" count="1" selected="0">
            <x v="246"/>
          </reference>
          <reference field="3" count="1">
            <x v="246"/>
          </reference>
        </references>
      </pivotArea>
    </format>
    <format dxfId="12791">
      <pivotArea dataOnly="0" labelOnly="1" fieldPosition="0">
        <references count="4">
          <reference field="0" count="1" selected="0">
            <x v="248"/>
          </reference>
          <reference field="1" count="1" selected="0">
            <x v="246"/>
          </reference>
          <reference field="2" count="1" selected="0">
            <x v="247"/>
          </reference>
          <reference field="3" count="1">
            <x v="247"/>
          </reference>
        </references>
      </pivotArea>
    </format>
    <format dxfId="12790">
      <pivotArea dataOnly="0" labelOnly="1" fieldPosition="0">
        <references count="4">
          <reference field="0" count="1" selected="0">
            <x v="249"/>
          </reference>
          <reference field="1" count="1" selected="0">
            <x v="247"/>
          </reference>
          <reference field="2" count="1" selected="0">
            <x v="248"/>
          </reference>
          <reference field="3" count="1">
            <x v="248"/>
          </reference>
        </references>
      </pivotArea>
    </format>
    <format dxfId="12789">
      <pivotArea dataOnly="0" labelOnly="1" fieldPosition="0">
        <references count="4">
          <reference field="0" count="1" selected="0">
            <x v="250"/>
          </reference>
          <reference field="1" count="1" selected="0">
            <x v="248"/>
          </reference>
          <reference field="2" count="1" selected="0">
            <x v="249"/>
          </reference>
          <reference field="3" count="1">
            <x v="249"/>
          </reference>
        </references>
      </pivotArea>
    </format>
    <format dxfId="12788">
      <pivotArea dataOnly="0" labelOnly="1" fieldPosition="0">
        <references count="4">
          <reference field="0" count="1" selected="0">
            <x v="251"/>
          </reference>
          <reference field="1" count="1" selected="0">
            <x v="249"/>
          </reference>
          <reference field="2" count="1" selected="0">
            <x v="250"/>
          </reference>
          <reference field="3" count="1">
            <x v="250"/>
          </reference>
        </references>
      </pivotArea>
    </format>
    <format dxfId="12787">
      <pivotArea dataOnly="0" labelOnly="1" fieldPosition="0">
        <references count="4">
          <reference field="0" count="1" selected="0">
            <x v="252"/>
          </reference>
          <reference field="1" count="1" selected="0">
            <x v="250"/>
          </reference>
          <reference field="2" count="1" selected="0">
            <x v="251"/>
          </reference>
          <reference field="3" count="1">
            <x v="251"/>
          </reference>
        </references>
      </pivotArea>
    </format>
    <format dxfId="12786">
      <pivotArea dataOnly="0" labelOnly="1" fieldPosition="0">
        <references count="4">
          <reference field="0" count="1" selected="0">
            <x v="253"/>
          </reference>
          <reference field="1" count="1" selected="0">
            <x v="251"/>
          </reference>
          <reference field="2" count="1" selected="0">
            <x v="252"/>
          </reference>
          <reference field="3" count="1">
            <x v="252"/>
          </reference>
        </references>
      </pivotArea>
    </format>
    <format dxfId="12785">
      <pivotArea dataOnly="0" labelOnly="1" fieldPosition="0">
        <references count="4">
          <reference field="0" count="1" selected="0">
            <x v="254"/>
          </reference>
          <reference field="1" count="1" selected="0">
            <x v="252"/>
          </reference>
          <reference field="2" count="1" selected="0">
            <x v="253"/>
          </reference>
          <reference field="3" count="1">
            <x v="253"/>
          </reference>
        </references>
      </pivotArea>
    </format>
    <format dxfId="12784">
      <pivotArea dataOnly="0" labelOnly="1" fieldPosition="0">
        <references count="4">
          <reference field="0" count="1" selected="0">
            <x v="255"/>
          </reference>
          <reference field="1" count="1" selected="0">
            <x v="253"/>
          </reference>
          <reference field="2" count="1" selected="0">
            <x v="254"/>
          </reference>
          <reference field="3" count="1">
            <x v="254"/>
          </reference>
        </references>
      </pivotArea>
    </format>
    <format dxfId="12783">
      <pivotArea dataOnly="0" labelOnly="1" fieldPosition="0">
        <references count="4">
          <reference field="0" count="1" selected="0">
            <x v="256"/>
          </reference>
          <reference field="1" count="1" selected="0">
            <x v="254"/>
          </reference>
          <reference field="2" count="1" selected="0">
            <x v="255"/>
          </reference>
          <reference field="3" count="1">
            <x v="255"/>
          </reference>
        </references>
      </pivotArea>
    </format>
    <format dxfId="12782">
      <pivotArea dataOnly="0" labelOnly="1" fieldPosition="0">
        <references count="4">
          <reference field="0" count="1" selected="0">
            <x v="257"/>
          </reference>
          <reference field="1" count="1" selected="0">
            <x v="255"/>
          </reference>
          <reference field="2" count="1" selected="0">
            <x v="256"/>
          </reference>
          <reference field="3" count="1">
            <x v="256"/>
          </reference>
        </references>
      </pivotArea>
    </format>
    <format dxfId="12781">
      <pivotArea dataOnly="0" labelOnly="1" fieldPosition="0">
        <references count="4">
          <reference field="0" count="1" selected="0">
            <x v="258"/>
          </reference>
          <reference field="1" count="1" selected="0">
            <x v="256"/>
          </reference>
          <reference field="2" count="1" selected="0">
            <x v="257"/>
          </reference>
          <reference field="3" count="1">
            <x v="257"/>
          </reference>
        </references>
      </pivotArea>
    </format>
    <format dxfId="12780">
      <pivotArea dataOnly="0" labelOnly="1" fieldPosition="0">
        <references count="4">
          <reference field="0" count="1" selected="0">
            <x v="259"/>
          </reference>
          <reference field="1" count="1" selected="0">
            <x v="257"/>
          </reference>
          <reference field="2" count="1" selected="0">
            <x v="258"/>
          </reference>
          <reference field="3" count="1">
            <x v="258"/>
          </reference>
        </references>
      </pivotArea>
    </format>
    <format dxfId="12779">
      <pivotArea dataOnly="0" labelOnly="1" fieldPosition="0">
        <references count="4">
          <reference field="0" count="1" selected="0">
            <x v="260"/>
          </reference>
          <reference field="1" count="1" selected="0">
            <x v="258"/>
          </reference>
          <reference field="2" count="1" selected="0">
            <x v="259"/>
          </reference>
          <reference field="3" count="1">
            <x v="259"/>
          </reference>
        </references>
      </pivotArea>
    </format>
    <format dxfId="12778">
      <pivotArea dataOnly="0" labelOnly="1" fieldPosition="0">
        <references count="4">
          <reference field="0" count="1" selected="0">
            <x v="261"/>
          </reference>
          <reference field="1" count="1" selected="0">
            <x v="259"/>
          </reference>
          <reference field="2" count="1" selected="0">
            <x v="260"/>
          </reference>
          <reference field="3" count="1">
            <x v="260"/>
          </reference>
        </references>
      </pivotArea>
    </format>
    <format dxfId="12777">
      <pivotArea dataOnly="0" labelOnly="1" fieldPosition="0">
        <references count="4">
          <reference field="0" count="1" selected="0">
            <x v="262"/>
          </reference>
          <reference field="1" count="1" selected="0">
            <x v="260"/>
          </reference>
          <reference field="2" count="1" selected="0">
            <x v="261"/>
          </reference>
          <reference field="3" count="1">
            <x v="261"/>
          </reference>
        </references>
      </pivotArea>
    </format>
    <format dxfId="12776">
      <pivotArea dataOnly="0" labelOnly="1" fieldPosition="0">
        <references count="4">
          <reference field="0" count="1" selected="0">
            <x v="263"/>
          </reference>
          <reference field="1" count="1" selected="0">
            <x v="261"/>
          </reference>
          <reference field="2" count="1" selected="0">
            <x v="262"/>
          </reference>
          <reference field="3" count="1">
            <x v="262"/>
          </reference>
        </references>
      </pivotArea>
    </format>
    <format dxfId="12775">
      <pivotArea dataOnly="0" labelOnly="1" fieldPosition="0">
        <references count="4">
          <reference field="0" count="1" selected="0">
            <x v="264"/>
          </reference>
          <reference field="1" count="1" selected="0">
            <x v="262"/>
          </reference>
          <reference field="2" count="1" selected="0">
            <x v="263"/>
          </reference>
          <reference field="3" count="1">
            <x v="263"/>
          </reference>
        </references>
      </pivotArea>
    </format>
    <format dxfId="12774">
      <pivotArea dataOnly="0" labelOnly="1" fieldPosition="0">
        <references count="4">
          <reference field="0" count="1" selected="0">
            <x v="265"/>
          </reference>
          <reference field="1" count="1" selected="0">
            <x v="263"/>
          </reference>
          <reference field="2" count="1" selected="0">
            <x v="264"/>
          </reference>
          <reference field="3" count="1">
            <x v="264"/>
          </reference>
        </references>
      </pivotArea>
    </format>
    <format dxfId="12773">
      <pivotArea dataOnly="0" labelOnly="1" fieldPosition="0">
        <references count="4">
          <reference field="0" count="1" selected="0">
            <x v="266"/>
          </reference>
          <reference field="1" count="1" selected="0">
            <x v="264"/>
          </reference>
          <reference field="2" count="1" selected="0">
            <x v="265"/>
          </reference>
          <reference field="3" count="1">
            <x v="265"/>
          </reference>
        </references>
      </pivotArea>
    </format>
    <format dxfId="12772">
      <pivotArea dataOnly="0" labelOnly="1" fieldPosition="0">
        <references count="4">
          <reference field="0" count="1" selected="0">
            <x v="267"/>
          </reference>
          <reference field="1" count="1" selected="0">
            <x v="265"/>
          </reference>
          <reference field="2" count="1" selected="0">
            <x v="266"/>
          </reference>
          <reference field="3" count="1">
            <x v="266"/>
          </reference>
        </references>
      </pivotArea>
    </format>
    <format dxfId="12771">
      <pivotArea dataOnly="0" labelOnly="1" fieldPosition="0">
        <references count="4">
          <reference field="0" count="1" selected="0">
            <x v="268"/>
          </reference>
          <reference field="1" count="1" selected="0">
            <x v="266"/>
          </reference>
          <reference field="2" count="1" selected="0">
            <x v="267"/>
          </reference>
          <reference field="3" count="1">
            <x v="267"/>
          </reference>
        </references>
      </pivotArea>
    </format>
    <format dxfId="12770">
      <pivotArea dataOnly="0" labelOnly="1" fieldPosition="0">
        <references count="4">
          <reference field="0" count="1" selected="0">
            <x v="269"/>
          </reference>
          <reference field="1" count="1" selected="0">
            <x v="267"/>
          </reference>
          <reference field="2" count="1" selected="0">
            <x v="268"/>
          </reference>
          <reference field="3" count="1">
            <x v="268"/>
          </reference>
        </references>
      </pivotArea>
    </format>
    <format dxfId="12769">
      <pivotArea dataOnly="0" labelOnly="1" fieldPosition="0">
        <references count="4">
          <reference field="0" count="1" selected="0">
            <x v="270"/>
          </reference>
          <reference field="1" count="1" selected="0">
            <x v="268"/>
          </reference>
          <reference field="2" count="1" selected="0">
            <x v="269"/>
          </reference>
          <reference field="3" count="1">
            <x v="269"/>
          </reference>
        </references>
      </pivotArea>
    </format>
    <format dxfId="12768">
      <pivotArea dataOnly="0" labelOnly="1" fieldPosition="0">
        <references count="4">
          <reference field="0" count="1" selected="0">
            <x v="271"/>
          </reference>
          <reference field="1" count="1" selected="0">
            <x v="269"/>
          </reference>
          <reference field="2" count="1" selected="0">
            <x v="270"/>
          </reference>
          <reference field="3" count="1">
            <x v="270"/>
          </reference>
        </references>
      </pivotArea>
    </format>
    <format dxfId="12767">
      <pivotArea dataOnly="0" labelOnly="1" fieldPosition="0">
        <references count="4">
          <reference field="0" count="1" selected="0">
            <x v="272"/>
          </reference>
          <reference field="1" count="1" selected="0">
            <x v="270"/>
          </reference>
          <reference field="2" count="1" selected="0">
            <x v="271"/>
          </reference>
          <reference field="3" count="1">
            <x v="271"/>
          </reference>
        </references>
      </pivotArea>
    </format>
    <format dxfId="12766">
      <pivotArea dataOnly="0" labelOnly="1" fieldPosition="0">
        <references count="4">
          <reference field="0" count="1" selected="0">
            <x v="273"/>
          </reference>
          <reference field="1" count="1" selected="0">
            <x v="271"/>
          </reference>
          <reference field="2" count="1" selected="0">
            <x v="272"/>
          </reference>
          <reference field="3" count="1">
            <x v="272"/>
          </reference>
        </references>
      </pivotArea>
    </format>
    <format dxfId="12765">
      <pivotArea dataOnly="0" labelOnly="1" fieldPosition="0">
        <references count="4">
          <reference field="0" count="1" selected="0">
            <x v="274"/>
          </reference>
          <reference field="1" count="1" selected="0">
            <x v="272"/>
          </reference>
          <reference field="2" count="1" selected="0">
            <x v="273"/>
          </reference>
          <reference field="3" count="1">
            <x v="273"/>
          </reference>
        </references>
      </pivotArea>
    </format>
    <format dxfId="12764">
      <pivotArea dataOnly="0" labelOnly="1" fieldPosition="0">
        <references count="4">
          <reference field="0" count="1" selected="0">
            <x v="275"/>
          </reference>
          <reference field="1" count="1" selected="0">
            <x v="273"/>
          </reference>
          <reference field="2" count="1" selected="0">
            <x v="274"/>
          </reference>
          <reference field="3" count="1">
            <x v="274"/>
          </reference>
        </references>
      </pivotArea>
    </format>
    <format dxfId="12763">
      <pivotArea dataOnly="0" labelOnly="1" fieldPosition="0">
        <references count="4">
          <reference field="0" count="1" selected="0">
            <x v="276"/>
          </reference>
          <reference field="1" count="1" selected="0">
            <x v="274"/>
          </reference>
          <reference field="2" count="1" selected="0">
            <x v="275"/>
          </reference>
          <reference field="3" count="1">
            <x v="275"/>
          </reference>
        </references>
      </pivotArea>
    </format>
    <format dxfId="12762">
      <pivotArea dataOnly="0" labelOnly="1" fieldPosition="0">
        <references count="4">
          <reference field="0" count="1" selected="0">
            <x v="277"/>
          </reference>
          <reference field="1" count="1" selected="0">
            <x v="275"/>
          </reference>
          <reference field="2" count="1" selected="0">
            <x v="276"/>
          </reference>
          <reference field="3" count="1">
            <x v="276"/>
          </reference>
        </references>
      </pivotArea>
    </format>
    <format dxfId="12761">
      <pivotArea dataOnly="0" labelOnly="1" fieldPosition="0">
        <references count="4">
          <reference field="0" count="1" selected="0">
            <x v="278"/>
          </reference>
          <reference field="1" count="1" selected="0">
            <x v="276"/>
          </reference>
          <reference field="2" count="1" selected="0">
            <x v="277"/>
          </reference>
          <reference field="3" count="1">
            <x v="277"/>
          </reference>
        </references>
      </pivotArea>
    </format>
    <format dxfId="12760">
      <pivotArea dataOnly="0" labelOnly="1" fieldPosition="0">
        <references count="4">
          <reference field="0" count="1" selected="0">
            <x v="279"/>
          </reference>
          <reference field="1" count="1" selected="0">
            <x v="277"/>
          </reference>
          <reference field="2" count="1" selected="0">
            <x v="278"/>
          </reference>
          <reference field="3" count="1">
            <x v="278"/>
          </reference>
        </references>
      </pivotArea>
    </format>
    <format dxfId="12759">
      <pivotArea dataOnly="0" labelOnly="1" fieldPosition="0">
        <references count="4">
          <reference field="0" count="1" selected="0">
            <x v="280"/>
          </reference>
          <reference field="1" count="1" selected="0">
            <x v="278"/>
          </reference>
          <reference field="2" count="1" selected="0">
            <x v="279"/>
          </reference>
          <reference field="3" count="1">
            <x v="279"/>
          </reference>
        </references>
      </pivotArea>
    </format>
    <format dxfId="12758">
      <pivotArea dataOnly="0" labelOnly="1" fieldPosition="0">
        <references count="4">
          <reference field="0" count="1" selected="0">
            <x v="281"/>
          </reference>
          <reference field="1" count="1" selected="0">
            <x v="279"/>
          </reference>
          <reference field="2" count="1" selected="0">
            <x v="280"/>
          </reference>
          <reference field="3" count="1">
            <x v="280"/>
          </reference>
        </references>
      </pivotArea>
    </format>
    <format dxfId="12757">
      <pivotArea dataOnly="0" labelOnly="1" fieldPosition="0">
        <references count="4">
          <reference field="0" count="1" selected="0">
            <x v="282"/>
          </reference>
          <reference field="1" count="1" selected="0">
            <x v="280"/>
          </reference>
          <reference field="2" count="1" selected="0">
            <x v="281"/>
          </reference>
          <reference field="3" count="1">
            <x v="281"/>
          </reference>
        </references>
      </pivotArea>
    </format>
    <format dxfId="12756">
      <pivotArea dataOnly="0" labelOnly="1" fieldPosition="0">
        <references count="4">
          <reference field="0" count="1" selected="0">
            <x v="283"/>
          </reference>
          <reference field="1" count="1" selected="0">
            <x v="281"/>
          </reference>
          <reference field="2" count="1" selected="0">
            <x v="282"/>
          </reference>
          <reference field="3" count="1">
            <x v="282"/>
          </reference>
        </references>
      </pivotArea>
    </format>
    <format dxfId="12755">
      <pivotArea dataOnly="0" labelOnly="1" fieldPosition="0">
        <references count="4">
          <reference field="0" count="1" selected="0">
            <x v="284"/>
          </reference>
          <reference field="1" count="1" selected="0">
            <x v="282"/>
          </reference>
          <reference field="2" count="1" selected="0">
            <x v="283"/>
          </reference>
          <reference field="3" count="1">
            <x v="283"/>
          </reference>
        </references>
      </pivotArea>
    </format>
    <format dxfId="12754">
      <pivotArea dataOnly="0" labelOnly="1" fieldPosition="0">
        <references count="4">
          <reference field="0" count="1" selected="0">
            <x v="285"/>
          </reference>
          <reference field="1" count="1" selected="0">
            <x v="283"/>
          </reference>
          <reference field="2" count="1" selected="0">
            <x v="284"/>
          </reference>
          <reference field="3" count="1">
            <x v="284"/>
          </reference>
        </references>
      </pivotArea>
    </format>
    <format dxfId="12753">
      <pivotArea dataOnly="0" labelOnly="1" fieldPosition="0">
        <references count="4">
          <reference field="0" count="1" selected="0">
            <x v="286"/>
          </reference>
          <reference field="1" count="1" selected="0">
            <x v="284"/>
          </reference>
          <reference field="2" count="1" selected="0">
            <x v="285"/>
          </reference>
          <reference field="3" count="1">
            <x v="285"/>
          </reference>
        </references>
      </pivotArea>
    </format>
    <format dxfId="12752">
      <pivotArea dataOnly="0" labelOnly="1" fieldPosition="0">
        <references count="4">
          <reference field="0" count="1" selected="0">
            <x v="287"/>
          </reference>
          <reference field="1" count="1" selected="0">
            <x v="285"/>
          </reference>
          <reference field="2" count="1" selected="0">
            <x v="286"/>
          </reference>
          <reference field="3" count="1">
            <x v="286"/>
          </reference>
        </references>
      </pivotArea>
    </format>
    <format dxfId="12751">
      <pivotArea dataOnly="0" labelOnly="1" fieldPosition="0">
        <references count="4">
          <reference field="0" count="1" selected="0">
            <x v="288"/>
          </reference>
          <reference field="1" count="1" selected="0">
            <x v="286"/>
          </reference>
          <reference field="2" count="1" selected="0">
            <x v="287"/>
          </reference>
          <reference field="3" count="1">
            <x v="287"/>
          </reference>
        </references>
      </pivotArea>
    </format>
    <format dxfId="12750">
      <pivotArea dataOnly="0" labelOnly="1" fieldPosition="0">
        <references count="4">
          <reference field="0" count="1" selected="0">
            <x v="289"/>
          </reference>
          <reference field="1" count="1" selected="0">
            <x v="287"/>
          </reference>
          <reference field="2" count="1" selected="0">
            <x v="288"/>
          </reference>
          <reference field="3" count="1">
            <x v="288"/>
          </reference>
        </references>
      </pivotArea>
    </format>
    <format dxfId="12749">
      <pivotArea dataOnly="0" labelOnly="1" fieldPosition="0">
        <references count="4">
          <reference field="0" count="1" selected="0">
            <x v="290"/>
          </reference>
          <reference field="1" count="1" selected="0">
            <x v="288"/>
          </reference>
          <reference field="2" count="1" selected="0">
            <x v="289"/>
          </reference>
          <reference field="3" count="1">
            <x v="289"/>
          </reference>
        </references>
      </pivotArea>
    </format>
    <format dxfId="12748">
      <pivotArea dataOnly="0" labelOnly="1" fieldPosition="0">
        <references count="4">
          <reference field="0" count="1" selected="0">
            <x v="291"/>
          </reference>
          <reference field="1" count="1" selected="0">
            <x v="289"/>
          </reference>
          <reference field="2" count="1" selected="0">
            <x v="290"/>
          </reference>
          <reference field="3" count="1">
            <x v="290"/>
          </reference>
        </references>
      </pivotArea>
    </format>
    <format dxfId="12747">
      <pivotArea dataOnly="0" labelOnly="1" fieldPosition="0">
        <references count="4">
          <reference field="0" count="1" selected="0">
            <x v="292"/>
          </reference>
          <reference field="1" count="1" selected="0">
            <x v="290"/>
          </reference>
          <reference field="2" count="1" selected="0">
            <x v="291"/>
          </reference>
          <reference field="3" count="1">
            <x v="291"/>
          </reference>
        </references>
      </pivotArea>
    </format>
    <format dxfId="12746">
      <pivotArea dataOnly="0" labelOnly="1" fieldPosition="0">
        <references count="4">
          <reference field="0" count="1" selected="0">
            <x v="293"/>
          </reference>
          <reference field="1" count="1" selected="0">
            <x v="291"/>
          </reference>
          <reference field="2" count="1" selected="0">
            <x v="292"/>
          </reference>
          <reference field="3" count="1">
            <x v="292"/>
          </reference>
        </references>
      </pivotArea>
    </format>
    <format dxfId="12745">
      <pivotArea dataOnly="0" labelOnly="1" fieldPosition="0">
        <references count="4">
          <reference field="0" count="1" selected="0">
            <x v="294"/>
          </reference>
          <reference field="1" count="1" selected="0">
            <x v="292"/>
          </reference>
          <reference field="2" count="1" selected="0">
            <x v="293"/>
          </reference>
          <reference field="3" count="1">
            <x v="293"/>
          </reference>
        </references>
      </pivotArea>
    </format>
    <format dxfId="12744">
      <pivotArea dataOnly="0" labelOnly="1" fieldPosition="0">
        <references count="4">
          <reference field="0" count="1" selected="0">
            <x v="295"/>
          </reference>
          <reference field="1" count="1" selected="0">
            <x v="293"/>
          </reference>
          <reference field="2" count="1" selected="0">
            <x v="294"/>
          </reference>
          <reference field="3" count="1">
            <x v="294"/>
          </reference>
        </references>
      </pivotArea>
    </format>
    <format dxfId="12743">
      <pivotArea dataOnly="0" labelOnly="1" fieldPosition="0">
        <references count="4">
          <reference field="0" count="1" selected="0">
            <x v="296"/>
          </reference>
          <reference field="1" count="1" selected="0">
            <x v="294"/>
          </reference>
          <reference field="2" count="1" selected="0">
            <x v="295"/>
          </reference>
          <reference field="3" count="1">
            <x v="295"/>
          </reference>
        </references>
      </pivotArea>
    </format>
    <format dxfId="12742">
      <pivotArea dataOnly="0" labelOnly="1" fieldPosition="0">
        <references count="4">
          <reference field="0" count="1" selected="0">
            <x v="297"/>
          </reference>
          <reference field="1" count="1" selected="0">
            <x v="295"/>
          </reference>
          <reference field="2" count="1" selected="0">
            <x v="296"/>
          </reference>
          <reference field="3" count="1">
            <x v="296"/>
          </reference>
        </references>
      </pivotArea>
    </format>
    <format dxfId="12741">
      <pivotArea dataOnly="0" labelOnly="1" fieldPosition="0">
        <references count="4">
          <reference field="0" count="1" selected="0">
            <x v="298"/>
          </reference>
          <reference field="1" count="1" selected="0">
            <x v="296"/>
          </reference>
          <reference field="2" count="1" selected="0">
            <x v="297"/>
          </reference>
          <reference field="3" count="1">
            <x v="297"/>
          </reference>
        </references>
      </pivotArea>
    </format>
    <format dxfId="12740">
      <pivotArea dataOnly="0" labelOnly="1" fieldPosition="0">
        <references count="4">
          <reference field="0" count="1" selected="0">
            <x v="299"/>
          </reference>
          <reference field="1" count="1" selected="0">
            <x v="297"/>
          </reference>
          <reference field="2" count="1" selected="0">
            <x v="298"/>
          </reference>
          <reference field="3" count="1">
            <x v="298"/>
          </reference>
        </references>
      </pivotArea>
    </format>
    <format dxfId="12739">
      <pivotArea dataOnly="0" labelOnly="1" fieldPosition="0">
        <references count="4">
          <reference field="0" count="1" selected="0">
            <x v="300"/>
          </reference>
          <reference field="1" count="1" selected="0">
            <x v="298"/>
          </reference>
          <reference field="2" count="1" selected="0">
            <x v="299"/>
          </reference>
          <reference field="3" count="1">
            <x v="299"/>
          </reference>
        </references>
      </pivotArea>
    </format>
    <format dxfId="12738">
      <pivotArea dataOnly="0" labelOnly="1" fieldPosition="0">
        <references count="4">
          <reference field="0" count="1" selected="0">
            <x v="301"/>
          </reference>
          <reference field="1" count="1" selected="0">
            <x v="299"/>
          </reference>
          <reference field="2" count="1" selected="0">
            <x v="300"/>
          </reference>
          <reference field="3" count="1">
            <x v="300"/>
          </reference>
        </references>
      </pivotArea>
    </format>
    <format dxfId="12737">
      <pivotArea dataOnly="0" labelOnly="1" fieldPosition="0">
        <references count="4">
          <reference field="0" count="1" selected="0">
            <x v="302"/>
          </reference>
          <reference field="1" count="1" selected="0">
            <x v="300"/>
          </reference>
          <reference field="2" count="1" selected="0">
            <x v="301"/>
          </reference>
          <reference field="3" count="1">
            <x v="301"/>
          </reference>
        </references>
      </pivotArea>
    </format>
    <format dxfId="12736">
      <pivotArea dataOnly="0" labelOnly="1" fieldPosition="0">
        <references count="4">
          <reference field="0" count="1" selected="0">
            <x v="303"/>
          </reference>
          <reference field="1" count="1" selected="0">
            <x v="301"/>
          </reference>
          <reference field="2" count="1" selected="0">
            <x v="302"/>
          </reference>
          <reference field="3" count="1">
            <x v="302"/>
          </reference>
        </references>
      </pivotArea>
    </format>
    <format dxfId="12735">
      <pivotArea dataOnly="0" labelOnly="1" fieldPosition="0">
        <references count="4">
          <reference field="0" count="1" selected="0">
            <x v="304"/>
          </reference>
          <reference field="1" count="1" selected="0">
            <x v="302"/>
          </reference>
          <reference field="2" count="1" selected="0">
            <x v="303"/>
          </reference>
          <reference field="3" count="1">
            <x v="303"/>
          </reference>
        </references>
      </pivotArea>
    </format>
    <format dxfId="12734">
      <pivotArea dataOnly="0" labelOnly="1" fieldPosition="0">
        <references count="4">
          <reference field="0" count="1" selected="0">
            <x v="305"/>
          </reference>
          <reference field="1" count="1" selected="0">
            <x v="303"/>
          </reference>
          <reference field="2" count="1" selected="0">
            <x v="304"/>
          </reference>
          <reference field="3" count="1">
            <x v="304"/>
          </reference>
        </references>
      </pivotArea>
    </format>
    <format dxfId="12733">
      <pivotArea dataOnly="0" labelOnly="1" fieldPosition="0">
        <references count="4">
          <reference field="0" count="1" selected="0">
            <x v="306"/>
          </reference>
          <reference field="1" count="1" selected="0">
            <x v="304"/>
          </reference>
          <reference field="2" count="1" selected="0">
            <x v="305"/>
          </reference>
          <reference field="3" count="1">
            <x v="305"/>
          </reference>
        </references>
      </pivotArea>
    </format>
    <format dxfId="12732">
      <pivotArea dataOnly="0" labelOnly="1" fieldPosition="0">
        <references count="4">
          <reference field="0" count="1" selected="0">
            <x v="307"/>
          </reference>
          <reference field="1" count="1" selected="0">
            <x v="305"/>
          </reference>
          <reference field="2" count="1" selected="0">
            <x v="306"/>
          </reference>
          <reference field="3" count="1">
            <x v="306"/>
          </reference>
        </references>
      </pivotArea>
    </format>
    <format dxfId="12731">
      <pivotArea dataOnly="0" labelOnly="1" fieldPosition="0">
        <references count="4">
          <reference field="0" count="1" selected="0">
            <x v="308"/>
          </reference>
          <reference field="1" count="1" selected="0">
            <x v="306"/>
          </reference>
          <reference field="2" count="1" selected="0">
            <x v="307"/>
          </reference>
          <reference field="3" count="1">
            <x v="307"/>
          </reference>
        </references>
      </pivotArea>
    </format>
    <format dxfId="12730">
      <pivotArea dataOnly="0" labelOnly="1" fieldPosition="0">
        <references count="4">
          <reference field="0" count="1" selected="0">
            <x v="309"/>
          </reference>
          <reference field="1" count="1" selected="0">
            <x v="307"/>
          </reference>
          <reference field="2" count="1" selected="0">
            <x v="308"/>
          </reference>
          <reference field="3" count="1">
            <x v="308"/>
          </reference>
        </references>
      </pivotArea>
    </format>
    <format dxfId="12729">
      <pivotArea dataOnly="0" labelOnly="1" fieldPosition="0">
        <references count="4">
          <reference field="0" count="1" selected="0">
            <x v="310"/>
          </reference>
          <reference field="1" count="1" selected="0">
            <x v="308"/>
          </reference>
          <reference field="2" count="1" selected="0">
            <x v="309"/>
          </reference>
          <reference field="3" count="1">
            <x v="309"/>
          </reference>
        </references>
      </pivotArea>
    </format>
    <format dxfId="12728">
      <pivotArea dataOnly="0" labelOnly="1" fieldPosition="0">
        <references count="4">
          <reference field="0" count="1" selected="0">
            <x v="311"/>
          </reference>
          <reference field="1" count="1" selected="0">
            <x v="309"/>
          </reference>
          <reference field="2" count="1" selected="0">
            <x v="310"/>
          </reference>
          <reference field="3" count="1">
            <x v="310"/>
          </reference>
        </references>
      </pivotArea>
    </format>
    <format dxfId="12727">
      <pivotArea dataOnly="0" labelOnly="1" fieldPosition="0">
        <references count="4">
          <reference field="0" count="1" selected="0">
            <x v="312"/>
          </reference>
          <reference field="1" count="1" selected="0">
            <x v="310"/>
          </reference>
          <reference field="2" count="1" selected="0">
            <x v="311"/>
          </reference>
          <reference field="3" count="1">
            <x v="311"/>
          </reference>
        </references>
      </pivotArea>
    </format>
    <format dxfId="12726">
      <pivotArea dataOnly="0" labelOnly="1" fieldPosition="0">
        <references count="4">
          <reference field="0" count="1" selected="0">
            <x v="313"/>
          </reference>
          <reference field="1" count="1" selected="0">
            <x v="311"/>
          </reference>
          <reference field="2" count="1" selected="0">
            <x v="312"/>
          </reference>
          <reference field="3" count="1">
            <x v="312"/>
          </reference>
        </references>
      </pivotArea>
    </format>
    <format dxfId="12725">
      <pivotArea dataOnly="0" labelOnly="1" fieldPosition="0">
        <references count="4">
          <reference field="0" count="1" selected="0">
            <x v="314"/>
          </reference>
          <reference field="1" count="1" selected="0">
            <x v="312"/>
          </reference>
          <reference field="2" count="1" selected="0">
            <x v="313"/>
          </reference>
          <reference field="3" count="1">
            <x v="313"/>
          </reference>
        </references>
      </pivotArea>
    </format>
    <format dxfId="12724">
      <pivotArea dataOnly="0" labelOnly="1" fieldPosition="0">
        <references count="4">
          <reference field="0" count="1" selected="0">
            <x v="315"/>
          </reference>
          <reference field="1" count="1" selected="0">
            <x v="313"/>
          </reference>
          <reference field="2" count="1" selected="0">
            <x v="314"/>
          </reference>
          <reference field="3" count="1">
            <x v="314"/>
          </reference>
        </references>
      </pivotArea>
    </format>
    <format dxfId="12723">
      <pivotArea dataOnly="0" labelOnly="1" fieldPosition="0">
        <references count="4">
          <reference field="0" count="1" selected="0">
            <x v="316"/>
          </reference>
          <reference field="1" count="1" selected="0">
            <x v="314"/>
          </reference>
          <reference field="2" count="1" selected="0">
            <x v="315"/>
          </reference>
          <reference field="3" count="1">
            <x v="315"/>
          </reference>
        </references>
      </pivotArea>
    </format>
    <format dxfId="12722">
      <pivotArea dataOnly="0" labelOnly="1" fieldPosition="0">
        <references count="4">
          <reference field="0" count="1" selected="0">
            <x v="317"/>
          </reference>
          <reference field="1" count="1" selected="0">
            <x v="315"/>
          </reference>
          <reference field="2" count="1" selected="0">
            <x v="316"/>
          </reference>
          <reference field="3" count="1">
            <x v="316"/>
          </reference>
        </references>
      </pivotArea>
    </format>
    <format dxfId="12721">
      <pivotArea dataOnly="0" labelOnly="1" fieldPosition="0">
        <references count="4">
          <reference field="0" count="1" selected="0">
            <x v="318"/>
          </reference>
          <reference field="1" count="1" selected="0">
            <x v="316"/>
          </reference>
          <reference field="2" count="1" selected="0">
            <x v="317"/>
          </reference>
          <reference field="3" count="1">
            <x v="317"/>
          </reference>
        </references>
      </pivotArea>
    </format>
    <format dxfId="12720">
      <pivotArea dataOnly="0" labelOnly="1" fieldPosition="0">
        <references count="4">
          <reference field="0" count="1" selected="0">
            <x v="319"/>
          </reference>
          <reference field="1" count="1" selected="0">
            <x v="317"/>
          </reference>
          <reference field="2" count="1" selected="0">
            <x v="318"/>
          </reference>
          <reference field="3" count="1">
            <x v="318"/>
          </reference>
        </references>
      </pivotArea>
    </format>
    <format dxfId="12719">
      <pivotArea dataOnly="0" labelOnly="1" fieldPosition="0">
        <references count="4">
          <reference field="0" count="1" selected="0">
            <x v="320"/>
          </reference>
          <reference field="1" count="1" selected="0">
            <x v="318"/>
          </reference>
          <reference field="2" count="1" selected="0">
            <x v="319"/>
          </reference>
          <reference field="3" count="1">
            <x v="319"/>
          </reference>
        </references>
      </pivotArea>
    </format>
    <format dxfId="12718">
      <pivotArea dataOnly="0" labelOnly="1" fieldPosition="0">
        <references count="4">
          <reference field="0" count="1" selected="0">
            <x v="321"/>
          </reference>
          <reference field="1" count="1" selected="0">
            <x v="319"/>
          </reference>
          <reference field="2" count="1" selected="0">
            <x v="320"/>
          </reference>
          <reference field="3" count="1">
            <x v="320"/>
          </reference>
        </references>
      </pivotArea>
    </format>
    <format dxfId="12717">
      <pivotArea dataOnly="0" labelOnly="1" fieldPosition="0">
        <references count="4">
          <reference field="0" count="1" selected="0">
            <x v="322"/>
          </reference>
          <reference field="1" count="1" selected="0">
            <x v="320"/>
          </reference>
          <reference field="2" count="1" selected="0">
            <x v="321"/>
          </reference>
          <reference field="3" count="1">
            <x v="321"/>
          </reference>
        </references>
      </pivotArea>
    </format>
    <format dxfId="12716">
      <pivotArea dataOnly="0" labelOnly="1" fieldPosition="0">
        <references count="4">
          <reference field="0" count="1" selected="0">
            <x v="323"/>
          </reference>
          <reference field="1" count="1" selected="0">
            <x v="321"/>
          </reference>
          <reference field="2" count="1" selected="0">
            <x v="322"/>
          </reference>
          <reference field="3" count="1">
            <x v="322"/>
          </reference>
        </references>
      </pivotArea>
    </format>
    <format dxfId="12715">
      <pivotArea dataOnly="0" labelOnly="1" fieldPosition="0">
        <references count="4">
          <reference field="0" count="1" selected="0">
            <x v="324"/>
          </reference>
          <reference field="1" count="1" selected="0">
            <x v="322"/>
          </reference>
          <reference field="2" count="1" selected="0">
            <x v="323"/>
          </reference>
          <reference field="3" count="1">
            <x v="323"/>
          </reference>
        </references>
      </pivotArea>
    </format>
    <format dxfId="12714">
      <pivotArea dataOnly="0" labelOnly="1" fieldPosition="0">
        <references count="4">
          <reference field="0" count="1" selected="0">
            <x v="325"/>
          </reference>
          <reference field="1" count="1" selected="0">
            <x v="323"/>
          </reference>
          <reference field="2" count="1" selected="0">
            <x v="324"/>
          </reference>
          <reference field="3" count="1">
            <x v="324"/>
          </reference>
        </references>
      </pivotArea>
    </format>
    <format dxfId="12713">
      <pivotArea dataOnly="0" labelOnly="1" fieldPosition="0">
        <references count="4">
          <reference field="0" count="1" selected="0">
            <x v="326"/>
          </reference>
          <reference field="1" count="1" selected="0">
            <x v="324"/>
          </reference>
          <reference field="2" count="1" selected="0">
            <x v="325"/>
          </reference>
          <reference field="3" count="1">
            <x v="325"/>
          </reference>
        </references>
      </pivotArea>
    </format>
    <format dxfId="12712">
      <pivotArea dataOnly="0" labelOnly="1" fieldPosition="0">
        <references count="4">
          <reference field="0" count="1" selected="0">
            <x v="327"/>
          </reference>
          <reference field="1" count="1" selected="0">
            <x v="325"/>
          </reference>
          <reference field="2" count="1" selected="0">
            <x v="326"/>
          </reference>
          <reference field="3" count="1">
            <x v="326"/>
          </reference>
        </references>
      </pivotArea>
    </format>
    <format dxfId="12711">
      <pivotArea dataOnly="0" labelOnly="1" fieldPosition="0">
        <references count="4">
          <reference field="0" count="1" selected="0">
            <x v="328"/>
          </reference>
          <reference field="1" count="1" selected="0">
            <x v="326"/>
          </reference>
          <reference field="2" count="1" selected="0">
            <x v="327"/>
          </reference>
          <reference field="3" count="1">
            <x v="327"/>
          </reference>
        </references>
      </pivotArea>
    </format>
    <format dxfId="12710">
      <pivotArea dataOnly="0" labelOnly="1" fieldPosition="0">
        <references count="4">
          <reference field="0" count="1" selected="0">
            <x v="329"/>
          </reference>
          <reference field="1" count="1" selected="0">
            <x v="327"/>
          </reference>
          <reference field="2" count="1" selected="0">
            <x v="328"/>
          </reference>
          <reference field="3" count="1">
            <x v="328"/>
          </reference>
        </references>
      </pivotArea>
    </format>
    <format dxfId="12709">
      <pivotArea dataOnly="0" labelOnly="1" fieldPosition="0">
        <references count="4">
          <reference field="0" count="1" selected="0">
            <x v="330"/>
          </reference>
          <reference field="1" count="1" selected="0">
            <x v="328"/>
          </reference>
          <reference field="2" count="1" selected="0">
            <x v="329"/>
          </reference>
          <reference field="3" count="1">
            <x v="329"/>
          </reference>
        </references>
      </pivotArea>
    </format>
    <format dxfId="12708">
      <pivotArea dataOnly="0" labelOnly="1" fieldPosition="0">
        <references count="4">
          <reference field="0" count="1" selected="0">
            <x v="331"/>
          </reference>
          <reference field="1" count="1" selected="0">
            <x v="329"/>
          </reference>
          <reference field="2" count="1" selected="0">
            <x v="330"/>
          </reference>
          <reference field="3" count="1">
            <x v="330"/>
          </reference>
        </references>
      </pivotArea>
    </format>
    <format dxfId="12707">
      <pivotArea dataOnly="0" labelOnly="1" fieldPosition="0">
        <references count="4">
          <reference field="0" count="1" selected="0">
            <x v="332"/>
          </reference>
          <reference field="1" count="1" selected="0">
            <x v="330"/>
          </reference>
          <reference field="2" count="1" selected="0">
            <x v="331"/>
          </reference>
          <reference field="3" count="1">
            <x v="331"/>
          </reference>
        </references>
      </pivotArea>
    </format>
    <format dxfId="12706">
      <pivotArea dataOnly="0" labelOnly="1" fieldPosition="0">
        <references count="4">
          <reference field="0" count="1" selected="0">
            <x v="333"/>
          </reference>
          <reference field="1" count="1" selected="0">
            <x v="331"/>
          </reference>
          <reference field="2" count="1" selected="0">
            <x v="332"/>
          </reference>
          <reference field="3" count="1">
            <x v="332"/>
          </reference>
        </references>
      </pivotArea>
    </format>
    <format dxfId="12705">
      <pivotArea dataOnly="0" labelOnly="1" fieldPosition="0">
        <references count="4">
          <reference field="0" count="1" selected="0">
            <x v="334"/>
          </reference>
          <reference field="1" count="1" selected="0">
            <x v="332"/>
          </reference>
          <reference field="2" count="1" selected="0">
            <x v="333"/>
          </reference>
          <reference field="3" count="1">
            <x v="333"/>
          </reference>
        </references>
      </pivotArea>
    </format>
    <format dxfId="12704">
      <pivotArea dataOnly="0" labelOnly="1" fieldPosition="0">
        <references count="4">
          <reference field="0" count="1" selected="0">
            <x v="335"/>
          </reference>
          <reference field="1" count="1" selected="0">
            <x v="333"/>
          </reference>
          <reference field="2" count="1" selected="0">
            <x v="334"/>
          </reference>
          <reference field="3" count="1">
            <x v="334"/>
          </reference>
        </references>
      </pivotArea>
    </format>
    <format dxfId="12703">
      <pivotArea dataOnly="0" labelOnly="1" fieldPosition="0">
        <references count="4">
          <reference field="0" count="1" selected="0">
            <x v="336"/>
          </reference>
          <reference field="1" count="1" selected="0">
            <x v="334"/>
          </reference>
          <reference field="2" count="1" selected="0">
            <x v="335"/>
          </reference>
          <reference field="3" count="1">
            <x v="335"/>
          </reference>
        </references>
      </pivotArea>
    </format>
    <format dxfId="12702">
      <pivotArea dataOnly="0" labelOnly="1" fieldPosition="0">
        <references count="4">
          <reference field="0" count="1" selected="0">
            <x v="337"/>
          </reference>
          <reference field="1" count="1" selected="0">
            <x v="335"/>
          </reference>
          <reference field="2" count="1" selected="0">
            <x v="336"/>
          </reference>
          <reference field="3" count="1">
            <x v="336"/>
          </reference>
        </references>
      </pivotArea>
    </format>
    <format dxfId="12701">
      <pivotArea dataOnly="0" labelOnly="1" fieldPosition="0">
        <references count="4">
          <reference field="0" count="1" selected="0">
            <x v="338"/>
          </reference>
          <reference field="1" count="1" selected="0">
            <x v="336"/>
          </reference>
          <reference field="2" count="1" selected="0">
            <x v="337"/>
          </reference>
          <reference field="3" count="1">
            <x v="337"/>
          </reference>
        </references>
      </pivotArea>
    </format>
    <format dxfId="12700">
      <pivotArea dataOnly="0" labelOnly="1" fieldPosition="0">
        <references count="4">
          <reference field="0" count="1" selected="0">
            <x v="339"/>
          </reference>
          <reference field="1" count="1" selected="0">
            <x v="337"/>
          </reference>
          <reference field="2" count="1" selected="0">
            <x v="338"/>
          </reference>
          <reference field="3" count="1">
            <x v="338"/>
          </reference>
        </references>
      </pivotArea>
    </format>
    <format dxfId="12699">
      <pivotArea dataOnly="0" labelOnly="1" fieldPosition="0">
        <references count="4">
          <reference field="0" count="1" selected="0">
            <x v="340"/>
          </reference>
          <reference field="1" count="1" selected="0">
            <x v="338"/>
          </reference>
          <reference field="2" count="1" selected="0">
            <x v="339"/>
          </reference>
          <reference field="3" count="1">
            <x v="339"/>
          </reference>
        </references>
      </pivotArea>
    </format>
    <format dxfId="12698">
      <pivotArea dataOnly="0" labelOnly="1" fieldPosition="0">
        <references count="4">
          <reference field="0" count="1" selected="0">
            <x v="341"/>
          </reference>
          <reference field="1" count="1" selected="0">
            <x v="339"/>
          </reference>
          <reference field="2" count="1" selected="0">
            <x v="340"/>
          </reference>
          <reference field="3" count="1">
            <x v="340"/>
          </reference>
        </references>
      </pivotArea>
    </format>
    <format dxfId="12697">
      <pivotArea dataOnly="0" labelOnly="1" fieldPosition="0">
        <references count="4">
          <reference field="0" count="1" selected="0">
            <x v="342"/>
          </reference>
          <reference field="1" count="1" selected="0">
            <x v="340"/>
          </reference>
          <reference field="2" count="1" selected="0">
            <x v="341"/>
          </reference>
          <reference field="3" count="1">
            <x v="341"/>
          </reference>
        </references>
      </pivotArea>
    </format>
    <format dxfId="12696">
      <pivotArea dataOnly="0" labelOnly="1" fieldPosition="0">
        <references count="4">
          <reference field="0" count="1" selected="0">
            <x v="343"/>
          </reference>
          <reference field="1" count="1" selected="0">
            <x v="341"/>
          </reference>
          <reference field="2" count="1" selected="0">
            <x v="342"/>
          </reference>
          <reference field="3" count="1">
            <x v="342"/>
          </reference>
        </references>
      </pivotArea>
    </format>
    <format dxfId="12695">
      <pivotArea dataOnly="0" labelOnly="1" fieldPosition="0">
        <references count="4">
          <reference field="0" count="1" selected="0">
            <x v="344"/>
          </reference>
          <reference field="1" count="1" selected="0">
            <x v="342"/>
          </reference>
          <reference field="2" count="1" selected="0">
            <x v="343"/>
          </reference>
          <reference field="3" count="1">
            <x v="343"/>
          </reference>
        </references>
      </pivotArea>
    </format>
    <format dxfId="12694">
      <pivotArea dataOnly="0" labelOnly="1" fieldPosition="0">
        <references count="4">
          <reference field="0" count="1" selected="0">
            <x v="345"/>
          </reference>
          <reference field="1" count="1" selected="0">
            <x v="343"/>
          </reference>
          <reference field="2" count="1" selected="0">
            <x v="344"/>
          </reference>
          <reference field="3" count="1">
            <x v="344"/>
          </reference>
        </references>
      </pivotArea>
    </format>
    <format dxfId="12693">
      <pivotArea dataOnly="0" labelOnly="1" fieldPosition="0">
        <references count="4">
          <reference field="0" count="1" selected="0">
            <x v="346"/>
          </reference>
          <reference field="1" count="1" selected="0">
            <x v="344"/>
          </reference>
          <reference field="2" count="1" selected="0">
            <x v="345"/>
          </reference>
          <reference field="3" count="1">
            <x v="345"/>
          </reference>
        </references>
      </pivotArea>
    </format>
    <format dxfId="12692">
      <pivotArea dataOnly="0" labelOnly="1" fieldPosition="0">
        <references count="4">
          <reference field="0" count="1" selected="0">
            <x v="347"/>
          </reference>
          <reference field="1" count="1" selected="0">
            <x v="345"/>
          </reference>
          <reference field="2" count="1" selected="0">
            <x v="346"/>
          </reference>
          <reference field="3" count="1">
            <x v="346"/>
          </reference>
        </references>
      </pivotArea>
    </format>
    <format dxfId="12691">
      <pivotArea dataOnly="0" labelOnly="1" fieldPosition="0">
        <references count="4">
          <reference field="0" count="1" selected="0">
            <x v="348"/>
          </reference>
          <reference field="1" count="1" selected="0">
            <x v="346"/>
          </reference>
          <reference field="2" count="1" selected="0">
            <x v="347"/>
          </reference>
          <reference field="3" count="1">
            <x v="347"/>
          </reference>
        </references>
      </pivotArea>
    </format>
    <format dxfId="12690">
      <pivotArea dataOnly="0" labelOnly="1" fieldPosition="0">
        <references count="4">
          <reference field="0" count="1" selected="0">
            <x v="349"/>
          </reference>
          <reference field="1" count="1" selected="0">
            <x v="347"/>
          </reference>
          <reference field="2" count="1" selected="0">
            <x v="348"/>
          </reference>
          <reference field="3" count="1">
            <x v="348"/>
          </reference>
        </references>
      </pivotArea>
    </format>
    <format dxfId="12689">
      <pivotArea dataOnly="0" labelOnly="1" fieldPosition="0">
        <references count="4">
          <reference field="0" count="1" selected="0">
            <x v="350"/>
          </reference>
          <reference field="1" count="1" selected="0">
            <x v="348"/>
          </reference>
          <reference field="2" count="1" selected="0">
            <x v="349"/>
          </reference>
          <reference field="3" count="1">
            <x v="349"/>
          </reference>
        </references>
      </pivotArea>
    </format>
    <format dxfId="12688">
      <pivotArea dataOnly="0" labelOnly="1" fieldPosition="0">
        <references count="4">
          <reference field="0" count="1" selected="0">
            <x v="351"/>
          </reference>
          <reference field="1" count="1" selected="0">
            <x v="349"/>
          </reference>
          <reference field="2" count="1" selected="0">
            <x v="350"/>
          </reference>
          <reference field="3" count="1">
            <x v="350"/>
          </reference>
        </references>
      </pivotArea>
    </format>
    <format dxfId="12687">
      <pivotArea dataOnly="0" labelOnly="1" fieldPosition="0">
        <references count="4">
          <reference field="0" count="1" selected="0">
            <x v="352"/>
          </reference>
          <reference field="1" count="1" selected="0">
            <x v="350"/>
          </reference>
          <reference field="2" count="1" selected="0">
            <x v="351"/>
          </reference>
          <reference field="3" count="1">
            <x v="351"/>
          </reference>
        </references>
      </pivotArea>
    </format>
    <format dxfId="12686">
      <pivotArea dataOnly="0" labelOnly="1" fieldPosition="0">
        <references count="4">
          <reference field="0" count="1" selected="0">
            <x v="353"/>
          </reference>
          <reference field="1" count="1" selected="0">
            <x v="351"/>
          </reference>
          <reference field="2" count="1" selected="0">
            <x v="352"/>
          </reference>
          <reference field="3" count="1">
            <x v="352"/>
          </reference>
        </references>
      </pivotArea>
    </format>
    <format dxfId="12685">
      <pivotArea dataOnly="0" labelOnly="1" fieldPosition="0">
        <references count="4">
          <reference field="0" count="1" selected="0">
            <x v="354"/>
          </reference>
          <reference field="1" count="1" selected="0">
            <x v="352"/>
          </reference>
          <reference field="2" count="1" selected="0">
            <x v="353"/>
          </reference>
          <reference field="3" count="1">
            <x v="353"/>
          </reference>
        </references>
      </pivotArea>
    </format>
    <format dxfId="12684">
      <pivotArea dataOnly="0" labelOnly="1" fieldPosition="0">
        <references count="4">
          <reference field="0" count="1" selected="0">
            <x v="355"/>
          </reference>
          <reference field="1" count="1" selected="0">
            <x v="353"/>
          </reference>
          <reference field="2" count="1" selected="0">
            <x v="354"/>
          </reference>
          <reference field="3" count="1">
            <x v="354"/>
          </reference>
        </references>
      </pivotArea>
    </format>
    <format dxfId="12683">
      <pivotArea dataOnly="0" labelOnly="1" fieldPosition="0">
        <references count="4">
          <reference field="0" count="1" selected="0">
            <x v="356"/>
          </reference>
          <reference field="1" count="1" selected="0">
            <x v="354"/>
          </reference>
          <reference field="2" count="1" selected="0">
            <x v="355"/>
          </reference>
          <reference field="3" count="1">
            <x v="355"/>
          </reference>
        </references>
      </pivotArea>
    </format>
    <format dxfId="12682">
      <pivotArea dataOnly="0" labelOnly="1" fieldPosition="0">
        <references count="4">
          <reference field="0" count="1" selected="0">
            <x v="357"/>
          </reference>
          <reference field="1" count="1" selected="0">
            <x v="355"/>
          </reference>
          <reference field="2" count="1" selected="0">
            <x v="356"/>
          </reference>
          <reference field="3" count="1">
            <x v="356"/>
          </reference>
        </references>
      </pivotArea>
    </format>
    <format dxfId="12681">
      <pivotArea dataOnly="0" labelOnly="1" fieldPosition="0">
        <references count="4">
          <reference field="0" count="1" selected="0">
            <x v="358"/>
          </reference>
          <reference field="1" count="1" selected="0">
            <x v="356"/>
          </reference>
          <reference field="2" count="1" selected="0">
            <x v="357"/>
          </reference>
          <reference field="3" count="1">
            <x v="357"/>
          </reference>
        </references>
      </pivotArea>
    </format>
    <format dxfId="12680">
      <pivotArea dataOnly="0" labelOnly="1" fieldPosition="0">
        <references count="4">
          <reference field="0" count="1" selected="0">
            <x v="359"/>
          </reference>
          <reference field="1" count="1" selected="0">
            <x v="357"/>
          </reference>
          <reference field="2" count="1" selected="0">
            <x v="358"/>
          </reference>
          <reference field="3" count="1">
            <x v="358"/>
          </reference>
        </references>
      </pivotArea>
    </format>
    <format dxfId="12679">
      <pivotArea dataOnly="0" labelOnly="1" fieldPosition="0">
        <references count="4">
          <reference field="0" count="1" selected="0">
            <x v="360"/>
          </reference>
          <reference field="1" count="1" selected="0">
            <x v="358"/>
          </reference>
          <reference field="2" count="1" selected="0">
            <x v="359"/>
          </reference>
          <reference field="3" count="1">
            <x v="359"/>
          </reference>
        </references>
      </pivotArea>
    </format>
    <format dxfId="12678">
      <pivotArea dataOnly="0" labelOnly="1" fieldPosition="0">
        <references count="4">
          <reference field="0" count="1" selected="0">
            <x v="361"/>
          </reference>
          <reference field="1" count="1" selected="0">
            <x v="359"/>
          </reference>
          <reference field="2" count="1" selected="0">
            <x v="360"/>
          </reference>
          <reference field="3" count="1">
            <x v="360"/>
          </reference>
        </references>
      </pivotArea>
    </format>
    <format dxfId="12677">
      <pivotArea dataOnly="0" labelOnly="1" fieldPosition="0">
        <references count="4">
          <reference field="0" count="1" selected="0">
            <x v="362"/>
          </reference>
          <reference field="1" count="1" selected="0">
            <x v="360"/>
          </reference>
          <reference field="2" count="1" selected="0">
            <x v="361"/>
          </reference>
          <reference field="3" count="1">
            <x v="361"/>
          </reference>
        </references>
      </pivotArea>
    </format>
    <format dxfId="12676">
      <pivotArea dataOnly="0" labelOnly="1" fieldPosition="0">
        <references count="4">
          <reference field="0" count="1" selected="0">
            <x v="363"/>
          </reference>
          <reference field="1" count="1" selected="0">
            <x v="361"/>
          </reference>
          <reference field="2" count="1" selected="0">
            <x v="362"/>
          </reference>
          <reference field="3" count="1">
            <x v="362"/>
          </reference>
        </references>
      </pivotArea>
    </format>
    <format dxfId="12675">
      <pivotArea dataOnly="0" labelOnly="1" fieldPosition="0">
        <references count="4">
          <reference field="0" count="1" selected="0">
            <x v="364"/>
          </reference>
          <reference field="1" count="1" selected="0">
            <x v="362"/>
          </reference>
          <reference field="2" count="1" selected="0">
            <x v="363"/>
          </reference>
          <reference field="3" count="1">
            <x v="363"/>
          </reference>
        </references>
      </pivotArea>
    </format>
    <format dxfId="12674">
      <pivotArea dataOnly="0" labelOnly="1" fieldPosition="0">
        <references count="4">
          <reference field="0" count="1" selected="0">
            <x v="365"/>
          </reference>
          <reference field="1" count="1" selected="0">
            <x v="363"/>
          </reference>
          <reference field="2" count="1" selected="0">
            <x v="364"/>
          </reference>
          <reference field="3" count="1">
            <x v="364"/>
          </reference>
        </references>
      </pivotArea>
    </format>
    <format dxfId="12673">
      <pivotArea dataOnly="0" labelOnly="1" fieldPosition="0">
        <references count="4">
          <reference field="0" count="1" selected="0">
            <x v="366"/>
          </reference>
          <reference field="1" count="1" selected="0">
            <x v="364"/>
          </reference>
          <reference field="2" count="1" selected="0">
            <x v="365"/>
          </reference>
          <reference field="3" count="1">
            <x v="365"/>
          </reference>
        </references>
      </pivotArea>
    </format>
    <format dxfId="12672">
      <pivotArea dataOnly="0" labelOnly="1" fieldPosition="0">
        <references count="4">
          <reference field="0" count="1" selected="0">
            <x v="367"/>
          </reference>
          <reference field="1" count="1" selected="0">
            <x v="365"/>
          </reference>
          <reference field="2" count="1" selected="0">
            <x v="366"/>
          </reference>
          <reference field="3" count="1">
            <x v="366"/>
          </reference>
        </references>
      </pivotArea>
    </format>
    <format dxfId="12671">
      <pivotArea dataOnly="0" labelOnly="1" fieldPosition="0">
        <references count="4">
          <reference field="0" count="1" selected="0">
            <x v="368"/>
          </reference>
          <reference field="1" count="1" selected="0">
            <x v="366"/>
          </reference>
          <reference field="2" count="1" selected="0">
            <x v="367"/>
          </reference>
          <reference field="3" count="1">
            <x v="367"/>
          </reference>
        </references>
      </pivotArea>
    </format>
    <format dxfId="12670">
      <pivotArea dataOnly="0" labelOnly="1" fieldPosition="0">
        <references count="4">
          <reference field="0" count="1" selected="0">
            <x v="369"/>
          </reference>
          <reference field="1" count="1" selected="0">
            <x v="367"/>
          </reference>
          <reference field="2" count="1" selected="0">
            <x v="368"/>
          </reference>
          <reference field="3" count="1">
            <x v="368"/>
          </reference>
        </references>
      </pivotArea>
    </format>
    <format dxfId="12669">
      <pivotArea dataOnly="0" labelOnly="1" fieldPosition="0">
        <references count="4">
          <reference field="0" count="1" selected="0">
            <x v="370"/>
          </reference>
          <reference field="1" count="1" selected="0">
            <x v="368"/>
          </reference>
          <reference field="2" count="1" selected="0">
            <x v="369"/>
          </reference>
          <reference field="3" count="1">
            <x v="369"/>
          </reference>
        </references>
      </pivotArea>
    </format>
    <format dxfId="12668">
      <pivotArea dataOnly="0" labelOnly="1" fieldPosition="0">
        <references count="4">
          <reference field="0" count="1" selected="0">
            <x v="371"/>
          </reference>
          <reference field="1" count="1" selected="0">
            <x v="369"/>
          </reference>
          <reference field="2" count="1" selected="0">
            <x v="370"/>
          </reference>
          <reference field="3" count="1">
            <x v="370"/>
          </reference>
        </references>
      </pivotArea>
    </format>
    <format dxfId="12667">
      <pivotArea dataOnly="0" labelOnly="1" fieldPosition="0">
        <references count="4">
          <reference field="0" count="1" selected="0">
            <x v="372"/>
          </reference>
          <reference field="1" count="1" selected="0">
            <x v="370"/>
          </reference>
          <reference field="2" count="1" selected="0">
            <x v="371"/>
          </reference>
          <reference field="3" count="1">
            <x v="371"/>
          </reference>
        </references>
      </pivotArea>
    </format>
    <format dxfId="12666">
      <pivotArea dataOnly="0" labelOnly="1" fieldPosition="0">
        <references count="4">
          <reference field="0" count="1" selected="0">
            <x v="373"/>
          </reference>
          <reference field="1" count="1" selected="0">
            <x v="371"/>
          </reference>
          <reference field="2" count="1" selected="0">
            <x v="372"/>
          </reference>
          <reference field="3" count="1">
            <x v="372"/>
          </reference>
        </references>
      </pivotArea>
    </format>
    <format dxfId="12665">
      <pivotArea dataOnly="0" labelOnly="1" fieldPosition="0">
        <references count="4">
          <reference field="0" count="1" selected="0">
            <x v="374"/>
          </reference>
          <reference field="1" count="1" selected="0">
            <x v="372"/>
          </reference>
          <reference field="2" count="1" selected="0">
            <x v="373"/>
          </reference>
          <reference field="3" count="1">
            <x v="373"/>
          </reference>
        </references>
      </pivotArea>
    </format>
    <format dxfId="12664">
      <pivotArea dataOnly="0" labelOnly="1" fieldPosition="0">
        <references count="4">
          <reference field="0" count="1" selected="0">
            <x v="375"/>
          </reference>
          <reference field="1" count="1" selected="0">
            <x v="373"/>
          </reference>
          <reference field="2" count="1" selected="0">
            <x v="374"/>
          </reference>
          <reference field="3" count="1">
            <x v="374"/>
          </reference>
        </references>
      </pivotArea>
    </format>
    <format dxfId="12663">
      <pivotArea dataOnly="0" labelOnly="1" fieldPosition="0">
        <references count="4">
          <reference field="0" count="1" selected="0">
            <x v="376"/>
          </reference>
          <reference field="1" count="1" selected="0">
            <x v="374"/>
          </reference>
          <reference field="2" count="1" selected="0">
            <x v="375"/>
          </reference>
          <reference field="3" count="1">
            <x v="375"/>
          </reference>
        </references>
      </pivotArea>
    </format>
    <format dxfId="12662">
      <pivotArea dataOnly="0" labelOnly="1" fieldPosition="0">
        <references count="4">
          <reference field="0" count="1" selected="0">
            <x v="377"/>
          </reference>
          <reference field="1" count="1" selected="0">
            <x v="375"/>
          </reference>
          <reference field="2" count="1" selected="0">
            <x v="376"/>
          </reference>
          <reference field="3" count="1">
            <x v="376"/>
          </reference>
        </references>
      </pivotArea>
    </format>
    <format dxfId="12661">
      <pivotArea dataOnly="0" labelOnly="1" fieldPosition="0">
        <references count="4">
          <reference field="0" count="1" selected="0">
            <x v="378"/>
          </reference>
          <reference field="1" count="1" selected="0">
            <x v="376"/>
          </reference>
          <reference field="2" count="1" selected="0">
            <x v="377"/>
          </reference>
          <reference field="3" count="1">
            <x v="377"/>
          </reference>
        </references>
      </pivotArea>
    </format>
    <format dxfId="12660">
      <pivotArea dataOnly="0" labelOnly="1" fieldPosition="0">
        <references count="4">
          <reference field="0" count="1" selected="0">
            <x v="379"/>
          </reference>
          <reference field="1" count="1" selected="0">
            <x v="377"/>
          </reference>
          <reference field="2" count="1" selected="0">
            <x v="378"/>
          </reference>
          <reference field="3" count="1">
            <x v="378"/>
          </reference>
        </references>
      </pivotArea>
    </format>
    <format dxfId="12659">
      <pivotArea dataOnly="0" labelOnly="1" fieldPosition="0">
        <references count="4">
          <reference field="0" count="1" selected="0">
            <x v="380"/>
          </reference>
          <reference field="1" count="1" selected="0">
            <x v="378"/>
          </reference>
          <reference field="2" count="1" selected="0">
            <x v="379"/>
          </reference>
          <reference field="3" count="1">
            <x v="379"/>
          </reference>
        </references>
      </pivotArea>
    </format>
    <format dxfId="12658">
      <pivotArea dataOnly="0" labelOnly="1" fieldPosition="0">
        <references count="4">
          <reference field="0" count="1" selected="0">
            <x v="381"/>
          </reference>
          <reference field="1" count="1" selected="0">
            <x v="379"/>
          </reference>
          <reference field="2" count="1" selected="0">
            <x v="380"/>
          </reference>
          <reference field="3" count="1">
            <x v="380"/>
          </reference>
        </references>
      </pivotArea>
    </format>
    <format dxfId="12657">
      <pivotArea dataOnly="0" labelOnly="1" fieldPosition="0">
        <references count="4">
          <reference field="0" count="1" selected="0">
            <x v="382"/>
          </reference>
          <reference field="1" count="1" selected="0">
            <x v="380"/>
          </reference>
          <reference field="2" count="1" selected="0">
            <x v="381"/>
          </reference>
          <reference field="3" count="1">
            <x v="381"/>
          </reference>
        </references>
      </pivotArea>
    </format>
    <format dxfId="12656">
      <pivotArea dataOnly="0" labelOnly="1" fieldPosition="0">
        <references count="4">
          <reference field="0" count="1" selected="0">
            <x v="383"/>
          </reference>
          <reference field="1" count="1" selected="0">
            <x v="381"/>
          </reference>
          <reference field="2" count="1" selected="0">
            <x v="382"/>
          </reference>
          <reference field="3" count="1">
            <x v="382"/>
          </reference>
        </references>
      </pivotArea>
    </format>
    <format dxfId="12655">
      <pivotArea dataOnly="0" labelOnly="1" fieldPosition="0">
        <references count="4">
          <reference field="0" count="1" selected="0">
            <x v="384"/>
          </reference>
          <reference field="1" count="1" selected="0">
            <x v="382"/>
          </reference>
          <reference field="2" count="1" selected="0">
            <x v="383"/>
          </reference>
          <reference field="3" count="1">
            <x v="383"/>
          </reference>
        </references>
      </pivotArea>
    </format>
    <format dxfId="12654">
      <pivotArea dataOnly="0" labelOnly="1" fieldPosition="0">
        <references count="4">
          <reference field="0" count="1" selected="0">
            <x v="385"/>
          </reference>
          <reference field="1" count="1" selected="0">
            <x v="383"/>
          </reference>
          <reference field="2" count="1" selected="0">
            <x v="384"/>
          </reference>
          <reference field="3" count="1">
            <x v="384"/>
          </reference>
        </references>
      </pivotArea>
    </format>
    <format dxfId="12653">
      <pivotArea dataOnly="0" labelOnly="1" fieldPosition="0">
        <references count="4">
          <reference field="0" count="1" selected="0">
            <x v="386"/>
          </reference>
          <reference field="1" count="1" selected="0">
            <x v="384"/>
          </reference>
          <reference field="2" count="1" selected="0">
            <x v="385"/>
          </reference>
          <reference field="3" count="1">
            <x v="385"/>
          </reference>
        </references>
      </pivotArea>
    </format>
    <format dxfId="12652">
      <pivotArea dataOnly="0" labelOnly="1" fieldPosition="0">
        <references count="4">
          <reference field="0" count="1" selected="0">
            <x v="387"/>
          </reference>
          <reference field="1" count="1" selected="0">
            <x v="385"/>
          </reference>
          <reference field="2" count="1" selected="0">
            <x v="386"/>
          </reference>
          <reference field="3" count="1">
            <x v="386"/>
          </reference>
        </references>
      </pivotArea>
    </format>
    <format dxfId="12651">
      <pivotArea dataOnly="0" labelOnly="1" fieldPosition="0">
        <references count="4">
          <reference field="0" count="1" selected="0">
            <x v="388"/>
          </reference>
          <reference field="1" count="1" selected="0">
            <x v="386"/>
          </reference>
          <reference field="2" count="1" selected="0">
            <x v="387"/>
          </reference>
          <reference field="3" count="1">
            <x v="387"/>
          </reference>
        </references>
      </pivotArea>
    </format>
    <format dxfId="12650">
      <pivotArea dataOnly="0" labelOnly="1" fieldPosition="0">
        <references count="4">
          <reference field="0" count="1" selected="0">
            <x v="389"/>
          </reference>
          <reference field="1" count="1" selected="0">
            <x v="387"/>
          </reference>
          <reference field="2" count="1" selected="0">
            <x v="388"/>
          </reference>
          <reference field="3" count="1">
            <x v="388"/>
          </reference>
        </references>
      </pivotArea>
    </format>
    <format dxfId="12649">
      <pivotArea dataOnly="0" labelOnly="1" fieldPosition="0">
        <references count="4">
          <reference field="0" count="1" selected="0">
            <x v="390"/>
          </reference>
          <reference field="1" count="1" selected="0">
            <x v="388"/>
          </reference>
          <reference field="2" count="1" selected="0">
            <x v="389"/>
          </reference>
          <reference field="3" count="1">
            <x v="389"/>
          </reference>
        </references>
      </pivotArea>
    </format>
    <format dxfId="12648">
      <pivotArea dataOnly="0" labelOnly="1" fieldPosition="0">
        <references count="4">
          <reference field="0" count="1" selected="0">
            <x v="391"/>
          </reference>
          <reference field="1" count="1" selected="0">
            <x v="389"/>
          </reference>
          <reference field="2" count="1" selected="0">
            <x v="390"/>
          </reference>
          <reference field="3" count="1">
            <x v="390"/>
          </reference>
        </references>
      </pivotArea>
    </format>
    <format dxfId="12647">
      <pivotArea dataOnly="0" labelOnly="1" fieldPosition="0">
        <references count="4">
          <reference field="0" count="1" selected="0">
            <x v="392"/>
          </reference>
          <reference field="1" count="1" selected="0">
            <x v="390"/>
          </reference>
          <reference field="2" count="1" selected="0">
            <x v="391"/>
          </reference>
          <reference field="3" count="1">
            <x v="391"/>
          </reference>
        </references>
      </pivotArea>
    </format>
    <format dxfId="12646">
      <pivotArea dataOnly="0" labelOnly="1" fieldPosition="0">
        <references count="4">
          <reference field="0" count="1" selected="0">
            <x v="393"/>
          </reference>
          <reference field="1" count="1" selected="0">
            <x v="391"/>
          </reference>
          <reference field="2" count="1" selected="0">
            <x v="392"/>
          </reference>
          <reference field="3" count="1">
            <x v="392"/>
          </reference>
        </references>
      </pivotArea>
    </format>
    <format dxfId="12645">
      <pivotArea dataOnly="0" labelOnly="1" fieldPosition="0">
        <references count="4">
          <reference field="0" count="1" selected="0">
            <x v="394"/>
          </reference>
          <reference field="1" count="1" selected="0">
            <x v="392"/>
          </reference>
          <reference field="2" count="1" selected="0">
            <x v="393"/>
          </reference>
          <reference field="3" count="1">
            <x v="393"/>
          </reference>
        </references>
      </pivotArea>
    </format>
    <format dxfId="12644">
      <pivotArea dataOnly="0" labelOnly="1" fieldPosition="0">
        <references count="4">
          <reference field="0" count="1" selected="0">
            <x v="395"/>
          </reference>
          <reference field="1" count="1" selected="0">
            <x v="393"/>
          </reference>
          <reference field="2" count="1" selected="0">
            <x v="394"/>
          </reference>
          <reference field="3" count="1">
            <x v="394"/>
          </reference>
        </references>
      </pivotArea>
    </format>
    <format dxfId="12643">
      <pivotArea dataOnly="0" labelOnly="1" fieldPosition="0">
        <references count="4">
          <reference field="0" count="1" selected="0">
            <x v="396"/>
          </reference>
          <reference field="1" count="1" selected="0">
            <x v="394"/>
          </reference>
          <reference field="2" count="1" selected="0">
            <x v="395"/>
          </reference>
          <reference field="3" count="1">
            <x v="395"/>
          </reference>
        </references>
      </pivotArea>
    </format>
    <format dxfId="12642">
      <pivotArea dataOnly="0" labelOnly="1" fieldPosition="0">
        <references count="4">
          <reference field="0" count="1" selected="0">
            <x v="397"/>
          </reference>
          <reference field="1" count="1" selected="0">
            <x v="395"/>
          </reference>
          <reference field="2" count="1" selected="0">
            <x v="396"/>
          </reference>
          <reference field="3" count="1">
            <x v="396"/>
          </reference>
        </references>
      </pivotArea>
    </format>
    <format dxfId="12641">
      <pivotArea dataOnly="0" labelOnly="1" fieldPosition="0">
        <references count="4">
          <reference field="0" count="1" selected="0">
            <x v="398"/>
          </reference>
          <reference field="1" count="1" selected="0">
            <x v="396"/>
          </reference>
          <reference field="2" count="1" selected="0">
            <x v="397"/>
          </reference>
          <reference field="3" count="1">
            <x v="397"/>
          </reference>
        </references>
      </pivotArea>
    </format>
    <format dxfId="12640">
      <pivotArea dataOnly="0" labelOnly="1" fieldPosition="0">
        <references count="4">
          <reference field="0" count="1" selected="0">
            <x v="399"/>
          </reference>
          <reference field="1" count="1" selected="0">
            <x v="397"/>
          </reference>
          <reference field="2" count="1" selected="0">
            <x v="398"/>
          </reference>
          <reference field="3" count="1">
            <x v="398"/>
          </reference>
        </references>
      </pivotArea>
    </format>
    <format dxfId="12639">
      <pivotArea dataOnly="0" labelOnly="1" fieldPosition="0">
        <references count="4">
          <reference field="0" count="1" selected="0">
            <x v="400"/>
          </reference>
          <reference field="1" count="1" selected="0">
            <x v="398"/>
          </reference>
          <reference field="2" count="1" selected="0">
            <x v="399"/>
          </reference>
          <reference field="3" count="1">
            <x v="399"/>
          </reference>
        </references>
      </pivotArea>
    </format>
    <format dxfId="12638">
      <pivotArea dataOnly="0" labelOnly="1" fieldPosition="0">
        <references count="4">
          <reference field="0" count="1" selected="0">
            <x v="401"/>
          </reference>
          <reference field="1" count="1" selected="0">
            <x v="399"/>
          </reference>
          <reference field="2" count="1" selected="0">
            <x v="400"/>
          </reference>
          <reference field="3" count="1">
            <x v="400"/>
          </reference>
        </references>
      </pivotArea>
    </format>
    <format dxfId="12637">
      <pivotArea dataOnly="0" labelOnly="1" fieldPosition="0">
        <references count="4">
          <reference field="0" count="1" selected="0">
            <x v="402"/>
          </reference>
          <reference field="1" count="1" selected="0">
            <x v="400"/>
          </reference>
          <reference field="2" count="1" selected="0">
            <x v="401"/>
          </reference>
          <reference field="3" count="1">
            <x v="401"/>
          </reference>
        </references>
      </pivotArea>
    </format>
    <format dxfId="12636">
      <pivotArea dataOnly="0" labelOnly="1" fieldPosition="0">
        <references count="4">
          <reference field="0" count="1" selected="0">
            <x v="403"/>
          </reference>
          <reference field="1" count="1" selected="0">
            <x v="401"/>
          </reference>
          <reference field="2" count="1" selected="0">
            <x v="402"/>
          </reference>
          <reference field="3" count="1">
            <x v="402"/>
          </reference>
        </references>
      </pivotArea>
    </format>
    <format dxfId="12635">
      <pivotArea dataOnly="0" labelOnly="1" fieldPosition="0">
        <references count="4">
          <reference field="0" count="1" selected="0">
            <x v="404"/>
          </reference>
          <reference field="1" count="1" selected="0">
            <x v="402"/>
          </reference>
          <reference field="2" count="1" selected="0">
            <x v="403"/>
          </reference>
          <reference field="3" count="1">
            <x v="403"/>
          </reference>
        </references>
      </pivotArea>
    </format>
    <format dxfId="12634">
      <pivotArea dataOnly="0" labelOnly="1" fieldPosition="0">
        <references count="4">
          <reference field="0" count="1" selected="0">
            <x v="405"/>
          </reference>
          <reference field="1" count="1" selected="0">
            <x v="403"/>
          </reference>
          <reference field="2" count="1" selected="0">
            <x v="404"/>
          </reference>
          <reference field="3" count="1">
            <x v="404"/>
          </reference>
        </references>
      </pivotArea>
    </format>
    <format dxfId="12633">
      <pivotArea dataOnly="0" labelOnly="1" fieldPosition="0">
        <references count="4">
          <reference field="0" count="1" selected="0">
            <x v="406"/>
          </reference>
          <reference field="1" count="1" selected="0">
            <x v="404"/>
          </reference>
          <reference field="2" count="1" selected="0">
            <x v="405"/>
          </reference>
          <reference field="3" count="1">
            <x v="405"/>
          </reference>
        </references>
      </pivotArea>
    </format>
    <format dxfId="12632">
      <pivotArea dataOnly="0" labelOnly="1" fieldPosition="0">
        <references count="4">
          <reference field="0" count="1" selected="0">
            <x v="407"/>
          </reference>
          <reference field="1" count="1" selected="0">
            <x v="405"/>
          </reference>
          <reference field="2" count="1" selected="0">
            <x v="406"/>
          </reference>
          <reference field="3" count="1">
            <x v="406"/>
          </reference>
        </references>
      </pivotArea>
    </format>
    <format dxfId="12631">
      <pivotArea dataOnly="0" labelOnly="1" fieldPosition="0">
        <references count="4">
          <reference field="0" count="1" selected="0">
            <x v="408"/>
          </reference>
          <reference field="1" count="1" selected="0">
            <x v="406"/>
          </reference>
          <reference field="2" count="1" selected="0">
            <x v="407"/>
          </reference>
          <reference field="3" count="1">
            <x v="407"/>
          </reference>
        </references>
      </pivotArea>
    </format>
    <format dxfId="12630">
      <pivotArea dataOnly="0" labelOnly="1" fieldPosition="0">
        <references count="4">
          <reference field="0" count="1" selected="0">
            <x v="409"/>
          </reference>
          <reference field="1" count="1" selected="0">
            <x v="407"/>
          </reference>
          <reference field="2" count="1" selected="0">
            <x v="408"/>
          </reference>
          <reference field="3" count="1">
            <x v="408"/>
          </reference>
        </references>
      </pivotArea>
    </format>
    <format dxfId="12629">
      <pivotArea dataOnly="0" labelOnly="1" fieldPosition="0">
        <references count="4">
          <reference field="0" count="1" selected="0">
            <x v="410"/>
          </reference>
          <reference field="1" count="1" selected="0">
            <x v="408"/>
          </reference>
          <reference field="2" count="1" selected="0">
            <x v="409"/>
          </reference>
          <reference field="3" count="1">
            <x v="409"/>
          </reference>
        </references>
      </pivotArea>
    </format>
    <format dxfId="12628">
      <pivotArea dataOnly="0" labelOnly="1" fieldPosition="0">
        <references count="4">
          <reference field="0" count="1" selected="0">
            <x v="411"/>
          </reference>
          <reference field="1" count="1" selected="0">
            <x v="409"/>
          </reference>
          <reference field="2" count="1" selected="0">
            <x v="410"/>
          </reference>
          <reference field="3" count="1">
            <x v="410"/>
          </reference>
        </references>
      </pivotArea>
    </format>
    <format dxfId="12627">
      <pivotArea dataOnly="0" labelOnly="1" fieldPosition="0">
        <references count="4">
          <reference field="0" count="1" selected="0">
            <x v="412"/>
          </reference>
          <reference field="1" count="1" selected="0">
            <x v="410"/>
          </reference>
          <reference field="2" count="1" selected="0">
            <x v="411"/>
          </reference>
          <reference field="3" count="1">
            <x v="411"/>
          </reference>
        </references>
      </pivotArea>
    </format>
    <format dxfId="12626">
      <pivotArea dataOnly="0" labelOnly="1" fieldPosition="0">
        <references count="4">
          <reference field="0" count="1" selected="0">
            <x v="413"/>
          </reference>
          <reference field="1" count="1" selected="0">
            <x v="411"/>
          </reference>
          <reference field="2" count="1" selected="0">
            <x v="412"/>
          </reference>
          <reference field="3" count="1">
            <x v="412"/>
          </reference>
        </references>
      </pivotArea>
    </format>
    <format dxfId="12625">
      <pivotArea dataOnly="0" labelOnly="1" fieldPosition="0">
        <references count="4">
          <reference field="0" count="1" selected="0">
            <x v="414"/>
          </reference>
          <reference field="1" count="1" selected="0">
            <x v="412"/>
          </reference>
          <reference field="2" count="1" selected="0">
            <x v="413"/>
          </reference>
          <reference field="3" count="1">
            <x v="413"/>
          </reference>
        </references>
      </pivotArea>
    </format>
    <format dxfId="12624">
      <pivotArea dataOnly="0" labelOnly="1" fieldPosition="0">
        <references count="4">
          <reference field="0" count="1" selected="0">
            <x v="415"/>
          </reference>
          <reference field="1" count="1" selected="0">
            <x v="413"/>
          </reference>
          <reference field="2" count="1" selected="0">
            <x v="414"/>
          </reference>
          <reference field="3" count="1">
            <x v="414"/>
          </reference>
        </references>
      </pivotArea>
    </format>
    <format dxfId="12623">
      <pivotArea dataOnly="0" labelOnly="1" fieldPosition="0">
        <references count="4">
          <reference field="0" count="1" selected="0">
            <x v="416"/>
          </reference>
          <reference field="1" count="1" selected="0">
            <x v="414"/>
          </reference>
          <reference field="2" count="1" selected="0">
            <x v="415"/>
          </reference>
          <reference field="3" count="1">
            <x v="415"/>
          </reference>
        </references>
      </pivotArea>
    </format>
    <format dxfId="12622">
      <pivotArea dataOnly="0" labelOnly="1" fieldPosition="0">
        <references count="4">
          <reference field="0" count="1" selected="0">
            <x v="417"/>
          </reference>
          <reference field="1" count="1" selected="0">
            <x v="415"/>
          </reference>
          <reference field="2" count="1" selected="0">
            <x v="416"/>
          </reference>
          <reference field="3" count="1">
            <x v="416"/>
          </reference>
        </references>
      </pivotArea>
    </format>
    <format dxfId="12621">
      <pivotArea dataOnly="0" labelOnly="1" fieldPosition="0">
        <references count="4">
          <reference field="0" count="1" selected="0">
            <x v="418"/>
          </reference>
          <reference field="1" count="1" selected="0">
            <x v="416"/>
          </reference>
          <reference field="2" count="1" selected="0">
            <x v="417"/>
          </reference>
          <reference field="3" count="1">
            <x v="417"/>
          </reference>
        </references>
      </pivotArea>
    </format>
    <format dxfId="12620">
      <pivotArea dataOnly="0" labelOnly="1" fieldPosition="0">
        <references count="4">
          <reference field="0" count="1" selected="0">
            <x v="419"/>
          </reference>
          <reference field="1" count="1" selected="0">
            <x v="417"/>
          </reference>
          <reference field="2" count="1" selected="0">
            <x v="418"/>
          </reference>
          <reference field="3" count="1">
            <x v="418"/>
          </reference>
        </references>
      </pivotArea>
    </format>
    <format dxfId="12619">
      <pivotArea dataOnly="0" labelOnly="1" fieldPosition="0">
        <references count="4">
          <reference field="0" count="1" selected="0">
            <x v="420"/>
          </reference>
          <reference field="1" count="1" selected="0">
            <x v="418"/>
          </reference>
          <reference field="2" count="1" selected="0">
            <x v="419"/>
          </reference>
          <reference field="3" count="1">
            <x v="419"/>
          </reference>
        </references>
      </pivotArea>
    </format>
    <format dxfId="12618">
      <pivotArea dataOnly="0" labelOnly="1" fieldPosition="0">
        <references count="4">
          <reference field="0" count="1" selected="0">
            <x v="421"/>
          </reference>
          <reference field="1" count="1" selected="0">
            <x v="419"/>
          </reference>
          <reference field="2" count="1" selected="0">
            <x v="420"/>
          </reference>
          <reference field="3" count="1">
            <x v="420"/>
          </reference>
        </references>
      </pivotArea>
    </format>
    <format dxfId="12617">
      <pivotArea dataOnly="0" labelOnly="1" fieldPosition="0">
        <references count="4">
          <reference field="0" count="1" selected="0">
            <x v="422"/>
          </reference>
          <reference field="1" count="1" selected="0">
            <x v="420"/>
          </reference>
          <reference field="2" count="1" selected="0">
            <x v="421"/>
          </reference>
          <reference field="3" count="1">
            <x v="421"/>
          </reference>
        </references>
      </pivotArea>
    </format>
    <format dxfId="12616">
      <pivotArea dataOnly="0" labelOnly="1" fieldPosition="0">
        <references count="4">
          <reference field="0" count="1" selected="0">
            <x v="423"/>
          </reference>
          <reference field="1" count="1" selected="0">
            <x v="421"/>
          </reference>
          <reference field="2" count="1" selected="0">
            <x v="422"/>
          </reference>
          <reference field="3" count="1">
            <x v="422"/>
          </reference>
        </references>
      </pivotArea>
    </format>
    <format dxfId="12615">
      <pivotArea dataOnly="0" labelOnly="1" fieldPosition="0">
        <references count="4">
          <reference field="0" count="1" selected="0">
            <x v="424"/>
          </reference>
          <reference field="1" count="1" selected="0">
            <x v="422"/>
          </reference>
          <reference field="2" count="1" selected="0">
            <x v="423"/>
          </reference>
          <reference field="3" count="1">
            <x v="423"/>
          </reference>
        </references>
      </pivotArea>
    </format>
    <format dxfId="12614">
      <pivotArea dataOnly="0" labelOnly="1" fieldPosition="0">
        <references count="4">
          <reference field="0" count="1" selected="0">
            <x v="425"/>
          </reference>
          <reference field="1" count="1" selected="0">
            <x v="423"/>
          </reference>
          <reference field="2" count="1" selected="0">
            <x v="424"/>
          </reference>
          <reference field="3" count="1">
            <x v="424"/>
          </reference>
        </references>
      </pivotArea>
    </format>
    <format dxfId="12613">
      <pivotArea dataOnly="0" labelOnly="1" fieldPosition="0">
        <references count="4">
          <reference field="0" count="1" selected="0">
            <x v="426"/>
          </reference>
          <reference field="1" count="1" selected="0">
            <x v="424"/>
          </reference>
          <reference field="2" count="1" selected="0">
            <x v="425"/>
          </reference>
          <reference field="3" count="1">
            <x v="425"/>
          </reference>
        </references>
      </pivotArea>
    </format>
    <format dxfId="12612">
      <pivotArea dataOnly="0" labelOnly="1" fieldPosition="0">
        <references count="4">
          <reference field="0" count="1" selected="0">
            <x v="427"/>
          </reference>
          <reference field="1" count="1" selected="0">
            <x v="425"/>
          </reference>
          <reference field="2" count="1" selected="0">
            <x v="426"/>
          </reference>
          <reference field="3" count="1">
            <x v="426"/>
          </reference>
        </references>
      </pivotArea>
    </format>
    <format dxfId="12611">
      <pivotArea dataOnly="0" labelOnly="1" fieldPosition="0">
        <references count="4">
          <reference field="0" count="1" selected="0">
            <x v="428"/>
          </reference>
          <reference field="1" count="1" selected="0">
            <x v="426"/>
          </reference>
          <reference field="2" count="1" selected="0">
            <x v="427"/>
          </reference>
          <reference field="3" count="1">
            <x v="427"/>
          </reference>
        </references>
      </pivotArea>
    </format>
    <format dxfId="12610">
      <pivotArea dataOnly="0" labelOnly="1" fieldPosition="0">
        <references count="4">
          <reference field="0" count="1" selected="0">
            <x v="429"/>
          </reference>
          <reference field="1" count="1" selected="0">
            <x v="427"/>
          </reference>
          <reference field="2" count="1" selected="0">
            <x v="428"/>
          </reference>
          <reference field="3" count="1">
            <x v="428"/>
          </reference>
        </references>
      </pivotArea>
    </format>
    <format dxfId="12609">
      <pivotArea dataOnly="0" labelOnly="1" fieldPosition="0">
        <references count="4">
          <reference field="0" count="1" selected="0">
            <x v="430"/>
          </reference>
          <reference field="1" count="1" selected="0">
            <x v="428"/>
          </reference>
          <reference field="2" count="1" selected="0">
            <x v="429"/>
          </reference>
          <reference field="3" count="1">
            <x v="429"/>
          </reference>
        </references>
      </pivotArea>
    </format>
    <format dxfId="12608">
      <pivotArea dataOnly="0" labelOnly="1" fieldPosition="0">
        <references count="4">
          <reference field="0" count="1" selected="0">
            <x v="431"/>
          </reference>
          <reference field="1" count="1" selected="0">
            <x v="429"/>
          </reference>
          <reference field="2" count="1" selected="0">
            <x v="430"/>
          </reference>
          <reference field="3" count="1">
            <x v="430"/>
          </reference>
        </references>
      </pivotArea>
    </format>
    <format dxfId="12607">
      <pivotArea dataOnly="0" labelOnly="1" fieldPosition="0">
        <references count="4">
          <reference field="0" count="1" selected="0">
            <x v="432"/>
          </reference>
          <reference field="1" count="1" selected="0">
            <x v="430"/>
          </reference>
          <reference field="2" count="1" selected="0">
            <x v="431"/>
          </reference>
          <reference field="3" count="1">
            <x v="431"/>
          </reference>
        </references>
      </pivotArea>
    </format>
    <format dxfId="12606">
      <pivotArea dataOnly="0" labelOnly="1" fieldPosition="0">
        <references count="4">
          <reference field="0" count="1" selected="0">
            <x v="433"/>
          </reference>
          <reference field="1" count="1" selected="0">
            <x v="431"/>
          </reference>
          <reference field="2" count="1" selected="0">
            <x v="432"/>
          </reference>
          <reference field="3" count="1">
            <x v="432"/>
          </reference>
        </references>
      </pivotArea>
    </format>
    <format dxfId="12605">
      <pivotArea dataOnly="0" labelOnly="1" fieldPosition="0">
        <references count="4">
          <reference field="0" count="1" selected="0">
            <x v="434"/>
          </reference>
          <reference field="1" count="1" selected="0">
            <x v="432"/>
          </reference>
          <reference field="2" count="1" selected="0">
            <x v="433"/>
          </reference>
          <reference field="3" count="1">
            <x v="433"/>
          </reference>
        </references>
      </pivotArea>
    </format>
    <format dxfId="12604">
      <pivotArea dataOnly="0" labelOnly="1" fieldPosition="0">
        <references count="4">
          <reference field="0" count="1" selected="0">
            <x v="435"/>
          </reference>
          <reference field="1" count="1" selected="0">
            <x v="433"/>
          </reference>
          <reference field="2" count="1" selected="0">
            <x v="434"/>
          </reference>
          <reference field="3" count="1">
            <x v="434"/>
          </reference>
        </references>
      </pivotArea>
    </format>
    <format dxfId="12603">
      <pivotArea dataOnly="0" labelOnly="1" fieldPosition="0">
        <references count="4">
          <reference field="0" count="1" selected="0">
            <x v="436"/>
          </reference>
          <reference field="1" count="1" selected="0">
            <x v="434"/>
          </reference>
          <reference field="2" count="1" selected="0">
            <x v="435"/>
          </reference>
          <reference field="3" count="1">
            <x v="435"/>
          </reference>
        </references>
      </pivotArea>
    </format>
    <format dxfId="12602">
      <pivotArea dataOnly="0" labelOnly="1" fieldPosition="0">
        <references count="4">
          <reference field="0" count="1" selected="0">
            <x v="437"/>
          </reference>
          <reference field="1" count="1" selected="0">
            <x v="435"/>
          </reference>
          <reference field="2" count="1" selected="0">
            <x v="436"/>
          </reference>
          <reference field="3" count="1">
            <x v="436"/>
          </reference>
        </references>
      </pivotArea>
    </format>
    <format dxfId="12601">
      <pivotArea dataOnly="0" labelOnly="1" fieldPosition="0">
        <references count="4">
          <reference field="0" count="1" selected="0">
            <x v="438"/>
          </reference>
          <reference field="1" count="1" selected="0">
            <x v="436"/>
          </reference>
          <reference field="2" count="1" selected="0">
            <x v="437"/>
          </reference>
          <reference field="3" count="1">
            <x v="437"/>
          </reference>
        </references>
      </pivotArea>
    </format>
    <format dxfId="12600">
      <pivotArea dataOnly="0" labelOnly="1" fieldPosition="0">
        <references count="4">
          <reference field="0" count="1" selected="0">
            <x v="439"/>
          </reference>
          <reference field="1" count="1" selected="0">
            <x v="437"/>
          </reference>
          <reference field="2" count="1" selected="0">
            <x v="438"/>
          </reference>
          <reference field="3" count="1">
            <x v="438"/>
          </reference>
        </references>
      </pivotArea>
    </format>
    <format dxfId="12599">
      <pivotArea dataOnly="0" labelOnly="1" fieldPosition="0">
        <references count="4">
          <reference field="0" count="1" selected="0">
            <x v="440"/>
          </reference>
          <reference field="1" count="1" selected="0">
            <x v="438"/>
          </reference>
          <reference field="2" count="1" selected="0">
            <x v="439"/>
          </reference>
          <reference field="3" count="1">
            <x v="439"/>
          </reference>
        </references>
      </pivotArea>
    </format>
    <format dxfId="12598">
      <pivotArea dataOnly="0" labelOnly="1" fieldPosition="0">
        <references count="4">
          <reference field="0" count="1" selected="0">
            <x v="441"/>
          </reference>
          <reference field="1" count="1" selected="0">
            <x v="439"/>
          </reference>
          <reference field="2" count="1" selected="0">
            <x v="440"/>
          </reference>
          <reference field="3" count="1">
            <x v="440"/>
          </reference>
        </references>
      </pivotArea>
    </format>
    <format dxfId="12597">
      <pivotArea dataOnly="0" labelOnly="1" fieldPosition="0">
        <references count="4">
          <reference field="0" count="1" selected="0">
            <x v="442"/>
          </reference>
          <reference field="1" count="1" selected="0">
            <x v="440"/>
          </reference>
          <reference field="2" count="1" selected="0">
            <x v="441"/>
          </reference>
          <reference field="3" count="1">
            <x v="441"/>
          </reference>
        </references>
      </pivotArea>
    </format>
    <format dxfId="12596">
      <pivotArea dataOnly="0" labelOnly="1" fieldPosition="0">
        <references count="4">
          <reference field="0" count="1" selected="0">
            <x v="443"/>
          </reference>
          <reference field="1" count="1" selected="0">
            <x v="441"/>
          </reference>
          <reference field="2" count="1" selected="0">
            <x v="442"/>
          </reference>
          <reference field="3" count="1">
            <x v="442"/>
          </reference>
        </references>
      </pivotArea>
    </format>
    <format dxfId="12595">
      <pivotArea dataOnly="0" labelOnly="1" fieldPosition="0">
        <references count="4">
          <reference field="0" count="1" selected="0">
            <x v="444"/>
          </reference>
          <reference field="1" count="1" selected="0">
            <x v="442"/>
          </reference>
          <reference field="2" count="1" selected="0">
            <x v="443"/>
          </reference>
          <reference field="3" count="1">
            <x v="443"/>
          </reference>
        </references>
      </pivotArea>
    </format>
    <format dxfId="12594">
      <pivotArea dataOnly="0" labelOnly="1" fieldPosition="0">
        <references count="4">
          <reference field="0" count="1" selected="0">
            <x v="445"/>
          </reference>
          <reference field="1" count="1" selected="0">
            <x v="443"/>
          </reference>
          <reference field="2" count="1" selected="0">
            <x v="444"/>
          </reference>
          <reference field="3" count="1">
            <x v="444"/>
          </reference>
        </references>
      </pivotArea>
    </format>
    <format dxfId="12593">
      <pivotArea dataOnly="0" labelOnly="1" fieldPosition="0">
        <references count="4">
          <reference field="0" count="1" selected="0">
            <x v="446"/>
          </reference>
          <reference field="1" count="1" selected="0">
            <x v="444"/>
          </reference>
          <reference field="2" count="1" selected="0">
            <x v="445"/>
          </reference>
          <reference field="3" count="1">
            <x v="445"/>
          </reference>
        </references>
      </pivotArea>
    </format>
    <format dxfId="12592">
      <pivotArea dataOnly="0" labelOnly="1" fieldPosition="0">
        <references count="4">
          <reference field="0" count="1" selected="0">
            <x v="447"/>
          </reference>
          <reference field="1" count="1" selected="0">
            <x v="445"/>
          </reference>
          <reference field="2" count="1" selected="0">
            <x v="446"/>
          </reference>
          <reference field="3" count="1">
            <x v="446"/>
          </reference>
        </references>
      </pivotArea>
    </format>
    <format dxfId="12591">
      <pivotArea dataOnly="0" labelOnly="1" fieldPosition="0">
        <references count="4">
          <reference field="0" count="1" selected="0">
            <x v="448"/>
          </reference>
          <reference field="1" count="1" selected="0">
            <x v="446"/>
          </reference>
          <reference field="2" count="1" selected="0">
            <x v="447"/>
          </reference>
          <reference field="3" count="1">
            <x v="447"/>
          </reference>
        </references>
      </pivotArea>
    </format>
    <format dxfId="12590">
      <pivotArea dataOnly="0" labelOnly="1" fieldPosition="0">
        <references count="4">
          <reference field="0" count="1" selected="0">
            <x v="449"/>
          </reference>
          <reference field="1" count="1" selected="0">
            <x v="447"/>
          </reference>
          <reference field="2" count="1" selected="0">
            <x v="448"/>
          </reference>
          <reference field="3" count="1">
            <x v="448"/>
          </reference>
        </references>
      </pivotArea>
    </format>
    <format dxfId="12589">
      <pivotArea dataOnly="0" labelOnly="1" fieldPosition="0">
        <references count="4">
          <reference field="0" count="1" selected="0">
            <x v="450"/>
          </reference>
          <reference field="1" count="1" selected="0">
            <x v="448"/>
          </reference>
          <reference field="2" count="1" selected="0">
            <x v="449"/>
          </reference>
          <reference field="3" count="1">
            <x v="449"/>
          </reference>
        </references>
      </pivotArea>
    </format>
    <format dxfId="12588">
      <pivotArea dataOnly="0" labelOnly="1" fieldPosition="0">
        <references count="4">
          <reference field="0" count="1" selected="0">
            <x v="451"/>
          </reference>
          <reference field="1" count="1" selected="0">
            <x v="449"/>
          </reference>
          <reference field="2" count="1" selected="0">
            <x v="450"/>
          </reference>
          <reference field="3" count="1">
            <x v="450"/>
          </reference>
        </references>
      </pivotArea>
    </format>
    <format dxfId="12587">
      <pivotArea dataOnly="0" labelOnly="1" fieldPosition="0">
        <references count="4">
          <reference field="0" count="1" selected="0">
            <x v="452"/>
          </reference>
          <reference field="1" count="1" selected="0">
            <x v="450"/>
          </reference>
          <reference field="2" count="1" selected="0">
            <x v="451"/>
          </reference>
          <reference field="3" count="1">
            <x v="451"/>
          </reference>
        </references>
      </pivotArea>
    </format>
    <format dxfId="12586">
      <pivotArea dataOnly="0" labelOnly="1" fieldPosition="0">
        <references count="4">
          <reference field="0" count="1" selected="0">
            <x v="453"/>
          </reference>
          <reference field="1" count="1" selected="0">
            <x v="451"/>
          </reference>
          <reference field="2" count="1" selected="0">
            <x v="452"/>
          </reference>
          <reference field="3" count="1">
            <x v="452"/>
          </reference>
        </references>
      </pivotArea>
    </format>
    <format dxfId="12585">
      <pivotArea dataOnly="0" labelOnly="1" fieldPosition="0">
        <references count="4">
          <reference field="0" count="1" selected="0">
            <x v="454"/>
          </reference>
          <reference field="1" count="1" selected="0">
            <x v="452"/>
          </reference>
          <reference field="2" count="1" selected="0">
            <x v="453"/>
          </reference>
          <reference field="3" count="1">
            <x v="453"/>
          </reference>
        </references>
      </pivotArea>
    </format>
    <format dxfId="12584">
      <pivotArea dataOnly="0" labelOnly="1" fieldPosition="0">
        <references count="4">
          <reference field="0" count="1" selected="0">
            <x v="455"/>
          </reference>
          <reference field="1" count="1" selected="0">
            <x v="453"/>
          </reference>
          <reference field="2" count="1" selected="0">
            <x v="454"/>
          </reference>
          <reference field="3" count="1">
            <x v="454"/>
          </reference>
        </references>
      </pivotArea>
    </format>
    <format dxfId="12583">
      <pivotArea dataOnly="0" labelOnly="1" fieldPosition="0">
        <references count="4">
          <reference field="0" count="1" selected="0">
            <x v="456"/>
          </reference>
          <reference field="1" count="1" selected="0">
            <x v="454"/>
          </reference>
          <reference field="2" count="1" selected="0">
            <x v="455"/>
          </reference>
          <reference field="3" count="1">
            <x v="455"/>
          </reference>
        </references>
      </pivotArea>
    </format>
    <format dxfId="12582">
      <pivotArea dataOnly="0" labelOnly="1" fieldPosition="0">
        <references count="4">
          <reference field="0" count="1" selected="0">
            <x v="457"/>
          </reference>
          <reference field="1" count="1" selected="0">
            <x v="455"/>
          </reference>
          <reference field="2" count="1" selected="0">
            <x v="456"/>
          </reference>
          <reference field="3" count="1">
            <x v="456"/>
          </reference>
        </references>
      </pivotArea>
    </format>
    <format dxfId="12581">
      <pivotArea dataOnly="0" labelOnly="1" fieldPosition="0">
        <references count="4">
          <reference field="0" count="1" selected="0">
            <x v="458"/>
          </reference>
          <reference field="1" count="1" selected="0">
            <x v="456"/>
          </reference>
          <reference field="2" count="1" selected="0">
            <x v="457"/>
          </reference>
          <reference field="3" count="1">
            <x v="457"/>
          </reference>
        </references>
      </pivotArea>
    </format>
    <format dxfId="12580">
      <pivotArea dataOnly="0" labelOnly="1" fieldPosition="0">
        <references count="4">
          <reference field="0" count="1" selected="0">
            <x v="459"/>
          </reference>
          <reference field="1" count="1" selected="0">
            <x v="457"/>
          </reference>
          <reference field="2" count="1" selected="0">
            <x v="458"/>
          </reference>
          <reference field="3" count="1">
            <x v="458"/>
          </reference>
        </references>
      </pivotArea>
    </format>
    <format dxfId="12579">
      <pivotArea dataOnly="0" labelOnly="1" fieldPosition="0">
        <references count="4">
          <reference field="0" count="1" selected="0">
            <x v="460"/>
          </reference>
          <reference field="1" count="1" selected="0">
            <x v="458"/>
          </reference>
          <reference field="2" count="1" selected="0">
            <x v="459"/>
          </reference>
          <reference field="3" count="1">
            <x v="459"/>
          </reference>
        </references>
      </pivotArea>
    </format>
    <format dxfId="12578">
      <pivotArea dataOnly="0" labelOnly="1" fieldPosition="0">
        <references count="4">
          <reference field="0" count="1" selected="0">
            <x v="461"/>
          </reference>
          <reference field="1" count="1" selected="0">
            <x v="459"/>
          </reference>
          <reference field="2" count="1" selected="0">
            <x v="460"/>
          </reference>
          <reference field="3" count="1">
            <x v="460"/>
          </reference>
        </references>
      </pivotArea>
    </format>
    <format dxfId="12577">
      <pivotArea dataOnly="0" labelOnly="1" fieldPosition="0">
        <references count="4">
          <reference field="0" count="1" selected="0">
            <x v="462"/>
          </reference>
          <reference field="1" count="1" selected="0">
            <x v="460"/>
          </reference>
          <reference field="2" count="1" selected="0">
            <x v="461"/>
          </reference>
          <reference field="3" count="1">
            <x v="461"/>
          </reference>
        </references>
      </pivotArea>
    </format>
    <format dxfId="12576">
      <pivotArea dataOnly="0" labelOnly="1" fieldPosition="0">
        <references count="4">
          <reference field="0" count="1" selected="0">
            <x v="463"/>
          </reference>
          <reference field="1" count="1" selected="0">
            <x v="461"/>
          </reference>
          <reference field="2" count="1" selected="0">
            <x v="462"/>
          </reference>
          <reference field="3" count="1">
            <x v="462"/>
          </reference>
        </references>
      </pivotArea>
    </format>
    <format dxfId="12575">
      <pivotArea dataOnly="0" labelOnly="1" fieldPosition="0">
        <references count="4">
          <reference field="0" count="1" selected="0">
            <x v="464"/>
          </reference>
          <reference field="1" count="1" selected="0">
            <x v="462"/>
          </reference>
          <reference field="2" count="1" selected="0">
            <x v="463"/>
          </reference>
          <reference field="3" count="1">
            <x v="463"/>
          </reference>
        </references>
      </pivotArea>
    </format>
    <format dxfId="12574">
      <pivotArea dataOnly="0" labelOnly="1" fieldPosition="0">
        <references count="4">
          <reference field="0" count="1" selected="0">
            <x v="465"/>
          </reference>
          <reference field="1" count="1" selected="0">
            <x v="463"/>
          </reference>
          <reference field="2" count="1" selected="0">
            <x v="464"/>
          </reference>
          <reference field="3" count="1">
            <x v="464"/>
          </reference>
        </references>
      </pivotArea>
    </format>
    <format dxfId="12573">
      <pivotArea dataOnly="0" labelOnly="1" fieldPosition="0">
        <references count="4">
          <reference field="0" count="1" selected="0">
            <x v="466"/>
          </reference>
          <reference field="1" count="1" selected="0">
            <x v="464"/>
          </reference>
          <reference field="2" count="1" selected="0">
            <x v="465"/>
          </reference>
          <reference field="3" count="1">
            <x v="465"/>
          </reference>
        </references>
      </pivotArea>
    </format>
    <format dxfId="12572">
      <pivotArea dataOnly="0" labelOnly="1" fieldPosition="0">
        <references count="4">
          <reference field="0" count="1" selected="0">
            <x v="467"/>
          </reference>
          <reference field="1" count="1" selected="0">
            <x v="465"/>
          </reference>
          <reference field="2" count="1" selected="0">
            <x v="466"/>
          </reference>
          <reference field="3" count="1">
            <x v="466"/>
          </reference>
        </references>
      </pivotArea>
    </format>
    <format dxfId="12571">
      <pivotArea dataOnly="0" labelOnly="1" fieldPosition="0">
        <references count="4">
          <reference field="0" count="1" selected="0">
            <x v="468"/>
          </reference>
          <reference field="1" count="1" selected="0">
            <x v="466"/>
          </reference>
          <reference field="2" count="1" selected="0">
            <x v="467"/>
          </reference>
          <reference field="3" count="1">
            <x v="467"/>
          </reference>
        </references>
      </pivotArea>
    </format>
    <format dxfId="12570">
      <pivotArea dataOnly="0" labelOnly="1" fieldPosition="0">
        <references count="4">
          <reference field="0" count="1" selected="0">
            <x v="469"/>
          </reference>
          <reference field="1" count="1" selected="0">
            <x v="467"/>
          </reference>
          <reference field="2" count="1" selected="0">
            <x v="468"/>
          </reference>
          <reference field="3" count="1">
            <x v="468"/>
          </reference>
        </references>
      </pivotArea>
    </format>
    <format dxfId="12569">
      <pivotArea dataOnly="0" labelOnly="1" fieldPosition="0">
        <references count="4">
          <reference field="0" count="1" selected="0">
            <x v="470"/>
          </reference>
          <reference field="1" count="1" selected="0">
            <x v="468"/>
          </reference>
          <reference field="2" count="1" selected="0">
            <x v="469"/>
          </reference>
          <reference field="3" count="1">
            <x v="469"/>
          </reference>
        </references>
      </pivotArea>
    </format>
    <format dxfId="12568">
      <pivotArea dataOnly="0" labelOnly="1" fieldPosition="0">
        <references count="4">
          <reference field="0" count="1" selected="0">
            <x v="471"/>
          </reference>
          <reference field="1" count="1" selected="0">
            <x v="469"/>
          </reference>
          <reference field="2" count="1" selected="0">
            <x v="470"/>
          </reference>
          <reference field="3" count="1">
            <x v="470"/>
          </reference>
        </references>
      </pivotArea>
    </format>
    <format dxfId="12567">
      <pivotArea dataOnly="0" labelOnly="1" fieldPosition="0">
        <references count="4">
          <reference field="0" count="1" selected="0">
            <x v="472"/>
          </reference>
          <reference field="1" count="1" selected="0">
            <x v="470"/>
          </reference>
          <reference field="2" count="1" selected="0">
            <x v="471"/>
          </reference>
          <reference field="3" count="1">
            <x v="471"/>
          </reference>
        </references>
      </pivotArea>
    </format>
    <format dxfId="12566">
      <pivotArea dataOnly="0" labelOnly="1" fieldPosition="0">
        <references count="4">
          <reference field="0" count="1" selected="0">
            <x v="473"/>
          </reference>
          <reference field="1" count="1" selected="0">
            <x v="471"/>
          </reference>
          <reference field="2" count="1" selected="0">
            <x v="472"/>
          </reference>
          <reference field="3" count="1">
            <x v="472"/>
          </reference>
        </references>
      </pivotArea>
    </format>
    <format dxfId="12565">
      <pivotArea dataOnly="0" labelOnly="1" fieldPosition="0">
        <references count="4">
          <reference field="0" count="1" selected="0">
            <x v="474"/>
          </reference>
          <reference field="1" count="1" selected="0">
            <x v="472"/>
          </reference>
          <reference field="2" count="1" selected="0">
            <x v="473"/>
          </reference>
          <reference field="3" count="1">
            <x v="473"/>
          </reference>
        </references>
      </pivotArea>
    </format>
    <format dxfId="12564">
      <pivotArea dataOnly="0" labelOnly="1" fieldPosition="0">
        <references count="4">
          <reference field="0" count="1" selected="0">
            <x v="475"/>
          </reference>
          <reference field="1" count="1" selected="0">
            <x v="473"/>
          </reference>
          <reference field="2" count="1" selected="0">
            <x v="474"/>
          </reference>
          <reference field="3" count="1">
            <x v="474"/>
          </reference>
        </references>
      </pivotArea>
    </format>
    <format dxfId="12563">
      <pivotArea dataOnly="0" labelOnly="1" fieldPosition="0">
        <references count="4">
          <reference field="0" count="1" selected="0">
            <x v="476"/>
          </reference>
          <reference field="1" count="1" selected="0">
            <x v="474"/>
          </reference>
          <reference field="2" count="1" selected="0">
            <x v="475"/>
          </reference>
          <reference field="3" count="1">
            <x v="475"/>
          </reference>
        </references>
      </pivotArea>
    </format>
    <format dxfId="12562">
      <pivotArea dataOnly="0" labelOnly="1" fieldPosition="0">
        <references count="4">
          <reference field="0" count="1" selected="0">
            <x v="477"/>
          </reference>
          <reference field="1" count="1" selected="0">
            <x v="475"/>
          </reference>
          <reference field="2" count="1" selected="0">
            <x v="476"/>
          </reference>
          <reference field="3" count="1">
            <x v="476"/>
          </reference>
        </references>
      </pivotArea>
    </format>
    <format dxfId="12561">
      <pivotArea dataOnly="0" labelOnly="1" fieldPosition="0">
        <references count="4">
          <reference field="0" count="1" selected="0">
            <x v="478"/>
          </reference>
          <reference field="1" count="1" selected="0">
            <x v="476"/>
          </reference>
          <reference field="2" count="1" selected="0">
            <x v="477"/>
          </reference>
          <reference field="3" count="1">
            <x v="477"/>
          </reference>
        </references>
      </pivotArea>
    </format>
    <format dxfId="12560">
      <pivotArea dataOnly="0" labelOnly="1" fieldPosition="0">
        <references count="4">
          <reference field="0" count="1" selected="0">
            <x v="479"/>
          </reference>
          <reference field="1" count="1" selected="0">
            <x v="477"/>
          </reference>
          <reference field="2" count="1" selected="0">
            <x v="478"/>
          </reference>
          <reference field="3" count="1">
            <x v="478"/>
          </reference>
        </references>
      </pivotArea>
    </format>
    <format dxfId="12559">
      <pivotArea dataOnly="0" labelOnly="1" fieldPosition="0">
        <references count="4">
          <reference field="0" count="1" selected="0">
            <x v="480"/>
          </reference>
          <reference field="1" count="1" selected="0">
            <x v="478"/>
          </reference>
          <reference field="2" count="1" selected="0">
            <x v="479"/>
          </reference>
          <reference field="3" count="1">
            <x v="479"/>
          </reference>
        </references>
      </pivotArea>
    </format>
    <format dxfId="12558">
      <pivotArea dataOnly="0" labelOnly="1" fieldPosition="0">
        <references count="4">
          <reference field="0" count="1" selected="0">
            <x v="481"/>
          </reference>
          <reference field="1" count="1" selected="0">
            <x v="479"/>
          </reference>
          <reference field="2" count="1" selected="0">
            <x v="480"/>
          </reference>
          <reference field="3" count="1">
            <x v="480"/>
          </reference>
        </references>
      </pivotArea>
    </format>
    <format dxfId="12557">
      <pivotArea dataOnly="0" labelOnly="1" fieldPosition="0">
        <references count="4">
          <reference field="0" count="1" selected="0">
            <x v="482"/>
          </reference>
          <reference field="1" count="1" selected="0">
            <x v="480"/>
          </reference>
          <reference field="2" count="1" selected="0">
            <x v="481"/>
          </reference>
          <reference field="3" count="1">
            <x v="481"/>
          </reference>
        </references>
      </pivotArea>
    </format>
    <format dxfId="12556">
      <pivotArea dataOnly="0" labelOnly="1" fieldPosition="0">
        <references count="4">
          <reference field="0" count="1" selected="0">
            <x v="483"/>
          </reference>
          <reference field="1" count="1" selected="0">
            <x v="481"/>
          </reference>
          <reference field="2" count="1" selected="0">
            <x v="482"/>
          </reference>
          <reference field="3" count="1">
            <x v="482"/>
          </reference>
        </references>
      </pivotArea>
    </format>
    <format dxfId="12555">
      <pivotArea dataOnly="0" labelOnly="1" fieldPosition="0">
        <references count="4">
          <reference field="0" count="1" selected="0">
            <x v="484"/>
          </reference>
          <reference field="1" count="1" selected="0">
            <x v="482"/>
          </reference>
          <reference field="2" count="1" selected="0">
            <x v="483"/>
          </reference>
          <reference field="3" count="1">
            <x v="483"/>
          </reference>
        </references>
      </pivotArea>
    </format>
    <format dxfId="12554">
      <pivotArea dataOnly="0" labelOnly="1" fieldPosition="0">
        <references count="5">
          <reference field="0" count="1" selected="0">
            <x v="3"/>
          </reference>
          <reference field="1" count="1" selected="0">
            <x v="5"/>
          </reference>
          <reference field="2" count="1" selected="0">
            <x v="6"/>
          </reference>
          <reference field="3" count="1" selected="0">
            <x v="6"/>
          </reference>
          <reference field="4" count="1">
            <x v="9"/>
          </reference>
        </references>
      </pivotArea>
    </format>
    <format dxfId="12553">
      <pivotArea dataOnly="0" labelOnly="1" fieldPosition="0">
        <references count="5">
          <reference field="0" count="1" selected="0">
            <x v="7"/>
          </reference>
          <reference field="1" count="1" selected="0">
            <x v="4"/>
          </reference>
          <reference field="2" count="1" selected="0">
            <x v="5"/>
          </reference>
          <reference field="3" count="1" selected="0">
            <x v="5"/>
          </reference>
          <reference field="4" count="1">
            <x v="8"/>
          </reference>
        </references>
      </pivotArea>
    </format>
    <format dxfId="12552">
      <pivotArea dataOnly="0" labelOnly="1" fieldPosition="0">
        <references count="5">
          <reference field="0" count="1" selected="0">
            <x v="8"/>
          </reference>
          <reference field="1" count="1" selected="0">
            <x v="6"/>
          </reference>
          <reference field="2" count="1" selected="0">
            <x v="7"/>
          </reference>
          <reference field="3" count="1" selected="0">
            <x v="7"/>
          </reference>
          <reference field="4" count="1">
            <x v="10"/>
          </reference>
        </references>
      </pivotArea>
    </format>
    <format dxfId="12551">
      <pivotArea dataOnly="0" labelOnly="1" fieldPosition="0">
        <references count="5">
          <reference field="0" count="1" selected="0">
            <x v="9"/>
          </reference>
          <reference field="1" count="1" selected="0">
            <x v="7"/>
          </reference>
          <reference field="2" count="1" selected="0">
            <x v="8"/>
          </reference>
          <reference field="3" count="1" selected="0">
            <x v="8"/>
          </reference>
          <reference field="4" count="1">
            <x v="11"/>
          </reference>
        </references>
      </pivotArea>
    </format>
    <format dxfId="12550">
      <pivotArea dataOnly="0" labelOnly="1" fieldPosition="0">
        <references count="5">
          <reference field="0" count="1" selected="0">
            <x v="10"/>
          </reference>
          <reference field="1" count="1" selected="0">
            <x v="8"/>
          </reference>
          <reference field="2" count="1" selected="0">
            <x v="9"/>
          </reference>
          <reference field="3" count="1" selected="0">
            <x v="9"/>
          </reference>
          <reference field="4" count="1">
            <x v="12"/>
          </reference>
        </references>
      </pivotArea>
    </format>
    <format dxfId="12549">
      <pivotArea dataOnly="0" labelOnly="1" fieldPosition="0">
        <references count="5">
          <reference field="0" count="1" selected="0">
            <x v="11"/>
          </reference>
          <reference field="1" count="1" selected="0">
            <x v="9"/>
          </reference>
          <reference field="2" count="1" selected="0">
            <x v="10"/>
          </reference>
          <reference field="3" count="1" selected="0">
            <x v="10"/>
          </reference>
          <reference field="4" count="1">
            <x v="13"/>
          </reference>
        </references>
      </pivotArea>
    </format>
    <format dxfId="12548">
      <pivotArea dataOnly="0" labelOnly="1" fieldPosition="0">
        <references count="5">
          <reference field="0" count="1" selected="0">
            <x v="12"/>
          </reference>
          <reference field="1" count="1" selected="0">
            <x v="10"/>
          </reference>
          <reference field="2" count="1" selected="0">
            <x v="11"/>
          </reference>
          <reference field="3" count="1" selected="0">
            <x v="11"/>
          </reference>
          <reference field="4" count="1">
            <x v="14"/>
          </reference>
        </references>
      </pivotArea>
    </format>
    <format dxfId="12547">
      <pivotArea dataOnly="0" labelOnly="1" fieldPosition="0">
        <references count="5">
          <reference field="0" count="1" selected="0">
            <x v="13"/>
          </reference>
          <reference field="1" count="1" selected="0">
            <x v="11"/>
          </reference>
          <reference field="2" count="1" selected="0">
            <x v="12"/>
          </reference>
          <reference field="3" count="1" selected="0">
            <x v="12"/>
          </reference>
          <reference field="4" count="1">
            <x v="15"/>
          </reference>
        </references>
      </pivotArea>
    </format>
    <format dxfId="12546">
      <pivotArea dataOnly="0" labelOnly="1" fieldPosition="0">
        <references count="5">
          <reference field="0" count="1" selected="0">
            <x v="14"/>
          </reference>
          <reference field="1" count="1" selected="0">
            <x v="12"/>
          </reference>
          <reference field="2" count="1" selected="0">
            <x v="13"/>
          </reference>
          <reference field="3" count="1" selected="0">
            <x v="13"/>
          </reference>
          <reference field="4" count="1">
            <x v="16"/>
          </reference>
        </references>
      </pivotArea>
    </format>
    <format dxfId="12545">
      <pivotArea dataOnly="0" labelOnly="1" fieldPosition="0">
        <references count="5">
          <reference field="0" count="1" selected="0">
            <x v="15"/>
          </reference>
          <reference field="1" count="1" selected="0">
            <x v="13"/>
          </reference>
          <reference field="2" count="1" selected="0">
            <x v="14"/>
          </reference>
          <reference field="3" count="1" selected="0">
            <x v="14"/>
          </reference>
          <reference field="4" count="1">
            <x v="17"/>
          </reference>
        </references>
      </pivotArea>
    </format>
    <format dxfId="12544">
      <pivotArea dataOnly="0" labelOnly="1" fieldPosition="0">
        <references count="5">
          <reference field="0" count="1" selected="0">
            <x v="16"/>
          </reference>
          <reference field="1" count="1" selected="0">
            <x v="14"/>
          </reference>
          <reference field="2" count="1" selected="0">
            <x v="15"/>
          </reference>
          <reference field="3" count="1" selected="0">
            <x v="15"/>
          </reference>
          <reference field="4" count="1">
            <x v="18"/>
          </reference>
        </references>
      </pivotArea>
    </format>
    <format dxfId="12543">
      <pivotArea dataOnly="0" labelOnly="1" fieldPosition="0">
        <references count="5">
          <reference field="0" count="1" selected="0">
            <x v="17"/>
          </reference>
          <reference field="1" count="1" selected="0">
            <x v="15"/>
          </reference>
          <reference field="2" count="1" selected="0">
            <x v="16"/>
          </reference>
          <reference field="3" count="1" selected="0">
            <x v="16"/>
          </reference>
          <reference field="4" count="1">
            <x v="19"/>
          </reference>
        </references>
      </pivotArea>
    </format>
    <format dxfId="12542">
      <pivotArea dataOnly="0" labelOnly="1" fieldPosition="0">
        <references count="5">
          <reference field="0" count="1" selected="0">
            <x v="18"/>
          </reference>
          <reference field="1" count="1" selected="0">
            <x v="16"/>
          </reference>
          <reference field="2" count="1" selected="0">
            <x v="17"/>
          </reference>
          <reference field="3" count="1" selected="0">
            <x v="17"/>
          </reference>
          <reference field="4" count="1">
            <x v="20"/>
          </reference>
        </references>
      </pivotArea>
    </format>
    <format dxfId="12541">
      <pivotArea dataOnly="0" labelOnly="1" fieldPosition="0">
        <references count="5">
          <reference field="0" count="1" selected="0">
            <x v="19"/>
          </reference>
          <reference field="1" count="1" selected="0">
            <x v="17"/>
          </reference>
          <reference field="2" count="1" selected="0">
            <x v="18"/>
          </reference>
          <reference field="3" count="1" selected="0">
            <x v="18"/>
          </reference>
          <reference field="4" count="1">
            <x v="21"/>
          </reference>
        </references>
      </pivotArea>
    </format>
    <format dxfId="12540">
      <pivotArea dataOnly="0" labelOnly="1" fieldPosition="0">
        <references count="5">
          <reference field="0" count="1" selected="0">
            <x v="20"/>
          </reference>
          <reference field="1" count="1" selected="0">
            <x v="18"/>
          </reference>
          <reference field="2" count="1" selected="0">
            <x v="19"/>
          </reference>
          <reference field="3" count="1" selected="0">
            <x v="19"/>
          </reference>
          <reference field="4" count="1">
            <x v="22"/>
          </reference>
        </references>
      </pivotArea>
    </format>
    <format dxfId="12539">
      <pivotArea dataOnly="0" labelOnly="1" fieldPosition="0">
        <references count="5">
          <reference field="0" count="1" selected="0">
            <x v="21"/>
          </reference>
          <reference field="1" count="1" selected="0">
            <x v="19"/>
          </reference>
          <reference field="2" count="1" selected="0">
            <x v="20"/>
          </reference>
          <reference field="3" count="1" selected="0">
            <x v="20"/>
          </reference>
          <reference field="4" count="1">
            <x v="23"/>
          </reference>
        </references>
      </pivotArea>
    </format>
    <format dxfId="12538">
      <pivotArea dataOnly="0" labelOnly="1" fieldPosition="0">
        <references count="5">
          <reference field="0" count="1" selected="0">
            <x v="22"/>
          </reference>
          <reference field="1" count="1" selected="0">
            <x v="20"/>
          </reference>
          <reference field="2" count="1" selected="0">
            <x v="21"/>
          </reference>
          <reference field="3" count="1" selected="0">
            <x v="21"/>
          </reference>
          <reference field="4" count="1">
            <x v="24"/>
          </reference>
        </references>
      </pivotArea>
    </format>
    <format dxfId="12537">
      <pivotArea dataOnly="0" labelOnly="1" fieldPosition="0">
        <references count="5">
          <reference field="0" count="1" selected="0">
            <x v="23"/>
          </reference>
          <reference field="1" count="1" selected="0">
            <x v="21"/>
          </reference>
          <reference field="2" count="1" selected="0">
            <x v="22"/>
          </reference>
          <reference field="3" count="1" selected="0">
            <x v="22"/>
          </reference>
          <reference field="4" count="1">
            <x v="25"/>
          </reference>
        </references>
      </pivotArea>
    </format>
    <format dxfId="12536">
      <pivotArea dataOnly="0" labelOnly="1" fieldPosition="0">
        <references count="5">
          <reference field="0" count="1" selected="0">
            <x v="24"/>
          </reference>
          <reference field="1" count="1" selected="0">
            <x v="22"/>
          </reference>
          <reference field="2" count="1" selected="0">
            <x v="23"/>
          </reference>
          <reference field="3" count="1" selected="0">
            <x v="23"/>
          </reference>
          <reference field="4" count="1">
            <x v="26"/>
          </reference>
        </references>
      </pivotArea>
    </format>
    <format dxfId="12535">
      <pivotArea dataOnly="0" labelOnly="1" fieldPosition="0">
        <references count="5">
          <reference field="0" count="1" selected="0">
            <x v="25"/>
          </reference>
          <reference field="1" count="1" selected="0">
            <x v="23"/>
          </reference>
          <reference field="2" count="1" selected="0">
            <x v="24"/>
          </reference>
          <reference field="3" count="1" selected="0">
            <x v="24"/>
          </reference>
          <reference field="4" count="1">
            <x v="27"/>
          </reference>
        </references>
      </pivotArea>
    </format>
    <format dxfId="12534">
      <pivotArea dataOnly="0" labelOnly="1" fieldPosition="0">
        <references count="5">
          <reference field="0" count="1" selected="0">
            <x v="26"/>
          </reference>
          <reference field="1" count="1" selected="0">
            <x v="24"/>
          </reference>
          <reference field="2" count="1" selected="0">
            <x v="25"/>
          </reference>
          <reference field="3" count="1" selected="0">
            <x v="25"/>
          </reference>
          <reference field="4" count="1">
            <x v="28"/>
          </reference>
        </references>
      </pivotArea>
    </format>
    <format dxfId="12533">
      <pivotArea dataOnly="0" labelOnly="1" fieldPosition="0">
        <references count="5">
          <reference field="0" count="1" selected="0">
            <x v="27"/>
          </reference>
          <reference field="1" count="1" selected="0">
            <x v="25"/>
          </reference>
          <reference field="2" count="1" selected="0">
            <x v="26"/>
          </reference>
          <reference field="3" count="1" selected="0">
            <x v="26"/>
          </reference>
          <reference field="4" count="1">
            <x v="29"/>
          </reference>
        </references>
      </pivotArea>
    </format>
    <format dxfId="12532">
      <pivotArea dataOnly="0" labelOnly="1" fieldPosition="0">
        <references count="5">
          <reference field="0" count="1" selected="0">
            <x v="28"/>
          </reference>
          <reference field="1" count="1" selected="0">
            <x v="26"/>
          </reference>
          <reference field="2" count="1" selected="0">
            <x v="27"/>
          </reference>
          <reference field="3" count="1" selected="0">
            <x v="27"/>
          </reference>
          <reference field="4" count="1">
            <x v="30"/>
          </reference>
        </references>
      </pivotArea>
    </format>
    <format dxfId="12531">
      <pivotArea dataOnly="0" labelOnly="1" fieldPosition="0">
        <references count="5">
          <reference field="0" count="1" selected="0">
            <x v="29"/>
          </reference>
          <reference field="1" count="1" selected="0">
            <x v="27"/>
          </reference>
          <reference field="2" count="1" selected="0">
            <x v="28"/>
          </reference>
          <reference field="3" count="1" selected="0">
            <x v="28"/>
          </reference>
          <reference field="4" count="1">
            <x v="31"/>
          </reference>
        </references>
      </pivotArea>
    </format>
    <format dxfId="12530">
      <pivotArea dataOnly="0" labelOnly="1" fieldPosition="0">
        <references count="5">
          <reference field="0" count="1" selected="0">
            <x v="30"/>
          </reference>
          <reference field="1" count="1" selected="0">
            <x v="28"/>
          </reference>
          <reference field="2" count="1" selected="0">
            <x v="29"/>
          </reference>
          <reference field="3" count="1" selected="0">
            <x v="29"/>
          </reference>
          <reference field="4" count="1">
            <x v="32"/>
          </reference>
        </references>
      </pivotArea>
    </format>
    <format dxfId="12529">
      <pivotArea dataOnly="0" labelOnly="1" fieldPosition="0">
        <references count="5">
          <reference field="0" count="1" selected="0">
            <x v="31"/>
          </reference>
          <reference field="1" count="1" selected="0">
            <x v="29"/>
          </reference>
          <reference field="2" count="1" selected="0">
            <x v="30"/>
          </reference>
          <reference field="3" count="1" selected="0">
            <x v="30"/>
          </reference>
          <reference field="4" count="1">
            <x v="33"/>
          </reference>
        </references>
      </pivotArea>
    </format>
    <format dxfId="12528">
      <pivotArea dataOnly="0" labelOnly="1" fieldPosition="0">
        <references count="5">
          <reference field="0" count="1" selected="0">
            <x v="32"/>
          </reference>
          <reference field="1" count="1" selected="0">
            <x v="30"/>
          </reference>
          <reference field="2" count="1" selected="0">
            <x v="31"/>
          </reference>
          <reference field="3" count="1" selected="0">
            <x v="31"/>
          </reference>
          <reference field="4" count="1">
            <x v="34"/>
          </reference>
        </references>
      </pivotArea>
    </format>
    <format dxfId="12527">
      <pivotArea dataOnly="0" labelOnly="1" fieldPosition="0">
        <references count="5">
          <reference field="0" count="1" selected="0">
            <x v="33"/>
          </reference>
          <reference field="1" count="1" selected="0">
            <x v="31"/>
          </reference>
          <reference field="2" count="1" selected="0">
            <x v="32"/>
          </reference>
          <reference field="3" count="1" selected="0">
            <x v="32"/>
          </reference>
          <reference field="4" count="1">
            <x v="35"/>
          </reference>
        </references>
      </pivotArea>
    </format>
    <format dxfId="12526">
      <pivotArea dataOnly="0" labelOnly="1" fieldPosition="0">
        <references count="5">
          <reference field="0" count="1" selected="0">
            <x v="34"/>
          </reference>
          <reference field="1" count="1" selected="0">
            <x v="32"/>
          </reference>
          <reference field="2" count="1" selected="0">
            <x v="33"/>
          </reference>
          <reference field="3" count="1" selected="0">
            <x v="33"/>
          </reference>
          <reference field="4" count="1">
            <x v="36"/>
          </reference>
        </references>
      </pivotArea>
    </format>
    <format dxfId="12525">
      <pivotArea dataOnly="0" labelOnly="1" fieldPosition="0">
        <references count="5">
          <reference field="0" count="1" selected="0">
            <x v="35"/>
          </reference>
          <reference field="1" count="1" selected="0">
            <x v="33"/>
          </reference>
          <reference field="2" count="1" selected="0">
            <x v="34"/>
          </reference>
          <reference field="3" count="1" selected="0">
            <x v="34"/>
          </reference>
          <reference field="4" count="1">
            <x v="37"/>
          </reference>
        </references>
      </pivotArea>
    </format>
    <format dxfId="12524">
      <pivotArea dataOnly="0" labelOnly="1" fieldPosition="0">
        <references count="5">
          <reference field="0" count="1" selected="0">
            <x v="36"/>
          </reference>
          <reference field="1" count="1" selected="0">
            <x v="34"/>
          </reference>
          <reference field="2" count="1" selected="0">
            <x v="35"/>
          </reference>
          <reference field="3" count="1" selected="0">
            <x v="35"/>
          </reference>
          <reference field="4" count="1">
            <x v="38"/>
          </reference>
        </references>
      </pivotArea>
    </format>
    <format dxfId="12523">
      <pivotArea dataOnly="0" labelOnly="1" fieldPosition="0">
        <references count="5">
          <reference field="0" count="1" selected="0">
            <x v="37"/>
          </reference>
          <reference field="1" count="1" selected="0">
            <x v="35"/>
          </reference>
          <reference field="2" count="1" selected="0">
            <x v="36"/>
          </reference>
          <reference field="3" count="1" selected="0">
            <x v="36"/>
          </reference>
          <reference field="4" count="1">
            <x v="39"/>
          </reference>
        </references>
      </pivotArea>
    </format>
    <format dxfId="12522">
      <pivotArea dataOnly="0" labelOnly="1" fieldPosition="0">
        <references count="5">
          <reference field="0" count="1" selected="0">
            <x v="38"/>
          </reference>
          <reference field="1" count="1" selected="0">
            <x v="36"/>
          </reference>
          <reference field="2" count="1" selected="0">
            <x v="37"/>
          </reference>
          <reference field="3" count="1" selected="0">
            <x v="37"/>
          </reference>
          <reference field="4" count="1">
            <x v="40"/>
          </reference>
        </references>
      </pivotArea>
    </format>
    <format dxfId="12521">
      <pivotArea dataOnly="0" labelOnly="1" fieldPosition="0">
        <references count="5">
          <reference field="0" count="1" selected="0">
            <x v="39"/>
          </reference>
          <reference field="1" count="1" selected="0">
            <x v="37"/>
          </reference>
          <reference field="2" count="1" selected="0">
            <x v="38"/>
          </reference>
          <reference field="3" count="1" selected="0">
            <x v="38"/>
          </reference>
          <reference field="4" count="1">
            <x v="41"/>
          </reference>
        </references>
      </pivotArea>
    </format>
    <format dxfId="12520">
      <pivotArea dataOnly="0" labelOnly="1" fieldPosition="0">
        <references count="5">
          <reference field="0" count="1" selected="0">
            <x v="40"/>
          </reference>
          <reference field="1" count="1" selected="0">
            <x v="38"/>
          </reference>
          <reference field="2" count="1" selected="0">
            <x v="39"/>
          </reference>
          <reference field="3" count="1" selected="0">
            <x v="39"/>
          </reference>
          <reference field="4" count="1">
            <x v="42"/>
          </reference>
        </references>
      </pivotArea>
    </format>
    <format dxfId="12519">
      <pivotArea dataOnly="0" labelOnly="1" fieldPosition="0">
        <references count="5">
          <reference field="0" count="1" selected="0">
            <x v="41"/>
          </reference>
          <reference field="1" count="1" selected="0">
            <x v="39"/>
          </reference>
          <reference field="2" count="1" selected="0">
            <x v="40"/>
          </reference>
          <reference field="3" count="1" selected="0">
            <x v="40"/>
          </reference>
          <reference field="4" count="1">
            <x v="43"/>
          </reference>
        </references>
      </pivotArea>
    </format>
    <format dxfId="12518">
      <pivotArea dataOnly="0" labelOnly="1" fieldPosition="0">
        <references count="5">
          <reference field="0" count="1" selected="0">
            <x v="42"/>
          </reference>
          <reference field="1" count="1" selected="0">
            <x v="40"/>
          </reference>
          <reference field="2" count="1" selected="0">
            <x v="41"/>
          </reference>
          <reference field="3" count="1" selected="0">
            <x v="41"/>
          </reference>
          <reference field="4" count="1">
            <x v="44"/>
          </reference>
        </references>
      </pivotArea>
    </format>
    <format dxfId="12517">
      <pivotArea dataOnly="0" labelOnly="1" fieldPosition="0">
        <references count="5">
          <reference field="0" count="1" selected="0">
            <x v="43"/>
          </reference>
          <reference field="1" count="1" selected="0">
            <x v="41"/>
          </reference>
          <reference field="2" count="1" selected="0">
            <x v="42"/>
          </reference>
          <reference field="3" count="1" selected="0">
            <x v="42"/>
          </reference>
          <reference field="4" count="1">
            <x v="45"/>
          </reference>
        </references>
      </pivotArea>
    </format>
    <format dxfId="12516">
      <pivotArea dataOnly="0" labelOnly="1" fieldPosition="0">
        <references count="5">
          <reference field="0" count="1" selected="0">
            <x v="44"/>
          </reference>
          <reference field="1" count="1" selected="0">
            <x v="42"/>
          </reference>
          <reference field="2" count="1" selected="0">
            <x v="43"/>
          </reference>
          <reference field="3" count="1" selected="0">
            <x v="43"/>
          </reference>
          <reference field="4" count="1">
            <x v="46"/>
          </reference>
        </references>
      </pivotArea>
    </format>
    <format dxfId="12515">
      <pivotArea dataOnly="0" labelOnly="1" fieldPosition="0">
        <references count="5">
          <reference field="0" count="1" selected="0">
            <x v="45"/>
          </reference>
          <reference field="1" count="1" selected="0">
            <x v="43"/>
          </reference>
          <reference field="2" count="1" selected="0">
            <x v="44"/>
          </reference>
          <reference field="3" count="1" selected="0">
            <x v="44"/>
          </reference>
          <reference field="4" count="1">
            <x v="47"/>
          </reference>
        </references>
      </pivotArea>
    </format>
    <format dxfId="12514">
      <pivotArea dataOnly="0" labelOnly="1" fieldPosition="0">
        <references count="5">
          <reference field="0" count="1" selected="0">
            <x v="46"/>
          </reference>
          <reference field="1" count="1" selected="0">
            <x v="44"/>
          </reference>
          <reference field="2" count="1" selected="0">
            <x v="45"/>
          </reference>
          <reference field="3" count="1" selected="0">
            <x v="45"/>
          </reference>
          <reference field="4" count="1">
            <x v="48"/>
          </reference>
        </references>
      </pivotArea>
    </format>
    <format dxfId="12513">
      <pivotArea dataOnly="0" labelOnly="1" fieldPosition="0">
        <references count="5">
          <reference field="0" count="1" selected="0">
            <x v="47"/>
          </reference>
          <reference field="1" count="1" selected="0">
            <x v="45"/>
          </reference>
          <reference field="2" count="1" selected="0">
            <x v="46"/>
          </reference>
          <reference field="3" count="1" selected="0">
            <x v="46"/>
          </reference>
          <reference field="4" count="1">
            <x v="49"/>
          </reference>
        </references>
      </pivotArea>
    </format>
    <format dxfId="12512">
      <pivotArea dataOnly="0" labelOnly="1" fieldPosition="0">
        <references count="5">
          <reference field="0" count="1" selected="0">
            <x v="48"/>
          </reference>
          <reference field="1" count="1" selected="0">
            <x v="46"/>
          </reference>
          <reference field="2" count="1" selected="0">
            <x v="47"/>
          </reference>
          <reference field="3" count="1" selected="0">
            <x v="47"/>
          </reference>
          <reference field="4" count="1">
            <x v="50"/>
          </reference>
        </references>
      </pivotArea>
    </format>
    <format dxfId="12511">
      <pivotArea dataOnly="0" labelOnly="1" fieldPosition="0">
        <references count="5">
          <reference field="0" count="1" selected="0">
            <x v="49"/>
          </reference>
          <reference field="1" count="1" selected="0">
            <x v="47"/>
          </reference>
          <reference field="2" count="1" selected="0">
            <x v="48"/>
          </reference>
          <reference field="3" count="1" selected="0">
            <x v="48"/>
          </reference>
          <reference field="4" count="1">
            <x v="51"/>
          </reference>
        </references>
      </pivotArea>
    </format>
    <format dxfId="12510">
      <pivotArea dataOnly="0" labelOnly="1" fieldPosition="0">
        <references count="5">
          <reference field="0" count="1" selected="0">
            <x v="50"/>
          </reference>
          <reference field="1" count="1" selected="0">
            <x v="48"/>
          </reference>
          <reference field="2" count="1" selected="0">
            <x v="49"/>
          </reference>
          <reference field="3" count="1" selected="0">
            <x v="49"/>
          </reference>
          <reference field="4" count="1">
            <x v="52"/>
          </reference>
        </references>
      </pivotArea>
    </format>
    <format dxfId="12509">
      <pivotArea dataOnly="0" labelOnly="1" fieldPosition="0">
        <references count="5">
          <reference field="0" count="1" selected="0">
            <x v="51"/>
          </reference>
          <reference field="1" count="1" selected="0">
            <x v="49"/>
          </reference>
          <reference field="2" count="1" selected="0">
            <x v="50"/>
          </reference>
          <reference field="3" count="1" selected="0">
            <x v="50"/>
          </reference>
          <reference field="4" count="1">
            <x v="53"/>
          </reference>
        </references>
      </pivotArea>
    </format>
    <format dxfId="12508">
      <pivotArea dataOnly="0" labelOnly="1" fieldPosition="0">
        <references count="5">
          <reference field="0" count="1" selected="0">
            <x v="52"/>
          </reference>
          <reference field="1" count="1" selected="0">
            <x v="50"/>
          </reference>
          <reference field="2" count="1" selected="0">
            <x v="51"/>
          </reference>
          <reference field="3" count="1" selected="0">
            <x v="51"/>
          </reference>
          <reference field="4" count="1">
            <x v="54"/>
          </reference>
        </references>
      </pivotArea>
    </format>
    <format dxfId="12507">
      <pivotArea dataOnly="0" labelOnly="1" fieldPosition="0">
        <references count="5">
          <reference field="0" count="1" selected="0">
            <x v="53"/>
          </reference>
          <reference field="1" count="1" selected="0">
            <x v="51"/>
          </reference>
          <reference field="2" count="1" selected="0">
            <x v="52"/>
          </reference>
          <reference field="3" count="1" selected="0">
            <x v="52"/>
          </reference>
          <reference field="4" count="1">
            <x v="55"/>
          </reference>
        </references>
      </pivotArea>
    </format>
    <format dxfId="12506">
      <pivotArea dataOnly="0" labelOnly="1" fieldPosition="0">
        <references count="5">
          <reference field="0" count="1" selected="0">
            <x v="54"/>
          </reference>
          <reference field="1" count="1" selected="0">
            <x v="52"/>
          </reference>
          <reference field="2" count="1" selected="0">
            <x v="53"/>
          </reference>
          <reference field="3" count="1" selected="0">
            <x v="53"/>
          </reference>
          <reference field="4" count="1">
            <x v="56"/>
          </reference>
        </references>
      </pivotArea>
    </format>
    <format dxfId="12505">
      <pivotArea dataOnly="0" labelOnly="1" fieldPosition="0">
        <references count="5">
          <reference field="0" count="1" selected="0">
            <x v="55"/>
          </reference>
          <reference field="1" count="1" selected="0">
            <x v="53"/>
          </reference>
          <reference field="2" count="1" selected="0">
            <x v="54"/>
          </reference>
          <reference field="3" count="1" selected="0">
            <x v="54"/>
          </reference>
          <reference field="4" count="1">
            <x v="57"/>
          </reference>
        </references>
      </pivotArea>
    </format>
    <format dxfId="12504">
      <pivotArea dataOnly="0" labelOnly="1" fieldPosition="0">
        <references count="5">
          <reference field="0" count="1" selected="0">
            <x v="56"/>
          </reference>
          <reference field="1" count="1" selected="0">
            <x v="54"/>
          </reference>
          <reference field="2" count="1" selected="0">
            <x v="55"/>
          </reference>
          <reference field="3" count="1" selected="0">
            <x v="55"/>
          </reference>
          <reference field="4" count="1">
            <x v="58"/>
          </reference>
        </references>
      </pivotArea>
    </format>
    <format dxfId="12503">
      <pivotArea dataOnly="0" labelOnly="1" fieldPosition="0">
        <references count="5">
          <reference field="0" count="1" selected="0">
            <x v="57"/>
          </reference>
          <reference field="1" count="1" selected="0">
            <x v="55"/>
          </reference>
          <reference field="2" count="1" selected="0">
            <x v="56"/>
          </reference>
          <reference field="3" count="1" selected="0">
            <x v="56"/>
          </reference>
          <reference field="4" count="1">
            <x v="59"/>
          </reference>
        </references>
      </pivotArea>
    </format>
    <format dxfId="12502">
      <pivotArea dataOnly="0" labelOnly="1" fieldPosition="0">
        <references count="5">
          <reference field="0" count="1" selected="0">
            <x v="58"/>
          </reference>
          <reference field="1" count="1" selected="0">
            <x v="56"/>
          </reference>
          <reference field="2" count="1" selected="0">
            <x v="57"/>
          </reference>
          <reference field="3" count="1" selected="0">
            <x v="57"/>
          </reference>
          <reference field="4" count="1">
            <x v="60"/>
          </reference>
        </references>
      </pivotArea>
    </format>
    <format dxfId="12501">
      <pivotArea dataOnly="0" labelOnly="1" fieldPosition="0">
        <references count="5">
          <reference field="0" count="1" selected="0">
            <x v="59"/>
          </reference>
          <reference field="1" count="1" selected="0">
            <x v="57"/>
          </reference>
          <reference field="2" count="1" selected="0">
            <x v="58"/>
          </reference>
          <reference field="3" count="1" selected="0">
            <x v="58"/>
          </reference>
          <reference field="4" count="1">
            <x v="61"/>
          </reference>
        </references>
      </pivotArea>
    </format>
    <format dxfId="12500">
      <pivotArea dataOnly="0" labelOnly="1" fieldPosition="0">
        <references count="5">
          <reference field="0" count="1" selected="0">
            <x v="60"/>
          </reference>
          <reference field="1" count="1" selected="0">
            <x v="58"/>
          </reference>
          <reference field="2" count="1" selected="0">
            <x v="59"/>
          </reference>
          <reference field="3" count="1" selected="0">
            <x v="59"/>
          </reference>
          <reference field="4" count="1">
            <x v="62"/>
          </reference>
        </references>
      </pivotArea>
    </format>
    <format dxfId="12499">
      <pivotArea dataOnly="0" labelOnly="1" fieldPosition="0">
        <references count="5">
          <reference field="0" count="1" selected="0">
            <x v="61"/>
          </reference>
          <reference field="1" count="1" selected="0">
            <x v="59"/>
          </reference>
          <reference field="2" count="1" selected="0">
            <x v="60"/>
          </reference>
          <reference field="3" count="1" selected="0">
            <x v="60"/>
          </reference>
          <reference field="4" count="1">
            <x v="63"/>
          </reference>
        </references>
      </pivotArea>
    </format>
    <format dxfId="12498">
      <pivotArea dataOnly="0" labelOnly="1" fieldPosition="0">
        <references count="5">
          <reference field="0" count="1" selected="0">
            <x v="62"/>
          </reference>
          <reference field="1" count="1" selected="0">
            <x v="60"/>
          </reference>
          <reference field="2" count="1" selected="0">
            <x v="61"/>
          </reference>
          <reference field="3" count="1" selected="0">
            <x v="61"/>
          </reference>
          <reference field="4" count="1">
            <x v="64"/>
          </reference>
        </references>
      </pivotArea>
    </format>
    <format dxfId="12497">
      <pivotArea dataOnly="0" labelOnly="1" fieldPosition="0">
        <references count="5">
          <reference field="0" count="1" selected="0">
            <x v="63"/>
          </reference>
          <reference field="1" count="1" selected="0">
            <x v="61"/>
          </reference>
          <reference field="2" count="1" selected="0">
            <x v="62"/>
          </reference>
          <reference field="3" count="1" selected="0">
            <x v="62"/>
          </reference>
          <reference field="4" count="1">
            <x v="65"/>
          </reference>
        </references>
      </pivotArea>
    </format>
    <format dxfId="12496">
      <pivotArea dataOnly="0" labelOnly="1" fieldPosition="0">
        <references count="5">
          <reference field="0" count="1" selected="0">
            <x v="64"/>
          </reference>
          <reference field="1" count="1" selected="0">
            <x v="62"/>
          </reference>
          <reference field="2" count="1" selected="0">
            <x v="63"/>
          </reference>
          <reference field="3" count="1" selected="0">
            <x v="63"/>
          </reference>
          <reference field="4" count="1">
            <x v="66"/>
          </reference>
        </references>
      </pivotArea>
    </format>
    <format dxfId="12495">
      <pivotArea dataOnly="0" labelOnly="1" fieldPosition="0">
        <references count="5">
          <reference field="0" count="1" selected="0">
            <x v="65"/>
          </reference>
          <reference field="1" count="1" selected="0">
            <x v="63"/>
          </reference>
          <reference field="2" count="1" selected="0">
            <x v="64"/>
          </reference>
          <reference field="3" count="1" selected="0">
            <x v="64"/>
          </reference>
          <reference field="4" count="1">
            <x v="67"/>
          </reference>
        </references>
      </pivotArea>
    </format>
    <format dxfId="12494">
      <pivotArea dataOnly="0" labelOnly="1" fieldPosition="0">
        <references count="5">
          <reference field="0" count="1" selected="0">
            <x v="66"/>
          </reference>
          <reference field="1" count="1" selected="0">
            <x v="64"/>
          </reference>
          <reference field="2" count="1" selected="0">
            <x v="65"/>
          </reference>
          <reference field="3" count="1" selected="0">
            <x v="65"/>
          </reference>
          <reference field="4" count="1">
            <x v="68"/>
          </reference>
        </references>
      </pivotArea>
    </format>
    <format dxfId="12493">
      <pivotArea dataOnly="0" labelOnly="1" fieldPosition="0">
        <references count="5">
          <reference field="0" count="1" selected="0">
            <x v="67"/>
          </reference>
          <reference field="1" count="1" selected="0">
            <x v="65"/>
          </reference>
          <reference field="2" count="1" selected="0">
            <x v="66"/>
          </reference>
          <reference field="3" count="1" selected="0">
            <x v="66"/>
          </reference>
          <reference field="4" count="1">
            <x v="69"/>
          </reference>
        </references>
      </pivotArea>
    </format>
    <format dxfId="12492">
      <pivotArea dataOnly="0" labelOnly="1" fieldPosition="0">
        <references count="5">
          <reference field="0" count="1" selected="0">
            <x v="68"/>
          </reference>
          <reference field="1" count="1" selected="0">
            <x v="66"/>
          </reference>
          <reference field="2" count="1" selected="0">
            <x v="67"/>
          </reference>
          <reference field="3" count="1" selected="0">
            <x v="67"/>
          </reference>
          <reference field="4" count="1">
            <x v="70"/>
          </reference>
        </references>
      </pivotArea>
    </format>
    <format dxfId="12491">
      <pivotArea dataOnly="0" labelOnly="1" fieldPosition="0">
        <references count="5">
          <reference field="0" count="1" selected="0">
            <x v="69"/>
          </reference>
          <reference field="1" count="1" selected="0">
            <x v="67"/>
          </reference>
          <reference field="2" count="1" selected="0">
            <x v="68"/>
          </reference>
          <reference field="3" count="1" selected="0">
            <x v="68"/>
          </reference>
          <reference field="4" count="1">
            <x v="71"/>
          </reference>
        </references>
      </pivotArea>
    </format>
    <format dxfId="12490">
      <pivotArea dataOnly="0" labelOnly="1" fieldPosition="0">
        <references count="5">
          <reference field="0" count="1" selected="0">
            <x v="70"/>
          </reference>
          <reference field="1" count="1" selected="0">
            <x v="68"/>
          </reference>
          <reference field="2" count="1" selected="0">
            <x v="69"/>
          </reference>
          <reference field="3" count="1" selected="0">
            <x v="69"/>
          </reference>
          <reference field="4" count="1">
            <x v="72"/>
          </reference>
        </references>
      </pivotArea>
    </format>
    <format dxfId="12489">
      <pivotArea dataOnly="0" labelOnly="1" fieldPosition="0">
        <references count="5">
          <reference field="0" count="1" selected="0">
            <x v="71"/>
          </reference>
          <reference field="1" count="1" selected="0">
            <x v="69"/>
          </reference>
          <reference field="2" count="1" selected="0">
            <x v="70"/>
          </reference>
          <reference field="3" count="1" selected="0">
            <x v="70"/>
          </reference>
          <reference field="4" count="1">
            <x v="73"/>
          </reference>
        </references>
      </pivotArea>
    </format>
    <format dxfId="12488">
      <pivotArea dataOnly="0" labelOnly="1" fieldPosition="0">
        <references count="5">
          <reference field="0" count="1" selected="0">
            <x v="72"/>
          </reference>
          <reference field="1" count="1" selected="0">
            <x v="70"/>
          </reference>
          <reference field="2" count="1" selected="0">
            <x v="71"/>
          </reference>
          <reference field="3" count="1" selected="0">
            <x v="71"/>
          </reference>
          <reference field="4" count="1">
            <x v="74"/>
          </reference>
        </references>
      </pivotArea>
    </format>
    <format dxfId="12487">
      <pivotArea dataOnly="0" labelOnly="1" fieldPosition="0">
        <references count="5">
          <reference field="0" count="1" selected="0">
            <x v="73"/>
          </reference>
          <reference field="1" count="1" selected="0">
            <x v="71"/>
          </reference>
          <reference field="2" count="1" selected="0">
            <x v="72"/>
          </reference>
          <reference field="3" count="1" selected="0">
            <x v="72"/>
          </reference>
          <reference field="4" count="1">
            <x v="75"/>
          </reference>
        </references>
      </pivotArea>
    </format>
    <format dxfId="12486">
      <pivotArea dataOnly="0" labelOnly="1" fieldPosition="0">
        <references count="5">
          <reference field="0" count="1" selected="0">
            <x v="74"/>
          </reference>
          <reference field="1" count="1" selected="0">
            <x v="72"/>
          </reference>
          <reference field="2" count="1" selected="0">
            <x v="73"/>
          </reference>
          <reference field="3" count="1" selected="0">
            <x v="73"/>
          </reference>
          <reference field="4" count="1">
            <x v="76"/>
          </reference>
        </references>
      </pivotArea>
    </format>
    <format dxfId="12485">
      <pivotArea dataOnly="0" labelOnly="1" fieldPosition="0">
        <references count="5">
          <reference field="0" count="1" selected="0">
            <x v="75"/>
          </reference>
          <reference field="1" count="1" selected="0">
            <x v="73"/>
          </reference>
          <reference field="2" count="1" selected="0">
            <x v="74"/>
          </reference>
          <reference field="3" count="1" selected="0">
            <x v="74"/>
          </reference>
          <reference field="4" count="1">
            <x v="77"/>
          </reference>
        </references>
      </pivotArea>
    </format>
    <format dxfId="12484">
      <pivotArea dataOnly="0" labelOnly="1" fieldPosition="0">
        <references count="5">
          <reference field="0" count="1" selected="0">
            <x v="76"/>
          </reference>
          <reference field="1" count="1" selected="0">
            <x v="74"/>
          </reference>
          <reference field="2" count="1" selected="0">
            <x v="75"/>
          </reference>
          <reference field="3" count="1" selected="0">
            <x v="75"/>
          </reference>
          <reference field="4" count="1">
            <x v="78"/>
          </reference>
        </references>
      </pivotArea>
    </format>
    <format dxfId="12483">
      <pivotArea dataOnly="0" labelOnly="1" fieldPosition="0">
        <references count="5">
          <reference field="0" count="1" selected="0">
            <x v="77"/>
          </reference>
          <reference field="1" count="1" selected="0">
            <x v="75"/>
          </reference>
          <reference field="2" count="1" selected="0">
            <x v="76"/>
          </reference>
          <reference field="3" count="1" selected="0">
            <x v="76"/>
          </reference>
          <reference field="4" count="1">
            <x v="79"/>
          </reference>
        </references>
      </pivotArea>
    </format>
    <format dxfId="12482">
      <pivotArea dataOnly="0" labelOnly="1" fieldPosition="0">
        <references count="5">
          <reference field="0" count="1" selected="0">
            <x v="78"/>
          </reference>
          <reference field="1" count="1" selected="0">
            <x v="76"/>
          </reference>
          <reference field="2" count="1" selected="0">
            <x v="77"/>
          </reference>
          <reference field="3" count="1" selected="0">
            <x v="77"/>
          </reference>
          <reference field="4" count="1">
            <x v="80"/>
          </reference>
        </references>
      </pivotArea>
    </format>
    <format dxfId="12481">
      <pivotArea dataOnly="0" labelOnly="1" fieldPosition="0">
        <references count="5">
          <reference field="0" count="1" selected="0">
            <x v="79"/>
          </reference>
          <reference field="1" count="1" selected="0">
            <x v="77"/>
          </reference>
          <reference field="2" count="1" selected="0">
            <x v="78"/>
          </reference>
          <reference field="3" count="1" selected="0">
            <x v="78"/>
          </reference>
          <reference field="4" count="1">
            <x v="81"/>
          </reference>
        </references>
      </pivotArea>
    </format>
    <format dxfId="12480">
      <pivotArea dataOnly="0" labelOnly="1" fieldPosition="0">
        <references count="5">
          <reference field="0" count="1" selected="0">
            <x v="80"/>
          </reference>
          <reference field="1" count="1" selected="0">
            <x v="78"/>
          </reference>
          <reference field="2" count="1" selected="0">
            <x v="79"/>
          </reference>
          <reference field="3" count="1" selected="0">
            <x v="79"/>
          </reference>
          <reference field="4" count="1">
            <x v="82"/>
          </reference>
        </references>
      </pivotArea>
    </format>
    <format dxfId="12479">
      <pivotArea dataOnly="0" labelOnly="1" fieldPosition="0">
        <references count="5">
          <reference field="0" count="1" selected="0">
            <x v="81"/>
          </reference>
          <reference field="1" count="1" selected="0">
            <x v="79"/>
          </reference>
          <reference field="2" count="1" selected="0">
            <x v="80"/>
          </reference>
          <reference field="3" count="1" selected="0">
            <x v="80"/>
          </reference>
          <reference field="4" count="1">
            <x v="83"/>
          </reference>
        </references>
      </pivotArea>
    </format>
    <format dxfId="12478">
      <pivotArea dataOnly="0" labelOnly="1" fieldPosition="0">
        <references count="5">
          <reference field="0" count="1" selected="0">
            <x v="82"/>
          </reference>
          <reference field="1" count="1" selected="0">
            <x v="80"/>
          </reference>
          <reference field="2" count="1" selected="0">
            <x v="81"/>
          </reference>
          <reference field="3" count="1" selected="0">
            <x v="81"/>
          </reference>
          <reference field="4" count="1">
            <x v="84"/>
          </reference>
        </references>
      </pivotArea>
    </format>
    <format dxfId="12477">
      <pivotArea dataOnly="0" labelOnly="1" fieldPosition="0">
        <references count="5">
          <reference field="0" count="1" selected="0">
            <x v="83"/>
          </reference>
          <reference field="1" count="1" selected="0">
            <x v="81"/>
          </reference>
          <reference field="2" count="1" selected="0">
            <x v="82"/>
          </reference>
          <reference field="3" count="1" selected="0">
            <x v="82"/>
          </reference>
          <reference field="4" count="1">
            <x v="85"/>
          </reference>
        </references>
      </pivotArea>
    </format>
    <format dxfId="12476">
      <pivotArea dataOnly="0" labelOnly="1" fieldPosition="0">
        <references count="5">
          <reference field="0" count="1" selected="0">
            <x v="84"/>
          </reference>
          <reference field="1" count="1" selected="0">
            <x v="82"/>
          </reference>
          <reference field="2" count="1" selected="0">
            <x v="83"/>
          </reference>
          <reference field="3" count="1" selected="0">
            <x v="83"/>
          </reference>
          <reference field="4" count="1">
            <x v="86"/>
          </reference>
        </references>
      </pivotArea>
    </format>
    <format dxfId="12475">
      <pivotArea dataOnly="0" labelOnly="1" fieldPosition="0">
        <references count="5">
          <reference field="0" count="1" selected="0">
            <x v="85"/>
          </reference>
          <reference field="1" count="1" selected="0">
            <x v="83"/>
          </reference>
          <reference field="2" count="1" selected="0">
            <x v="84"/>
          </reference>
          <reference field="3" count="1" selected="0">
            <x v="84"/>
          </reference>
          <reference field="4" count="1">
            <x v="87"/>
          </reference>
        </references>
      </pivotArea>
    </format>
    <format dxfId="12474">
      <pivotArea dataOnly="0" labelOnly="1" fieldPosition="0">
        <references count="5">
          <reference field="0" count="1" selected="0">
            <x v="86"/>
          </reference>
          <reference field="1" count="1" selected="0">
            <x v="84"/>
          </reference>
          <reference field="2" count="1" selected="0">
            <x v="85"/>
          </reference>
          <reference field="3" count="1" selected="0">
            <x v="85"/>
          </reference>
          <reference field="4" count="1">
            <x v="88"/>
          </reference>
        </references>
      </pivotArea>
    </format>
    <format dxfId="12473">
      <pivotArea dataOnly="0" labelOnly="1" fieldPosition="0">
        <references count="5">
          <reference field="0" count="1" selected="0">
            <x v="87"/>
          </reference>
          <reference field="1" count="1" selected="0">
            <x v="85"/>
          </reference>
          <reference field="2" count="1" selected="0">
            <x v="86"/>
          </reference>
          <reference field="3" count="1" selected="0">
            <x v="86"/>
          </reference>
          <reference field="4" count="1">
            <x v="89"/>
          </reference>
        </references>
      </pivotArea>
    </format>
    <format dxfId="12472">
      <pivotArea dataOnly="0" labelOnly="1" fieldPosition="0">
        <references count="5">
          <reference field="0" count="1" selected="0">
            <x v="88"/>
          </reference>
          <reference field="1" count="1" selected="0">
            <x v="86"/>
          </reference>
          <reference field="2" count="1" selected="0">
            <x v="87"/>
          </reference>
          <reference field="3" count="1" selected="0">
            <x v="87"/>
          </reference>
          <reference field="4" count="1">
            <x v="90"/>
          </reference>
        </references>
      </pivotArea>
    </format>
    <format dxfId="12471">
      <pivotArea dataOnly="0" labelOnly="1" fieldPosition="0">
        <references count="5">
          <reference field="0" count="1" selected="0">
            <x v="89"/>
          </reference>
          <reference field="1" count="1" selected="0">
            <x v="87"/>
          </reference>
          <reference field="2" count="1" selected="0">
            <x v="88"/>
          </reference>
          <reference field="3" count="1" selected="0">
            <x v="88"/>
          </reference>
          <reference field="4" count="1">
            <x v="91"/>
          </reference>
        </references>
      </pivotArea>
    </format>
    <format dxfId="12470">
      <pivotArea dataOnly="0" labelOnly="1" fieldPosition="0">
        <references count="5">
          <reference field="0" count="1" selected="0">
            <x v="90"/>
          </reference>
          <reference field="1" count="1" selected="0">
            <x v="88"/>
          </reference>
          <reference field="2" count="1" selected="0">
            <x v="89"/>
          </reference>
          <reference field="3" count="1" selected="0">
            <x v="89"/>
          </reference>
          <reference field="4" count="1">
            <x v="92"/>
          </reference>
        </references>
      </pivotArea>
    </format>
    <format dxfId="12469">
      <pivotArea dataOnly="0" labelOnly="1" fieldPosition="0">
        <references count="5">
          <reference field="0" count="1" selected="0">
            <x v="91"/>
          </reference>
          <reference field="1" count="1" selected="0">
            <x v="89"/>
          </reference>
          <reference field="2" count="1" selected="0">
            <x v="90"/>
          </reference>
          <reference field="3" count="1" selected="0">
            <x v="90"/>
          </reference>
          <reference field="4" count="1">
            <x v="93"/>
          </reference>
        </references>
      </pivotArea>
    </format>
    <format dxfId="12468">
      <pivotArea dataOnly="0" labelOnly="1" fieldPosition="0">
        <references count="5">
          <reference field="0" count="1" selected="0">
            <x v="92"/>
          </reference>
          <reference field="1" count="1" selected="0">
            <x v="90"/>
          </reference>
          <reference field="2" count="1" selected="0">
            <x v="91"/>
          </reference>
          <reference field="3" count="1" selected="0">
            <x v="91"/>
          </reference>
          <reference field="4" count="1">
            <x v="94"/>
          </reference>
        </references>
      </pivotArea>
    </format>
    <format dxfId="12467">
      <pivotArea dataOnly="0" labelOnly="1" fieldPosition="0">
        <references count="5">
          <reference field="0" count="1" selected="0">
            <x v="93"/>
          </reference>
          <reference field="1" count="1" selected="0">
            <x v="91"/>
          </reference>
          <reference field="2" count="1" selected="0">
            <x v="92"/>
          </reference>
          <reference field="3" count="1" selected="0">
            <x v="92"/>
          </reference>
          <reference field="4" count="1">
            <x v="95"/>
          </reference>
        </references>
      </pivotArea>
    </format>
    <format dxfId="12466">
      <pivotArea dataOnly="0" labelOnly="1" fieldPosition="0">
        <references count="5">
          <reference field="0" count="1" selected="0">
            <x v="94"/>
          </reference>
          <reference field="1" count="1" selected="0">
            <x v="92"/>
          </reference>
          <reference field="2" count="1" selected="0">
            <x v="93"/>
          </reference>
          <reference field="3" count="1" selected="0">
            <x v="93"/>
          </reference>
          <reference field="4" count="1">
            <x v="96"/>
          </reference>
        </references>
      </pivotArea>
    </format>
    <format dxfId="12465">
      <pivotArea dataOnly="0" labelOnly="1" fieldPosition="0">
        <references count="5">
          <reference field="0" count="1" selected="0">
            <x v="95"/>
          </reference>
          <reference field="1" count="1" selected="0">
            <x v="93"/>
          </reference>
          <reference field="2" count="1" selected="0">
            <x v="94"/>
          </reference>
          <reference field="3" count="1" selected="0">
            <x v="94"/>
          </reference>
          <reference field="4" count="1">
            <x v="97"/>
          </reference>
        </references>
      </pivotArea>
    </format>
    <format dxfId="12464">
      <pivotArea dataOnly="0" labelOnly="1" fieldPosition="0">
        <references count="5">
          <reference field="0" count="1" selected="0">
            <x v="96"/>
          </reference>
          <reference field="1" count="1" selected="0">
            <x v="94"/>
          </reference>
          <reference field="2" count="1" selected="0">
            <x v="95"/>
          </reference>
          <reference field="3" count="1" selected="0">
            <x v="95"/>
          </reference>
          <reference field="4" count="1">
            <x v="98"/>
          </reference>
        </references>
      </pivotArea>
    </format>
    <format dxfId="12463">
      <pivotArea dataOnly="0" labelOnly="1" fieldPosition="0">
        <references count="5">
          <reference field="0" count="1" selected="0">
            <x v="97"/>
          </reference>
          <reference field="1" count="1" selected="0">
            <x v="95"/>
          </reference>
          <reference field="2" count="1" selected="0">
            <x v="96"/>
          </reference>
          <reference field="3" count="1" selected="0">
            <x v="96"/>
          </reference>
          <reference field="4" count="1">
            <x v="99"/>
          </reference>
        </references>
      </pivotArea>
    </format>
    <format dxfId="12462">
      <pivotArea dataOnly="0" labelOnly="1" fieldPosition="0">
        <references count="5">
          <reference field="0" count="1" selected="0">
            <x v="98"/>
          </reference>
          <reference field="1" count="1" selected="0">
            <x v="96"/>
          </reference>
          <reference field="2" count="1" selected="0">
            <x v="97"/>
          </reference>
          <reference field="3" count="1" selected="0">
            <x v="97"/>
          </reference>
          <reference field="4" count="1">
            <x v="100"/>
          </reference>
        </references>
      </pivotArea>
    </format>
    <format dxfId="12461">
      <pivotArea dataOnly="0" labelOnly="1" fieldPosition="0">
        <references count="5">
          <reference field="0" count="1" selected="0">
            <x v="99"/>
          </reference>
          <reference field="1" count="1" selected="0">
            <x v="97"/>
          </reference>
          <reference field="2" count="1" selected="0">
            <x v="98"/>
          </reference>
          <reference field="3" count="1" selected="0">
            <x v="98"/>
          </reference>
          <reference field="4" count="1">
            <x v="101"/>
          </reference>
        </references>
      </pivotArea>
    </format>
    <format dxfId="12460">
      <pivotArea dataOnly="0" labelOnly="1" fieldPosition="0">
        <references count="5">
          <reference field="0" count="1" selected="0">
            <x v="100"/>
          </reference>
          <reference field="1" count="1" selected="0">
            <x v="98"/>
          </reference>
          <reference field="2" count="1" selected="0">
            <x v="99"/>
          </reference>
          <reference field="3" count="1" selected="0">
            <x v="99"/>
          </reference>
          <reference field="4" count="1">
            <x v="102"/>
          </reference>
        </references>
      </pivotArea>
    </format>
    <format dxfId="12459">
      <pivotArea dataOnly="0" labelOnly="1" fieldPosition="0">
        <references count="5">
          <reference field="0" count="1" selected="0">
            <x v="101"/>
          </reference>
          <reference field="1" count="1" selected="0">
            <x v="99"/>
          </reference>
          <reference field="2" count="1" selected="0">
            <x v="100"/>
          </reference>
          <reference field="3" count="1" selected="0">
            <x v="100"/>
          </reference>
          <reference field="4" count="1">
            <x v="103"/>
          </reference>
        </references>
      </pivotArea>
    </format>
    <format dxfId="12458">
      <pivotArea dataOnly="0" labelOnly="1" fieldPosition="0">
        <references count="5">
          <reference field="0" count="1" selected="0">
            <x v="102"/>
          </reference>
          <reference field="1" count="1" selected="0">
            <x v="100"/>
          </reference>
          <reference field="2" count="1" selected="0">
            <x v="101"/>
          </reference>
          <reference field="3" count="1" selected="0">
            <x v="101"/>
          </reference>
          <reference field="4" count="1">
            <x v="104"/>
          </reference>
        </references>
      </pivotArea>
    </format>
    <format dxfId="12457">
      <pivotArea dataOnly="0" labelOnly="1" fieldPosition="0">
        <references count="5">
          <reference field="0" count="1" selected="0">
            <x v="103"/>
          </reference>
          <reference field="1" count="1" selected="0">
            <x v="101"/>
          </reference>
          <reference field="2" count="1" selected="0">
            <x v="102"/>
          </reference>
          <reference field="3" count="1" selected="0">
            <x v="102"/>
          </reference>
          <reference field="4" count="1">
            <x v="105"/>
          </reference>
        </references>
      </pivotArea>
    </format>
    <format dxfId="12456">
      <pivotArea dataOnly="0" labelOnly="1" fieldPosition="0">
        <references count="5">
          <reference field="0" count="1" selected="0">
            <x v="104"/>
          </reference>
          <reference field="1" count="1" selected="0">
            <x v="102"/>
          </reference>
          <reference field="2" count="1" selected="0">
            <x v="103"/>
          </reference>
          <reference field="3" count="1" selected="0">
            <x v="103"/>
          </reference>
          <reference field="4" count="1">
            <x v="106"/>
          </reference>
        </references>
      </pivotArea>
    </format>
    <format dxfId="12455">
      <pivotArea dataOnly="0" labelOnly="1" fieldPosition="0">
        <references count="5">
          <reference field="0" count="1" selected="0">
            <x v="105"/>
          </reference>
          <reference field="1" count="1" selected="0">
            <x v="103"/>
          </reference>
          <reference field="2" count="1" selected="0">
            <x v="104"/>
          </reference>
          <reference field="3" count="1" selected="0">
            <x v="104"/>
          </reference>
          <reference field="4" count="1">
            <x v="107"/>
          </reference>
        </references>
      </pivotArea>
    </format>
    <format dxfId="12454">
      <pivotArea dataOnly="0" labelOnly="1" fieldPosition="0">
        <references count="5">
          <reference field="0" count="1" selected="0">
            <x v="106"/>
          </reference>
          <reference field="1" count="1" selected="0">
            <x v="104"/>
          </reference>
          <reference field="2" count="1" selected="0">
            <x v="105"/>
          </reference>
          <reference field="3" count="1" selected="0">
            <x v="105"/>
          </reference>
          <reference field="4" count="1">
            <x v="108"/>
          </reference>
        </references>
      </pivotArea>
    </format>
    <format dxfId="12453">
      <pivotArea dataOnly="0" labelOnly="1" fieldPosition="0">
        <references count="5">
          <reference field="0" count="1" selected="0">
            <x v="107"/>
          </reference>
          <reference field="1" count="1" selected="0">
            <x v="105"/>
          </reference>
          <reference field="2" count="1" selected="0">
            <x v="106"/>
          </reference>
          <reference field="3" count="1" selected="0">
            <x v="106"/>
          </reference>
          <reference field="4" count="1">
            <x v="109"/>
          </reference>
        </references>
      </pivotArea>
    </format>
    <format dxfId="12452">
      <pivotArea dataOnly="0" labelOnly="1" fieldPosition="0">
        <references count="5">
          <reference field="0" count="1" selected="0">
            <x v="108"/>
          </reference>
          <reference field="1" count="1" selected="0">
            <x v="106"/>
          </reference>
          <reference field="2" count="1" selected="0">
            <x v="107"/>
          </reference>
          <reference field="3" count="1" selected="0">
            <x v="107"/>
          </reference>
          <reference field="4" count="1">
            <x v="110"/>
          </reference>
        </references>
      </pivotArea>
    </format>
    <format dxfId="12451">
      <pivotArea dataOnly="0" labelOnly="1" fieldPosition="0">
        <references count="5">
          <reference field="0" count="1" selected="0">
            <x v="109"/>
          </reference>
          <reference field="1" count="1" selected="0">
            <x v="107"/>
          </reference>
          <reference field="2" count="1" selected="0">
            <x v="108"/>
          </reference>
          <reference field="3" count="1" selected="0">
            <x v="108"/>
          </reference>
          <reference field="4" count="1">
            <x v="111"/>
          </reference>
        </references>
      </pivotArea>
    </format>
    <format dxfId="12450">
      <pivotArea dataOnly="0" labelOnly="1" fieldPosition="0">
        <references count="5">
          <reference field="0" count="1" selected="0">
            <x v="110"/>
          </reference>
          <reference field="1" count="1" selected="0">
            <x v="108"/>
          </reference>
          <reference field="2" count="1" selected="0">
            <x v="109"/>
          </reference>
          <reference field="3" count="1" selected="0">
            <x v="109"/>
          </reference>
          <reference field="4" count="1">
            <x v="112"/>
          </reference>
        </references>
      </pivotArea>
    </format>
    <format dxfId="12449">
      <pivotArea dataOnly="0" labelOnly="1" fieldPosition="0">
        <references count="5">
          <reference field="0" count="1" selected="0">
            <x v="111"/>
          </reference>
          <reference field="1" count="1" selected="0">
            <x v="109"/>
          </reference>
          <reference field="2" count="1" selected="0">
            <x v="110"/>
          </reference>
          <reference field="3" count="1" selected="0">
            <x v="110"/>
          </reference>
          <reference field="4" count="1">
            <x v="113"/>
          </reference>
        </references>
      </pivotArea>
    </format>
    <format dxfId="12448">
      <pivotArea dataOnly="0" labelOnly="1" fieldPosition="0">
        <references count="5">
          <reference field="0" count="1" selected="0">
            <x v="112"/>
          </reference>
          <reference field="1" count="1" selected="0">
            <x v="110"/>
          </reference>
          <reference field="2" count="1" selected="0">
            <x v="111"/>
          </reference>
          <reference field="3" count="1" selected="0">
            <x v="111"/>
          </reference>
          <reference field="4" count="1">
            <x v="114"/>
          </reference>
        </references>
      </pivotArea>
    </format>
    <format dxfId="12447">
      <pivotArea dataOnly="0" labelOnly="1" fieldPosition="0">
        <references count="5">
          <reference field="0" count="1" selected="0">
            <x v="113"/>
          </reference>
          <reference field="1" count="1" selected="0">
            <x v="111"/>
          </reference>
          <reference field="2" count="1" selected="0">
            <x v="112"/>
          </reference>
          <reference field="3" count="1" selected="0">
            <x v="112"/>
          </reference>
          <reference field="4" count="1">
            <x v="115"/>
          </reference>
        </references>
      </pivotArea>
    </format>
    <format dxfId="12446">
      <pivotArea dataOnly="0" labelOnly="1" fieldPosition="0">
        <references count="5">
          <reference field="0" count="1" selected="0">
            <x v="114"/>
          </reference>
          <reference field="1" count="1" selected="0">
            <x v="112"/>
          </reference>
          <reference field="2" count="1" selected="0">
            <x v="113"/>
          </reference>
          <reference field="3" count="1" selected="0">
            <x v="113"/>
          </reference>
          <reference field="4" count="1">
            <x v="116"/>
          </reference>
        </references>
      </pivotArea>
    </format>
    <format dxfId="12445">
      <pivotArea dataOnly="0" labelOnly="1" fieldPosition="0">
        <references count="5">
          <reference field="0" count="1" selected="0">
            <x v="115"/>
          </reference>
          <reference field="1" count="1" selected="0">
            <x v="113"/>
          </reference>
          <reference field="2" count="1" selected="0">
            <x v="114"/>
          </reference>
          <reference field="3" count="1" selected="0">
            <x v="114"/>
          </reference>
          <reference field="4" count="1">
            <x v="117"/>
          </reference>
        </references>
      </pivotArea>
    </format>
    <format dxfId="12444">
      <pivotArea dataOnly="0" labelOnly="1" fieldPosition="0">
        <references count="5">
          <reference field="0" count="1" selected="0">
            <x v="116"/>
          </reference>
          <reference field="1" count="1" selected="0">
            <x v="114"/>
          </reference>
          <reference field="2" count="1" selected="0">
            <x v="115"/>
          </reference>
          <reference field="3" count="1" selected="0">
            <x v="115"/>
          </reference>
          <reference field="4" count="1">
            <x v="118"/>
          </reference>
        </references>
      </pivotArea>
    </format>
    <format dxfId="12443">
      <pivotArea dataOnly="0" labelOnly="1" fieldPosition="0">
        <references count="5">
          <reference field="0" count="1" selected="0">
            <x v="117"/>
          </reference>
          <reference field="1" count="1" selected="0">
            <x v="115"/>
          </reference>
          <reference field="2" count="1" selected="0">
            <x v="116"/>
          </reference>
          <reference field="3" count="1" selected="0">
            <x v="116"/>
          </reference>
          <reference field="4" count="1">
            <x v="119"/>
          </reference>
        </references>
      </pivotArea>
    </format>
    <format dxfId="12442">
      <pivotArea dataOnly="0" labelOnly="1" fieldPosition="0">
        <references count="5">
          <reference field="0" count="1" selected="0">
            <x v="118"/>
          </reference>
          <reference field="1" count="1" selected="0">
            <x v="116"/>
          </reference>
          <reference field="2" count="1" selected="0">
            <x v="117"/>
          </reference>
          <reference field="3" count="1" selected="0">
            <x v="117"/>
          </reference>
          <reference field="4" count="1">
            <x v="120"/>
          </reference>
        </references>
      </pivotArea>
    </format>
    <format dxfId="12441">
      <pivotArea dataOnly="0" labelOnly="1" fieldPosition="0">
        <references count="5">
          <reference field="0" count="1" selected="0">
            <x v="119"/>
          </reference>
          <reference field="1" count="1" selected="0">
            <x v="117"/>
          </reference>
          <reference field="2" count="1" selected="0">
            <x v="118"/>
          </reference>
          <reference field="3" count="1" selected="0">
            <x v="118"/>
          </reference>
          <reference field="4" count="1">
            <x v="121"/>
          </reference>
        </references>
      </pivotArea>
    </format>
    <format dxfId="12440">
      <pivotArea dataOnly="0" labelOnly="1" fieldPosition="0">
        <references count="5">
          <reference field="0" count="1" selected="0">
            <x v="120"/>
          </reference>
          <reference field="1" count="1" selected="0">
            <x v="118"/>
          </reference>
          <reference field="2" count="1" selected="0">
            <x v="119"/>
          </reference>
          <reference field="3" count="1" selected="0">
            <x v="119"/>
          </reference>
          <reference field="4" count="1">
            <x v="122"/>
          </reference>
        </references>
      </pivotArea>
    </format>
    <format dxfId="12439">
      <pivotArea dataOnly="0" labelOnly="1" fieldPosition="0">
        <references count="5">
          <reference field="0" count="1" selected="0">
            <x v="121"/>
          </reference>
          <reference field="1" count="1" selected="0">
            <x v="119"/>
          </reference>
          <reference field="2" count="1" selected="0">
            <x v="120"/>
          </reference>
          <reference field="3" count="1" selected="0">
            <x v="120"/>
          </reference>
          <reference field="4" count="1">
            <x v="123"/>
          </reference>
        </references>
      </pivotArea>
    </format>
    <format dxfId="12438">
      <pivotArea dataOnly="0" labelOnly="1" fieldPosition="0">
        <references count="5">
          <reference field="0" count="1" selected="0">
            <x v="122"/>
          </reference>
          <reference field="1" count="1" selected="0">
            <x v="120"/>
          </reference>
          <reference field="2" count="1" selected="0">
            <x v="121"/>
          </reference>
          <reference field="3" count="1" selected="0">
            <x v="121"/>
          </reference>
          <reference field="4" count="1">
            <x v="124"/>
          </reference>
        </references>
      </pivotArea>
    </format>
    <format dxfId="12437">
      <pivotArea dataOnly="0" labelOnly="1" fieldPosition="0">
        <references count="5">
          <reference field="0" count="1" selected="0">
            <x v="123"/>
          </reference>
          <reference field="1" count="1" selected="0">
            <x v="121"/>
          </reference>
          <reference field="2" count="1" selected="0">
            <x v="122"/>
          </reference>
          <reference field="3" count="1" selected="0">
            <x v="122"/>
          </reference>
          <reference field="4" count="1">
            <x v="125"/>
          </reference>
        </references>
      </pivotArea>
    </format>
    <format dxfId="12436">
      <pivotArea dataOnly="0" labelOnly="1" fieldPosition="0">
        <references count="5">
          <reference field="0" count="1" selected="0">
            <x v="124"/>
          </reference>
          <reference field="1" count="1" selected="0">
            <x v="122"/>
          </reference>
          <reference field="2" count="1" selected="0">
            <x v="123"/>
          </reference>
          <reference field="3" count="1" selected="0">
            <x v="123"/>
          </reference>
          <reference field="4" count="1">
            <x v="126"/>
          </reference>
        </references>
      </pivotArea>
    </format>
    <format dxfId="12435">
      <pivotArea dataOnly="0" labelOnly="1" fieldPosition="0">
        <references count="5">
          <reference field="0" count="1" selected="0">
            <x v="125"/>
          </reference>
          <reference field="1" count="1" selected="0">
            <x v="123"/>
          </reference>
          <reference field="2" count="1" selected="0">
            <x v="124"/>
          </reference>
          <reference field="3" count="1" selected="0">
            <x v="124"/>
          </reference>
          <reference field="4" count="1">
            <x v="127"/>
          </reference>
        </references>
      </pivotArea>
    </format>
    <format dxfId="12434">
      <pivotArea dataOnly="0" labelOnly="1" fieldPosition="0">
        <references count="5">
          <reference field="0" count="1" selected="0">
            <x v="126"/>
          </reference>
          <reference field="1" count="1" selected="0">
            <x v="124"/>
          </reference>
          <reference field="2" count="1" selected="0">
            <x v="125"/>
          </reference>
          <reference field="3" count="1" selected="0">
            <x v="125"/>
          </reference>
          <reference field="4" count="1">
            <x v="128"/>
          </reference>
        </references>
      </pivotArea>
    </format>
    <format dxfId="12433">
      <pivotArea dataOnly="0" labelOnly="1" fieldPosition="0">
        <references count="5">
          <reference field="0" count="1" selected="0">
            <x v="127"/>
          </reference>
          <reference field="1" count="1" selected="0">
            <x v="125"/>
          </reference>
          <reference field="2" count="1" selected="0">
            <x v="126"/>
          </reference>
          <reference field="3" count="1" selected="0">
            <x v="126"/>
          </reference>
          <reference field="4" count="1">
            <x v="129"/>
          </reference>
        </references>
      </pivotArea>
    </format>
    <format dxfId="12432">
      <pivotArea dataOnly="0" labelOnly="1" fieldPosition="0">
        <references count="5">
          <reference field="0" count="1" selected="0">
            <x v="128"/>
          </reference>
          <reference field="1" count="1" selected="0">
            <x v="126"/>
          </reference>
          <reference field="2" count="1" selected="0">
            <x v="127"/>
          </reference>
          <reference field="3" count="1" selected="0">
            <x v="127"/>
          </reference>
          <reference field="4" count="1">
            <x v="130"/>
          </reference>
        </references>
      </pivotArea>
    </format>
    <format dxfId="12431">
      <pivotArea dataOnly="0" labelOnly="1" fieldPosition="0">
        <references count="5">
          <reference field="0" count="1" selected="0">
            <x v="129"/>
          </reference>
          <reference field="1" count="1" selected="0">
            <x v="127"/>
          </reference>
          <reference field="2" count="1" selected="0">
            <x v="128"/>
          </reference>
          <reference field="3" count="1" selected="0">
            <x v="128"/>
          </reference>
          <reference field="4" count="1">
            <x v="131"/>
          </reference>
        </references>
      </pivotArea>
    </format>
    <format dxfId="12430">
      <pivotArea dataOnly="0" labelOnly="1" fieldPosition="0">
        <references count="5">
          <reference field="0" count="1" selected="0">
            <x v="130"/>
          </reference>
          <reference field="1" count="1" selected="0">
            <x v="128"/>
          </reference>
          <reference field="2" count="1" selected="0">
            <x v="129"/>
          </reference>
          <reference field="3" count="1" selected="0">
            <x v="129"/>
          </reference>
          <reference field="4" count="1">
            <x v="132"/>
          </reference>
        </references>
      </pivotArea>
    </format>
    <format dxfId="12429">
      <pivotArea dataOnly="0" labelOnly="1" fieldPosition="0">
        <references count="5">
          <reference field="0" count="1" selected="0">
            <x v="131"/>
          </reference>
          <reference field="1" count="1" selected="0">
            <x v="129"/>
          </reference>
          <reference field="2" count="1" selected="0">
            <x v="130"/>
          </reference>
          <reference field="3" count="1" selected="0">
            <x v="130"/>
          </reference>
          <reference field="4" count="1">
            <x v="133"/>
          </reference>
        </references>
      </pivotArea>
    </format>
    <format dxfId="12428">
      <pivotArea dataOnly="0" labelOnly="1" fieldPosition="0">
        <references count="5">
          <reference field="0" count="1" selected="0">
            <x v="132"/>
          </reference>
          <reference field="1" count="1" selected="0">
            <x v="130"/>
          </reference>
          <reference field="2" count="1" selected="0">
            <x v="131"/>
          </reference>
          <reference field="3" count="1" selected="0">
            <x v="131"/>
          </reference>
          <reference field="4" count="1">
            <x v="134"/>
          </reference>
        </references>
      </pivotArea>
    </format>
    <format dxfId="12427">
      <pivotArea dataOnly="0" labelOnly="1" fieldPosition="0">
        <references count="5">
          <reference field="0" count="1" selected="0">
            <x v="133"/>
          </reference>
          <reference field="1" count="1" selected="0">
            <x v="131"/>
          </reference>
          <reference field="2" count="1" selected="0">
            <x v="132"/>
          </reference>
          <reference field="3" count="1" selected="0">
            <x v="132"/>
          </reference>
          <reference field="4" count="1">
            <x v="135"/>
          </reference>
        </references>
      </pivotArea>
    </format>
    <format dxfId="12426">
      <pivotArea dataOnly="0" labelOnly="1" fieldPosition="0">
        <references count="5">
          <reference field="0" count="1" selected="0">
            <x v="134"/>
          </reference>
          <reference field="1" count="1" selected="0">
            <x v="132"/>
          </reference>
          <reference field="2" count="1" selected="0">
            <x v="133"/>
          </reference>
          <reference field="3" count="1" selected="0">
            <x v="133"/>
          </reference>
          <reference field="4" count="1">
            <x v="136"/>
          </reference>
        </references>
      </pivotArea>
    </format>
    <format dxfId="12425">
      <pivotArea dataOnly="0" labelOnly="1" fieldPosition="0">
        <references count="5">
          <reference field="0" count="1" selected="0">
            <x v="135"/>
          </reference>
          <reference field="1" count="1" selected="0">
            <x v="133"/>
          </reference>
          <reference field="2" count="1" selected="0">
            <x v="134"/>
          </reference>
          <reference field="3" count="1" selected="0">
            <x v="134"/>
          </reference>
          <reference field="4" count="1">
            <x v="137"/>
          </reference>
        </references>
      </pivotArea>
    </format>
    <format dxfId="12424">
      <pivotArea dataOnly="0" labelOnly="1" fieldPosition="0">
        <references count="5">
          <reference field="0" count="1" selected="0">
            <x v="136"/>
          </reference>
          <reference field="1" count="1" selected="0">
            <x v="134"/>
          </reference>
          <reference field="2" count="1" selected="0">
            <x v="135"/>
          </reference>
          <reference field="3" count="1" selected="0">
            <x v="135"/>
          </reference>
          <reference field="4" count="1">
            <x v="138"/>
          </reference>
        </references>
      </pivotArea>
    </format>
    <format dxfId="12423">
      <pivotArea dataOnly="0" labelOnly="1" fieldPosition="0">
        <references count="5">
          <reference field="0" count="1" selected="0">
            <x v="137"/>
          </reference>
          <reference field="1" count="1" selected="0">
            <x v="135"/>
          </reference>
          <reference field="2" count="1" selected="0">
            <x v="136"/>
          </reference>
          <reference field="3" count="1" selected="0">
            <x v="136"/>
          </reference>
          <reference field="4" count="1">
            <x v="139"/>
          </reference>
        </references>
      </pivotArea>
    </format>
    <format dxfId="12422">
      <pivotArea dataOnly="0" labelOnly="1" fieldPosition="0">
        <references count="5">
          <reference field="0" count="1" selected="0">
            <x v="138"/>
          </reference>
          <reference field="1" count="1" selected="0">
            <x v="136"/>
          </reference>
          <reference field="2" count="1" selected="0">
            <x v="137"/>
          </reference>
          <reference field="3" count="1" selected="0">
            <x v="137"/>
          </reference>
          <reference field="4" count="1">
            <x v="140"/>
          </reference>
        </references>
      </pivotArea>
    </format>
    <format dxfId="12421">
      <pivotArea dataOnly="0" labelOnly="1" fieldPosition="0">
        <references count="5">
          <reference field="0" count="1" selected="0">
            <x v="139"/>
          </reference>
          <reference field="1" count="1" selected="0">
            <x v="137"/>
          </reference>
          <reference field="2" count="1" selected="0">
            <x v="138"/>
          </reference>
          <reference field="3" count="1" selected="0">
            <x v="138"/>
          </reference>
          <reference field="4" count="1">
            <x v="141"/>
          </reference>
        </references>
      </pivotArea>
    </format>
    <format dxfId="12420">
      <pivotArea dataOnly="0" labelOnly="1" fieldPosition="0">
        <references count="5">
          <reference field="0" count="1" selected="0">
            <x v="140"/>
          </reference>
          <reference field="1" count="1" selected="0">
            <x v="138"/>
          </reference>
          <reference field="2" count="1" selected="0">
            <x v="139"/>
          </reference>
          <reference field="3" count="1" selected="0">
            <x v="139"/>
          </reference>
          <reference field="4" count="1">
            <x v="142"/>
          </reference>
        </references>
      </pivotArea>
    </format>
    <format dxfId="12419">
      <pivotArea dataOnly="0" labelOnly="1" fieldPosition="0">
        <references count="5">
          <reference field="0" count="1" selected="0">
            <x v="141"/>
          </reference>
          <reference field="1" count="1" selected="0">
            <x v="139"/>
          </reference>
          <reference field="2" count="1" selected="0">
            <x v="140"/>
          </reference>
          <reference field="3" count="1" selected="0">
            <x v="140"/>
          </reference>
          <reference field="4" count="1">
            <x v="143"/>
          </reference>
        </references>
      </pivotArea>
    </format>
    <format dxfId="12418">
      <pivotArea dataOnly="0" labelOnly="1" fieldPosition="0">
        <references count="5">
          <reference field="0" count="1" selected="0">
            <x v="142"/>
          </reference>
          <reference field="1" count="1" selected="0">
            <x v="140"/>
          </reference>
          <reference field="2" count="1" selected="0">
            <x v="141"/>
          </reference>
          <reference field="3" count="1" selected="0">
            <x v="141"/>
          </reference>
          <reference field="4" count="1">
            <x v="144"/>
          </reference>
        </references>
      </pivotArea>
    </format>
    <format dxfId="12417">
      <pivotArea dataOnly="0" labelOnly="1" fieldPosition="0">
        <references count="5">
          <reference field="0" count="1" selected="0">
            <x v="143"/>
          </reference>
          <reference field="1" count="1" selected="0">
            <x v="141"/>
          </reference>
          <reference field="2" count="1" selected="0">
            <x v="142"/>
          </reference>
          <reference field="3" count="1" selected="0">
            <x v="142"/>
          </reference>
          <reference field="4" count="1">
            <x v="145"/>
          </reference>
        </references>
      </pivotArea>
    </format>
    <format dxfId="12416">
      <pivotArea dataOnly="0" labelOnly="1" fieldPosition="0">
        <references count="5">
          <reference field="0" count="1" selected="0">
            <x v="144"/>
          </reference>
          <reference field="1" count="1" selected="0">
            <x v="142"/>
          </reference>
          <reference field="2" count="1" selected="0">
            <x v="143"/>
          </reference>
          <reference field="3" count="1" selected="0">
            <x v="143"/>
          </reference>
          <reference field="4" count="1">
            <x v="146"/>
          </reference>
        </references>
      </pivotArea>
    </format>
    <format dxfId="12415">
      <pivotArea dataOnly="0" labelOnly="1" fieldPosition="0">
        <references count="5">
          <reference field="0" count="1" selected="0">
            <x v="145"/>
          </reference>
          <reference field="1" count="1" selected="0">
            <x v="143"/>
          </reference>
          <reference field="2" count="1" selected="0">
            <x v="144"/>
          </reference>
          <reference field="3" count="1" selected="0">
            <x v="144"/>
          </reference>
          <reference field="4" count="1">
            <x v="147"/>
          </reference>
        </references>
      </pivotArea>
    </format>
    <format dxfId="12414">
      <pivotArea dataOnly="0" labelOnly="1" fieldPosition="0">
        <references count="5">
          <reference field="0" count="1" selected="0">
            <x v="146"/>
          </reference>
          <reference field="1" count="1" selected="0">
            <x v="144"/>
          </reference>
          <reference field="2" count="1" selected="0">
            <x v="145"/>
          </reference>
          <reference field="3" count="1" selected="0">
            <x v="145"/>
          </reference>
          <reference field="4" count="1">
            <x v="148"/>
          </reference>
        </references>
      </pivotArea>
    </format>
    <format dxfId="12413">
      <pivotArea dataOnly="0" labelOnly="1" fieldPosition="0">
        <references count="5">
          <reference field="0" count="1" selected="0">
            <x v="147"/>
          </reference>
          <reference field="1" count="1" selected="0">
            <x v="145"/>
          </reference>
          <reference field="2" count="1" selected="0">
            <x v="146"/>
          </reference>
          <reference field="3" count="1" selected="0">
            <x v="146"/>
          </reference>
          <reference field="4" count="1">
            <x v="149"/>
          </reference>
        </references>
      </pivotArea>
    </format>
    <format dxfId="12412">
      <pivotArea dataOnly="0" labelOnly="1" fieldPosition="0">
        <references count="5">
          <reference field="0" count="1" selected="0">
            <x v="148"/>
          </reference>
          <reference field="1" count="1" selected="0">
            <x v="146"/>
          </reference>
          <reference field="2" count="1" selected="0">
            <x v="147"/>
          </reference>
          <reference field="3" count="1" selected="0">
            <x v="147"/>
          </reference>
          <reference field="4" count="1">
            <x v="150"/>
          </reference>
        </references>
      </pivotArea>
    </format>
    <format dxfId="12411">
      <pivotArea dataOnly="0" labelOnly="1" fieldPosition="0">
        <references count="5">
          <reference field="0" count="1" selected="0">
            <x v="149"/>
          </reference>
          <reference field="1" count="1" selected="0">
            <x v="147"/>
          </reference>
          <reference field="2" count="1" selected="0">
            <x v="148"/>
          </reference>
          <reference field="3" count="1" selected="0">
            <x v="148"/>
          </reference>
          <reference field="4" count="1">
            <x v="151"/>
          </reference>
        </references>
      </pivotArea>
    </format>
    <format dxfId="12410">
      <pivotArea dataOnly="0" labelOnly="1" fieldPosition="0">
        <references count="5">
          <reference field="0" count="1" selected="0">
            <x v="150"/>
          </reference>
          <reference field="1" count="1" selected="0">
            <x v="148"/>
          </reference>
          <reference field="2" count="1" selected="0">
            <x v="149"/>
          </reference>
          <reference field="3" count="1" selected="0">
            <x v="149"/>
          </reference>
          <reference field="4" count="1">
            <x v="152"/>
          </reference>
        </references>
      </pivotArea>
    </format>
    <format dxfId="12409">
      <pivotArea dataOnly="0" labelOnly="1" fieldPosition="0">
        <references count="5">
          <reference field="0" count="1" selected="0">
            <x v="151"/>
          </reference>
          <reference field="1" count="1" selected="0">
            <x v="149"/>
          </reference>
          <reference field="2" count="1" selected="0">
            <x v="150"/>
          </reference>
          <reference field="3" count="1" selected="0">
            <x v="150"/>
          </reference>
          <reference field="4" count="1">
            <x v="153"/>
          </reference>
        </references>
      </pivotArea>
    </format>
    <format dxfId="12408">
      <pivotArea dataOnly="0" labelOnly="1" fieldPosition="0">
        <references count="5">
          <reference field="0" count="1" selected="0">
            <x v="152"/>
          </reference>
          <reference field="1" count="1" selected="0">
            <x v="150"/>
          </reference>
          <reference field="2" count="1" selected="0">
            <x v="151"/>
          </reference>
          <reference field="3" count="1" selected="0">
            <x v="151"/>
          </reference>
          <reference field="4" count="1">
            <x v="154"/>
          </reference>
        </references>
      </pivotArea>
    </format>
    <format dxfId="12407">
      <pivotArea dataOnly="0" labelOnly="1" fieldPosition="0">
        <references count="5">
          <reference field="0" count="1" selected="0">
            <x v="153"/>
          </reference>
          <reference field="1" count="1" selected="0">
            <x v="151"/>
          </reference>
          <reference field="2" count="1" selected="0">
            <x v="152"/>
          </reference>
          <reference field="3" count="1" selected="0">
            <x v="152"/>
          </reference>
          <reference field="4" count="1">
            <x v="155"/>
          </reference>
        </references>
      </pivotArea>
    </format>
    <format dxfId="12406">
      <pivotArea dataOnly="0" labelOnly="1" fieldPosition="0">
        <references count="5">
          <reference field="0" count="1" selected="0">
            <x v="154"/>
          </reference>
          <reference field="1" count="1" selected="0">
            <x v="152"/>
          </reference>
          <reference field="2" count="1" selected="0">
            <x v="153"/>
          </reference>
          <reference field="3" count="1" selected="0">
            <x v="153"/>
          </reference>
          <reference field="4" count="1">
            <x v="156"/>
          </reference>
        </references>
      </pivotArea>
    </format>
    <format dxfId="12405">
      <pivotArea dataOnly="0" labelOnly="1" fieldPosition="0">
        <references count="5">
          <reference field="0" count="1" selected="0">
            <x v="155"/>
          </reference>
          <reference field="1" count="1" selected="0">
            <x v="153"/>
          </reference>
          <reference field="2" count="1" selected="0">
            <x v="154"/>
          </reference>
          <reference field="3" count="1" selected="0">
            <x v="154"/>
          </reference>
          <reference field="4" count="1">
            <x v="157"/>
          </reference>
        </references>
      </pivotArea>
    </format>
    <format dxfId="12404">
      <pivotArea dataOnly="0" labelOnly="1" fieldPosition="0">
        <references count="5">
          <reference field="0" count="1" selected="0">
            <x v="156"/>
          </reference>
          <reference field="1" count="1" selected="0">
            <x v="154"/>
          </reference>
          <reference field="2" count="1" selected="0">
            <x v="155"/>
          </reference>
          <reference field="3" count="1" selected="0">
            <x v="155"/>
          </reference>
          <reference field="4" count="1">
            <x v="158"/>
          </reference>
        </references>
      </pivotArea>
    </format>
    <format dxfId="12403">
      <pivotArea dataOnly="0" labelOnly="1" fieldPosition="0">
        <references count="5">
          <reference field="0" count="1" selected="0">
            <x v="157"/>
          </reference>
          <reference field="1" count="1" selected="0">
            <x v="155"/>
          </reference>
          <reference field="2" count="1" selected="0">
            <x v="156"/>
          </reference>
          <reference field="3" count="1" selected="0">
            <x v="156"/>
          </reference>
          <reference field="4" count="1">
            <x v="159"/>
          </reference>
        </references>
      </pivotArea>
    </format>
    <format dxfId="12402">
      <pivotArea dataOnly="0" labelOnly="1" fieldPosition="0">
        <references count="5">
          <reference field="0" count="1" selected="0">
            <x v="158"/>
          </reference>
          <reference field="1" count="1" selected="0">
            <x v="156"/>
          </reference>
          <reference field="2" count="1" selected="0">
            <x v="157"/>
          </reference>
          <reference field="3" count="1" selected="0">
            <x v="157"/>
          </reference>
          <reference field="4" count="1">
            <x v="160"/>
          </reference>
        </references>
      </pivotArea>
    </format>
    <format dxfId="12401">
      <pivotArea dataOnly="0" labelOnly="1" fieldPosition="0">
        <references count="5">
          <reference field="0" count="1" selected="0">
            <x v="159"/>
          </reference>
          <reference field="1" count="1" selected="0">
            <x v="157"/>
          </reference>
          <reference field="2" count="1" selected="0">
            <x v="158"/>
          </reference>
          <reference field="3" count="1" selected="0">
            <x v="158"/>
          </reference>
          <reference field="4" count="1">
            <x v="161"/>
          </reference>
        </references>
      </pivotArea>
    </format>
    <format dxfId="12400">
      <pivotArea dataOnly="0" labelOnly="1" fieldPosition="0">
        <references count="5">
          <reference field="0" count="1" selected="0">
            <x v="160"/>
          </reference>
          <reference field="1" count="1" selected="0">
            <x v="158"/>
          </reference>
          <reference field="2" count="1" selected="0">
            <x v="159"/>
          </reference>
          <reference field="3" count="1" selected="0">
            <x v="159"/>
          </reference>
          <reference field="4" count="1">
            <x v="162"/>
          </reference>
        </references>
      </pivotArea>
    </format>
    <format dxfId="12399">
      <pivotArea dataOnly="0" labelOnly="1" fieldPosition="0">
        <references count="5">
          <reference field="0" count="1" selected="0">
            <x v="161"/>
          </reference>
          <reference field="1" count="1" selected="0">
            <x v="159"/>
          </reference>
          <reference field="2" count="1" selected="0">
            <x v="160"/>
          </reference>
          <reference field="3" count="1" selected="0">
            <x v="160"/>
          </reference>
          <reference field="4" count="1">
            <x v="163"/>
          </reference>
        </references>
      </pivotArea>
    </format>
    <format dxfId="12398">
      <pivotArea dataOnly="0" labelOnly="1" fieldPosition="0">
        <references count="5">
          <reference field="0" count="1" selected="0">
            <x v="162"/>
          </reference>
          <reference field="1" count="1" selected="0">
            <x v="160"/>
          </reference>
          <reference field="2" count="1" selected="0">
            <x v="161"/>
          </reference>
          <reference field="3" count="1" selected="0">
            <x v="161"/>
          </reference>
          <reference field="4" count="1">
            <x v="164"/>
          </reference>
        </references>
      </pivotArea>
    </format>
    <format dxfId="12397">
      <pivotArea dataOnly="0" labelOnly="1" fieldPosition="0">
        <references count="5">
          <reference field="0" count="1" selected="0">
            <x v="163"/>
          </reference>
          <reference field="1" count="1" selected="0">
            <x v="161"/>
          </reference>
          <reference field="2" count="1" selected="0">
            <x v="162"/>
          </reference>
          <reference field="3" count="1" selected="0">
            <x v="162"/>
          </reference>
          <reference field="4" count="1">
            <x v="165"/>
          </reference>
        </references>
      </pivotArea>
    </format>
    <format dxfId="12396">
      <pivotArea dataOnly="0" labelOnly="1" fieldPosition="0">
        <references count="5">
          <reference field="0" count="1" selected="0">
            <x v="164"/>
          </reference>
          <reference field="1" count="1" selected="0">
            <x v="162"/>
          </reference>
          <reference field="2" count="1" selected="0">
            <x v="163"/>
          </reference>
          <reference field="3" count="1" selected="0">
            <x v="163"/>
          </reference>
          <reference field="4" count="1">
            <x v="166"/>
          </reference>
        </references>
      </pivotArea>
    </format>
    <format dxfId="12395">
      <pivotArea dataOnly="0" labelOnly="1" fieldPosition="0">
        <references count="5">
          <reference field="0" count="1" selected="0">
            <x v="165"/>
          </reference>
          <reference field="1" count="1" selected="0">
            <x v="163"/>
          </reference>
          <reference field="2" count="1" selected="0">
            <x v="164"/>
          </reference>
          <reference field="3" count="1" selected="0">
            <x v="164"/>
          </reference>
          <reference field="4" count="1">
            <x v="167"/>
          </reference>
        </references>
      </pivotArea>
    </format>
    <format dxfId="12394">
      <pivotArea dataOnly="0" labelOnly="1" fieldPosition="0">
        <references count="5">
          <reference field="0" count="1" selected="0">
            <x v="166"/>
          </reference>
          <reference field="1" count="1" selected="0">
            <x v="164"/>
          </reference>
          <reference field="2" count="1" selected="0">
            <x v="165"/>
          </reference>
          <reference field="3" count="1" selected="0">
            <x v="165"/>
          </reference>
          <reference field="4" count="1">
            <x v="168"/>
          </reference>
        </references>
      </pivotArea>
    </format>
    <format dxfId="12393">
      <pivotArea dataOnly="0" labelOnly="1" fieldPosition="0">
        <references count="5">
          <reference field="0" count="1" selected="0">
            <x v="167"/>
          </reference>
          <reference field="1" count="1" selected="0">
            <x v="165"/>
          </reference>
          <reference field="2" count="1" selected="0">
            <x v="166"/>
          </reference>
          <reference field="3" count="1" selected="0">
            <x v="166"/>
          </reference>
          <reference field="4" count="1">
            <x v="169"/>
          </reference>
        </references>
      </pivotArea>
    </format>
    <format dxfId="12392">
      <pivotArea dataOnly="0" labelOnly="1" fieldPosition="0">
        <references count="5">
          <reference field="0" count="1" selected="0">
            <x v="168"/>
          </reference>
          <reference field="1" count="1" selected="0">
            <x v="166"/>
          </reference>
          <reference field="2" count="1" selected="0">
            <x v="167"/>
          </reference>
          <reference field="3" count="1" selected="0">
            <x v="167"/>
          </reference>
          <reference field="4" count="1">
            <x v="170"/>
          </reference>
        </references>
      </pivotArea>
    </format>
    <format dxfId="12391">
      <pivotArea dataOnly="0" labelOnly="1" fieldPosition="0">
        <references count="5">
          <reference field="0" count="1" selected="0">
            <x v="169"/>
          </reference>
          <reference field="1" count="1" selected="0">
            <x v="167"/>
          </reference>
          <reference field="2" count="1" selected="0">
            <x v="168"/>
          </reference>
          <reference field="3" count="1" selected="0">
            <x v="168"/>
          </reference>
          <reference field="4" count="1">
            <x v="171"/>
          </reference>
        </references>
      </pivotArea>
    </format>
    <format dxfId="12390">
      <pivotArea dataOnly="0" labelOnly="1" fieldPosition="0">
        <references count="5">
          <reference field="0" count="1" selected="0">
            <x v="170"/>
          </reference>
          <reference field="1" count="1" selected="0">
            <x v="168"/>
          </reference>
          <reference field="2" count="1" selected="0">
            <x v="169"/>
          </reference>
          <reference field="3" count="1" selected="0">
            <x v="169"/>
          </reference>
          <reference field="4" count="1">
            <x v="172"/>
          </reference>
        </references>
      </pivotArea>
    </format>
    <format dxfId="12389">
      <pivotArea dataOnly="0" labelOnly="1" fieldPosition="0">
        <references count="5">
          <reference field="0" count="1" selected="0">
            <x v="171"/>
          </reference>
          <reference field="1" count="1" selected="0">
            <x v="169"/>
          </reference>
          <reference field="2" count="1" selected="0">
            <x v="170"/>
          </reference>
          <reference field="3" count="1" selected="0">
            <x v="170"/>
          </reference>
          <reference field="4" count="1">
            <x v="173"/>
          </reference>
        </references>
      </pivotArea>
    </format>
    <format dxfId="12388">
      <pivotArea dataOnly="0" labelOnly="1" fieldPosition="0">
        <references count="5">
          <reference field="0" count="1" selected="0">
            <x v="172"/>
          </reference>
          <reference field="1" count="1" selected="0">
            <x v="170"/>
          </reference>
          <reference field="2" count="1" selected="0">
            <x v="171"/>
          </reference>
          <reference field="3" count="1" selected="0">
            <x v="171"/>
          </reference>
          <reference field="4" count="1">
            <x v="174"/>
          </reference>
        </references>
      </pivotArea>
    </format>
    <format dxfId="12387">
      <pivotArea dataOnly="0" labelOnly="1" fieldPosition="0">
        <references count="5">
          <reference field="0" count="1" selected="0">
            <x v="173"/>
          </reference>
          <reference field="1" count="1" selected="0">
            <x v="171"/>
          </reference>
          <reference field="2" count="1" selected="0">
            <x v="172"/>
          </reference>
          <reference field="3" count="1" selected="0">
            <x v="172"/>
          </reference>
          <reference field="4" count="1">
            <x v="175"/>
          </reference>
        </references>
      </pivotArea>
    </format>
    <format dxfId="12386">
      <pivotArea dataOnly="0" labelOnly="1" fieldPosition="0">
        <references count="5">
          <reference field="0" count="1" selected="0">
            <x v="174"/>
          </reference>
          <reference field="1" count="1" selected="0">
            <x v="172"/>
          </reference>
          <reference field="2" count="1" selected="0">
            <x v="173"/>
          </reference>
          <reference field="3" count="1" selected="0">
            <x v="173"/>
          </reference>
          <reference field="4" count="1">
            <x v="176"/>
          </reference>
        </references>
      </pivotArea>
    </format>
    <format dxfId="12385">
      <pivotArea dataOnly="0" labelOnly="1" fieldPosition="0">
        <references count="5">
          <reference field="0" count="1" selected="0">
            <x v="175"/>
          </reference>
          <reference field="1" count="1" selected="0">
            <x v="173"/>
          </reference>
          <reference field="2" count="1" selected="0">
            <x v="174"/>
          </reference>
          <reference field="3" count="1" selected="0">
            <x v="174"/>
          </reference>
          <reference field="4" count="1">
            <x v="177"/>
          </reference>
        </references>
      </pivotArea>
    </format>
    <format dxfId="12384">
      <pivotArea dataOnly="0" labelOnly="1" fieldPosition="0">
        <references count="5">
          <reference field="0" count="1" selected="0">
            <x v="176"/>
          </reference>
          <reference field="1" count="1" selected="0">
            <x v="174"/>
          </reference>
          <reference field="2" count="1" selected="0">
            <x v="175"/>
          </reference>
          <reference field="3" count="1" selected="0">
            <x v="175"/>
          </reference>
          <reference field="4" count="1">
            <x v="178"/>
          </reference>
        </references>
      </pivotArea>
    </format>
    <format dxfId="12383">
      <pivotArea dataOnly="0" labelOnly="1" fieldPosition="0">
        <references count="5">
          <reference field="0" count="1" selected="0">
            <x v="177"/>
          </reference>
          <reference field="1" count="1" selected="0">
            <x v="175"/>
          </reference>
          <reference field="2" count="1" selected="0">
            <x v="176"/>
          </reference>
          <reference field="3" count="1" selected="0">
            <x v="176"/>
          </reference>
          <reference field="4" count="1">
            <x v="179"/>
          </reference>
        </references>
      </pivotArea>
    </format>
    <format dxfId="12382">
      <pivotArea dataOnly="0" labelOnly="1" fieldPosition="0">
        <references count="5">
          <reference field="0" count="1" selected="0">
            <x v="178"/>
          </reference>
          <reference field="1" count="1" selected="0">
            <x v="176"/>
          </reference>
          <reference field="2" count="1" selected="0">
            <x v="177"/>
          </reference>
          <reference field="3" count="1" selected="0">
            <x v="177"/>
          </reference>
          <reference field="4" count="1">
            <x v="180"/>
          </reference>
        </references>
      </pivotArea>
    </format>
    <format dxfId="12381">
      <pivotArea dataOnly="0" labelOnly="1" fieldPosition="0">
        <references count="5">
          <reference field="0" count="1" selected="0">
            <x v="179"/>
          </reference>
          <reference field="1" count="1" selected="0">
            <x v="177"/>
          </reference>
          <reference field="2" count="1" selected="0">
            <x v="178"/>
          </reference>
          <reference field="3" count="1" selected="0">
            <x v="178"/>
          </reference>
          <reference field="4" count="1">
            <x v="181"/>
          </reference>
        </references>
      </pivotArea>
    </format>
    <format dxfId="12380">
      <pivotArea dataOnly="0" labelOnly="1" fieldPosition="0">
        <references count="5">
          <reference field="0" count="1" selected="0">
            <x v="180"/>
          </reference>
          <reference field="1" count="1" selected="0">
            <x v="178"/>
          </reference>
          <reference field="2" count="1" selected="0">
            <x v="179"/>
          </reference>
          <reference field="3" count="1" selected="0">
            <x v="179"/>
          </reference>
          <reference field="4" count="1">
            <x v="182"/>
          </reference>
        </references>
      </pivotArea>
    </format>
    <format dxfId="12379">
      <pivotArea dataOnly="0" labelOnly="1" fieldPosition="0">
        <references count="5">
          <reference field="0" count="1" selected="0">
            <x v="181"/>
          </reference>
          <reference field="1" count="1" selected="0">
            <x v="179"/>
          </reference>
          <reference field="2" count="1" selected="0">
            <x v="180"/>
          </reference>
          <reference field="3" count="1" selected="0">
            <x v="180"/>
          </reference>
          <reference field="4" count="1">
            <x v="183"/>
          </reference>
        </references>
      </pivotArea>
    </format>
    <format dxfId="12378">
      <pivotArea dataOnly="0" labelOnly="1" fieldPosition="0">
        <references count="5">
          <reference field="0" count="1" selected="0">
            <x v="182"/>
          </reference>
          <reference field="1" count="1" selected="0">
            <x v="180"/>
          </reference>
          <reference field="2" count="1" selected="0">
            <x v="181"/>
          </reference>
          <reference field="3" count="1" selected="0">
            <x v="181"/>
          </reference>
          <reference field="4" count="1">
            <x v="184"/>
          </reference>
        </references>
      </pivotArea>
    </format>
    <format dxfId="12377">
      <pivotArea dataOnly="0" labelOnly="1" fieldPosition="0">
        <references count="5">
          <reference field="0" count="1" selected="0">
            <x v="183"/>
          </reference>
          <reference field="1" count="1" selected="0">
            <x v="181"/>
          </reference>
          <reference field="2" count="1" selected="0">
            <x v="182"/>
          </reference>
          <reference field="3" count="1" selected="0">
            <x v="182"/>
          </reference>
          <reference field="4" count="1">
            <x v="185"/>
          </reference>
        </references>
      </pivotArea>
    </format>
    <format dxfId="12376">
      <pivotArea dataOnly="0" labelOnly="1" fieldPosition="0">
        <references count="5">
          <reference field="0" count="1" selected="0">
            <x v="184"/>
          </reference>
          <reference field="1" count="1" selected="0">
            <x v="182"/>
          </reference>
          <reference field="2" count="1" selected="0">
            <x v="183"/>
          </reference>
          <reference field="3" count="1" selected="0">
            <x v="183"/>
          </reference>
          <reference field="4" count="1">
            <x v="186"/>
          </reference>
        </references>
      </pivotArea>
    </format>
    <format dxfId="12375">
      <pivotArea dataOnly="0" labelOnly="1" fieldPosition="0">
        <references count="5">
          <reference field="0" count="1" selected="0">
            <x v="185"/>
          </reference>
          <reference field="1" count="1" selected="0">
            <x v="183"/>
          </reference>
          <reference field="2" count="1" selected="0">
            <x v="184"/>
          </reference>
          <reference field="3" count="1" selected="0">
            <x v="184"/>
          </reference>
          <reference field="4" count="1">
            <x v="187"/>
          </reference>
        </references>
      </pivotArea>
    </format>
    <format dxfId="12374">
      <pivotArea dataOnly="0" labelOnly="1" fieldPosition="0">
        <references count="5">
          <reference field="0" count="1" selected="0">
            <x v="186"/>
          </reference>
          <reference field="1" count="1" selected="0">
            <x v="184"/>
          </reference>
          <reference field="2" count="1" selected="0">
            <x v="185"/>
          </reference>
          <reference field="3" count="1" selected="0">
            <x v="185"/>
          </reference>
          <reference field="4" count="1">
            <x v="188"/>
          </reference>
        </references>
      </pivotArea>
    </format>
    <format dxfId="12373">
      <pivotArea dataOnly="0" labelOnly="1" fieldPosition="0">
        <references count="5">
          <reference field="0" count="1" selected="0">
            <x v="187"/>
          </reference>
          <reference field="1" count="1" selected="0">
            <x v="185"/>
          </reference>
          <reference field="2" count="1" selected="0">
            <x v="186"/>
          </reference>
          <reference field="3" count="1" selected="0">
            <x v="186"/>
          </reference>
          <reference field="4" count="1">
            <x v="189"/>
          </reference>
        </references>
      </pivotArea>
    </format>
    <format dxfId="12372">
      <pivotArea dataOnly="0" labelOnly="1" fieldPosition="0">
        <references count="5">
          <reference field="0" count="1" selected="0">
            <x v="188"/>
          </reference>
          <reference field="1" count="1" selected="0">
            <x v="186"/>
          </reference>
          <reference field="2" count="1" selected="0">
            <x v="187"/>
          </reference>
          <reference field="3" count="1" selected="0">
            <x v="187"/>
          </reference>
          <reference field="4" count="1">
            <x v="190"/>
          </reference>
        </references>
      </pivotArea>
    </format>
    <format dxfId="12371">
      <pivotArea dataOnly="0" labelOnly="1" fieldPosition="0">
        <references count="5">
          <reference field="0" count="1" selected="0">
            <x v="189"/>
          </reference>
          <reference field="1" count="1" selected="0">
            <x v="187"/>
          </reference>
          <reference field="2" count="1" selected="0">
            <x v="188"/>
          </reference>
          <reference field="3" count="1" selected="0">
            <x v="188"/>
          </reference>
          <reference field="4" count="1">
            <x v="191"/>
          </reference>
        </references>
      </pivotArea>
    </format>
    <format dxfId="12370">
      <pivotArea dataOnly="0" labelOnly="1" fieldPosition="0">
        <references count="5">
          <reference field="0" count="1" selected="0">
            <x v="190"/>
          </reference>
          <reference field="1" count="1" selected="0">
            <x v="188"/>
          </reference>
          <reference field="2" count="1" selected="0">
            <x v="189"/>
          </reference>
          <reference field="3" count="1" selected="0">
            <x v="189"/>
          </reference>
          <reference field="4" count="1">
            <x v="192"/>
          </reference>
        </references>
      </pivotArea>
    </format>
    <format dxfId="12369">
      <pivotArea dataOnly="0" labelOnly="1" fieldPosition="0">
        <references count="5">
          <reference field="0" count="1" selected="0">
            <x v="191"/>
          </reference>
          <reference field="1" count="1" selected="0">
            <x v="189"/>
          </reference>
          <reference field="2" count="1" selected="0">
            <x v="190"/>
          </reference>
          <reference field="3" count="1" selected="0">
            <x v="190"/>
          </reference>
          <reference field="4" count="1">
            <x v="193"/>
          </reference>
        </references>
      </pivotArea>
    </format>
    <format dxfId="12368">
      <pivotArea dataOnly="0" labelOnly="1" fieldPosition="0">
        <references count="5">
          <reference field="0" count="1" selected="0">
            <x v="192"/>
          </reference>
          <reference field="1" count="1" selected="0">
            <x v="190"/>
          </reference>
          <reference field="2" count="1" selected="0">
            <x v="191"/>
          </reference>
          <reference field="3" count="1" selected="0">
            <x v="191"/>
          </reference>
          <reference field="4" count="1">
            <x v="194"/>
          </reference>
        </references>
      </pivotArea>
    </format>
    <format dxfId="12367">
      <pivotArea dataOnly="0" labelOnly="1" fieldPosition="0">
        <references count="5">
          <reference field="0" count="1" selected="0">
            <x v="193"/>
          </reference>
          <reference field="1" count="1" selected="0">
            <x v="191"/>
          </reference>
          <reference field="2" count="1" selected="0">
            <x v="192"/>
          </reference>
          <reference field="3" count="1" selected="0">
            <x v="192"/>
          </reference>
          <reference field="4" count="1">
            <x v="195"/>
          </reference>
        </references>
      </pivotArea>
    </format>
    <format dxfId="12366">
      <pivotArea dataOnly="0" labelOnly="1" fieldPosition="0">
        <references count="5">
          <reference field="0" count="1" selected="0">
            <x v="194"/>
          </reference>
          <reference field="1" count="1" selected="0">
            <x v="192"/>
          </reference>
          <reference field="2" count="1" selected="0">
            <x v="193"/>
          </reference>
          <reference field="3" count="1" selected="0">
            <x v="193"/>
          </reference>
          <reference field="4" count="1">
            <x v="196"/>
          </reference>
        </references>
      </pivotArea>
    </format>
    <format dxfId="12365">
      <pivotArea dataOnly="0" labelOnly="1" fieldPosition="0">
        <references count="5">
          <reference field="0" count="1" selected="0">
            <x v="195"/>
          </reference>
          <reference field="1" count="1" selected="0">
            <x v="193"/>
          </reference>
          <reference field="2" count="1" selected="0">
            <x v="194"/>
          </reference>
          <reference field="3" count="1" selected="0">
            <x v="194"/>
          </reference>
          <reference field="4" count="1">
            <x v="197"/>
          </reference>
        </references>
      </pivotArea>
    </format>
    <format dxfId="12364">
      <pivotArea dataOnly="0" labelOnly="1" fieldPosition="0">
        <references count="5">
          <reference field="0" count="1" selected="0">
            <x v="196"/>
          </reference>
          <reference field="1" count="1" selected="0">
            <x v="194"/>
          </reference>
          <reference field="2" count="1" selected="0">
            <x v="195"/>
          </reference>
          <reference field="3" count="1" selected="0">
            <x v="195"/>
          </reference>
          <reference field="4" count="1">
            <x v="198"/>
          </reference>
        </references>
      </pivotArea>
    </format>
    <format dxfId="12363">
      <pivotArea dataOnly="0" labelOnly="1" fieldPosition="0">
        <references count="5">
          <reference field="0" count="1" selected="0">
            <x v="197"/>
          </reference>
          <reference field="1" count="1" selected="0">
            <x v="195"/>
          </reference>
          <reference field="2" count="1" selected="0">
            <x v="196"/>
          </reference>
          <reference field="3" count="1" selected="0">
            <x v="196"/>
          </reference>
          <reference field="4" count="1">
            <x v="199"/>
          </reference>
        </references>
      </pivotArea>
    </format>
    <format dxfId="12362">
      <pivotArea dataOnly="0" labelOnly="1" fieldPosition="0">
        <references count="5">
          <reference field="0" count="1" selected="0">
            <x v="198"/>
          </reference>
          <reference field="1" count="1" selected="0">
            <x v="196"/>
          </reference>
          <reference field="2" count="1" selected="0">
            <x v="197"/>
          </reference>
          <reference field="3" count="1" selected="0">
            <x v="197"/>
          </reference>
          <reference field="4" count="1">
            <x v="200"/>
          </reference>
        </references>
      </pivotArea>
    </format>
    <format dxfId="12361">
      <pivotArea dataOnly="0" labelOnly="1" fieldPosition="0">
        <references count="5">
          <reference field="0" count="1" selected="0">
            <x v="199"/>
          </reference>
          <reference field="1" count="1" selected="0">
            <x v="197"/>
          </reference>
          <reference field="2" count="1" selected="0">
            <x v="198"/>
          </reference>
          <reference field="3" count="1" selected="0">
            <x v="198"/>
          </reference>
          <reference field="4" count="1">
            <x v="201"/>
          </reference>
        </references>
      </pivotArea>
    </format>
    <format dxfId="12360">
      <pivotArea dataOnly="0" labelOnly="1" fieldPosition="0">
        <references count="5">
          <reference field="0" count="1" selected="0">
            <x v="200"/>
          </reference>
          <reference field="1" count="1" selected="0">
            <x v="198"/>
          </reference>
          <reference field="2" count="1" selected="0">
            <x v="199"/>
          </reference>
          <reference field="3" count="1" selected="0">
            <x v="199"/>
          </reference>
          <reference field="4" count="1">
            <x v="202"/>
          </reference>
        </references>
      </pivotArea>
    </format>
    <format dxfId="12359">
      <pivotArea dataOnly="0" labelOnly="1" fieldPosition="0">
        <references count="5">
          <reference field="0" count="1" selected="0">
            <x v="201"/>
          </reference>
          <reference field="1" count="1" selected="0">
            <x v="199"/>
          </reference>
          <reference field="2" count="1" selected="0">
            <x v="200"/>
          </reference>
          <reference field="3" count="1" selected="0">
            <x v="200"/>
          </reference>
          <reference field="4" count="1">
            <x v="203"/>
          </reference>
        </references>
      </pivotArea>
    </format>
    <format dxfId="12358">
      <pivotArea dataOnly="0" labelOnly="1" fieldPosition="0">
        <references count="5">
          <reference field="0" count="1" selected="0">
            <x v="202"/>
          </reference>
          <reference field="1" count="1" selected="0">
            <x v="200"/>
          </reference>
          <reference field="2" count="1" selected="0">
            <x v="201"/>
          </reference>
          <reference field="3" count="1" selected="0">
            <x v="201"/>
          </reference>
          <reference field="4" count="1">
            <x v="204"/>
          </reference>
        </references>
      </pivotArea>
    </format>
    <format dxfId="12357">
      <pivotArea dataOnly="0" labelOnly="1" fieldPosition="0">
        <references count="5">
          <reference field="0" count="1" selected="0">
            <x v="203"/>
          </reference>
          <reference field="1" count="1" selected="0">
            <x v="201"/>
          </reference>
          <reference field="2" count="1" selected="0">
            <x v="202"/>
          </reference>
          <reference field="3" count="1" selected="0">
            <x v="202"/>
          </reference>
          <reference field="4" count="1">
            <x v="205"/>
          </reference>
        </references>
      </pivotArea>
    </format>
    <format dxfId="12356">
      <pivotArea dataOnly="0" labelOnly="1" fieldPosition="0">
        <references count="5">
          <reference field="0" count="1" selected="0">
            <x v="204"/>
          </reference>
          <reference field="1" count="1" selected="0">
            <x v="202"/>
          </reference>
          <reference field="2" count="1" selected="0">
            <x v="203"/>
          </reference>
          <reference field="3" count="1" selected="0">
            <x v="203"/>
          </reference>
          <reference field="4" count="1">
            <x v="206"/>
          </reference>
        </references>
      </pivotArea>
    </format>
    <format dxfId="12355">
      <pivotArea dataOnly="0" labelOnly="1" fieldPosition="0">
        <references count="5">
          <reference field="0" count="1" selected="0">
            <x v="205"/>
          </reference>
          <reference field="1" count="1" selected="0">
            <x v="203"/>
          </reference>
          <reference field="2" count="1" selected="0">
            <x v="204"/>
          </reference>
          <reference field="3" count="1" selected="0">
            <x v="204"/>
          </reference>
          <reference field="4" count="1">
            <x v="207"/>
          </reference>
        </references>
      </pivotArea>
    </format>
    <format dxfId="12354">
      <pivotArea dataOnly="0" labelOnly="1" fieldPosition="0">
        <references count="5">
          <reference field="0" count="1" selected="0">
            <x v="206"/>
          </reference>
          <reference field="1" count="1" selected="0">
            <x v="204"/>
          </reference>
          <reference field="2" count="1" selected="0">
            <x v="205"/>
          </reference>
          <reference field="3" count="1" selected="0">
            <x v="205"/>
          </reference>
          <reference field="4" count="1">
            <x v="208"/>
          </reference>
        </references>
      </pivotArea>
    </format>
    <format dxfId="12353">
      <pivotArea dataOnly="0" labelOnly="1" fieldPosition="0">
        <references count="5">
          <reference field="0" count="1" selected="0">
            <x v="207"/>
          </reference>
          <reference field="1" count="1" selected="0">
            <x v="205"/>
          </reference>
          <reference field="2" count="1" selected="0">
            <x v="206"/>
          </reference>
          <reference field="3" count="1" selected="0">
            <x v="206"/>
          </reference>
          <reference field="4" count="1">
            <x v="209"/>
          </reference>
        </references>
      </pivotArea>
    </format>
    <format dxfId="12352">
      <pivotArea dataOnly="0" labelOnly="1" fieldPosition="0">
        <references count="5">
          <reference field="0" count="1" selected="0">
            <x v="208"/>
          </reference>
          <reference field="1" count="1" selected="0">
            <x v="206"/>
          </reference>
          <reference field="2" count="1" selected="0">
            <x v="207"/>
          </reference>
          <reference field="3" count="1" selected="0">
            <x v="207"/>
          </reference>
          <reference field="4" count="1">
            <x v="210"/>
          </reference>
        </references>
      </pivotArea>
    </format>
    <format dxfId="12351">
      <pivotArea dataOnly="0" labelOnly="1" fieldPosition="0">
        <references count="5">
          <reference field="0" count="1" selected="0">
            <x v="209"/>
          </reference>
          <reference field="1" count="1" selected="0">
            <x v="207"/>
          </reference>
          <reference field="2" count="1" selected="0">
            <x v="208"/>
          </reference>
          <reference field="3" count="1" selected="0">
            <x v="208"/>
          </reference>
          <reference field="4" count="1">
            <x v="211"/>
          </reference>
        </references>
      </pivotArea>
    </format>
    <format dxfId="12350">
      <pivotArea dataOnly="0" labelOnly="1" fieldPosition="0">
        <references count="5">
          <reference field="0" count="1" selected="0">
            <x v="210"/>
          </reference>
          <reference field="1" count="1" selected="0">
            <x v="208"/>
          </reference>
          <reference field="2" count="1" selected="0">
            <x v="209"/>
          </reference>
          <reference field="3" count="1" selected="0">
            <x v="209"/>
          </reference>
          <reference field="4" count="1">
            <x v="212"/>
          </reference>
        </references>
      </pivotArea>
    </format>
    <format dxfId="12349">
      <pivotArea dataOnly="0" labelOnly="1" fieldPosition="0">
        <references count="5">
          <reference field="0" count="1" selected="0">
            <x v="211"/>
          </reference>
          <reference field="1" count="1" selected="0">
            <x v="209"/>
          </reference>
          <reference field="2" count="1" selected="0">
            <x v="210"/>
          </reference>
          <reference field="3" count="1" selected="0">
            <x v="210"/>
          </reference>
          <reference field="4" count="1">
            <x v="213"/>
          </reference>
        </references>
      </pivotArea>
    </format>
    <format dxfId="12348">
      <pivotArea dataOnly="0" labelOnly="1" fieldPosition="0">
        <references count="5">
          <reference field="0" count="1" selected="0">
            <x v="212"/>
          </reference>
          <reference field="1" count="1" selected="0">
            <x v="210"/>
          </reference>
          <reference field="2" count="1" selected="0">
            <x v="211"/>
          </reference>
          <reference field="3" count="1" selected="0">
            <x v="211"/>
          </reference>
          <reference field="4" count="1">
            <x v="214"/>
          </reference>
        </references>
      </pivotArea>
    </format>
    <format dxfId="12347">
      <pivotArea dataOnly="0" labelOnly="1" fieldPosition="0">
        <references count="5">
          <reference field="0" count="1" selected="0">
            <x v="213"/>
          </reference>
          <reference field="1" count="1" selected="0">
            <x v="211"/>
          </reference>
          <reference field="2" count="1" selected="0">
            <x v="212"/>
          </reference>
          <reference field="3" count="1" selected="0">
            <x v="212"/>
          </reference>
          <reference field="4" count="1">
            <x v="215"/>
          </reference>
        </references>
      </pivotArea>
    </format>
    <format dxfId="12346">
      <pivotArea dataOnly="0" labelOnly="1" fieldPosition="0">
        <references count="5">
          <reference field="0" count="1" selected="0">
            <x v="214"/>
          </reference>
          <reference field="1" count="1" selected="0">
            <x v="212"/>
          </reference>
          <reference field="2" count="1" selected="0">
            <x v="213"/>
          </reference>
          <reference field="3" count="1" selected="0">
            <x v="213"/>
          </reference>
          <reference field="4" count="1">
            <x v="216"/>
          </reference>
        </references>
      </pivotArea>
    </format>
    <format dxfId="12345">
      <pivotArea dataOnly="0" labelOnly="1" fieldPosition="0">
        <references count="5">
          <reference field="0" count="1" selected="0">
            <x v="215"/>
          </reference>
          <reference field="1" count="1" selected="0">
            <x v="213"/>
          </reference>
          <reference field="2" count="1" selected="0">
            <x v="214"/>
          </reference>
          <reference field="3" count="1" selected="0">
            <x v="214"/>
          </reference>
          <reference field="4" count="1">
            <x v="217"/>
          </reference>
        </references>
      </pivotArea>
    </format>
    <format dxfId="12344">
      <pivotArea dataOnly="0" labelOnly="1" fieldPosition="0">
        <references count="5">
          <reference field="0" count="1" selected="0">
            <x v="216"/>
          </reference>
          <reference field="1" count="1" selected="0">
            <x v="214"/>
          </reference>
          <reference field="2" count="1" selected="0">
            <x v="215"/>
          </reference>
          <reference field="3" count="1" selected="0">
            <x v="215"/>
          </reference>
          <reference field="4" count="1">
            <x v="218"/>
          </reference>
        </references>
      </pivotArea>
    </format>
    <format dxfId="12343">
      <pivotArea dataOnly="0" labelOnly="1" fieldPosition="0">
        <references count="5">
          <reference field="0" count="1" selected="0">
            <x v="217"/>
          </reference>
          <reference field="1" count="1" selected="0">
            <x v="215"/>
          </reference>
          <reference field="2" count="1" selected="0">
            <x v="216"/>
          </reference>
          <reference field="3" count="1" selected="0">
            <x v="216"/>
          </reference>
          <reference field="4" count="1">
            <x v="219"/>
          </reference>
        </references>
      </pivotArea>
    </format>
    <format dxfId="12342">
      <pivotArea dataOnly="0" labelOnly="1" fieldPosition="0">
        <references count="5">
          <reference field="0" count="1" selected="0">
            <x v="218"/>
          </reference>
          <reference field="1" count="1" selected="0">
            <x v="216"/>
          </reference>
          <reference field="2" count="1" selected="0">
            <x v="217"/>
          </reference>
          <reference field="3" count="1" selected="0">
            <x v="217"/>
          </reference>
          <reference field="4" count="1">
            <x v="220"/>
          </reference>
        </references>
      </pivotArea>
    </format>
    <format dxfId="12341">
      <pivotArea dataOnly="0" labelOnly="1" fieldPosition="0">
        <references count="5">
          <reference field="0" count="1" selected="0">
            <x v="219"/>
          </reference>
          <reference field="1" count="1" selected="0">
            <x v="217"/>
          </reference>
          <reference field="2" count="1" selected="0">
            <x v="218"/>
          </reference>
          <reference field="3" count="1" selected="0">
            <x v="218"/>
          </reference>
          <reference field="4" count="1">
            <x v="221"/>
          </reference>
        </references>
      </pivotArea>
    </format>
    <format dxfId="12340">
      <pivotArea dataOnly="0" labelOnly="1" fieldPosition="0">
        <references count="5">
          <reference field="0" count="1" selected="0">
            <x v="220"/>
          </reference>
          <reference field="1" count="1" selected="0">
            <x v="218"/>
          </reference>
          <reference field="2" count="1" selected="0">
            <x v="219"/>
          </reference>
          <reference field="3" count="1" selected="0">
            <x v="219"/>
          </reference>
          <reference field="4" count="1">
            <x v="222"/>
          </reference>
        </references>
      </pivotArea>
    </format>
    <format dxfId="12339">
      <pivotArea dataOnly="0" labelOnly="1" fieldPosition="0">
        <references count="5">
          <reference field="0" count="1" selected="0">
            <x v="221"/>
          </reference>
          <reference field="1" count="1" selected="0">
            <x v="219"/>
          </reference>
          <reference field="2" count="1" selected="0">
            <x v="220"/>
          </reference>
          <reference field="3" count="1" selected="0">
            <x v="220"/>
          </reference>
          <reference field="4" count="1">
            <x v="223"/>
          </reference>
        </references>
      </pivotArea>
    </format>
    <format dxfId="12338">
      <pivotArea dataOnly="0" labelOnly="1" fieldPosition="0">
        <references count="5">
          <reference field="0" count="1" selected="0">
            <x v="222"/>
          </reference>
          <reference field="1" count="1" selected="0">
            <x v="220"/>
          </reference>
          <reference field="2" count="1" selected="0">
            <x v="221"/>
          </reference>
          <reference field="3" count="1" selected="0">
            <x v="221"/>
          </reference>
          <reference field="4" count="1">
            <x v="224"/>
          </reference>
        </references>
      </pivotArea>
    </format>
    <format dxfId="12337">
      <pivotArea dataOnly="0" labelOnly="1" fieldPosition="0">
        <references count="5">
          <reference field="0" count="1" selected="0">
            <x v="223"/>
          </reference>
          <reference field="1" count="1" selected="0">
            <x v="221"/>
          </reference>
          <reference field="2" count="1" selected="0">
            <x v="222"/>
          </reference>
          <reference field="3" count="1" selected="0">
            <x v="222"/>
          </reference>
          <reference field="4" count="1">
            <x v="225"/>
          </reference>
        </references>
      </pivotArea>
    </format>
    <format dxfId="12336">
      <pivotArea dataOnly="0" labelOnly="1" fieldPosition="0">
        <references count="5">
          <reference field="0" count="1" selected="0">
            <x v="224"/>
          </reference>
          <reference field="1" count="1" selected="0">
            <x v="222"/>
          </reference>
          <reference field="2" count="1" selected="0">
            <x v="223"/>
          </reference>
          <reference field="3" count="1" selected="0">
            <x v="223"/>
          </reference>
          <reference field="4" count="1">
            <x v="226"/>
          </reference>
        </references>
      </pivotArea>
    </format>
    <format dxfId="12335">
      <pivotArea dataOnly="0" labelOnly="1" fieldPosition="0">
        <references count="5">
          <reference field="0" count="1" selected="0">
            <x v="225"/>
          </reference>
          <reference field="1" count="1" selected="0">
            <x v="223"/>
          </reference>
          <reference field="2" count="1" selected="0">
            <x v="224"/>
          </reference>
          <reference field="3" count="1" selected="0">
            <x v="224"/>
          </reference>
          <reference field="4" count="1">
            <x v="227"/>
          </reference>
        </references>
      </pivotArea>
    </format>
    <format dxfId="12334">
      <pivotArea dataOnly="0" labelOnly="1" fieldPosition="0">
        <references count="5">
          <reference field="0" count="1" selected="0">
            <x v="226"/>
          </reference>
          <reference field="1" count="1" selected="0">
            <x v="224"/>
          </reference>
          <reference field="2" count="1" selected="0">
            <x v="225"/>
          </reference>
          <reference field="3" count="1" selected="0">
            <x v="225"/>
          </reference>
          <reference field="4" count="1">
            <x v="228"/>
          </reference>
        </references>
      </pivotArea>
    </format>
    <format dxfId="12333">
      <pivotArea dataOnly="0" labelOnly="1" fieldPosition="0">
        <references count="5">
          <reference field="0" count="1" selected="0">
            <x v="227"/>
          </reference>
          <reference field="1" count="1" selected="0">
            <x v="225"/>
          </reference>
          <reference field="2" count="1" selected="0">
            <x v="226"/>
          </reference>
          <reference field="3" count="1" selected="0">
            <x v="226"/>
          </reference>
          <reference field="4" count="1">
            <x v="229"/>
          </reference>
        </references>
      </pivotArea>
    </format>
    <format dxfId="12332">
      <pivotArea dataOnly="0" labelOnly="1" fieldPosition="0">
        <references count="5">
          <reference field="0" count="1" selected="0">
            <x v="228"/>
          </reference>
          <reference field="1" count="1" selected="0">
            <x v="226"/>
          </reference>
          <reference field="2" count="1" selected="0">
            <x v="227"/>
          </reference>
          <reference field="3" count="1" selected="0">
            <x v="227"/>
          </reference>
          <reference field="4" count="1">
            <x v="230"/>
          </reference>
        </references>
      </pivotArea>
    </format>
    <format dxfId="12331">
      <pivotArea dataOnly="0" labelOnly="1" fieldPosition="0">
        <references count="5">
          <reference field="0" count="1" selected="0">
            <x v="229"/>
          </reference>
          <reference field="1" count="1" selected="0">
            <x v="227"/>
          </reference>
          <reference field="2" count="1" selected="0">
            <x v="228"/>
          </reference>
          <reference field="3" count="1" selected="0">
            <x v="228"/>
          </reference>
          <reference field="4" count="1">
            <x v="231"/>
          </reference>
        </references>
      </pivotArea>
    </format>
    <format dxfId="12330">
      <pivotArea dataOnly="0" labelOnly="1" fieldPosition="0">
        <references count="5">
          <reference field="0" count="1" selected="0">
            <x v="230"/>
          </reference>
          <reference field="1" count="1" selected="0">
            <x v="228"/>
          </reference>
          <reference field="2" count="1" selected="0">
            <x v="229"/>
          </reference>
          <reference field="3" count="1" selected="0">
            <x v="229"/>
          </reference>
          <reference field="4" count="1">
            <x v="232"/>
          </reference>
        </references>
      </pivotArea>
    </format>
    <format dxfId="12329">
      <pivotArea dataOnly="0" labelOnly="1" fieldPosition="0">
        <references count="5">
          <reference field="0" count="1" selected="0">
            <x v="231"/>
          </reference>
          <reference field="1" count="1" selected="0">
            <x v="229"/>
          </reference>
          <reference field="2" count="1" selected="0">
            <x v="230"/>
          </reference>
          <reference field="3" count="1" selected="0">
            <x v="230"/>
          </reference>
          <reference field="4" count="1">
            <x v="233"/>
          </reference>
        </references>
      </pivotArea>
    </format>
    <format dxfId="12328">
      <pivotArea dataOnly="0" labelOnly="1" fieldPosition="0">
        <references count="5">
          <reference field="0" count="1" selected="0">
            <x v="232"/>
          </reference>
          <reference field="1" count="1" selected="0">
            <x v="230"/>
          </reference>
          <reference field="2" count="1" selected="0">
            <x v="231"/>
          </reference>
          <reference field="3" count="1" selected="0">
            <x v="231"/>
          </reference>
          <reference field="4" count="1">
            <x v="234"/>
          </reference>
        </references>
      </pivotArea>
    </format>
    <format dxfId="12327">
      <pivotArea dataOnly="0" labelOnly="1" fieldPosition="0">
        <references count="5">
          <reference field="0" count="1" selected="0">
            <x v="233"/>
          </reference>
          <reference field="1" count="1" selected="0">
            <x v="231"/>
          </reference>
          <reference field="2" count="1" selected="0">
            <x v="232"/>
          </reference>
          <reference field="3" count="1" selected="0">
            <x v="232"/>
          </reference>
          <reference field="4" count="1">
            <x v="235"/>
          </reference>
        </references>
      </pivotArea>
    </format>
    <format dxfId="12326">
      <pivotArea dataOnly="0" labelOnly="1" fieldPosition="0">
        <references count="5">
          <reference field="0" count="1" selected="0">
            <x v="234"/>
          </reference>
          <reference field="1" count="1" selected="0">
            <x v="232"/>
          </reference>
          <reference field="2" count="1" selected="0">
            <x v="233"/>
          </reference>
          <reference field="3" count="1" selected="0">
            <x v="233"/>
          </reference>
          <reference field="4" count="1">
            <x v="236"/>
          </reference>
        </references>
      </pivotArea>
    </format>
    <format dxfId="12325">
      <pivotArea dataOnly="0" labelOnly="1" fieldPosition="0">
        <references count="5">
          <reference field="0" count="1" selected="0">
            <x v="235"/>
          </reference>
          <reference field="1" count="1" selected="0">
            <x v="233"/>
          </reference>
          <reference field="2" count="1" selected="0">
            <x v="234"/>
          </reference>
          <reference field="3" count="1" selected="0">
            <x v="234"/>
          </reference>
          <reference field="4" count="1">
            <x v="237"/>
          </reference>
        </references>
      </pivotArea>
    </format>
    <format dxfId="12324">
      <pivotArea dataOnly="0" labelOnly="1" fieldPosition="0">
        <references count="5">
          <reference field="0" count="1" selected="0">
            <x v="236"/>
          </reference>
          <reference field="1" count="1" selected="0">
            <x v="234"/>
          </reference>
          <reference field="2" count="1" selected="0">
            <x v="235"/>
          </reference>
          <reference field="3" count="1" selected="0">
            <x v="235"/>
          </reference>
          <reference field="4" count="1">
            <x v="238"/>
          </reference>
        </references>
      </pivotArea>
    </format>
    <format dxfId="12323">
      <pivotArea dataOnly="0" labelOnly="1" fieldPosition="0">
        <references count="5">
          <reference field="0" count="1" selected="0">
            <x v="237"/>
          </reference>
          <reference field="1" count="1" selected="0">
            <x v="235"/>
          </reference>
          <reference field="2" count="1" selected="0">
            <x v="236"/>
          </reference>
          <reference field="3" count="1" selected="0">
            <x v="236"/>
          </reference>
          <reference field="4" count="1">
            <x v="239"/>
          </reference>
        </references>
      </pivotArea>
    </format>
    <format dxfId="12322">
      <pivotArea dataOnly="0" labelOnly="1" fieldPosition="0">
        <references count="5">
          <reference field="0" count="1" selected="0">
            <x v="238"/>
          </reference>
          <reference field="1" count="1" selected="0">
            <x v="236"/>
          </reference>
          <reference field="2" count="1" selected="0">
            <x v="237"/>
          </reference>
          <reference field="3" count="1" selected="0">
            <x v="237"/>
          </reference>
          <reference field="4" count="1">
            <x v="240"/>
          </reference>
        </references>
      </pivotArea>
    </format>
    <format dxfId="12321">
      <pivotArea dataOnly="0" labelOnly="1" fieldPosition="0">
        <references count="5">
          <reference field="0" count="1" selected="0">
            <x v="239"/>
          </reference>
          <reference field="1" count="1" selected="0">
            <x v="237"/>
          </reference>
          <reference field="2" count="1" selected="0">
            <x v="238"/>
          </reference>
          <reference field="3" count="1" selected="0">
            <x v="238"/>
          </reference>
          <reference field="4" count="1">
            <x v="241"/>
          </reference>
        </references>
      </pivotArea>
    </format>
    <format dxfId="12320">
      <pivotArea dataOnly="0" labelOnly="1" fieldPosition="0">
        <references count="5">
          <reference field="0" count="1" selected="0">
            <x v="240"/>
          </reference>
          <reference field="1" count="1" selected="0">
            <x v="238"/>
          </reference>
          <reference field="2" count="1" selected="0">
            <x v="239"/>
          </reference>
          <reference field="3" count="1" selected="0">
            <x v="239"/>
          </reference>
          <reference field="4" count="1">
            <x v="242"/>
          </reference>
        </references>
      </pivotArea>
    </format>
    <format dxfId="12319">
      <pivotArea dataOnly="0" labelOnly="1" fieldPosition="0">
        <references count="5">
          <reference field="0" count="1" selected="0">
            <x v="241"/>
          </reference>
          <reference field="1" count="1" selected="0">
            <x v="239"/>
          </reference>
          <reference field="2" count="1" selected="0">
            <x v="240"/>
          </reference>
          <reference field="3" count="1" selected="0">
            <x v="240"/>
          </reference>
          <reference field="4" count="1">
            <x v="243"/>
          </reference>
        </references>
      </pivotArea>
    </format>
    <format dxfId="12318">
      <pivotArea dataOnly="0" labelOnly="1" fieldPosition="0">
        <references count="5">
          <reference field="0" count="1" selected="0">
            <x v="242"/>
          </reference>
          <reference field="1" count="1" selected="0">
            <x v="240"/>
          </reference>
          <reference field="2" count="1" selected="0">
            <x v="241"/>
          </reference>
          <reference field="3" count="1" selected="0">
            <x v="241"/>
          </reference>
          <reference field="4" count="1">
            <x v="244"/>
          </reference>
        </references>
      </pivotArea>
    </format>
    <format dxfId="12317">
      <pivotArea dataOnly="0" labelOnly="1" fieldPosition="0">
        <references count="5">
          <reference field="0" count="1" selected="0">
            <x v="243"/>
          </reference>
          <reference field="1" count="1" selected="0">
            <x v="241"/>
          </reference>
          <reference field="2" count="1" selected="0">
            <x v="242"/>
          </reference>
          <reference field="3" count="1" selected="0">
            <x v="242"/>
          </reference>
          <reference field="4" count="1">
            <x v="245"/>
          </reference>
        </references>
      </pivotArea>
    </format>
    <format dxfId="12316">
      <pivotArea dataOnly="0" labelOnly="1" fieldPosition="0">
        <references count="5">
          <reference field="0" count="1" selected="0">
            <x v="244"/>
          </reference>
          <reference field="1" count="1" selected="0">
            <x v="242"/>
          </reference>
          <reference field="2" count="1" selected="0">
            <x v="243"/>
          </reference>
          <reference field="3" count="1" selected="0">
            <x v="243"/>
          </reference>
          <reference field="4" count="1">
            <x v="246"/>
          </reference>
        </references>
      </pivotArea>
    </format>
    <format dxfId="12315">
      <pivotArea dataOnly="0" labelOnly="1" fieldPosition="0">
        <references count="5">
          <reference field="0" count="1" selected="0">
            <x v="245"/>
          </reference>
          <reference field="1" count="1" selected="0">
            <x v="243"/>
          </reference>
          <reference field="2" count="1" selected="0">
            <x v="244"/>
          </reference>
          <reference field="3" count="1" selected="0">
            <x v="244"/>
          </reference>
          <reference field="4" count="1">
            <x v="247"/>
          </reference>
        </references>
      </pivotArea>
    </format>
    <format dxfId="12314">
      <pivotArea dataOnly="0" labelOnly="1" fieldPosition="0">
        <references count="5">
          <reference field="0" count="1" selected="0">
            <x v="246"/>
          </reference>
          <reference field="1" count="1" selected="0">
            <x v="244"/>
          </reference>
          <reference field="2" count="1" selected="0">
            <x v="245"/>
          </reference>
          <reference field="3" count="1" selected="0">
            <x v="245"/>
          </reference>
          <reference field="4" count="1">
            <x v="248"/>
          </reference>
        </references>
      </pivotArea>
    </format>
    <format dxfId="12313">
      <pivotArea dataOnly="0" labelOnly="1" fieldPosition="0">
        <references count="5">
          <reference field="0" count="1" selected="0">
            <x v="247"/>
          </reference>
          <reference field="1" count="1" selected="0">
            <x v="245"/>
          </reference>
          <reference field="2" count="1" selected="0">
            <x v="246"/>
          </reference>
          <reference field="3" count="1" selected="0">
            <x v="246"/>
          </reference>
          <reference field="4" count="1">
            <x v="249"/>
          </reference>
        </references>
      </pivotArea>
    </format>
    <format dxfId="12312">
      <pivotArea dataOnly="0" labelOnly="1" fieldPosition="0">
        <references count="5">
          <reference field="0" count="1" selected="0">
            <x v="248"/>
          </reference>
          <reference field="1" count="1" selected="0">
            <x v="246"/>
          </reference>
          <reference field="2" count="1" selected="0">
            <x v="247"/>
          </reference>
          <reference field="3" count="1" selected="0">
            <x v="247"/>
          </reference>
          <reference field="4" count="1">
            <x v="250"/>
          </reference>
        </references>
      </pivotArea>
    </format>
    <format dxfId="12311">
      <pivotArea dataOnly="0" labelOnly="1" fieldPosition="0">
        <references count="5">
          <reference field="0" count="1" selected="0">
            <x v="249"/>
          </reference>
          <reference field="1" count="1" selected="0">
            <x v="247"/>
          </reference>
          <reference field="2" count="1" selected="0">
            <x v="248"/>
          </reference>
          <reference field="3" count="1" selected="0">
            <x v="248"/>
          </reference>
          <reference field="4" count="1">
            <x v="251"/>
          </reference>
        </references>
      </pivotArea>
    </format>
    <format dxfId="12310">
      <pivotArea dataOnly="0" labelOnly="1" fieldPosition="0">
        <references count="5">
          <reference field="0" count="1" selected="0">
            <x v="250"/>
          </reference>
          <reference field="1" count="1" selected="0">
            <x v="248"/>
          </reference>
          <reference field="2" count="1" selected="0">
            <x v="249"/>
          </reference>
          <reference field="3" count="1" selected="0">
            <x v="249"/>
          </reference>
          <reference field="4" count="1">
            <x v="252"/>
          </reference>
        </references>
      </pivotArea>
    </format>
    <format dxfId="12309">
      <pivotArea dataOnly="0" labelOnly="1" fieldPosition="0">
        <references count="5">
          <reference field="0" count="1" selected="0">
            <x v="251"/>
          </reference>
          <reference field="1" count="1" selected="0">
            <x v="249"/>
          </reference>
          <reference field="2" count="1" selected="0">
            <x v="250"/>
          </reference>
          <reference field="3" count="1" selected="0">
            <x v="250"/>
          </reference>
          <reference field="4" count="1">
            <x v="253"/>
          </reference>
        </references>
      </pivotArea>
    </format>
    <format dxfId="12308">
      <pivotArea dataOnly="0" labelOnly="1" fieldPosition="0">
        <references count="5">
          <reference field="0" count="1" selected="0">
            <x v="252"/>
          </reference>
          <reference field="1" count="1" selected="0">
            <x v="250"/>
          </reference>
          <reference field="2" count="1" selected="0">
            <x v="251"/>
          </reference>
          <reference field="3" count="1" selected="0">
            <x v="251"/>
          </reference>
          <reference field="4" count="1">
            <x v="254"/>
          </reference>
        </references>
      </pivotArea>
    </format>
    <format dxfId="12307">
      <pivotArea dataOnly="0" labelOnly="1" fieldPosition="0">
        <references count="5">
          <reference field="0" count="1" selected="0">
            <x v="253"/>
          </reference>
          <reference field="1" count="1" selected="0">
            <x v="251"/>
          </reference>
          <reference field="2" count="1" selected="0">
            <x v="252"/>
          </reference>
          <reference field="3" count="1" selected="0">
            <x v="252"/>
          </reference>
          <reference field="4" count="1">
            <x v="255"/>
          </reference>
        </references>
      </pivotArea>
    </format>
    <format dxfId="12306">
      <pivotArea dataOnly="0" labelOnly="1" fieldPosition="0">
        <references count="5">
          <reference field="0" count="1" selected="0">
            <x v="254"/>
          </reference>
          <reference field="1" count="1" selected="0">
            <x v="252"/>
          </reference>
          <reference field="2" count="1" selected="0">
            <x v="253"/>
          </reference>
          <reference field="3" count="1" selected="0">
            <x v="253"/>
          </reference>
          <reference field="4" count="1">
            <x v="256"/>
          </reference>
        </references>
      </pivotArea>
    </format>
    <format dxfId="12305">
      <pivotArea dataOnly="0" labelOnly="1" fieldPosition="0">
        <references count="5">
          <reference field="0" count="1" selected="0">
            <x v="255"/>
          </reference>
          <reference field="1" count="1" selected="0">
            <x v="253"/>
          </reference>
          <reference field="2" count="1" selected="0">
            <x v="254"/>
          </reference>
          <reference field="3" count="1" selected="0">
            <x v="254"/>
          </reference>
          <reference field="4" count="1">
            <x v="257"/>
          </reference>
        </references>
      </pivotArea>
    </format>
    <format dxfId="12304">
      <pivotArea dataOnly="0" labelOnly="1" fieldPosition="0">
        <references count="5">
          <reference field="0" count="1" selected="0">
            <x v="256"/>
          </reference>
          <reference field="1" count="1" selected="0">
            <x v="254"/>
          </reference>
          <reference field="2" count="1" selected="0">
            <x v="255"/>
          </reference>
          <reference field="3" count="1" selected="0">
            <x v="255"/>
          </reference>
          <reference field="4" count="1">
            <x v="258"/>
          </reference>
        </references>
      </pivotArea>
    </format>
    <format dxfId="12303">
      <pivotArea dataOnly="0" labelOnly="1" fieldPosition="0">
        <references count="5">
          <reference field="0" count="1" selected="0">
            <x v="257"/>
          </reference>
          <reference field="1" count="1" selected="0">
            <x v="255"/>
          </reference>
          <reference field="2" count="1" selected="0">
            <x v="256"/>
          </reference>
          <reference field="3" count="1" selected="0">
            <x v="256"/>
          </reference>
          <reference field="4" count="1">
            <x v="259"/>
          </reference>
        </references>
      </pivotArea>
    </format>
    <format dxfId="12302">
      <pivotArea dataOnly="0" labelOnly="1" fieldPosition="0">
        <references count="5">
          <reference field="0" count="1" selected="0">
            <x v="258"/>
          </reference>
          <reference field="1" count="1" selected="0">
            <x v="256"/>
          </reference>
          <reference field="2" count="1" selected="0">
            <x v="257"/>
          </reference>
          <reference field="3" count="1" selected="0">
            <x v="257"/>
          </reference>
          <reference field="4" count="1">
            <x v="260"/>
          </reference>
        </references>
      </pivotArea>
    </format>
    <format dxfId="12301">
      <pivotArea dataOnly="0" labelOnly="1" fieldPosition="0">
        <references count="5">
          <reference field="0" count="1" selected="0">
            <x v="259"/>
          </reference>
          <reference field="1" count="1" selected="0">
            <x v="257"/>
          </reference>
          <reference field="2" count="1" selected="0">
            <x v="258"/>
          </reference>
          <reference field="3" count="1" selected="0">
            <x v="258"/>
          </reference>
          <reference field="4" count="1">
            <x v="261"/>
          </reference>
        </references>
      </pivotArea>
    </format>
    <format dxfId="12300">
      <pivotArea dataOnly="0" labelOnly="1" fieldPosition="0">
        <references count="5">
          <reference field="0" count="1" selected="0">
            <x v="260"/>
          </reference>
          <reference field="1" count="1" selected="0">
            <x v="258"/>
          </reference>
          <reference field="2" count="1" selected="0">
            <x v="259"/>
          </reference>
          <reference field="3" count="1" selected="0">
            <x v="259"/>
          </reference>
          <reference field="4" count="1">
            <x v="262"/>
          </reference>
        </references>
      </pivotArea>
    </format>
    <format dxfId="12299">
      <pivotArea dataOnly="0" labelOnly="1" fieldPosition="0">
        <references count="5">
          <reference field="0" count="1" selected="0">
            <x v="261"/>
          </reference>
          <reference field="1" count="1" selected="0">
            <x v="259"/>
          </reference>
          <reference field="2" count="1" selected="0">
            <x v="260"/>
          </reference>
          <reference field="3" count="1" selected="0">
            <x v="260"/>
          </reference>
          <reference field="4" count="1">
            <x v="263"/>
          </reference>
        </references>
      </pivotArea>
    </format>
    <format dxfId="12298">
      <pivotArea dataOnly="0" labelOnly="1" fieldPosition="0">
        <references count="5">
          <reference field="0" count="1" selected="0">
            <x v="262"/>
          </reference>
          <reference field="1" count="1" selected="0">
            <x v="260"/>
          </reference>
          <reference field="2" count="1" selected="0">
            <x v="261"/>
          </reference>
          <reference field="3" count="1" selected="0">
            <x v="261"/>
          </reference>
          <reference field="4" count="1">
            <x v="264"/>
          </reference>
        </references>
      </pivotArea>
    </format>
    <format dxfId="12297">
      <pivotArea dataOnly="0" labelOnly="1" fieldPosition="0">
        <references count="5">
          <reference field="0" count="1" selected="0">
            <x v="263"/>
          </reference>
          <reference field="1" count="1" selected="0">
            <x v="261"/>
          </reference>
          <reference field="2" count="1" selected="0">
            <x v="262"/>
          </reference>
          <reference field="3" count="1" selected="0">
            <x v="262"/>
          </reference>
          <reference field="4" count="1">
            <x v="265"/>
          </reference>
        </references>
      </pivotArea>
    </format>
    <format dxfId="12296">
      <pivotArea dataOnly="0" labelOnly="1" fieldPosition="0">
        <references count="5">
          <reference field="0" count="1" selected="0">
            <x v="264"/>
          </reference>
          <reference field="1" count="1" selected="0">
            <x v="262"/>
          </reference>
          <reference field="2" count="1" selected="0">
            <x v="263"/>
          </reference>
          <reference field="3" count="1" selected="0">
            <x v="263"/>
          </reference>
          <reference field="4" count="1">
            <x v="266"/>
          </reference>
        </references>
      </pivotArea>
    </format>
    <format dxfId="12295">
      <pivotArea dataOnly="0" labelOnly="1" fieldPosition="0">
        <references count="5">
          <reference field="0" count="1" selected="0">
            <x v="265"/>
          </reference>
          <reference field="1" count="1" selected="0">
            <x v="263"/>
          </reference>
          <reference field="2" count="1" selected="0">
            <x v="264"/>
          </reference>
          <reference field="3" count="1" selected="0">
            <x v="264"/>
          </reference>
          <reference field="4" count="1">
            <x v="267"/>
          </reference>
        </references>
      </pivotArea>
    </format>
    <format dxfId="12294">
      <pivotArea dataOnly="0" labelOnly="1" fieldPosition="0">
        <references count="5">
          <reference field="0" count="1" selected="0">
            <x v="266"/>
          </reference>
          <reference field="1" count="1" selected="0">
            <x v="264"/>
          </reference>
          <reference field="2" count="1" selected="0">
            <x v="265"/>
          </reference>
          <reference field="3" count="1" selected="0">
            <x v="265"/>
          </reference>
          <reference field="4" count="1">
            <x v="268"/>
          </reference>
        </references>
      </pivotArea>
    </format>
    <format dxfId="12293">
      <pivotArea dataOnly="0" labelOnly="1" fieldPosition="0">
        <references count="5">
          <reference field="0" count="1" selected="0">
            <x v="267"/>
          </reference>
          <reference field="1" count="1" selected="0">
            <x v="265"/>
          </reference>
          <reference field="2" count="1" selected="0">
            <x v="266"/>
          </reference>
          <reference field="3" count="1" selected="0">
            <x v="266"/>
          </reference>
          <reference field="4" count="1">
            <x v="269"/>
          </reference>
        </references>
      </pivotArea>
    </format>
    <format dxfId="12292">
      <pivotArea dataOnly="0" labelOnly="1" fieldPosition="0">
        <references count="5">
          <reference field="0" count="1" selected="0">
            <x v="268"/>
          </reference>
          <reference field="1" count="1" selected="0">
            <x v="266"/>
          </reference>
          <reference field="2" count="1" selected="0">
            <x v="267"/>
          </reference>
          <reference field="3" count="1" selected="0">
            <x v="267"/>
          </reference>
          <reference field="4" count="1">
            <x v="270"/>
          </reference>
        </references>
      </pivotArea>
    </format>
    <format dxfId="12291">
      <pivotArea dataOnly="0" labelOnly="1" fieldPosition="0">
        <references count="5">
          <reference field="0" count="1" selected="0">
            <x v="269"/>
          </reference>
          <reference field="1" count="1" selected="0">
            <x v="267"/>
          </reference>
          <reference field="2" count="1" selected="0">
            <x v="268"/>
          </reference>
          <reference field="3" count="1" selected="0">
            <x v="268"/>
          </reference>
          <reference field="4" count="1">
            <x v="271"/>
          </reference>
        </references>
      </pivotArea>
    </format>
    <format dxfId="12290">
      <pivotArea dataOnly="0" labelOnly="1" fieldPosition="0">
        <references count="5">
          <reference field="0" count="1" selected="0">
            <x v="270"/>
          </reference>
          <reference field="1" count="1" selected="0">
            <x v="268"/>
          </reference>
          <reference field="2" count="1" selected="0">
            <x v="269"/>
          </reference>
          <reference field="3" count="1" selected="0">
            <x v="269"/>
          </reference>
          <reference field="4" count="1">
            <x v="272"/>
          </reference>
        </references>
      </pivotArea>
    </format>
    <format dxfId="12289">
      <pivotArea dataOnly="0" labelOnly="1" fieldPosition="0">
        <references count="5">
          <reference field="0" count="1" selected="0">
            <x v="271"/>
          </reference>
          <reference field="1" count="1" selected="0">
            <x v="269"/>
          </reference>
          <reference field="2" count="1" selected="0">
            <x v="270"/>
          </reference>
          <reference field="3" count="1" selected="0">
            <x v="270"/>
          </reference>
          <reference field="4" count="1">
            <x v="273"/>
          </reference>
        </references>
      </pivotArea>
    </format>
    <format dxfId="12288">
      <pivotArea dataOnly="0" labelOnly="1" fieldPosition="0">
        <references count="5">
          <reference field="0" count="1" selected="0">
            <x v="272"/>
          </reference>
          <reference field="1" count="1" selected="0">
            <x v="270"/>
          </reference>
          <reference field="2" count="1" selected="0">
            <x v="271"/>
          </reference>
          <reference field="3" count="1" selected="0">
            <x v="271"/>
          </reference>
          <reference field="4" count="1">
            <x v="274"/>
          </reference>
        </references>
      </pivotArea>
    </format>
    <format dxfId="12287">
      <pivotArea dataOnly="0" labelOnly="1" fieldPosition="0">
        <references count="5">
          <reference field="0" count="1" selected="0">
            <x v="273"/>
          </reference>
          <reference field="1" count="1" selected="0">
            <x v="271"/>
          </reference>
          <reference field="2" count="1" selected="0">
            <x v="272"/>
          </reference>
          <reference field="3" count="1" selected="0">
            <x v="272"/>
          </reference>
          <reference field="4" count="1">
            <x v="275"/>
          </reference>
        </references>
      </pivotArea>
    </format>
    <format dxfId="12286">
      <pivotArea dataOnly="0" labelOnly="1" fieldPosition="0">
        <references count="5">
          <reference field="0" count="1" selected="0">
            <x v="274"/>
          </reference>
          <reference field="1" count="1" selected="0">
            <x v="272"/>
          </reference>
          <reference field="2" count="1" selected="0">
            <x v="273"/>
          </reference>
          <reference field="3" count="1" selected="0">
            <x v="273"/>
          </reference>
          <reference field="4" count="1">
            <x v="276"/>
          </reference>
        </references>
      </pivotArea>
    </format>
    <format dxfId="12285">
      <pivotArea dataOnly="0" labelOnly="1" fieldPosition="0">
        <references count="5">
          <reference field="0" count="1" selected="0">
            <x v="275"/>
          </reference>
          <reference field="1" count="1" selected="0">
            <x v="273"/>
          </reference>
          <reference field="2" count="1" selected="0">
            <x v="274"/>
          </reference>
          <reference field="3" count="1" selected="0">
            <x v="274"/>
          </reference>
          <reference field="4" count="1">
            <x v="277"/>
          </reference>
        </references>
      </pivotArea>
    </format>
    <format dxfId="12284">
      <pivotArea dataOnly="0" labelOnly="1" fieldPosition="0">
        <references count="5">
          <reference field="0" count="1" selected="0">
            <x v="276"/>
          </reference>
          <reference field="1" count="1" selected="0">
            <x v="274"/>
          </reference>
          <reference field="2" count="1" selected="0">
            <x v="275"/>
          </reference>
          <reference field="3" count="1" selected="0">
            <x v="275"/>
          </reference>
          <reference field="4" count="1">
            <x v="278"/>
          </reference>
        </references>
      </pivotArea>
    </format>
    <format dxfId="12283">
      <pivotArea dataOnly="0" labelOnly="1" fieldPosition="0">
        <references count="5">
          <reference field="0" count="1" selected="0">
            <x v="277"/>
          </reference>
          <reference field="1" count="1" selected="0">
            <x v="275"/>
          </reference>
          <reference field="2" count="1" selected="0">
            <x v="276"/>
          </reference>
          <reference field="3" count="1" selected="0">
            <x v="276"/>
          </reference>
          <reference field="4" count="1">
            <x v="279"/>
          </reference>
        </references>
      </pivotArea>
    </format>
    <format dxfId="12282">
      <pivotArea dataOnly="0" labelOnly="1" fieldPosition="0">
        <references count="5">
          <reference field="0" count="1" selected="0">
            <x v="278"/>
          </reference>
          <reference field="1" count="1" selected="0">
            <x v="276"/>
          </reference>
          <reference field="2" count="1" selected="0">
            <x v="277"/>
          </reference>
          <reference field="3" count="1" selected="0">
            <x v="277"/>
          </reference>
          <reference field="4" count="1">
            <x v="280"/>
          </reference>
        </references>
      </pivotArea>
    </format>
    <format dxfId="12281">
      <pivotArea dataOnly="0" labelOnly="1" fieldPosition="0">
        <references count="5">
          <reference field="0" count="1" selected="0">
            <x v="279"/>
          </reference>
          <reference field="1" count="1" selected="0">
            <x v="277"/>
          </reference>
          <reference field="2" count="1" selected="0">
            <x v="278"/>
          </reference>
          <reference field="3" count="1" selected="0">
            <x v="278"/>
          </reference>
          <reference field="4" count="1">
            <x v="281"/>
          </reference>
        </references>
      </pivotArea>
    </format>
    <format dxfId="12280">
      <pivotArea dataOnly="0" labelOnly="1" fieldPosition="0">
        <references count="5">
          <reference field="0" count="1" selected="0">
            <x v="280"/>
          </reference>
          <reference field="1" count="1" selected="0">
            <x v="278"/>
          </reference>
          <reference field="2" count="1" selected="0">
            <x v="279"/>
          </reference>
          <reference field="3" count="1" selected="0">
            <x v="279"/>
          </reference>
          <reference field="4" count="1">
            <x v="282"/>
          </reference>
        </references>
      </pivotArea>
    </format>
    <format dxfId="12279">
      <pivotArea dataOnly="0" labelOnly="1" fieldPosition="0">
        <references count="5">
          <reference field="0" count="1" selected="0">
            <x v="281"/>
          </reference>
          <reference field="1" count="1" selected="0">
            <x v="279"/>
          </reference>
          <reference field="2" count="1" selected="0">
            <x v="280"/>
          </reference>
          <reference field="3" count="1" selected="0">
            <x v="280"/>
          </reference>
          <reference field="4" count="1">
            <x v="283"/>
          </reference>
        </references>
      </pivotArea>
    </format>
    <format dxfId="12278">
      <pivotArea dataOnly="0" labelOnly="1" fieldPosition="0">
        <references count="5">
          <reference field="0" count="1" selected="0">
            <x v="282"/>
          </reference>
          <reference field="1" count="1" selected="0">
            <x v="280"/>
          </reference>
          <reference field="2" count="1" selected="0">
            <x v="281"/>
          </reference>
          <reference field="3" count="1" selected="0">
            <x v="281"/>
          </reference>
          <reference field="4" count="1">
            <x v="284"/>
          </reference>
        </references>
      </pivotArea>
    </format>
    <format dxfId="12277">
      <pivotArea dataOnly="0" labelOnly="1" fieldPosition="0">
        <references count="5">
          <reference field="0" count="1" selected="0">
            <x v="283"/>
          </reference>
          <reference field="1" count="1" selected="0">
            <x v="281"/>
          </reference>
          <reference field="2" count="1" selected="0">
            <x v="282"/>
          </reference>
          <reference field="3" count="1" selected="0">
            <x v="282"/>
          </reference>
          <reference field="4" count="1">
            <x v="285"/>
          </reference>
        </references>
      </pivotArea>
    </format>
    <format dxfId="12276">
      <pivotArea dataOnly="0" labelOnly="1" fieldPosition="0">
        <references count="5">
          <reference field="0" count="1" selected="0">
            <x v="284"/>
          </reference>
          <reference field="1" count="1" selected="0">
            <x v="282"/>
          </reference>
          <reference field="2" count="1" selected="0">
            <x v="283"/>
          </reference>
          <reference field="3" count="1" selected="0">
            <x v="283"/>
          </reference>
          <reference field="4" count="1">
            <x v="286"/>
          </reference>
        </references>
      </pivotArea>
    </format>
    <format dxfId="12275">
      <pivotArea dataOnly="0" labelOnly="1" fieldPosition="0">
        <references count="5">
          <reference field="0" count="1" selected="0">
            <x v="285"/>
          </reference>
          <reference field="1" count="1" selected="0">
            <x v="283"/>
          </reference>
          <reference field="2" count="1" selected="0">
            <x v="284"/>
          </reference>
          <reference field="3" count="1" selected="0">
            <x v="284"/>
          </reference>
          <reference field="4" count="1">
            <x v="287"/>
          </reference>
        </references>
      </pivotArea>
    </format>
    <format dxfId="12274">
      <pivotArea dataOnly="0" labelOnly="1" fieldPosition="0">
        <references count="5">
          <reference field="0" count="1" selected="0">
            <x v="286"/>
          </reference>
          <reference field="1" count="1" selected="0">
            <x v="284"/>
          </reference>
          <reference field="2" count="1" selected="0">
            <x v="285"/>
          </reference>
          <reference field="3" count="1" selected="0">
            <x v="285"/>
          </reference>
          <reference field="4" count="1">
            <x v="288"/>
          </reference>
        </references>
      </pivotArea>
    </format>
    <format dxfId="12273">
      <pivotArea dataOnly="0" labelOnly="1" fieldPosition="0">
        <references count="5">
          <reference field="0" count="1" selected="0">
            <x v="287"/>
          </reference>
          <reference field="1" count="1" selected="0">
            <x v="285"/>
          </reference>
          <reference field="2" count="1" selected="0">
            <x v="286"/>
          </reference>
          <reference field="3" count="1" selected="0">
            <x v="286"/>
          </reference>
          <reference field="4" count="1">
            <x v="289"/>
          </reference>
        </references>
      </pivotArea>
    </format>
    <format dxfId="12272">
      <pivotArea dataOnly="0" labelOnly="1" fieldPosition="0">
        <references count="5">
          <reference field="0" count="1" selected="0">
            <x v="288"/>
          </reference>
          <reference field="1" count="1" selected="0">
            <x v="286"/>
          </reference>
          <reference field="2" count="1" selected="0">
            <x v="287"/>
          </reference>
          <reference field="3" count="1" selected="0">
            <x v="287"/>
          </reference>
          <reference field="4" count="1">
            <x v="290"/>
          </reference>
        </references>
      </pivotArea>
    </format>
    <format dxfId="12271">
      <pivotArea dataOnly="0" labelOnly="1" fieldPosition="0">
        <references count="5">
          <reference field="0" count="1" selected="0">
            <x v="289"/>
          </reference>
          <reference field="1" count="1" selected="0">
            <x v="287"/>
          </reference>
          <reference field="2" count="1" selected="0">
            <x v="288"/>
          </reference>
          <reference field="3" count="1" selected="0">
            <x v="288"/>
          </reference>
          <reference field="4" count="1">
            <x v="291"/>
          </reference>
        </references>
      </pivotArea>
    </format>
    <format dxfId="12270">
      <pivotArea dataOnly="0" labelOnly="1" fieldPosition="0">
        <references count="5">
          <reference field="0" count="1" selected="0">
            <x v="290"/>
          </reference>
          <reference field="1" count="1" selected="0">
            <x v="288"/>
          </reference>
          <reference field="2" count="1" selected="0">
            <x v="289"/>
          </reference>
          <reference field="3" count="1" selected="0">
            <x v="289"/>
          </reference>
          <reference field="4" count="1">
            <x v="292"/>
          </reference>
        </references>
      </pivotArea>
    </format>
    <format dxfId="12269">
      <pivotArea dataOnly="0" labelOnly="1" fieldPosition="0">
        <references count="5">
          <reference field="0" count="1" selected="0">
            <x v="291"/>
          </reference>
          <reference field="1" count="1" selected="0">
            <x v="289"/>
          </reference>
          <reference field="2" count="1" selected="0">
            <x v="290"/>
          </reference>
          <reference field="3" count="1" selected="0">
            <x v="290"/>
          </reference>
          <reference field="4" count="1">
            <x v="293"/>
          </reference>
        </references>
      </pivotArea>
    </format>
    <format dxfId="12268">
      <pivotArea dataOnly="0" labelOnly="1" fieldPosition="0">
        <references count="5">
          <reference field="0" count="1" selected="0">
            <x v="292"/>
          </reference>
          <reference field="1" count="1" selected="0">
            <x v="290"/>
          </reference>
          <reference field="2" count="1" selected="0">
            <x v="291"/>
          </reference>
          <reference field="3" count="1" selected="0">
            <x v="291"/>
          </reference>
          <reference field="4" count="1">
            <x v="294"/>
          </reference>
        </references>
      </pivotArea>
    </format>
    <format dxfId="12267">
      <pivotArea dataOnly="0" labelOnly="1" fieldPosition="0">
        <references count="5">
          <reference field="0" count="1" selected="0">
            <x v="293"/>
          </reference>
          <reference field="1" count="1" selected="0">
            <x v="291"/>
          </reference>
          <reference field="2" count="1" selected="0">
            <x v="292"/>
          </reference>
          <reference field="3" count="1" selected="0">
            <x v="292"/>
          </reference>
          <reference field="4" count="1">
            <x v="295"/>
          </reference>
        </references>
      </pivotArea>
    </format>
    <format dxfId="12266">
      <pivotArea dataOnly="0" labelOnly="1" fieldPosition="0">
        <references count="5">
          <reference field="0" count="1" selected="0">
            <x v="294"/>
          </reference>
          <reference field="1" count="1" selected="0">
            <x v="292"/>
          </reference>
          <reference field="2" count="1" selected="0">
            <x v="293"/>
          </reference>
          <reference field="3" count="1" selected="0">
            <x v="293"/>
          </reference>
          <reference field="4" count="1">
            <x v="296"/>
          </reference>
        </references>
      </pivotArea>
    </format>
    <format dxfId="12265">
      <pivotArea dataOnly="0" labelOnly="1" fieldPosition="0">
        <references count="5">
          <reference field="0" count="1" selected="0">
            <x v="295"/>
          </reference>
          <reference field="1" count="1" selected="0">
            <x v="293"/>
          </reference>
          <reference field="2" count="1" selected="0">
            <x v="294"/>
          </reference>
          <reference field="3" count="1" selected="0">
            <x v="294"/>
          </reference>
          <reference field="4" count="1">
            <x v="297"/>
          </reference>
        </references>
      </pivotArea>
    </format>
    <format dxfId="12264">
      <pivotArea dataOnly="0" labelOnly="1" fieldPosition="0">
        <references count="5">
          <reference field="0" count="1" selected="0">
            <x v="296"/>
          </reference>
          <reference field="1" count="1" selected="0">
            <x v="294"/>
          </reference>
          <reference field="2" count="1" selected="0">
            <x v="295"/>
          </reference>
          <reference field="3" count="1" selected="0">
            <x v="295"/>
          </reference>
          <reference field="4" count="1">
            <x v="298"/>
          </reference>
        </references>
      </pivotArea>
    </format>
    <format dxfId="12263">
      <pivotArea dataOnly="0" labelOnly="1" fieldPosition="0">
        <references count="5">
          <reference field="0" count="1" selected="0">
            <x v="297"/>
          </reference>
          <reference field="1" count="1" selected="0">
            <x v="295"/>
          </reference>
          <reference field="2" count="1" selected="0">
            <x v="296"/>
          </reference>
          <reference field="3" count="1" selected="0">
            <x v="296"/>
          </reference>
          <reference field="4" count="1">
            <x v="299"/>
          </reference>
        </references>
      </pivotArea>
    </format>
    <format dxfId="12262">
      <pivotArea dataOnly="0" labelOnly="1" fieldPosition="0">
        <references count="5">
          <reference field="0" count="1" selected="0">
            <x v="298"/>
          </reference>
          <reference field="1" count="1" selected="0">
            <x v="296"/>
          </reference>
          <reference field="2" count="1" selected="0">
            <x v="297"/>
          </reference>
          <reference field="3" count="1" selected="0">
            <x v="297"/>
          </reference>
          <reference field="4" count="1">
            <x v="300"/>
          </reference>
        </references>
      </pivotArea>
    </format>
    <format dxfId="12261">
      <pivotArea dataOnly="0" labelOnly="1" fieldPosition="0">
        <references count="5">
          <reference field="0" count="1" selected="0">
            <x v="299"/>
          </reference>
          <reference field="1" count="1" selected="0">
            <x v="297"/>
          </reference>
          <reference field="2" count="1" selected="0">
            <x v="298"/>
          </reference>
          <reference field="3" count="1" selected="0">
            <x v="298"/>
          </reference>
          <reference field="4" count="1">
            <x v="301"/>
          </reference>
        </references>
      </pivotArea>
    </format>
    <format dxfId="12260">
      <pivotArea dataOnly="0" labelOnly="1" fieldPosition="0">
        <references count="5">
          <reference field="0" count="1" selected="0">
            <x v="300"/>
          </reference>
          <reference field="1" count="1" selected="0">
            <x v="298"/>
          </reference>
          <reference field="2" count="1" selected="0">
            <x v="299"/>
          </reference>
          <reference field="3" count="1" selected="0">
            <x v="299"/>
          </reference>
          <reference field="4" count="1">
            <x v="302"/>
          </reference>
        </references>
      </pivotArea>
    </format>
    <format dxfId="12259">
      <pivotArea dataOnly="0" labelOnly="1" fieldPosition="0">
        <references count="5">
          <reference field="0" count="1" selected="0">
            <x v="301"/>
          </reference>
          <reference field="1" count="1" selected="0">
            <x v="299"/>
          </reference>
          <reference field="2" count="1" selected="0">
            <x v="300"/>
          </reference>
          <reference field="3" count="1" selected="0">
            <x v="300"/>
          </reference>
          <reference field="4" count="1">
            <x v="303"/>
          </reference>
        </references>
      </pivotArea>
    </format>
    <format dxfId="12258">
      <pivotArea dataOnly="0" labelOnly="1" fieldPosition="0">
        <references count="5">
          <reference field="0" count="1" selected="0">
            <x v="302"/>
          </reference>
          <reference field="1" count="1" selected="0">
            <x v="300"/>
          </reference>
          <reference field="2" count="1" selected="0">
            <x v="301"/>
          </reference>
          <reference field="3" count="1" selected="0">
            <x v="301"/>
          </reference>
          <reference field="4" count="1">
            <x v="304"/>
          </reference>
        </references>
      </pivotArea>
    </format>
    <format dxfId="12257">
      <pivotArea dataOnly="0" labelOnly="1" fieldPosition="0">
        <references count="5">
          <reference field="0" count="1" selected="0">
            <x v="303"/>
          </reference>
          <reference field="1" count="1" selected="0">
            <x v="301"/>
          </reference>
          <reference field="2" count="1" selected="0">
            <x v="302"/>
          </reference>
          <reference field="3" count="1" selected="0">
            <x v="302"/>
          </reference>
          <reference field="4" count="1">
            <x v="305"/>
          </reference>
        </references>
      </pivotArea>
    </format>
    <format dxfId="12256">
      <pivotArea dataOnly="0" labelOnly="1" fieldPosition="0">
        <references count="5">
          <reference field="0" count="1" selected="0">
            <x v="304"/>
          </reference>
          <reference field="1" count="1" selected="0">
            <x v="302"/>
          </reference>
          <reference field="2" count="1" selected="0">
            <x v="303"/>
          </reference>
          <reference field="3" count="1" selected="0">
            <x v="303"/>
          </reference>
          <reference field="4" count="1">
            <x v="306"/>
          </reference>
        </references>
      </pivotArea>
    </format>
    <format dxfId="12255">
      <pivotArea dataOnly="0" labelOnly="1" fieldPosition="0">
        <references count="5">
          <reference field="0" count="1" selected="0">
            <x v="305"/>
          </reference>
          <reference field="1" count="1" selected="0">
            <x v="303"/>
          </reference>
          <reference field="2" count="1" selected="0">
            <x v="304"/>
          </reference>
          <reference field="3" count="1" selected="0">
            <x v="304"/>
          </reference>
          <reference field="4" count="1">
            <x v="307"/>
          </reference>
        </references>
      </pivotArea>
    </format>
    <format dxfId="12254">
      <pivotArea dataOnly="0" labelOnly="1" fieldPosition="0">
        <references count="5">
          <reference field="0" count="1" selected="0">
            <x v="306"/>
          </reference>
          <reference field="1" count="1" selected="0">
            <x v="304"/>
          </reference>
          <reference field="2" count="1" selected="0">
            <x v="305"/>
          </reference>
          <reference field="3" count="1" selected="0">
            <x v="305"/>
          </reference>
          <reference field="4" count="1">
            <x v="308"/>
          </reference>
        </references>
      </pivotArea>
    </format>
    <format dxfId="12253">
      <pivotArea dataOnly="0" labelOnly="1" fieldPosition="0">
        <references count="5">
          <reference field="0" count="1" selected="0">
            <x v="307"/>
          </reference>
          <reference field="1" count="1" selected="0">
            <x v="305"/>
          </reference>
          <reference field="2" count="1" selected="0">
            <x v="306"/>
          </reference>
          <reference field="3" count="1" selected="0">
            <x v="306"/>
          </reference>
          <reference field="4" count="1">
            <x v="309"/>
          </reference>
        </references>
      </pivotArea>
    </format>
    <format dxfId="12252">
      <pivotArea dataOnly="0" labelOnly="1" fieldPosition="0">
        <references count="5">
          <reference field="0" count="1" selected="0">
            <x v="308"/>
          </reference>
          <reference field="1" count="1" selected="0">
            <x v="306"/>
          </reference>
          <reference field="2" count="1" selected="0">
            <x v="307"/>
          </reference>
          <reference field="3" count="1" selected="0">
            <x v="307"/>
          </reference>
          <reference field="4" count="1">
            <x v="310"/>
          </reference>
        </references>
      </pivotArea>
    </format>
    <format dxfId="12251">
      <pivotArea dataOnly="0" labelOnly="1" fieldPosition="0">
        <references count="5">
          <reference field="0" count="1" selected="0">
            <x v="309"/>
          </reference>
          <reference field="1" count="1" selected="0">
            <x v="307"/>
          </reference>
          <reference field="2" count="1" selected="0">
            <x v="308"/>
          </reference>
          <reference field="3" count="1" selected="0">
            <x v="308"/>
          </reference>
          <reference field="4" count="1">
            <x v="311"/>
          </reference>
        </references>
      </pivotArea>
    </format>
    <format dxfId="12250">
      <pivotArea dataOnly="0" labelOnly="1" fieldPosition="0">
        <references count="5">
          <reference field="0" count="1" selected="0">
            <x v="310"/>
          </reference>
          <reference field="1" count="1" selected="0">
            <x v="308"/>
          </reference>
          <reference field="2" count="1" selected="0">
            <x v="309"/>
          </reference>
          <reference field="3" count="1" selected="0">
            <x v="309"/>
          </reference>
          <reference field="4" count="1">
            <x v="312"/>
          </reference>
        </references>
      </pivotArea>
    </format>
    <format dxfId="12249">
      <pivotArea dataOnly="0" labelOnly="1" fieldPosition="0">
        <references count="5">
          <reference field="0" count="1" selected="0">
            <x v="311"/>
          </reference>
          <reference field="1" count="1" selected="0">
            <x v="309"/>
          </reference>
          <reference field="2" count="1" selected="0">
            <x v="310"/>
          </reference>
          <reference field="3" count="1" selected="0">
            <x v="310"/>
          </reference>
          <reference field="4" count="1">
            <x v="313"/>
          </reference>
        </references>
      </pivotArea>
    </format>
    <format dxfId="12248">
      <pivotArea dataOnly="0" labelOnly="1" fieldPosition="0">
        <references count="5">
          <reference field="0" count="1" selected="0">
            <x v="312"/>
          </reference>
          <reference field="1" count="1" selected="0">
            <x v="310"/>
          </reference>
          <reference field="2" count="1" selected="0">
            <x v="311"/>
          </reference>
          <reference field="3" count="1" selected="0">
            <x v="311"/>
          </reference>
          <reference field="4" count="1">
            <x v="314"/>
          </reference>
        </references>
      </pivotArea>
    </format>
    <format dxfId="12247">
      <pivotArea dataOnly="0" labelOnly="1" fieldPosition="0">
        <references count="5">
          <reference field="0" count="1" selected="0">
            <x v="313"/>
          </reference>
          <reference field="1" count="1" selected="0">
            <x v="311"/>
          </reference>
          <reference field="2" count="1" selected="0">
            <x v="312"/>
          </reference>
          <reference field="3" count="1" selected="0">
            <x v="312"/>
          </reference>
          <reference field="4" count="1">
            <x v="315"/>
          </reference>
        </references>
      </pivotArea>
    </format>
    <format dxfId="12246">
      <pivotArea dataOnly="0" labelOnly="1" fieldPosition="0">
        <references count="5">
          <reference field="0" count="1" selected="0">
            <x v="314"/>
          </reference>
          <reference field="1" count="1" selected="0">
            <x v="312"/>
          </reference>
          <reference field="2" count="1" selected="0">
            <x v="313"/>
          </reference>
          <reference field="3" count="1" selected="0">
            <x v="313"/>
          </reference>
          <reference field="4" count="1">
            <x v="316"/>
          </reference>
        </references>
      </pivotArea>
    </format>
    <format dxfId="12245">
      <pivotArea dataOnly="0" labelOnly="1" fieldPosition="0">
        <references count="5">
          <reference field="0" count="1" selected="0">
            <x v="315"/>
          </reference>
          <reference field="1" count="1" selected="0">
            <x v="313"/>
          </reference>
          <reference field="2" count="1" selected="0">
            <x v="314"/>
          </reference>
          <reference field="3" count="1" selected="0">
            <x v="314"/>
          </reference>
          <reference field="4" count="1">
            <x v="317"/>
          </reference>
        </references>
      </pivotArea>
    </format>
    <format dxfId="12244">
      <pivotArea dataOnly="0" labelOnly="1" fieldPosition="0">
        <references count="5">
          <reference field="0" count="1" selected="0">
            <x v="316"/>
          </reference>
          <reference field="1" count="1" selected="0">
            <x v="314"/>
          </reference>
          <reference field="2" count="1" selected="0">
            <x v="315"/>
          </reference>
          <reference field="3" count="1" selected="0">
            <x v="315"/>
          </reference>
          <reference field="4" count="1">
            <x v="318"/>
          </reference>
        </references>
      </pivotArea>
    </format>
    <format dxfId="12243">
      <pivotArea dataOnly="0" labelOnly="1" fieldPosition="0">
        <references count="5">
          <reference field="0" count="1" selected="0">
            <x v="317"/>
          </reference>
          <reference field="1" count="1" selected="0">
            <x v="315"/>
          </reference>
          <reference field="2" count="1" selected="0">
            <x v="316"/>
          </reference>
          <reference field="3" count="1" selected="0">
            <x v="316"/>
          </reference>
          <reference field="4" count="1">
            <x v="319"/>
          </reference>
        </references>
      </pivotArea>
    </format>
    <format dxfId="12242">
      <pivotArea dataOnly="0" labelOnly="1" fieldPosition="0">
        <references count="5">
          <reference field="0" count="1" selected="0">
            <x v="318"/>
          </reference>
          <reference field="1" count="1" selected="0">
            <x v="316"/>
          </reference>
          <reference field="2" count="1" selected="0">
            <x v="317"/>
          </reference>
          <reference field="3" count="1" selected="0">
            <x v="317"/>
          </reference>
          <reference field="4" count="1">
            <x v="320"/>
          </reference>
        </references>
      </pivotArea>
    </format>
    <format dxfId="12241">
      <pivotArea dataOnly="0" labelOnly="1" fieldPosition="0">
        <references count="5">
          <reference field="0" count="1" selected="0">
            <x v="319"/>
          </reference>
          <reference field="1" count="1" selected="0">
            <x v="317"/>
          </reference>
          <reference field="2" count="1" selected="0">
            <x v="318"/>
          </reference>
          <reference field="3" count="1" selected="0">
            <x v="318"/>
          </reference>
          <reference field="4" count="1">
            <x v="321"/>
          </reference>
        </references>
      </pivotArea>
    </format>
    <format dxfId="12240">
      <pivotArea dataOnly="0" labelOnly="1" fieldPosition="0">
        <references count="5">
          <reference field="0" count="1" selected="0">
            <x v="320"/>
          </reference>
          <reference field="1" count="1" selected="0">
            <x v="318"/>
          </reference>
          <reference field="2" count="1" selected="0">
            <x v="319"/>
          </reference>
          <reference field="3" count="1" selected="0">
            <x v="319"/>
          </reference>
          <reference field="4" count="1">
            <x v="322"/>
          </reference>
        </references>
      </pivotArea>
    </format>
    <format dxfId="12239">
      <pivotArea dataOnly="0" labelOnly="1" fieldPosition="0">
        <references count="5">
          <reference field="0" count="1" selected="0">
            <x v="321"/>
          </reference>
          <reference field="1" count="1" selected="0">
            <x v="319"/>
          </reference>
          <reference field="2" count="1" selected="0">
            <x v="320"/>
          </reference>
          <reference field="3" count="1" selected="0">
            <x v="320"/>
          </reference>
          <reference field="4" count="1">
            <x v="323"/>
          </reference>
        </references>
      </pivotArea>
    </format>
    <format dxfId="12238">
      <pivotArea dataOnly="0" labelOnly="1" fieldPosition="0">
        <references count="5">
          <reference field="0" count="1" selected="0">
            <x v="322"/>
          </reference>
          <reference field="1" count="1" selected="0">
            <x v="320"/>
          </reference>
          <reference field="2" count="1" selected="0">
            <x v="321"/>
          </reference>
          <reference field="3" count="1" selected="0">
            <x v="321"/>
          </reference>
          <reference field="4" count="1">
            <x v="324"/>
          </reference>
        </references>
      </pivotArea>
    </format>
    <format dxfId="12237">
      <pivotArea dataOnly="0" labelOnly="1" fieldPosition="0">
        <references count="5">
          <reference field="0" count="1" selected="0">
            <x v="323"/>
          </reference>
          <reference field="1" count="1" selected="0">
            <x v="321"/>
          </reference>
          <reference field="2" count="1" selected="0">
            <x v="322"/>
          </reference>
          <reference field="3" count="1" selected="0">
            <x v="322"/>
          </reference>
          <reference field="4" count="1">
            <x v="325"/>
          </reference>
        </references>
      </pivotArea>
    </format>
    <format dxfId="12236">
      <pivotArea dataOnly="0" labelOnly="1" fieldPosition="0">
        <references count="5">
          <reference field="0" count="1" selected="0">
            <x v="324"/>
          </reference>
          <reference field="1" count="1" selected="0">
            <x v="322"/>
          </reference>
          <reference field="2" count="1" selected="0">
            <x v="323"/>
          </reference>
          <reference field="3" count="1" selected="0">
            <x v="323"/>
          </reference>
          <reference field="4" count="1">
            <x v="326"/>
          </reference>
        </references>
      </pivotArea>
    </format>
    <format dxfId="12235">
      <pivotArea dataOnly="0" labelOnly="1" fieldPosition="0">
        <references count="5">
          <reference field="0" count="1" selected="0">
            <x v="325"/>
          </reference>
          <reference field="1" count="1" selected="0">
            <x v="323"/>
          </reference>
          <reference field="2" count="1" selected="0">
            <x v="324"/>
          </reference>
          <reference field="3" count="1" selected="0">
            <x v="324"/>
          </reference>
          <reference field="4" count="1">
            <x v="327"/>
          </reference>
        </references>
      </pivotArea>
    </format>
    <format dxfId="12234">
      <pivotArea dataOnly="0" labelOnly="1" fieldPosition="0">
        <references count="5">
          <reference field="0" count="1" selected="0">
            <x v="326"/>
          </reference>
          <reference field="1" count="1" selected="0">
            <x v="324"/>
          </reference>
          <reference field="2" count="1" selected="0">
            <x v="325"/>
          </reference>
          <reference field="3" count="1" selected="0">
            <x v="325"/>
          </reference>
          <reference field="4" count="1">
            <x v="328"/>
          </reference>
        </references>
      </pivotArea>
    </format>
    <format dxfId="12233">
      <pivotArea dataOnly="0" labelOnly="1" fieldPosition="0">
        <references count="5">
          <reference field="0" count="1" selected="0">
            <x v="327"/>
          </reference>
          <reference field="1" count="1" selected="0">
            <x v="325"/>
          </reference>
          <reference field="2" count="1" selected="0">
            <x v="326"/>
          </reference>
          <reference field="3" count="1" selected="0">
            <x v="326"/>
          </reference>
          <reference field="4" count="1">
            <x v="329"/>
          </reference>
        </references>
      </pivotArea>
    </format>
    <format dxfId="12232">
      <pivotArea dataOnly="0" labelOnly="1" fieldPosition="0">
        <references count="5">
          <reference field="0" count="1" selected="0">
            <x v="328"/>
          </reference>
          <reference field="1" count="1" selected="0">
            <x v="326"/>
          </reference>
          <reference field="2" count="1" selected="0">
            <x v="327"/>
          </reference>
          <reference field="3" count="1" selected="0">
            <x v="327"/>
          </reference>
          <reference field="4" count="1">
            <x v="330"/>
          </reference>
        </references>
      </pivotArea>
    </format>
    <format dxfId="12231">
      <pivotArea dataOnly="0" labelOnly="1" fieldPosition="0">
        <references count="5">
          <reference field="0" count="1" selected="0">
            <x v="329"/>
          </reference>
          <reference field="1" count="1" selected="0">
            <x v="327"/>
          </reference>
          <reference field="2" count="1" selected="0">
            <x v="328"/>
          </reference>
          <reference field="3" count="1" selected="0">
            <x v="328"/>
          </reference>
          <reference field="4" count="1">
            <x v="331"/>
          </reference>
        </references>
      </pivotArea>
    </format>
    <format dxfId="12230">
      <pivotArea dataOnly="0" labelOnly="1" fieldPosition="0">
        <references count="5">
          <reference field="0" count="1" selected="0">
            <x v="330"/>
          </reference>
          <reference field="1" count="1" selected="0">
            <x v="328"/>
          </reference>
          <reference field="2" count="1" selected="0">
            <x v="329"/>
          </reference>
          <reference field="3" count="1" selected="0">
            <x v="329"/>
          </reference>
          <reference field="4" count="1">
            <x v="332"/>
          </reference>
        </references>
      </pivotArea>
    </format>
    <format dxfId="12229">
      <pivotArea dataOnly="0" labelOnly="1" fieldPosition="0">
        <references count="5">
          <reference field="0" count="1" selected="0">
            <x v="331"/>
          </reference>
          <reference field="1" count="1" selected="0">
            <x v="329"/>
          </reference>
          <reference field="2" count="1" selected="0">
            <x v="330"/>
          </reference>
          <reference field="3" count="1" selected="0">
            <x v="330"/>
          </reference>
          <reference field="4" count="1">
            <x v="333"/>
          </reference>
        </references>
      </pivotArea>
    </format>
    <format dxfId="12228">
      <pivotArea dataOnly="0" labelOnly="1" fieldPosition="0">
        <references count="5">
          <reference field="0" count="1" selected="0">
            <x v="332"/>
          </reference>
          <reference field="1" count="1" selected="0">
            <x v="330"/>
          </reference>
          <reference field="2" count="1" selected="0">
            <x v="331"/>
          </reference>
          <reference field="3" count="1" selected="0">
            <x v="331"/>
          </reference>
          <reference field="4" count="1">
            <x v="334"/>
          </reference>
        </references>
      </pivotArea>
    </format>
    <format dxfId="12227">
      <pivotArea dataOnly="0" labelOnly="1" fieldPosition="0">
        <references count="5">
          <reference field="0" count="1" selected="0">
            <x v="333"/>
          </reference>
          <reference field="1" count="1" selected="0">
            <x v="331"/>
          </reference>
          <reference field="2" count="1" selected="0">
            <x v="332"/>
          </reference>
          <reference field="3" count="1" selected="0">
            <x v="332"/>
          </reference>
          <reference field="4" count="1">
            <x v="335"/>
          </reference>
        </references>
      </pivotArea>
    </format>
    <format dxfId="12226">
      <pivotArea dataOnly="0" labelOnly="1" fieldPosition="0">
        <references count="5">
          <reference field="0" count="1" selected="0">
            <x v="334"/>
          </reference>
          <reference field="1" count="1" selected="0">
            <x v="332"/>
          </reference>
          <reference field="2" count="1" selected="0">
            <x v="333"/>
          </reference>
          <reference field="3" count="1" selected="0">
            <x v="333"/>
          </reference>
          <reference field="4" count="1">
            <x v="336"/>
          </reference>
        </references>
      </pivotArea>
    </format>
    <format dxfId="12225">
      <pivotArea dataOnly="0" labelOnly="1" fieldPosition="0">
        <references count="5">
          <reference field="0" count="1" selected="0">
            <x v="335"/>
          </reference>
          <reference field="1" count="1" selected="0">
            <x v="333"/>
          </reference>
          <reference field="2" count="1" selected="0">
            <x v="334"/>
          </reference>
          <reference field="3" count="1" selected="0">
            <x v="334"/>
          </reference>
          <reference field="4" count="1">
            <x v="337"/>
          </reference>
        </references>
      </pivotArea>
    </format>
    <format dxfId="12224">
      <pivotArea dataOnly="0" labelOnly="1" fieldPosition="0">
        <references count="5">
          <reference field="0" count="1" selected="0">
            <x v="336"/>
          </reference>
          <reference field="1" count="1" selected="0">
            <x v="334"/>
          </reference>
          <reference field="2" count="1" selected="0">
            <x v="335"/>
          </reference>
          <reference field="3" count="1" selected="0">
            <x v="335"/>
          </reference>
          <reference field="4" count="1">
            <x v="338"/>
          </reference>
        </references>
      </pivotArea>
    </format>
    <format dxfId="12223">
      <pivotArea dataOnly="0" labelOnly="1" fieldPosition="0">
        <references count="5">
          <reference field="0" count="1" selected="0">
            <x v="337"/>
          </reference>
          <reference field="1" count="1" selected="0">
            <x v="335"/>
          </reference>
          <reference field="2" count="1" selected="0">
            <x v="336"/>
          </reference>
          <reference field="3" count="1" selected="0">
            <x v="336"/>
          </reference>
          <reference field="4" count="1">
            <x v="339"/>
          </reference>
        </references>
      </pivotArea>
    </format>
    <format dxfId="12222">
      <pivotArea dataOnly="0" labelOnly="1" fieldPosition="0">
        <references count="5">
          <reference field="0" count="1" selected="0">
            <x v="338"/>
          </reference>
          <reference field="1" count="1" selected="0">
            <x v="336"/>
          </reference>
          <reference field="2" count="1" selected="0">
            <x v="337"/>
          </reference>
          <reference field="3" count="1" selected="0">
            <x v="337"/>
          </reference>
          <reference field="4" count="1">
            <x v="340"/>
          </reference>
        </references>
      </pivotArea>
    </format>
    <format dxfId="12221">
      <pivotArea dataOnly="0" labelOnly="1" fieldPosition="0">
        <references count="5">
          <reference field="0" count="1" selected="0">
            <x v="339"/>
          </reference>
          <reference field="1" count="1" selected="0">
            <x v="337"/>
          </reference>
          <reference field="2" count="1" selected="0">
            <x v="338"/>
          </reference>
          <reference field="3" count="1" selected="0">
            <x v="338"/>
          </reference>
          <reference field="4" count="1">
            <x v="341"/>
          </reference>
        </references>
      </pivotArea>
    </format>
    <format dxfId="12220">
      <pivotArea dataOnly="0" labelOnly="1" fieldPosition="0">
        <references count="5">
          <reference field="0" count="1" selected="0">
            <x v="340"/>
          </reference>
          <reference field="1" count="1" selected="0">
            <x v="338"/>
          </reference>
          <reference field="2" count="1" selected="0">
            <x v="339"/>
          </reference>
          <reference field="3" count="1" selected="0">
            <x v="339"/>
          </reference>
          <reference field="4" count="1">
            <x v="342"/>
          </reference>
        </references>
      </pivotArea>
    </format>
    <format dxfId="12219">
      <pivotArea dataOnly="0" labelOnly="1" fieldPosition="0">
        <references count="5">
          <reference field="0" count="1" selected="0">
            <x v="341"/>
          </reference>
          <reference field="1" count="1" selected="0">
            <x v="339"/>
          </reference>
          <reference field="2" count="1" selected="0">
            <x v="340"/>
          </reference>
          <reference field="3" count="1" selected="0">
            <x v="340"/>
          </reference>
          <reference field="4" count="1">
            <x v="343"/>
          </reference>
        </references>
      </pivotArea>
    </format>
    <format dxfId="12218">
      <pivotArea dataOnly="0" labelOnly="1" fieldPosition="0">
        <references count="5">
          <reference field="0" count="1" selected="0">
            <x v="342"/>
          </reference>
          <reference field="1" count="1" selected="0">
            <x v="340"/>
          </reference>
          <reference field="2" count="1" selected="0">
            <x v="341"/>
          </reference>
          <reference field="3" count="1" selected="0">
            <x v="341"/>
          </reference>
          <reference field="4" count="1">
            <x v="344"/>
          </reference>
        </references>
      </pivotArea>
    </format>
    <format dxfId="12217">
      <pivotArea dataOnly="0" labelOnly="1" fieldPosition="0">
        <references count="5">
          <reference field="0" count="1" selected="0">
            <x v="343"/>
          </reference>
          <reference field="1" count="1" selected="0">
            <x v="341"/>
          </reference>
          <reference field="2" count="1" selected="0">
            <x v="342"/>
          </reference>
          <reference field="3" count="1" selected="0">
            <x v="342"/>
          </reference>
          <reference field="4" count="1">
            <x v="345"/>
          </reference>
        </references>
      </pivotArea>
    </format>
    <format dxfId="12216">
      <pivotArea dataOnly="0" labelOnly="1" fieldPosition="0">
        <references count="5">
          <reference field="0" count="1" selected="0">
            <x v="344"/>
          </reference>
          <reference field="1" count="1" selected="0">
            <x v="342"/>
          </reference>
          <reference field="2" count="1" selected="0">
            <x v="343"/>
          </reference>
          <reference field="3" count="1" selected="0">
            <x v="343"/>
          </reference>
          <reference field="4" count="1">
            <x v="346"/>
          </reference>
        </references>
      </pivotArea>
    </format>
    <format dxfId="12215">
      <pivotArea dataOnly="0" labelOnly="1" fieldPosition="0">
        <references count="5">
          <reference field="0" count="1" selected="0">
            <x v="345"/>
          </reference>
          <reference field="1" count="1" selected="0">
            <x v="343"/>
          </reference>
          <reference field="2" count="1" selected="0">
            <x v="344"/>
          </reference>
          <reference field="3" count="1" selected="0">
            <x v="344"/>
          </reference>
          <reference field="4" count="1">
            <x v="347"/>
          </reference>
        </references>
      </pivotArea>
    </format>
    <format dxfId="12214">
      <pivotArea dataOnly="0" labelOnly="1" fieldPosition="0">
        <references count="5">
          <reference field="0" count="1" selected="0">
            <x v="346"/>
          </reference>
          <reference field="1" count="1" selected="0">
            <x v="344"/>
          </reference>
          <reference field="2" count="1" selected="0">
            <x v="345"/>
          </reference>
          <reference field="3" count="1" selected="0">
            <x v="345"/>
          </reference>
          <reference field="4" count="1">
            <x v="348"/>
          </reference>
        </references>
      </pivotArea>
    </format>
    <format dxfId="12213">
      <pivotArea dataOnly="0" labelOnly="1" fieldPosition="0">
        <references count="5">
          <reference field="0" count="1" selected="0">
            <x v="347"/>
          </reference>
          <reference field="1" count="1" selected="0">
            <x v="345"/>
          </reference>
          <reference field="2" count="1" selected="0">
            <x v="346"/>
          </reference>
          <reference field="3" count="1" selected="0">
            <x v="346"/>
          </reference>
          <reference field="4" count="1">
            <x v="349"/>
          </reference>
        </references>
      </pivotArea>
    </format>
    <format dxfId="12212">
      <pivotArea dataOnly="0" labelOnly="1" fieldPosition="0">
        <references count="5">
          <reference field="0" count="1" selected="0">
            <x v="348"/>
          </reference>
          <reference field="1" count="1" selected="0">
            <x v="346"/>
          </reference>
          <reference field="2" count="1" selected="0">
            <x v="347"/>
          </reference>
          <reference field="3" count="1" selected="0">
            <x v="347"/>
          </reference>
          <reference field="4" count="1">
            <x v="350"/>
          </reference>
        </references>
      </pivotArea>
    </format>
    <format dxfId="12211">
      <pivotArea dataOnly="0" labelOnly="1" fieldPosition="0">
        <references count="5">
          <reference field="0" count="1" selected="0">
            <x v="349"/>
          </reference>
          <reference field="1" count="1" selected="0">
            <x v="347"/>
          </reference>
          <reference field="2" count="1" selected="0">
            <x v="348"/>
          </reference>
          <reference field="3" count="1" selected="0">
            <x v="348"/>
          </reference>
          <reference field="4" count="1">
            <x v="351"/>
          </reference>
        </references>
      </pivotArea>
    </format>
    <format dxfId="12210">
      <pivotArea dataOnly="0" labelOnly="1" fieldPosition="0">
        <references count="5">
          <reference field="0" count="1" selected="0">
            <x v="350"/>
          </reference>
          <reference field="1" count="1" selected="0">
            <x v="348"/>
          </reference>
          <reference field="2" count="1" selected="0">
            <x v="349"/>
          </reference>
          <reference field="3" count="1" selected="0">
            <x v="349"/>
          </reference>
          <reference field="4" count="1">
            <x v="352"/>
          </reference>
        </references>
      </pivotArea>
    </format>
    <format dxfId="12209">
      <pivotArea dataOnly="0" labelOnly="1" fieldPosition="0">
        <references count="5">
          <reference field="0" count="1" selected="0">
            <x v="351"/>
          </reference>
          <reference field="1" count="1" selected="0">
            <x v="349"/>
          </reference>
          <reference field="2" count="1" selected="0">
            <x v="350"/>
          </reference>
          <reference field="3" count="1" selected="0">
            <x v="350"/>
          </reference>
          <reference field="4" count="1">
            <x v="353"/>
          </reference>
        </references>
      </pivotArea>
    </format>
    <format dxfId="12208">
      <pivotArea dataOnly="0" labelOnly="1" fieldPosition="0">
        <references count="5">
          <reference field="0" count="1" selected="0">
            <x v="352"/>
          </reference>
          <reference field="1" count="1" selected="0">
            <x v="350"/>
          </reference>
          <reference field="2" count="1" selected="0">
            <x v="351"/>
          </reference>
          <reference field="3" count="1" selected="0">
            <x v="351"/>
          </reference>
          <reference field="4" count="1">
            <x v="354"/>
          </reference>
        </references>
      </pivotArea>
    </format>
    <format dxfId="12207">
      <pivotArea dataOnly="0" labelOnly="1" fieldPosition="0">
        <references count="5">
          <reference field="0" count="1" selected="0">
            <x v="353"/>
          </reference>
          <reference field="1" count="1" selected="0">
            <x v="351"/>
          </reference>
          <reference field="2" count="1" selected="0">
            <x v="352"/>
          </reference>
          <reference field="3" count="1" selected="0">
            <x v="352"/>
          </reference>
          <reference field="4" count="1">
            <x v="355"/>
          </reference>
        </references>
      </pivotArea>
    </format>
    <format dxfId="12206">
      <pivotArea dataOnly="0" labelOnly="1" fieldPosition="0">
        <references count="5">
          <reference field="0" count="1" selected="0">
            <x v="354"/>
          </reference>
          <reference field="1" count="1" selected="0">
            <x v="352"/>
          </reference>
          <reference field="2" count="1" selected="0">
            <x v="353"/>
          </reference>
          <reference field="3" count="1" selected="0">
            <x v="353"/>
          </reference>
          <reference field="4" count="1">
            <x v="356"/>
          </reference>
        </references>
      </pivotArea>
    </format>
    <format dxfId="12205">
      <pivotArea dataOnly="0" labelOnly="1" fieldPosition="0">
        <references count="5">
          <reference field="0" count="1" selected="0">
            <x v="355"/>
          </reference>
          <reference field="1" count="1" selected="0">
            <x v="353"/>
          </reference>
          <reference field="2" count="1" selected="0">
            <x v="354"/>
          </reference>
          <reference field="3" count="1" selected="0">
            <x v="354"/>
          </reference>
          <reference field="4" count="1">
            <x v="357"/>
          </reference>
        </references>
      </pivotArea>
    </format>
    <format dxfId="12204">
      <pivotArea dataOnly="0" labelOnly="1" fieldPosition="0">
        <references count="5">
          <reference field="0" count="1" selected="0">
            <x v="356"/>
          </reference>
          <reference field="1" count="1" selected="0">
            <x v="354"/>
          </reference>
          <reference field="2" count="1" selected="0">
            <x v="355"/>
          </reference>
          <reference field="3" count="1" selected="0">
            <x v="355"/>
          </reference>
          <reference field="4" count="1">
            <x v="358"/>
          </reference>
        </references>
      </pivotArea>
    </format>
    <format dxfId="12203">
      <pivotArea dataOnly="0" labelOnly="1" fieldPosition="0">
        <references count="5">
          <reference field="0" count="1" selected="0">
            <x v="357"/>
          </reference>
          <reference field="1" count="1" selected="0">
            <x v="355"/>
          </reference>
          <reference field="2" count="1" selected="0">
            <x v="356"/>
          </reference>
          <reference field="3" count="1" selected="0">
            <x v="356"/>
          </reference>
          <reference field="4" count="1">
            <x v="359"/>
          </reference>
        </references>
      </pivotArea>
    </format>
    <format dxfId="12202">
      <pivotArea dataOnly="0" labelOnly="1" fieldPosition="0">
        <references count="5">
          <reference field="0" count="1" selected="0">
            <x v="358"/>
          </reference>
          <reference field="1" count="1" selected="0">
            <x v="356"/>
          </reference>
          <reference field="2" count="1" selected="0">
            <x v="357"/>
          </reference>
          <reference field="3" count="1" selected="0">
            <x v="357"/>
          </reference>
          <reference field="4" count="1">
            <x v="360"/>
          </reference>
        </references>
      </pivotArea>
    </format>
    <format dxfId="12201">
      <pivotArea dataOnly="0" labelOnly="1" fieldPosition="0">
        <references count="5">
          <reference field="0" count="1" selected="0">
            <x v="359"/>
          </reference>
          <reference field="1" count="1" selected="0">
            <x v="357"/>
          </reference>
          <reference field="2" count="1" selected="0">
            <x v="358"/>
          </reference>
          <reference field="3" count="1" selected="0">
            <x v="358"/>
          </reference>
          <reference field="4" count="1">
            <x v="361"/>
          </reference>
        </references>
      </pivotArea>
    </format>
    <format dxfId="12200">
      <pivotArea dataOnly="0" labelOnly="1" fieldPosition="0">
        <references count="5">
          <reference field="0" count="1" selected="0">
            <x v="360"/>
          </reference>
          <reference field="1" count="1" selected="0">
            <x v="358"/>
          </reference>
          <reference field="2" count="1" selected="0">
            <x v="359"/>
          </reference>
          <reference field="3" count="1" selected="0">
            <x v="359"/>
          </reference>
          <reference field="4" count="1">
            <x v="362"/>
          </reference>
        </references>
      </pivotArea>
    </format>
    <format dxfId="12199">
      <pivotArea dataOnly="0" labelOnly="1" fieldPosition="0">
        <references count="5">
          <reference field="0" count="1" selected="0">
            <x v="361"/>
          </reference>
          <reference field="1" count="1" selected="0">
            <x v="359"/>
          </reference>
          <reference field="2" count="1" selected="0">
            <x v="360"/>
          </reference>
          <reference field="3" count="1" selected="0">
            <x v="360"/>
          </reference>
          <reference field="4" count="1">
            <x v="363"/>
          </reference>
        </references>
      </pivotArea>
    </format>
    <format dxfId="12198">
      <pivotArea dataOnly="0" labelOnly="1" fieldPosition="0">
        <references count="5">
          <reference field="0" count="1" selected="0">
            <x v="362"/>
          </reference>
          <reference field="1" count="1" selected="0">
            <x v="360"/>
          </reference>
          <reference field="2" count="1" selected="0">
            <x v="361"/>
          </reference>
          <reference field="3" count="1" selected="0">
            <x v="361"/>
          </reference>
          <reference field="4" count="1">
            <x v="364"/>
          </reference>
        </references>
      </pivotArea>
    </format>
    <format dxfId="12197">
      <pivotArea dataOnly="0" labelOnly="1" fieldPosition="0">
        <references count="5">
          <reference field="0" count="1" selected="0">
            <x v="363"/>
          </reference>
          <reference field="1" count="1" selected="0">
            <x v="361"/>
          </reference>
          <reference field="2" count="1" selected="0">
            <x v="362"/>
          </reference>
          <reference field="3" count="1" selected="0">
            <x v="362"/>
          </reference>
          <reference field="4" count="1">
            <x v="365"/>
          </reference>
        </references>
      </pivotArea>
    </format>
    <format dxfId="12196">
      <pivotArea dataOnly="0" labelOnly="1" fieldPosition="0">
        <references count="5">
          <reference field="0" count="1" selected="0">
            <x v="364"/>
          </reference>
          <reference field="1" count="1" selected="0">
            <x v="362"/>
          </reference>
          <reference field="2" count="1" selected="0">
            <x v="363"/>
          </reference>
          <reference field="3" count="1" selected="0">
            <x v="363"/>
          </reference>
          <reference field="4" count="1">
            <x v="366"/>
          </reference>
        </references>
      </pivotArea>
    </format>
    <format dxfId="12195">
      <pivotArea dataOnly="0" labelOnly="1" fieldPosition="0">
        <references count="5">
          <reference field="0" count="1" selected="0">
            <x v="365"/>
          </reference>
          <reference field="1" count="1" selected="0">
            <x v="363"/>
          </reference>
          <reference field="2" count="1" selected="0">
            <x v="364"/>
          </reference>
          <reference field="3" count="1" selected="0">
            <x v="364"/>
          </reference>
          <reference field="4" count="1">
            <x v="367"/>
          </reference>
        </references>
      </pivotArea>
    </format>
    <format dxfId="12194">
      <pivotArea dataOnly="0" labelOnly="1" fieldPosition="0">
        <references count="5">
          <reference field="0" count="1" selected="0">
            <x v="366"/>
          </reference>
          <reference field="1" count="1" selected="0">
            <x v="364"/>
          </reference>
          <reference field="2" count="1" selected="0">
            <x v="365"/>
          </reference>
          <reference field="3" count="1" selected="0">
            <x v="365"/>
          </reference>
          <reference field="4" count="1">
            <x v="368"/>
          </reference>
        </references>
      </pivotArea>
    </format>
    <format dxfId="12193">
      <pivotArea dataOnly="0" labelOnly="1" fieldPosition="0">
        <references count="5">
          <reference field="0" count="1" selected="0">
            <x v="367"/>
          </reference>
          <reference field="1" count="1" selected="0">
            <x v="365"/>
          </reference>
          <reference field="2" count="1" selected="0">
            <x v="366"/>
          </reference>
          <reference field="3" count="1" selected="0">
            <x v="366"/>
          </reference>
          <reference field="4" count="1">
            <x v="369"/>
          </reference>
        </references>
      </pivotArea>
    </format>
    <format dxfId="12192">
      <pivotArea dataOnly="0" labelOnly="1" fieldPosition="0">
        <references count="5">
          <reference field="0" count="1" selected="0">
            <x v="368"/>
          </reference>
          <reference field="1" count="1" selected="0">
            <x v="366"/>
          </reference>
          <reference field="2" count="1" selected="0">
            <x v="367"/>
          </reference>
          <reference field="3" count="1" selected="0">
            <x v="367"/>
          </reference>
          <reference field="4" count="1">
            <x v="370"/>
          </reference>
        </references>
      </pivotArea>
    </format>
    <format dxfId="12191">
      <pivotArea dataOnly="0" labelOnly="1" fieldPosition="0">
        <references count="5">
          <reference field="0" count="1" selected="0">
            <x v="369"/>
          </reference>
          <reference field="1" count="1" selected="0">
            <x v="367"/>
          </reference>
          <reference field="2" count="1" selected="0">
            <x v="368"/>
          </reference>
          <reference field="3" count="1" selected="0">
            <x v="368"/>
          </reference>
          <reference field="4" count="1">
            <x v="371"/>
          </reference>
        </references>
      </pivotArea>
    </format>
    <format dxfId="12190">
      <pivotArea dataOnly="0" labelOnly="1" fieldPosition="0">
        <references count="5">
          <reference field="0" count="1" selected="0">
            <x v="370"/>
          </reference>
          <reference field="1" count="1" selected="0">
            <x v="368"/>
          </reference>
          <reference field="2" count="1" selected="0">
            <x v="369"/>
          </reference>
          <reference field="3" count="1" selected="0">
            <x v="369"/>
          </reference>
          <reference field="4" count="1">
            <x v="372"/>
          </reference>
        </references>
      </pivotArea>
    </format>
    <format dxfId="12189">
      <pivotArea dataOnly="0" labelOnly="1" fieldPosition="0">
        <references count="5">
          <reference field="0" count="1" selected="0">
            <x v="371"/>
          </reference>
          <reference field="1" count="1" selected="0">
            <x v="369"/>
          </reference>
          <reference field="2" count="1" selected="0">
            <x v="370"/>
          </reference>
          <reference field="3" count="1" selected="0">
            <x v="370"/>
          </reference>
          <reference field="4" count="1">
            <x v="373"/>
          </reference>
        </references>
      </pivotArea>
    </format>
    <format dxfId="12188">
      <pivotArea dataOnly="0" labelOnly="1" fieldPosition="0">
        <references count="5">
          <reference field="0" count="1" selected="0">
            <x v="372"/>
          </reference>
          <reference field="1" count="1" selected="0">
            <x v="370"/>
          </reference>
          <reference field="2" count="1" selected="0">
            <x v="371"/>
          </reference>
          <reference field="3" count="1" selected="0">
            <x v="371"/>
          </reference>
          <reference field="4" count="1">
            <x v="374"/>
          </reference>
        </references>
      </pivotArea>
    </format>
    <format dxfId="12187">
      <pivotArea dataOnly="0" labelOnly="1" fieldPosition="0">
        <references count="5">
          <reference field="0" count="1" selected="0">
            <x v="373"/>
          </reference>
          <reference field="1" count="1" selected="0">
            <x v="371"/>
          </reference>
          <reference field="2" count="1" selected="0">
            <x v="372"/>
          </reference>
          <reference field="3" count="1" selected="0">
            <x v="372"/>
          </reference>
          <reference field="4" count="1">
            <x v="375"/>
          </reference>
        </references>
      </pivotArea>
    </format>
    <format dxfId="12186">
      <pivotArea dataOnly="0" labelOnly="1" fieldPosition="0">
        <references count="5">
          <reference field="0" count="1" selected="0">
            <x v="374"/>
          </reference>
          <reference field="1" count="1" selected="0">
            <x v="372"/>
          </reference>
          <reference field="2" count="1" selected="0">
            <x v="373"/>
          </reference>
          <reference field="3" count="1" selected="0">
            <x v="373"/>
          </reference>
          <reference field="4" count="1">
            <x v="376"/>
          </reference>
        </references>
      </pivotArea>
    </format>
    <format dxfId="12185">
      <pivotArea dataOnly="0" labelOnly="1" fieldPosition="0">
        <references count="5">
          <reference field="0" count="1" selected="0">
            <x v="375"/>
          </reference>
          <reference field="1" count="1" selected="0">
            <x v="373"/>
          </reference>
          <reference field="2" count="1" selected="0">
            <x v="374"/>
          </reference>
          <reference field="3" count="1" selected="0">
            <x v="374"/>
          </reference>
          <reference field="4" count="1">
            <x v="377"/>
          </reference>
        </references>
      </pivotArea>
    </format>
    <format dxfId="12184">
      <pivotArea dataOnly="0" labelOnly="1" fieldPosition="0">
        <references count="5">
          <reference field="0" count="1" selected="0">
            <x v="376"/>
          </reference>
          <reference field="1" count="1" selected="0">
            <x v="374"/>
          </reference>
          <reference field="2" count="1" selected="0">
            <x v="375"/>
          </reference>
          <reference field="3" count="1" selected="0">
            <x v="375"/>
          </reference>
          <reference field="4" count="1">
            <x v="378"/>
          </reference>
        </references>
      </pivotArea>
    </format>
    <format dxfId="12183">
      <pivotArea dataOnly="0" labelOnly="1" fieldPosition="0">
        <references count="5">
          <reference field="0" count="1" selected="0">
            <x v="377"/>
          </reference>
          <reference field="1" count="1" selected="0">
            <x v="375"/>
          </reference>
          <reference field="2" count="1" selected="0">
            <x v="376"/>
          </reference>
          <reference field="3" count="1" selected="0">
            <x v="376"/>
          </reference>
          <reference field="4" count="1">
            <x v="379"/>
          </reference>
        </references>
      </pivotArea>
    </format>
    <format dxfId="12182">
      <pivotArea dataOnly="0" labelOnly="1" fieldPosition="0">
        <references count="5">
          <reference field="0" count="1" selected="0">
            <x v="378"/>
          </reference>
          <reference field="1" count="1" selected="0">
            <x v="376"/>
          </reference>
          <reference field="2" count="1" selected="0">
            <x v="377"/>
          </reference>
          <reference field="3" count="1" selected="0">
            <x v="377"/>
          </reference>
          <reference field="4" count="1">
            <x v="380"/>
          </reference>
        </references>
      </pivotArea>
    </format>
    <format dxfId="12181">
      <pivotArea dataOnly="0" labelOnly="1" fieldPosition="0">
        <references count="5">
          <reference field="0" count="1" selected="0">
            <x v="379"/>
          </reference>
          <reference field="1" count="1" selected="0">
            <x v="377"/>
          </reference>
          <reference field="2" count="1" selected="0">
            <x v="378"/>
          </reference>
          <reference field="3" count="1" selected="0">
            <x v="378"/>
          </reference>
          <reference field="4" count="1">
            <x v="381"/>
          </reference>
        </references>
      </pivotArea>
    </format>
    <format dxfId="12180">
      <pivotArea dataOnly="0" labelOnly="1" fieldPosition="0">
        <references count="5">
          <reference field="0" count="1" selected="0">
            <x v="380"/>
          </reference>
          <reference field="1" count="1" selected="0">
            <x v="378"/>
          </reference>
          <reference field="2" count="1" selected="0">
            <x v="379"/>
          </reference>
          <reference field="3" count="1" selected="0">
            <x v="379"/>
          </reference>
          <reference field="4" count="1">
            <x v="382"/>
          </reference>
        </references>
      </pivotArea>
    </format>
    <format dxfId="12179">
      <pivotArea dataOnly="0" labelOnly="1" fieldPosition="0">
        <references count="5">
          <reference field="0" count="1" selected="0">
            <x v="381"/>
          </reference>
          <reference field="1" count="1" selected="0">
            <x v="379"/>
          </reference>
          <reference field="2" count="1" selected="0">
            <x v="380"/>
          </reference>
          <reference field="3" count="1" selected="0">
            <x v="380"/>
          </reference>
          <reference field="4" count="1">
            <x v="383"/>
          </reference>
        </references>
      </pivotArea>
    </format>
    <format dxfId="12178">
      <pivotArea dataOnly="0" labelOnly="1" fieldPosition="0">
        <references count="5">
          <reference field="0" count="1" selected="0">
            <x v="382"/>
          </reference>
          <reference field="1" count="1" selected="0">
            <x v="380"/>
          </reference>
          <reference field="2" count="1" selected="0">
            <x v="381"/>
          </reference>
          <reference field="3" count="1" selected="0">
            <x v="381"/>
          </reference>
          <reference field="4" count="1">
            <x v="384"/>
          </reference>
        </references>
      </pivotArea>
    </format>
    <format dxfId="12177">
      <pivotArea dataOnly="0" labelOnly="1" fieldPosition="0">
        <references count="5">
          <reference field="0" count="1" selected="0">
            <x v="383"/>
          </reference>
          <reference field="1" count="1" selected="0">
            <x v="381"/>
          </reference>
          <reference field="2" count="1" selected="0">
            <x v="382"/>
          </reference>
          <reference field="3" count="1" selected="0">
            <x v="382"/>
          </reference>
          <reference field="4" count="1">
            <x v="385"/>
          </reference>
        </references>
      </pivotArea>
    </format>
    <format dxfId="12176">
      <pivotArea dataOnly="0" labelOnly="1" fieldPosition="0">
        <references count="5">
          <reference field="0" count="1" selected="0">
            <x v="384"/>
          </reference>
          <reference field="1" count="1" selected="0">
            <x v="382"/>
          </reference>
          <reference field="2" count="1" selected="0">
            <x v="383"/>
          </reference>
          <reference field="3" count="1" selected="0">
            <x v="383"/>
          </reference>
          <reference field="4" count="1">
            <x v="386"/>
          </reference>
        </references>
      </pivotArea>
    </format>
    <format dxfId="12175">
      <pivotArea dataOnly="0" labelOnly="1" fieldPosition="0">
        <references count="5">
          <reference field="0" count="1" selected="0">
            <x v="385"/>
          </reference>
          <reference field="1" count="1" selected="0">
            <x v="383"/>
          </reference>
          <reference field="2" count="1" selected="0">
            <x v="384"/>
          </reference>
          <reference field="3" count="1" selected="0">
            <x v="384"/>
          </reference>
          <reference field="4" count="1">
            <x v="387"/>
          </reference>
        </references>
      </pivotArea>
    </format>
    <format dxfId="12174">
      <pivotArea dataOnly="0" labelOnly="1" fieldPosition="0">
        <references count="5">
          <reference field="0" count="1" selected="0">
            <x v="386"/>
          </reference>
          <reference field="1" count="1" selected="0">
            <x v="384"/>
          </reference>
          <reference field="2" count="1" selected="0">
            <x v="385"/>
          </reference>
          <reference field="3" count="1" selected="0">
            <x v="385"/>
          </reference>
          <reference field="4" count="1">
            <x v="388"/>
          </reference>
        </references>
      </pivotArea>
    </format>
    <format dxfId="12173">
      <pivotArea dataOnly="0" labelOnly="1" fieldPosition="0">
        <references count="5">
          <reference field="0" count="1" selected="0">
            <x v="387"/>
          </reference>
          <reference field="1" count="1" selected="0">
            <x v="385"/>
          </reference>
          <reference field="2" count="1" selected="0">
            <x v="386"/>
          </reference>
          <reference field="3" count="1" selected="0">
            <x v="386"/>
          </reference>
          <reference field="4" count="1">
            <x v="389"/>
          </reference>
        </references>
      </pivotArea>
    </format>
    <format dxfId="12172">
      <pivotArea dataOnly="0" labelOnly="1" fieldPosition="0">
        <references count="5">
          <reference field="0" count="1" selected="0">
            <x v="388"/>
          </reference>
          <reference field="1" count="1" selected="0">
            <x v="386"/>
          </reference>
          <reference field="2" count="1" selected="0">
            <x v="387"/>
          </reference>
          <reference field="3" count="1" selected="0">
            <x v="387"/>
          </reference>
          <reference field="4" count="1">
            <x v="390"/>
          </reference>
        </references>
      </pivotArea>
    </format>
    <format dxfId="12171">
      <pivotArea dataOnly="0" labelOnly="1" fieldPosition="0">
        <references count="5">
          <reference field="0" count="1" selected="0">
            <x v="389"/>
          </reference>
          <reference field="1" count="1" selected="0">
            <x v="387"/>
          </reference>
          <reference field="2" count="1" selected="0">
            <x v="388"/>
          </reference>
          <reference field="3" count="1" selected="0">
            <x v="388"/>
          </reference>
          <reference field="4" count="1">
            <x v="391"/>
          </reference>
        </references>
      </pivotArea>
    </format>
    <format dxfId="12170">
      <pivotArea dataOnly="0" labelOnly="1" fieldPosition="0">
        <references count="5">
          <reference field="0" count="1" selected="0">
            <x v="390"/>
          </reference>
          <reference field="1" count="1" selected="0">
            <x v="388"/>
          </reference>
          <reference field="2" count="1" selected="0">
            <x v="389"/>
          </reference>
          <reference field="3" count="1" selected="0">
            <x v="389"/>
          </reference>
          <reference field="4" count="1">
            <x v="392"/>
          </reference>
        </references>
      </pivotArea>
    </format>
    <format dxfId="12169">
      <pivotArea dataOnly="0" labelOnly="1" fieldPosition="0">
        <references count="5">
          <reference field="0" count="1" selected="0">
            <x v="391"/>
          </reference>
          <reference field="1" count="1" selected="0">
            <x v="389"/>
          </reference>
          <reference field="2" count="1" selected="0">
            <x v="390"/>
          </reference>
          <reference field="3" count="1" selected="0">
            <x v="390"/>
          </reference>
          <reference field="4" count="1">
            <x v="393"/>
          </reference>
        </references>
      </pivotArea>
    </format>
    <format dxfId="12168">
      <pivotArea dataOnly="0" labelOnly="1" fieldPosition="0">
        <references count="5">
          <reference field="0" count="1" selected="0">
            <x v="392"/>
          </reference>
          <reference field="1" count="1" selected="0">
            <x v="390"/>
          </reference>
          <reference field="2" count="1" selected="0">
            <x v="391"/>
          </reference>
          <reference field="3" count="1" selected="0">
            <x v="391"/>
          </reference>
          <reference field="4" count="1">
            <x v="394"/>
          </reference>
        </references>
      </pivotArea>
    </format>
    <format dxfId="12167">
      <pivotArea dataOnly="0" labelOnly="1" fieldPosition="0">
        <references count="5">
          <reference field="0" count="1" selected="0">
            <x v="393"/>
          </reference>
          <reference field="1" count="1" selected="0">
            <x v="391"/>
          </reference>
          <reference field="2" count="1" selected="0">
            <x v="392"/>
          </reference>
          <reference field="3" count="1" selected="0">
            <x v="392"/>
          </reference>
          <reference field="4" count="1">
            <x v="395"/>
          </reference>
        </references>
      </pivotArea>
    </format>
    <format dxfId="12166">
      <pivotArea dataOnly="0" labelOnly="1" fieldPosition="0">
        <references count="5">
          <reference field="0" count="1" selected="0">
            <x v="394"/>
          </reference>
          <reference field="1" count="1" selected="0">
            <x v="392"/>
          </reference>
          <reference field="2" count="1" selected="0">
            <x v="393"/>
          </reference>
          <reference field="3" count="1" selected="0">
            <x v="393"/>
          </reference>
          <reference field="4" count="1">
            <x v="396"/>
          </reference>
        </references>
      </pivotArea>
    </format>
    <format dxfId="12165">
      <pivotArea dataOnly="0" labelOnly="1" fieldPosition="0">
        <references count="5">
          <reference field="0" count="1" selected="0">
            <x v="395"/>
          </reference>
          <reference field="1" count="1" selected="0">
            <x v="393"/>
          </reference>
          <reference field="2" count="1" selected="0">
            <x v="394"/>
          </reference>
          <reference field="3" count="1" selected="0">
            <x v="394"/>
          </reference>
          <reference field="4" count="1">
            <x v="397"/>
          </reference>
        </references>
      </pivotArea>
    </format>
    <format dxfId="12164">
      <pivotArea dataOnly="0" labelOnly="1" fieldPosition="0">
        <references count="5">
          <reference field="0" count="1" selected="0">
            <x v="396"/>
          </reference>
          <reference field="1" count="1" selected="0">
            <x v="394"/>
          </reference>
          <reference field="2" count="1" selected="0">
            <x v="395"/>
          </reference>
          <reference field="3" count="1" selected="0">
            <x v="395"/>
          </reference>
          <reference field="4" count="1">
            <x v="398"/>
          </reference>
        </references>
      </pivotArea>
    </format>
    <format dxfId="12163">
      <pivotArea dataOnly="0" labelOnly="1" fieldPosition="0">
        <references count="5">
          <reference field="0" count="1" selected="0">
            <x v="397"/>
          </reference>
          <reference field="1" count="1" selected="0">
            <x v="395"/>
          </reference>
          <reference field="2" count="1" selected="0">
            <x v="396"/>
          </reference>
          <reference field="3" count="1" selected="0">
            <x v="396"/>
          </reference>
          <reference field="4" count="1">
            <x v="399"/>
          </reference>
        </references>
      </pivotArea>
    </format>
    <format dxfId="12162">
      <pivotArea dataOnly="0" labelOnly="1" fieldPosition="0">
        <references count="5">
          <reference field="0" count="1" selected="0">
            <x v="398"/>
          </reference>
          <reference field="1" count="1" selected="0">
            <x v="396"/>
          </reference>
          <reference field="2" count="1" selected="0">
            <x v="397"/>
          </reference>
          <reference field="3" count="1" selected="0">
            <x v="397"/>
          </reference>
          <reference field="4" count="1">
            <x v="400"/>
          </reference>
        </references>
      </pivotArea>
    </format>
    <format dxfId="12161">
      <pivotArea dataOnly="0" labelOnly="1" fieldPosition="0">
        <references count="5">
          <reference field="0" count="1" selected="0">
            <x v="399"/>
          </reference>
          <reference field="1" count="1" selected="0">
            <x v="397"/>
          </reference>
          <reference field="2" count="1" selected="0">
            <x v="398"/>
          </reference>
          <reference field="3" count="1" selected="0">
            <x v="398"/>
          </reference>
          <reference field="4" count="1">
            <x v="401"/>
          </reference>
        </references>
      </pivotArea>
    </format>
    <format dxfId="12160">
      <pivotArea dataOnly="0" labelOnly="1" fieldPosition="0">
        <references count="5">
          <reference field="0" count="1" selected="0">
            <x v="400"/>
          </reference>
          <reference field="1" count="1" selected="0">
            <x v="398"/>
          </reference>
          <reference field="2" count="1" selected="0">
            <x v="399"/>
          </reference>
          <reference field="3" count="1" selected="0">
            <x v="399"/>
          </reference>
          <reference field="4" count="1">
            <x v="402"/>
          </reference>
        </references>
      </pivotArea>
    </format>
    <format dxfId="12159">
      <pivotArea dataOnly="0" labelOnly="1" fieldPosition="0">
        <references count="5">
          <reference field="0" count="1" selected="0">
            <x v="401"/>
          </reference>
          <reference field="1" count="1" selected="0">
            <x v="399"/>
          </reference>
          <reference field="2" count="1" selected="0">
            <x v="400"/>
          </reference>
          <reference field="3" count="1" selected="0">
            <x v="400"/>
          </reference>
          <reference field="4" count="1">
            <x v="403"/>
          </reference>
        </references>
      </pivotArea>
    </format>
    <format dxfId="12158">
      <pivotArea dataOnly="0" labelOnly="1" fieldPosition="0">
        <references count="5">
          <reference field="0" count="1" selected="0">
            <x v="402"/>
          </reference>
          <reference field="1" count="1" selected="0">
            <x v="400"/>
          </reference>
          <reference field="2" count="1" selected="0">
            <x v="401"/>
          </reference>
          <reference field="3" count="1" selected="0">
            <x v="401"/>
          </reference>
          <reference field="4" count="1">
            <x v="404"/>
          </reference>
        </references>
      </pivotArea>
    </format>
    <format dxfId="12157">
      <pivotArea dataOnly="0" labelOnly="1" fieldPosition="0">
        <references count="5">
          <reference field="0" count="1" selected="0">
            <x v="403"/>
          </reference>
          <reference field="1" count="1" selected="0">
            <x v="401"/>
          </reference>
          <reference field="2" count="1" selected="0">
            <x v="402"/>
          </reference>
          <reference field="3" count="1" selected="0">
            <x v="402"/>
          </reference>
          <reference field="4" count="1">
            <x v="405"/>
          </reference>
        </references>
      </pivotArea>
    </format>
    <format dxfId="12156">
      <pivotArea dataOnly="0" labelOnly="1" fieldPosition="0">
        <references count="5">
          <reference field="0" count="1" selected="0">
            <x v="404"/>
          </reference>
          <reference field="1" count="1" selected="0">
            <x v="402"/>
          </reference>
          <reference field="2" count="1" selected="0">
            <x v="403"/>
          </reference>
          <reference field="3" count="1" selected="0">
            <x v="403"/>
          </reference>
          <reference field="4" count="1">
            <x v="406"/>
          </reference>
        </references>
      </pivotArea>
    </format>
    <format dxfId="12155">
      <pivotArea dataOnly="0" labelOnly="1" fieldPosition="0">
        <references count="5">
          <reference field="0" count="1" selected="0">
            <x v="405"/>
          </reference>
          <reference field="1" count="1" selected="0">
            <x v="403"/>
          </reference>
          <reference field="2" count="1" selected="0">
            <x v="404"/>
          </reference>
          <reference field="3" count="1" selected="0">
            <x v="404"/>
          </reference>
          <reference field="4" count="1">
            <x v="407"/>
          </reference>
        </references>
      </pivotArea>
    </format>
    <format dxfId="12154">
      <pivotArea dataOnly="0" labelOnly="1" fieldPosition="0">
        <references count="5">
          <reference field="0" count="1" selected="0">
            <x v="406"/>
          </reference>
          <reference field="1" count="1" selected="0">
            <x v="404"/>
          </reference>
          <reference field="2" count="1" selected="0">
            <x v="405"/>
          </reference>
          <reference field="3" count="1" selected="0">
            <x v="405"/>
          </reference>
          <reference field="4" count="1">
            <x v="408"/>
          </reference>
        </references>
      </pivotArea>
    </format>
    <format dxfId="12153">
      <pivotArea dataOnly="0" labelOnly="1" fieldPosition="0">
        <references count="5">
          <reference field="0" count="1" selected="0">
            <x v="407"/>
          </reference>
          <reference field="1" count="1" selected="0">
            <x v="405"/>
          </reference>
          <reference field="2" count="1" selected="0">
            <x v="406"/>
          </reference>
          <reference field="3" count="1" selected="0">
            <x v="406"/>
          </reference>
          <reference field="4" count="1">
            <x v="409"/>
          </reference>
        </references>
      </pivotArea>
    </format>
    <format dxfId="12152">
      <pivotArea dataOnly="0" labelOnly="1" fieldPosition="0">
        <references count="5">
          <reference field="0" count="1" selected="0">
            <x v="408"/>
          </reference>
          <reference field="1" count="1" selected="0">
            <x v="406"/>
          </reference>
          <reference field="2" count="1" selected="0">
            <x v="407"/>
          </reference>
          <reference field="3" count="1" selected="0">
            <x v="407"/>
          </reference>
          <reference field="4" count="1">
            <x v="410"/>
          </reference>
        </references>
      </pivotArea>
    </format>
    <format dxfId="12151">
      <pivotArea dataOnly="0" labelOnly="1" fieldPosition="0">
        <references count="5">
          <reference field="0" count="1" selected="0">
            <x v="409"/>
          </reference>
          <reference field="1" count="1" selected="0">
            <x v="407"/>
          </reference>
          <reference field="2" count="1" selected="0">
            <x v="408"/>
          </reference>
          <reference field="3" count="1" selected="0">
            <x v="408"/>
          </reference>
          <reference field="4" count="1">
            <x v="411"/>
          </reference>
        </references>
      </pivotArea>
    </format>
    <format dxfId="12150">
      <pivotArea dataOnly="0" labelOnly="1" fieldPosition="0">
        <references count="5">
          <reference field="0" count="1" selected="0">
            <x v="410"/>
          </reference>
          <reference field="1" count="1" selected="0">
            <x v="408"/>
          </reference>
          <reference field="2" count="1" selected="0">
            <x v="409"/>
          </reference>
          <reference field="3" count="1" selected="0">
            <x v="409"/>
          </reference>
          <reference field="4" count="1">
            <x v="412"/>
          </reference>
        </references>
      </pivotArea>
    </format>
    <format dxfId="12149">
      <pivotArea dataOnly="0" labelOnly="1" fieldPosition="0">
        <references count="5">
          <reference field="0" count="1" selected="0">
            <x v="411"/>
          </reference>
          <reference field="1" count="1" selected="0">
            <x v="409"/>
          </reference>
          <reference field="2" count="1" selected="0">
            <x v="410"/>
          </reference>
          <reference field="3" count="1" selected="0">
            <x v="410"/>
          </reference>
          <reference field="4" count="1">
            <x v="413"/>
          </reference>
        </references>
      </pivotArea>
    </format>
    <format dxfId="12148">
      <pivotArea dataOnly="0" labelOnly="1" fieldPosition="0">
        <references count="5">
          <reference field="0" count="1" selected="0">
            <x v="412"/>
          </reference>
          <reference field="1" count="1" selected="0">
            <x v="410"/>
          </reference>
          <reference field="2" count="1" selected="0">
            <x v="411"/>
          </reference>
          <reference field="3" count="1" selected="0">
            <x v="411"/>
          </reference>
          <reference field="4" count="1">
            <x v="414"/>
          </reference>
        </references>
      </pivotArea>
    </format>
    <format dxfId="12147">
      <pivotArea dataOnly="0" labelOnly="1" fieldPosition="0">
        <references count="5">
          <reference field="0" count="1" selected="0">
            <x v="413"/>
          </reference>
          <reference field="1" count="1" selected="0">
            <x v="411"/>
          </reference>
          <reference field="2" count="1" selected="0">
            <x v="412"/>
          </reference>
          <reference field="3" count="1" selected="0">
            <x v="412"/>
          </reference>
          <reference field="4" count="1">
            <x v="415"/>
          </reference>
        </references>
      </pivotArea>
    </format>
    <format dxfId="12146">
      <pivotArea dataOnly="0" labelOnly="1" fieldPosition="0">
        <references count="5">
          <reference field="0" count="1" selected="0">
            <x v="414"/>
          </reference>
          <reference field="1" count="1" selected="0">
            <x v="412"/>
          </reference>
          <reference field="2" count="1" selected="0">
            <x v="413"/>
          </reference>
          <reference field="3" count="1" selected="0">
            <x v="413"/>
          </reference>
          <reference field="4" count="1">
            <x v="416"/>
          </reference>
        </references>
      </pivotArea>
    </format>
    <format dxfId="12145">
      <pivotArea dataOnly="0" labelOnly="1" fieldPosition="0">
        <references count="5">
          <reference field="0" count="1" selected="0">
            <x v="415"/>
          </reference>
          <reference field="1" count="1" selected="0">
            <x v="413"/>
          </reference>
          <reference field="2" count="1" selected="0">
            <x v="414"/>
          </reference>
          <reference field="3" count="1" selected="0">
            <x v="414"/>
          </reference>
          <reference field="4" count="1">
            <x v="417"/>
          </reference>
        </references>
      </pivotArea>
    </format>
    <format dxfId="12144">
      <pivotArea dataOnly="0" labelOnly="1" fieldPosition="0">
        <references count="5">
          <reference field="0" count="1" selected="0">
            <x v="416"/>
          </reference>
          <reference field="1" count="1" selected="0">
            <x v="414"/>
          </reference>
          <reference field="2" count="1" selected="0">
            <x v="415"/>
          </reference>
          <reference field="3" count="1" selected="0">
            <x v="415"/>
          </reference>
          <reference field="4" count="1">
            <x v="418"/>
          </reference>
        </references>
      </pivotArea>
    </format>
    <format dxfId="12143">
      <pivotArea dataOnly="0" labelOnly="1" fieldPosition="0">
        <references count="5">
          <reference field="0" count="1" selected="0">
            <x v="417"/>
          </reference>
          <reference field="1" count="1" selected="0">
            <x v="415"/>
          </reference>
          <reference field="2" count="1" selected="0">
            <x v="416"/>
          </reference>
          <reference field="3" count="1" selected="0">
            <x v="416"/>
          </reference>
          <reference field="4" count="1">
            <x v="419"/>
          </reference>
        </references>
      </pivotArea>
    </format>
    <format dxfId="12142">
      <pivotArea dataOnly="0" labelOnly="1" fieldPosition="0">
        <references count="5">
          <reference field="0" count="1" selected="0">
            <x v="418"/>
          </reference>
          <reference field="1" count="1" selected="0">
            <x v="416"/>
          </reference>
          <reference field="2" count="1" selected="0">
            <x v="417"/>
          </reference>
          <reference field="3" count="1" selected="0">
            <x v="417"/>
          </reference>
          <reference field="4" count="1">
            <x v="420"/>
          </reference>
        </references>
      </pivotArea>
    </format>
    <format dxfId="12141">
      <pivotArea dataOnly="0" labelOnly="1" fieldPosition="0">
        <references count="5">
          <reference field="0" count="1" selected="0">
            <x v="419"/>
          </reference>
          <reference field="1" count="1" selected="0">
            <x v="417"/>
          </reference>
          <reference field="2" count="1" selected="0">
            <x v="418"/>
          </reference>
          <reference field="3" count="1" selected="0">
            <x v="418"/>
          </reference>
          <reference field="4" count="1">
            <x v="421"/>
          </reference>
        </references>
      </pivotArea>
    </format>
    <format dxfId="12140">
      <pivotArea dataOnly="0" labelOnly="1" fieldPosition="0">
        <references count="5">
          <reference field="0" count="1" selected="0">
            <x v="420"/>
          </reference>
          <reference field="1" count="1" selected="0">
            <x v="418"/>
          </reference>
          <reference field="2" count="1" selected="0">
            <x v="419"/>
          </reference>
          <reference field="3" count="1" selected="0">
            <x v="419"/>
          </reference>
          <reference field="4" count="1">
            <x v="422"/>
          </reference>
        </references>
      </pivotArea>
    </format>
    <format dxfId="12139">
      <pivotArea dataOnly="0" labelOnly="1" fieldPosition="0">
        <references count="5">
          <reference field="0" count="1" selected="0">
            <x v="421"/>
          </reference>
          <reference field="1" count="1" selected="0">
            <x v="419"/>
          </reference>
          <reference field="2" count="1" selected="0">
            <x v="420"/>
          </reference>
          <reference field="3" count="1" selected="0">
            <x v="420"/>
          </reference>
          <reference field="4" count="1">
            <x v="423"/>
          </reference>
        </references>
      </pivotArea>
    </format>
    <format dxfId="12138">
      <pivotArea dataOnly="0" labelOnly="1" fieldPosition="0">
        <references count="5">
          <reference field="0" count="1" selected="0">
            <x v="422"/>
          </reference>
          <reference field="1" count="1" selected="0">
            <x v="420"/>
          </reference>
          <reference field="2" count="1" selected="0">
            <x v="421"/>
          </reference>
          <reference field="3" count="1" selected="0">
            <x v="421"/>
          </reference>
          <reference field="4" count="1">
            <x v="424"/>
          </reference>
        </references>
      </pivotArea>
    </format>
    <format dxfId="12137">
      <pivotArea dataOnly="0" labelOnly="1" fieldPosition="0">
        <references count="5">
          <reference field="0" count="1" selected="0">
            <x v="423"/>
          </reference>
          <reference field="1" count="1" selected="0">
            <x v="421"/>
          </reference>
          <reference field="2" count="1" selected="0">
            <x v="422"/>
          </reference>
          <reference field="3" count="1" selected="0">
            <x v="422"/>
          </reference>
          <reference field="4" count="1">
            <x v="425"/>
          </reference>
        </references>
      </pivotArea>
    </format>
    <format dxfId="12136">
      <pivotArea dataOnly="0" labelOnly="1" fieldPosition="0">
        <references count="5">
          <reference field="0" count="1" selected="0">
            <x v="424"/>
          </reference>
          <reference field="1" count="1" selected="0">
            <x v="422"/>
          </reference>
          <reference field="2" count="1" selected="0">
            <x v="423"/>
          </reference>
          <reference field="3" count="1" selected="0">
            <x v="423"/>
          </reference>
          <reference field="4" count="1">
            <x v="426"/>
          </reference>
        </references>
      </pivotArea>
    </format>
    <format dxfId="12135">
      <pivotArea dataOnly="0" labelOnly="1" fieldPosition="0">
        <references count="5">
          <reference field="0" count="1" selected="0">
            <x v="425"/>
          </reference>
          <reference field="1" count="1" selected="0">
            <x v="423"/>
          </reference>
          <reference field="2" count="1" selected="0">
            <x v="424"/>
          </reference>
          <reference field="3" count="1" selected="0">
            <x v="424"/>
          </reference>
          <reference field="4" count="1">
            <x v="427"/>
          </reference>
        </references>
      </pivotArea>
    </format>
    <format dxfId="12134">
      <pivotArea dataOnly="0" labelOnly="1" fieldPosition="0">
        <references count="5">
          <reference field="0" count="1" selected="0">
            <x v="426"/>
          </reference>
          <reference field="1" count="1" selected="0">
            <x v="424"/>
          </reference>
          <reference field="2" count="1" selected="0">
            <x v="425"/>
          </reference>
          <reference field="3" count="1" selected="0">
            <x v="425"/>
          </reference>
          <reference field="4" count="1">
            <x v="428"/>
          </reference>
        </references>
      </pivotArea>
    </format>
    <format dxfId="12133">
      <pivotArea dataOnly="0" labelOnly="1" fieldPosition="0">
        <references count="5">
          <reference field="0" count="1" selected="0">
            <x v="427"/>
          </reference>
          <reference field="1" count="1" selected="0">
            <x v="425"/>
          </reference>
          <reference field="2" count="1" selected="0">
            <x v="426"/>
          </reference>
          <reference field="3" count="1" selected="0">
            <x v="426"/>
          </reference>
          <reference field="4" count="1">
            <x v="429"/>
          </reference>
        </references>
      </pivotArea>
    </format>
    <format dxfId="12132">
      <pivotArea dataOnly="0" labelOnly="1" fieldPosition="0">
        <references count="5">
          <reference field="0" count="1" selected="0">
            <x v="428"/>
          </reference>
          <reference field="1" count="1" selected="0">
            <x v="426"/>
          </reference>
          <reference field="2" count="1" selected="0">
            <x v="427"/>
          </reference>
          <reference field="3" count="1" selected="0">
            <x v="427"/>
          </reference>
          <reference field="4" count="1">
            <x v="430"/>
          </reference>
        </references>
      </pivotArea>
    </format>
    <format dxfId="12131">
      <pivotArea dataOnly="0" labelOnly="1" fieldPosition="0">
        <references count="5">
          <reference field="0" count="1" selected="0">
            <x v="429"/>
          </reference>
          <reference field="1" count="1" selected="0">
            <x v="427"/>
          </reference>
          <reference field="2" count="1" selected="0">
            <x v="428"/>
          </reference>
          <reference field="3" count="1" selected="0">
            <x v="428"/>
          </reference>
          <reference field="4" count="1">
            <x v="431"/>
          </reference>
        </references>
      </pivotArea>
    </format>
    <format dxfId="12130">
      <pivotArea dataOnly="0" labelOnly="1" fieldPosition="0">
        <references count="5">
          <reference field="0" count="1" selected="0">
            <x v="430"/>
          </reference>
          <reference field="1" count="1" selected="0">
            <x v="428"/>
          </reference>
          <reference field="2" count="1" selected="0">
            <x v="429"/>
          </reference>
          <reference field="3" count="1" selected="0">
            <x v="429"/>
          </reference>
          <reference field="4" count="1">
            <x v="432"/>
          </reference>
        </references>
      </pivotArea>
    </format>
    <format dxfId="12129">
      <pivotArea dataOnly="0" labelOnly="1" fieldPosition="0">
        <references count="5">
          <reference field="0" count="1" selected="0">
            <x v="431"/>
          </reference>
          <reference field="1" count="1" selected="0">
            <x v="429"/>
          </reference>
          <reference field="2" count="1" selected="0">
            <x v="430"/>
          </reference>
          <reference field="3" count="1" selected="0">
            <x v="430"/>
          </reference>
          <reference field="4" count="1">
            <x v="433"/>
          </reference>
        </references>
      </pivotArea>
    </format>
    <format dxfId="12128">
      <pivotArea dataOnly="0" labelOnly="1" fieldPosition="0">
        <references count="5">
          <reference field="0" count="1" selected="0">
            <x v="432"/>
          </reference>
          <reference field="1" count="1" selected="0">
            <x v="430"/>
          </reference>
          <reference field="2" count="1" selected="0">
            <x v="431"/>
          </reference>
          <reference field="3" count="1" selected="0">
            <x v="431"/>
          </reference>
          <reference field="4" count="1">
            <x v="434"/>
          </reference>
        </references>
      </pivotArea>
    </format>
    <format dxfId="12127">
      <pivotArea dataOnly="0" labelOnly="1" fieldPosition="0">
        <references count="5">
          <reference field="0" count="1" selected="0">
            <x v="433"/>
          </reference>
          <reference field="1" count="1" selected="0">
            <x v="431"/>
          </reference>
          <reference field="2" count="1" selected="0">
            <x v="432"/>
          </reference>
          <reference field="3" count="1" selected="0">
            <x v="432"/>
          </reference>
          <reference field="4" count="1">
            <x v="435"/>
          </reference>
        </references>
      </pivotArea>
    </format>
    <format dxfId="12126">
      <pivotArea dataOnly="0" labelOnly="1" fieldPosition="0">
        <references count="5">
          <reference field="0" count="1" selected="0">
            <x v="434"/>
          </reference>
          <reference field="1" count="1" selected="0">
            <x v="432"/>
          </reference>
          <reference field="2" count="1" selected="0">
            <x v="433"/>
          </reference>
          <reference field="3" count="1" selected="0">
            <x v="433"/>
          </reference>
          <reference field="4" count="1">
            <x v="436"/>
          </reference>
        </references>
      </pivotArea>
    </format>
    <format dxfId="12125">
      <pivotArea dataOnly="0" labelOnly="1" fieldPosition="0">
        <references count="5">
          <reference field="0" count="1" selected="0">
            <x v="435"/>
          </reference>
          <reference field="1" count="1" selected="0">
            <x v="433"/>
          </reference>
          <reference field="2" count="1" selected="0">
            <x v="434"/>
          </reference>
          <reference field="3" count="1" selected="0">
            <x v="434"/>
          </reference>
          <reference field="4" count="1">
            <x v="437"/>
          </reference>
        </references>
      </pivotArea>
    </format>
    <format dxfId="12124">
      <pivotArea dataOnly="0" labelOnly="1" fieldPosition="0">
        <references count="5">
          <reference field="0" count="1" selected="0">
            <x v="436"/>
          </reference>
          <reference field="1" count="1" selected="0">
            <x v="434"/>
          </reference>
          <reference field="2" count="1" selected="0">
            <x v="435"/>
          </reference>
          <reference field="3" count="1" selected="0">
            <x v="435"/>
          </reference>
          <reference field="4" count="1">
            <x v="438"/>
          </reference>
        </references>
      </pivotArea>
    </format>
    <format dxfId="12123">
      <pivotArea dataOnly="0" labelOnly="1" fieldPosition="0">
        <references count="5">
          <reference field="0" count="1" selected="0">
            <x v="437"/>
          </reference>
          <reference field="1" count="1" selected="0">
            <x v="435"/>
          </reference>
          <reference field="2" count="1" selected="0">
            <x v="436"/>
          </reference>
          <reference field="3" count="1" selected="0">
            <x v="436"/>
          </reference>
          <reference field="4" count="1">
            <x v="439"/>
          </reference>
        </references>
      </pivotArea>
    </format>
    <format dxfId="12122">
      <pivotArea dataOnly="0" labelOnly="1" fieldPosition="0">
        <references count="5">
          <reference field="0" count="1" selected="0">
            <x v="438"/>
          </reference>
          <reference field="1" count="1" selected="0">
            <x v="436"/>
          </reference>
          <reference field="2" count="1" selected="0">
            <x v="437"/>
          </reference>
          <reference field="3" count="1" selected="0">
            <x v="437"/>
          </reference>
          <reference field="4" count="1">
            <x v="440"/>
          </reference>
        </references>
      </pivotArea>
    </format>
    <format dxfId="12121">
      <pivotArea dataOnly="0" labelOnly="1" fieldPosition="0">
        <references count="5">
          <reference field="0" count="1" selected="0">
            <x v="439"/>
          </reference>
          <reference field="1" count="1" selected="0">
            <x v="437"/>
          </reference>
          <reference field="2" count="1" selected="0">
            <x v="438"/>
          </reference>
          <reference field="3" count="1" selected="0">
            <x v="438"/>
          </reference>
          <reference field="4" count="1">
            <x v="441"/>
          </reference>
        </references>
      </pivotArea>
    </format>
    <format dxfId="12120">
      <pivotArea dataOnly="0" labelOnly="1" fieldPosition="0">
        <references count="5">
          <reference field="0" count="1" selected="0">
            <x v="440"/>
          </reference>
          <reference field="1" count="1" selected="0">
            <x v="438"/>
          </reference>
          <reference field="2" count="1" selected="0">
            <x v="439"/>
          </reference>
          <reference field="3" count="1" selected="0">
            <x v="439"/>
          </reference>
          <reference field="4" count="1">
            <x v="442"/>
          </reference>
        </references>
      </pivotArea>
    </format>
    <format dxfId="12119">
      <pivotArea dataOnly="0" labelOnly="1" fieldPosition="0">
        <references count="5">
          <reference field="0" count="1" selected="0">
            <x v="441"/>
          </reference>
          <reference field="1" count="1" selected="0">
            <x v="439"/>
          </reference>
          <reference field="2" count="1" selected="0">
            <x v="440"/>
          </reference>
          <reference field="3" count="1" selected="0">
            <x v="440"/>
          </reference>
          <reference field="4" count="1">
            <x v="443"/>
          </reference>
        </references>
      </pivotArea>
    </format>
    <format dxfId="12118">
      <pivotArea dataOnly="0" labelOnly="1" fieldPosition="0">
        <references count="5">
          <reference field="0" count="1" selected="0">
            <x v="442"/>
          </reference>
          <reference field="1" count="1" selected="0">
            <x v="440"/>
          </reference>
          <reference field="2" count="1" selected="0">
            <x v="441"/>
          </reference>
          <reference field="3" count="1" selected="0">
            <x v="441"/>
          </reference>
          <reference field="4" count="1">
            <x v="444"/>
          </reference>
        </references>
      </pivotArea>
    </format>
    <format dxfId="12117">
      <pivotArea dataOnly="0" labelOnly="1" fieldPosition="0">
        <references count="5">
          <reference field="0" count="1" selected="0">
            <x v="443"/>
          </reference>
          <reference field="1" count="1" selected="0">
            <x v="441"/>
          </reference>
          <reference field="2" count="1" selected="0">
            <x v="442"/>
          </reference>
          <reference field="3" count="1" selected="0">
            <x v="442"/>
          </reference>
          <reference field="4" count="1">
            <x v="445"/>
          </reference>
        </references>
      </pivotArea>
    </format>
    <format dxfId="12116">
      <pivotArea dataOnly="0" labelOnly="1" fieldPosition="0">
        <references count="5">
          <reference field="0" count="1" selected="0">
            <x v="444"/>
          </reference>
          <reference field="1" count="1" selected="0">
            <x v="442"/>
          </reference>
          <reference field="2" count="1" selected="0">
            <x v="443"/>
          </reference>
          <reference field="3" count="1" selected="0">
            <x v="443"/>
          </reference>
          <reference field="4" count="1">
            <x v="446"/>
          </reference>
        </references>
      </pivotArea>
    </format>
    <format dxfId="12115">
      <pivotArea dataOnly="0" labelOnly="1" fieldPosition="0">
        <references count="5">
          <reference field="0" count="1" selected="0">
            <x v="445"/>
          </reference>
          <reference field="1" count="1" selected="0">
            <x v="443"/>
          </reference>
          <reference field="2" count="1" selected="0">
            <x v="444"/>
          </reference>
          <reference field="3" count="1" selected="0">
            <x v="444"/>
          </reference>
          <reference field="4" count="1">
            <x v="447"/>
          </reference>
        </references>
      </pivotArea>
    </format>
    <format dxfId="12114">
      <pivotArea dataOnly="0" labelOnly="1" fieldPosition="0">
        <references count="5">
          <reference field="0" count="1" selected="0">
            <x v="446"/>
          </reference>
          <reference field="1" count="1" selected="0">
            <x v="444"/>
          </reference>
          <reference field="2" count="1" selected="0">
            <x v="445"/>
          </reference>
          <reference field="3" count="1" selected="0">
            <x v="445"/>
          </reference>
          <reference field="4" count="1">
            <x v="448"/>
          </reference>
        </references>
      </pivotArea>
    </format>
    <format dxfId="12113">
      <pivotArea dataOnly="0" labelOnly="1" fieldPosition="0">
        <references count="5">
          <reference field="0" count="1" selected="0">
            <x v="447"/>
          </reference>
          <reference field="1" count="1" selected="0">
            <x v="445"/>
          </reference>
          <reference field="2" count="1" selected="0">
            <x v="446"/>
          </reference>
          <reference field="3" count="1" selected="0">
            <x v="446"/>
          </reference>
          <reference field="4" count="1">
            <x v="449"/>
          </reference>
        </references>
      </pivotArea>
    </format>
    <format dxfId="12112">
      <pivotArea dataOnly="0" labelOnly="1" fieldPosition="0">
        <references count="5">
          <reference field="0" count="1" selected="0">
            <x v="448"/>
          </reference>
          <reference field="1" count="1" selected="0">
            <x v="446"/>
          </reference>
          <reference field="2" count="1" selected="0">
            <x v="447"/>
          </reference>
          <reference field="3" count="1" selected="0">
            <x v="447"/>
          </reference>
          <reference field="4" count="1">
            <x v="450"/>
          </reference>
        </references>
      </pivotArea>
    </format>
    <format dxfId="12111">
      <pivotArea dataOnly="0" labelOnly="1" fieldPosition="0">
        <references count="5">
          <reference field="0" count="1" selected="0">
            <x v="449"/>
          </reference>
          <reference field="1" count="1" selected="0">
            <x v="447"/>
          </reference>
          <reference field="2" count="1" selected="0">
            <x v="448"/>
          </reference>
          <reference field="3" count="1" selected="0">
            <x v="448"/>
          </reference>
          <reference field="4" count="1">
            <x v="451"/>
          </reference>
        </references>
      </pivotArea>
    </format>
    <format dxfId="12110">
      <pivotArea dataOnly="0" labelOnly="1" fieldPosition="0">
        <references count="5">
          <reference field="0" count="1" selected="0">
            <x v="450"/>
          </reference>
          <reference field="1" count="1" selected="0">
            <x v="448"/>
          </reference>
          <reference field="2" count="1" selected="0">
            <x v="449"/>
          </reference>
          <reference field="3" count="1" selected="0">
            <x v="449"/>
          </reference>
          <reference field="4" count="1">
            <x v="452"/>
          </reference>
        </references>
      </pivotArea>
    </format>
    <format dxfId="12109">
      <pivotArea dataOnly="0" labelOnly="1" fieldPosition="0">
        <references count="5">
          <reference field="0" count="1" selected="0">
            <x v="451"/>
          </reference>
          <reference field="1" count="1" selected="0">
            <x v="449"/>
          </reference>
          <reference field="2" count="1" selected="0">
            <x v="450"/>
          </reference>
          <reference field="3" count="1" selected="0">
            <x v="450"/>
          </reference>
          <reference field="4" count="1">
            <x v="453"/>
          </reference>
        </references>
      </pivotArea>
    </format>
    <format dxfId="12108">
      <pivotArea dataOnly="0" labelOnly="1" fieldPosition="0">
        <references count="5">
          <reference field="0" count="1" selected="0">
            <x v="452"/>
          </reference>
          <reference field="1" count="1" selected="0">
            <x v="450"/>
          </reference>
          <reference field="2" count="1" selected="0">
            <x v="451"/>
          </reference>
          <reference field="3" count="1" selected="0">
            <x v="451"/>
          </reference>
          <reference field="4" count="1">
            <x v="454"/>
          </reference>
        </references>
      </pivotArea>
    </format>
    <format dxfId="12107">
      <pivotArea dataOnly="0" labelOnly="1" fieldPosition="0">
        <references count="5">
          <reference field="0" count="1" selected="0">
            <x v="453"/>
          </reference>
          <reference field="1" count="1" selected="0">
            <x v="451"/>
          </reference>
          <reference field="2" count="1" selected="0">
            <x v="452"/>
          </reference>
          <reference field="3" count="1" selected="0">
            <x v="452"/>
          </reference>
          <reference field="4" count="1">
            <x v="455"/>
          </reference>
        </references>
      </pivotArea>
    </format>
    <format dxfId="12106">
      <pivotArea dataOnly="0" labelOnly="1" fieldPosition="0">
        <references count="5">
          <reference field="0" count="1" selected="0">
            <x v="454"/>
          </reference>
          <reference field="1" count="1" selected="0">
            <x v="452"/>
          </reference>
          <reference field="2" count="1" selected="0">
            <x v="453"/>
          </reference>
          <reference field="3" count="1" selected="0">
            <x v="453"/>
          </reference>
          <reference field="4" count="1">
            <x v="456"/>
          </reference>
        </references>
      </pivotArea>
    </format>
    <format dxfId="12105">
      <pivotArea dataOnly="0" labelOnly="1" fieldPosition="0">
        <references count="5">
          <reference field="0" count="1" selected="0">
            <x v="455"/>
          </reference>
          <reference field="1" count="1" selected="0">
            <x v="453"/>
          </reference>
          <reference field="2" count="1" selected="0">
            <x v="454"/>
          </reference>
          <reference field="3" count="1" selected="0">
            <x v="454"/>
          </reference>
          <reference field="4" count="1">
            <x v="457"/>
          </reference>
        </references>
      </pivotArea>
    </format>
    <format dxfId="12104">
      <pivotArea dataOnly="0" labelOnly="1" fieldPosition="0">
        <references count="5">
          <reference field="0" count="1" selected="0">
            <x v="456"/>
          </reference>
          <reference field="1" count="1" selected="0">
            <x v="454"/>
          </reference>
          <reference field="2" count="1" selected="0">
            <x v="455"/>
          </reference>
          <reference field="3" count="1" selected="0">
            <x v="455"/>
          </reference>
          <reference field="4" count="1">
            <x v="458"/>
          </reference>
        </references>
      </pivotArea>
    </format>
    <format dxfId="12103">
      <pivotArea dataOnly="0" labelOnly="1" fieldPosition="0">
        <references count="5">
          <reference field="0" count="1" selected="0">
            <x v="457"/>
          </reference>
          <reference field="1" count="1" selected="0">
            <x v="455"/>
          </reference>
          <reference field="2" count="1" selected="0">
            <x v="456"/>
          </reference>
          <reference field="3" count="1" selected="0">
            <x v="456"/>
          </reference>
          <reference field="4" count="1">
            <x v="459"/>
          </reference>
        </references>
      </pivotArea>
    </format>
    <format dxfId="12102">
      <pivotArea dataOnly="0" labelOnly="1" fieldPosition="0">
        <references count="5">
          <reference field="0" count="1" selected="0">
            <x v="458"/>
          </reference>
          <reference field="1" count="1" selected="0">
            <x v="456"/>
          </reference>
          <reference field="2" count="1" selected="0">
            <x v="457"/>
          </reference>
          <reference field="3" count="1" selected="0">
            <x v="457"/>
          </reference>
          <reference field="4" count="1">
            <x v="460"/>
          </reference>
        </references>
      </pivotArea>
    </format>
    <format dxfId="12101">
      <pivotArea dataOnly="0" labelOnly="1" fieldPosition="0">
        <references count="5">
          <reference field="0" count="1" selected="0">
            <x v="459"/>
          </reference>
          <reference field="1" count="1" selected="0">
            <x v="457"/>
          </reference>
          <reference field="2" count="1" selected="0">
            <x v="458"/>
          </reference>
          <reference field="3" count="1" selected="0">
            <x v="458"/>
          </reference>
          <reference field="4" count="1">
            <x v="461"/>
          </reference>
        </references>
      </pivotArea>
    </format>
    <format dxfId="12100">
      <pivotArea dataOnly="0" labelOnly="1" fieldPosition="0">
        <references count="5">
          <reference field="0" count="1" selected="0">
            <x v="460"/>
          </reference>
          <reference field="1" count="1" selected="0">
            <x v="458"/>
          </reference>
          <reference field="2" count="1" selected="0">
            <x v="459"/>
          </reference>
          <reference field="3" count="1" selected="0">
            <x v="459"/>
          </reference>
          <reference field="4" count="1">
            <x v="462"/>
          </reference>
        </references>
      </pivotArea>
    </format>
    <format dxfId="12099">
      <pivotArea dataOnly="0" labelOnly="1" fieldPosition="0">
        <references count="5">
          <reference field="0" count="1" selected="0">
            <x v="461"/>
          </reference>
          <reference field="1" count="1" selected="0">
            <x v="459"/>
          </reference>
          <reference field="2" count="1" selected="0">
            <x v="460"/>
          </reference>
          <reference field="3" count="1" selected="0">
            <x v="460"/>
          </reference>
          <reference field="4" count="1">
            <x v="463"/>
          </reference>
        </references>
      </pivotArea>
    </format>
    <format dxfId="12098">
      <pivotArea dataOnly="0" labelOnly="1" fieldPosition="0">
        <references count="5">
          <reference field="0" count="1" selected="0">
            <x v="462"/>
          </reference>
          <reference field="1" count="1" selected="0">
            <x v="460"/>
          </reference>
          <reference field="2" count="1" selected="0">
            <x v="461"/>
          </reference>
          <reference field="3" count="1" selected="0">
            <x v="461"/>
          </reference>
          <reference field="4" count="1">
            <x v="464"/>
          </reference>
        </references>
      </pivotArea>
    </format>
    <format dxfId="12097">
      <pivotArea dataOnly="0" labelOnly="1" fieldPosition="0">
        <references count="5">
          <reference field="0" count="1" selected="0">
            <x v="463"/>
          </reference>
          <reference field="1" count="1" selected="0">
            <x v="461"/>
          </reference>
          <reference field="2" count="1" selected="0">
            <x v="462"/>
          </reference>
          <reference field="3" count="1" selected="0">
            <x v="462"/>
          </reference>
          <reference field="4" count="1">
            <x v="465"/>
          </reference>
        </references>
      </pivotArea>
    </format>
    <format dxfId="12096">
      <pivotArea dataOnly="0" labelOnly="1" fieldPosition="0">
        <references count="5">
          <reference field="0" count="1" selected="0">
            <x v="464"/>
          </reference>
          <reference field="1" count="1" selected="0">
            <x v="462"/>
          </reference>
          <reference field="2" count="1" selected="0">
            <x v="463"/>
          </reference>
          <reference field="3" count="1" selected="0">
            <x v="463"/>
          </reference>
          <reference field="4" count="1">
            <x v="466"/>
          </reference>
        </references>
      </pivotArea>
    </format>
    <format dxfId="12095">
      <pivotArea dataOnly="0" labelOnly="1" fieldPosition="0">
        <references count="5">
          <reference field="0" count="1" selected="0">
            <x v="465"/>
          </reference>
          <reference field="1" count="1" selected="0">
            <x v="463"/>
          </reference>
          <reference field="2" count="1" selected="0">
            <x v="464"/>
          </reference>
          <reference field="3" count="1" selected="0">
            <x v="464"/>
          </reference>
          <reference field="4" count="1">
            <x v="467"/>
          </reference>
        </references>
      </pivotArea>
    </format>
    <format dxfId="12094">
      <pivotArea dataOnly="0" labelOnly="1" fieldPosition="0">
        <references count="5">
          <reference field="0" count="1" selected="0">
            <x v="466"/>
          </reference>
          <reference field="1" count="1" selected="0">
            <x v="464"/>
          </reference>
          <reference field="2" count="1" selected="0">
            <x v="465"/>
          </reference>
          <reference field="3" count="1" selected="0">
            <x v="465"/>
          </reference>
          <reference field="4" count="1">
            <x v="468"/>
          </reference>
        </references>
      </pivotArea>
    </format>
    <format dxfId="12093">
      <pivotArea dataOnly="0" labelOnly="1" fieldPosition="0">
        <references count="5">
          <reference field="0" count="1" selected="0">
            <x v="467"/>
          </reference>
          <reference field="1" count="1" selected="0">
            <x v="465"/>
          </reference>
          <reference field="2" count="1" selected="0">
            <x v="466"/>
          </reference>
          <reference field="3" count="1" selected="0">
            <x v="466"/>
          </reference>
          <reference field="4" count="1">
            <x v="469"/>
          </reference>
        </references>
      </pivotArea>
    </format>
    <format dxfId="12092">
      <pivotArea dataOnly="0" labelOnly="1" fieldPosition="0">
        <references count="5">
          <reference field="0" count="1" selected="0">
            <x v="468"/>
          </reference>
          <reference field="1" count="1" selected="0">
            <x v="466"/>
          </reference>
          <reference field="2" count="1" selected="0">
            <x v="467"/>
          </reference>
          <reference field="3" count="1" selected="0">
            <x v="467"/>
          </reference>
          <reference field="4" count="1">
            <x v="470"/>
          </reference>
        </references>
      </pivotArea>
    </format>
    <format dxfId="12091">
      <pivotArea dataOnly="0" labelOnly="1" fieldPosition="0">
        <references count="5">
          <reference field="0" count="1" selected="0">
            <x v="469"/>
          </reference>
          <reference field="1" count="1" selected="0">
            <x v="467"/>
          </reference>
          <reference field="2" count="1" selected="0">
            <x v="468"/>
          </reference>
          <reference field="3" count="1" selected="0">
            <x v="468"/>
          </reference>
          <reference field="4" count="1">
            <x v="471"/>
          </reference>
        </references>
      </pivotArea>
    </format>
    <format dxfId="12090">
      <pivotArea dataOnly="0" labelOnly="1" fieldPosition="0">
        <references count="5">
          <reference field="0" count="1" selected="0">
            <x v="470"/>
          </reference>
          <reference field="1" count="1" selected="0">
            <x v="468"/>
          </reference>
          <reference field="2" count="1" selected="0">
            <x v="469"/>
          </reference>
          <reference field="3" count="1" selected="0">
            <x v="469"/>
          </reference>
          <reference field="4" count="1">
            <x v="472"/>
          </reference>
        </references>
      </pivotArea>
    </format>
    <format dxfId="12089">
      <pivotArea dataOnly="0" labelOnly="1" fieldPosition="0">
        <references count="5">
          <reference field="0" count="1" selected="0">
            <x v="471"/>
          </reference>
          <reference field="1" count="1" selected="0">
            <x v="469"/>
          </reference>
          <reference field="2" count="1" selected="0">
            <x v="470"/>
          </reference>
          <reference field="3" count="1" selected="0">
            <x v="470"/>
          </reference>
          <reference field="4" count="1">
            <x v="473"/>
          </reference>
        </references>
      </pivotArea>
    </format>
    <format dxfId="12088">
      <pivotArea dataOnly="0" labelOnly="1" fieldPosition="0">
        <references count="5">
          <reference field="0" count="1" selected="0">
            <x v="472"/>
          </reference>
          <reference field="1" count="1" selected="0">
            <x v="470"/>
          </reference>
          <reference field="2" count="1" selected="0">
            <x v="471"/>
          </reference>
          <reference field="3" count="1" selected="0">
            <x v="471"/>
          </reference>
          <reference field="4" count="1">
            <x v="474"/>
          </reference>
        </references>
      </pivotArea>
    </format>
    <format dxfId="12087">
      <pivotArea dataOnly="0" labelOnly="1" fieldPosition="0">
        <references count="5">
          <reference field="0" count="1" selected="0">
            <x v="473"/>
          </reference>
          <reference field="1" count="1" selected="0">
            <x v="471"/>
          </reference>
          <reference field="2" count="1" selected="0">
            <x v="472"/>
          </reference>
          <reference field="3" count="1" selected="0">
            <x v="472"/>
          </reference>
          <reference field="4" count="1">
            <x v="475"/>
          </reference>
        </references>
      </pivotArea>
    </format>
    <format dxfId="12086">
      <pivotArea dataOnly="0" labelOnly="1" fieldPosition="0">
        <references count="5">
          <reference field="0" count="1" selected="0">
            <x v="474"/>
          </reference>
          <reference field="1" count="1" selected="0">
            <x v="472"/>
          </reference>
          <reference field="2" count="1" selected="0">
            <x v="473"/>
          </reference>
          <reference field="3" count="1" selected="0">
            <x v="473"/>
          </reference>
          <reference field="4" count="1">
            <x v="476"/>
          </reference>
        </references>
      </pivotArea>
    </format>
    <format dxfId="12085">
      <pivotArea dataOnly="0" labelOnly="1" fieldPosition="0">
        <references count="5">
          <reference field="0" count="1" selected="0">
            <x v="475"/>
          </reference>
          <reference field="1" count="1" selected="0">
            <x v="473"/>
          </reference>
          <reference field="2" count="1" selected="0">
            <x v="474"/>
          </reference>
          <reference field="3" count="1" selected="0">
            <x v="474"/>
          </reference>
          <reference field="4" count="1">
            <x v="477"/>
          </reference>
        </references>
      </pivotArea>
    </format>
    <format dxfId="12084">
      <pivotArea dataOnly="0" labelOnly="1" fieldPosition="0">
        <references count="5">
          <reference field="0" count="1" selected="0">
            <x v="476"/>
          </reference>
          <reference field="1" count="1" selected="0">
            <x v="474"/>
          </reference>
          <reference field="2" count="1" selected="0">
            <x v="475"/>
          </reference>
          <reference field="3" count="1" selected="0">
            <x v="475"/>
          </reference>
          <reference field="4" count="1">
            <x v="478"/>
          </reference>
        </references>
      </pivotArea>
    </format>
    <format dxfId="12083">
      <pivotArea dataOnly="0" labelOnly="1" fieldPosition="0">
        <references count="5">
          <reference field="0" count="1" selected="0">
            <x v="477"/>
          </reference>
          <reference field="1" count="1" selected="0">
            <x v="475"/>
          </reference>
          <reference field="2" count="1" selected="0">
            <x v="476"/>
          </reference>
          <reference field="3" count="1" selected="0">
            <x v="476"/>
          </reference>
          <reference field="4" count="1">
            <x v="479"/>
          </reference>
        </references>
      </pivotArea>
    </format>
    <format dxfId="12082">
      <pivotArea dataOnly="0" labelOnly="1" fieldPosition="0">
        <references count="5">
          <reference field="0" count="1" selected="0">
            <x v="478"/>
          </reference>
          <reference field="1" count="1" selected="0">
            <x v="476"/>
          </reference>
          <reference field="2" count="1" selected="0">
            <x v="477"/>
          </reference>
          <reference field="3" count="1" selected="0">
            <x v="477"/>
          </reference>
          <reference field="4" count="1">
            <x v="480"/>
          </reference>
        </references>
      </pivotArea>
    </format>
    <format dxfId="12081">
      <pivotArea dataOnly="0" labelOnly="1" fieldPosition="0">
        <references count="5">
          <reference field="0" count="1" selected="0">
            <x v="479"/>
          </reference>
          <reference field="1" count="1" selected="0">
            <x v="477"/>
          </reference>
          <reference field="2" count="1" selected="0">
            <x v="478"/>
          </reference>
          <reference field="3" count="1" selected="0">
            <x v="478"/>
          </reference>
          <reference field="4" count="1">
            <x v="481"/>
          </reference>
        </references>
      </pivotArea>
    </format>
    <format dxfId="12080">
      <pivotArea dataOnly="0" labelOnly="1" fieldPosition="0">
        <references count="5">
          <reference field="0" count="1" selected="0">
            <x v="480"/>
          </reference>
          <reference field="1" count="1" selected="0">
            <x v="478"/>
          </reference>
          <reference field="2" count="1" selected="0">
            <x v="479"/>
          </reference>
          <reference field="3" count="1" selected="0">
            <x v="479"/>
          </reference>
          <reference field="4" count="1">
            <x v="482"/>
          </reference>
        </references>
      </pivotArea>
    </format>
    <format dxfId="12079">
      <pivotArea dataOnly="0" labelOnly="1" fieldPosition="0">
        <references count="5">
          <reference field="0" count="1" selected="0">
            <x v="481"/>
          </reference>
          <reference field="1" count="1" selected="0">
            <x v="479"/>
          </reference>
          <reference field="2" count="1" selected="0">
            <x v="480"/>
          </reference>
          <reference field="3" count="1" selected="0">
            <x v="480"/>
          </reference>
          <reference field="4" count="1">
            <x v="483"/>
          </reference>
        </references>
      </pivotArea>
    </format>
    <format dxfId="12078">
      <pivotArea dataOnly="0" labelOnly="1" fieldPosition="0">
        <references count="5">
          <reference field="0" count="1" selected="0">
            <x v="482"/>
          </reference>
          <reference field="1" count="1" selected="0">
            <x v="480"/>
          </reference>
          <reference field="2" count="1" selected="0">
            <x v="481"/>
          </reference>
          <reference field="3" count="1" selected="0">
            <x v="481"/>
          </reference>
          <reference field="4" count="1">
            <x v="484"/>
          </reference>
        </references>
      </pivotArea>
    </format>
    <format dxfId="12077">
      <pivotArea dataOnly="0" labelOnly="1" fieldPosition="0">
        <references count="5">
          <reference field="0" count="1" selected="0">
            <x v="483"/>
          </reference>
          <reference field="1" count="1" selected="0">
            <x v="481"/>
          </reference>
          <reference field="2" count="1" selected="0">
            <x v="482"/>
          </reference>
          <reference field="3" count="1" selected="0">
            <x v="482"/>
          </reference>
          <reference field="4" count="1">
            <x v="485"/>
          </reference>
        </references>
      </pivotArea>
    </format>
    <format dxfId="12076">
      <pivotArea dataOnly="0" labelOnly="1" fieldPosition="0">
        <references count="5">
          <reference field="0" count="1" selected="0">
            <x v="484"/>
          </reference>
          <reference field="1" count="1" selected="0">
            <x v="482"/>
          </reference>
          <reference field="2" count="1" selected="0">
            <x v="483"/>
          </reference>
          <reference field="3" count="1" selected="0">
            <x v="483"/>
          </reference>
          <reference field="4" count="1">
            <x v="486"/>
          </reference>
        </references>
      </pivotArea>
    </format>
    <format dxfId="12075">
      <pivotArea dataOnly="0" labelOnly="1" outline="0" fieldPosition="0">
        <references count="1">
          <reference field="2" count="0"/>
        </references>
      </pivotArea>
    </format>
    <format dxfId="12074">
      <pivotArea dataOnly="0" labelOnly="1" fieldPosition="0">
        <references count="3">
          <reference field="0" count="1" selected="0">
            <x v="2"/>
          </reference>
          <reference field="1" count="1" selected="0">
            <x v="5"/>
          </reference>
          <reference field="2" count="1">
            <x v="7"/>
          </reference>
        </references>
      </pivotArea>
    </format>
    <format dxfId="12073">
      <pivotArea dataOnly="0" labelOnly="1" fieldPosition="0">
        <references count="2">
          <reference field="0" count="1" selected="0">
            <x v="2"/>
          </reference>
          <reference field="1" count="1">
            <x v="5"/>
          </reference>
        </references>
      </pivotArea>
    </format>
    <format dxfId="12072">
      <pivotArea dataOnly="0" labelOnly="1" fieldPosition="0">
        <references count="3">
          <reference field="0" count="1" selected="0">
            <x v="2"/>
          </reference>
          <reference field="1" count="1" selected="0">
            <x v="5"/>
          </reference>
          <reference field="2" count="1">
            <x v="7"/>
          </reference>
        </references>
      </pivotArea>
    </format>
    <format dxfId="12071">
      <pivotArea dataOnly="0" labelOnly="1" fieldPosition="0">
        <references count="6">
          <reference field="0" count="1" selected="0">
            <x v="2"/>
          </reference>
          <reference field="1" count="1" selected="0">
            <x v="5"/>
          </reference>
          <reference field="2" count="1" selected="0">
            <x v="7"/>
          </reference>
          <reference field="3" count="1" selected="0">
            <x v="8"/>
          </reference>
          <reference field="4" count="1" selected="0">
            <x v="12"/>
          </reference>
          <reference field="5" count="1">
            <x v="10"/>
          </reference>
        </references>
      </pivotArea>
    </format>
    <format dxfId="12070">
      <pivotArea dataOnly="0" labelOnly="1" fieldPosition="0">
        <references count="4">
          <reference field="0" count="1" selected="0">
            <x v="2"/>
          </reference>
          <reference field="1" count="1" selected="0">
            <x v="5"/>
          </reference>
          <reference field="2" count="1" selected="0">
            <x v="7"/>
          </reference>
          <reference field="3" count="1">
            <x v="8"/>
          </reference>
        </references>
      </pivotArea>
    </format>
    <format dxfId="12069">
      <pivotArea dataOnly="0" labelOnly="1" fieldPosition="0">
        <references count="5">
          <reference field="0" count="1" selected="0">
            <x v="2"/>
          </reference>
          <reference field="1" count="1" selected="0">
            <x v="5"/>
          </reference>
          <reference field="2" count="1" selected="0">
            <x v="7"/>
          </reference>
          <reference field="3" count="1" selected="0">
            <x v="8"/>
          </reference>
          <reference field="4" count="1">
            <x v="12"/>
          </reference>
        </references>
      </pivotArea>
    </format>
    <format dxfId="12068">
      <pivotArea dataOnly="0" labelOnly="1" fieldPosition="0">
        <references count="2">
          <reference field="0" count="1" selected="0">
            <x v="8"/>
          </reference>
          <reference field="1" count="1">
            <x v="483"/>
          </reference>
        </references>
      </pivotArea>
    </format>
    <format dxfId="12067">
      <pivotArea dataOnly="0" labelOnly="1" fieldPosition="0">
        <references count="2">
          <reference field="0" count="1" selected="0">
            <x v="9"/>
          </reference>
          <reference field="1" count="1">
            <x v="484"/>
          </reference>
        </references>
      </pivotArea>
    </format>
    <format dxfId="12066">
      <pivotArea dataOnly="0" labelOnly="1" fieldPosition="0">
        <references count="2">
          <reference field="0" count="1" selected="0">
            <x v="10"/>
          </reference>
          <reference field="1" count="1">
            <x v="485"/>
          </reference>
        </references>
      </pivotArea>
    </format>
    <format dxfId="12065">
      <pivotArea dataOnly="0" labelOnly="1" fieldPosition="0">
        <references count="2">
          <reference field="0" count="1" selected="0">
            <x v="11"/>
          </reference>
          <reference field="1" count="1">
            <x v="486"/>
          </reference>
        </references>
      </pivotArea>
    </format>
    <format dxfId="12064">
      <pivotArea dataOnly="0" labelOnly="1" fieldPosition="0">
        <references count="2">
          <reference field="0" count="1" selected="0">
            <x v="12"/>
          </reference>
          <reference field="1" count="1">
            <x v="487"/>
          </reference>
        </references>
      </pivotArea>
    </format>
    <format dxfId="12063">
      <pivotArea dataOnly="0" labelOnly="1" fieldPosition="0">
        <references count="2">
          <reference field="0" count="1" selected="0">
            <x v="13"/>
          </reference>
          <reference field="1" count="1">
            <x v="488"/>
          </reference>
        </references>
      </pivotArea>
    </format>
    <format dxfId="12062">
      <pivotArea dataOnly="0" labelOnly="1" fieldPosition="0">
        <references count="2">
          <reference field="0" count="1" selected="0">
            <x v="14"/>
          </reference>
          <reference field="1" count="1">
            <x v="489"/>
          </reference>
        </references>
      </pivotArea>
    </format>
    <format dxfId="12061">
      <pivotArea dataOnly="0" labelOnly="1" fieldPosition="0">
        <references count="2">
          <reference field="0" count="1" selected="0">
            <x v="15"/>
          </reference>
          <reference field="1" count="1">
            <x v="490"/>
          </reference>
        </references>
      </pivotArea>
    </format>
    <format dxfId="12060">
      <pivotArea dataOnly="0" labelOnly="1" fieldPosition="0">
        <references count="2">
          <reference field="0" count="1" selected="0">
            <x v="16"/>
          </reference>
          <reference field="1" count="1">
            <x v="491"/>
          </reference>
        </references>
      </pivotArea>
    </format>
    <format dxfId="12059">
      <pivotArea dataOnly="0" labelOnly="1" fieldPosition="0">
        <references count="2">
          <reference field="0" count="1" selected="0">
            <x v="17"/>
          </reference>
          <reference field="1" count="1">
            <x v="492"/>
          </reference>
        </references>
      </pivotArea>
    </format>
    <format dxfId="12058">
      <pivotArea dataOnly="0" labelOnly="1" fieldPosition="0">
        <references count="2">
          <reference field="0" count="1" selected="0">
            <x v="18"/>
          </reference>
          <reference field="1" count="1">
            <x v="493"/>
          </reference>
        </references>
      </pivotArea>
    </format>
    <format dxfId="12057">
      <pivotArea dataOnly="0" labelOnly="1" fieldPosition="0">
        <references count="2">
          <reference field="0" count="1" selected="0">
            <x v="19"/>
          </reference>
          <reference field="1" count="1">
            <x v="494"/>
          </reference>
        </references>
      </pivotArea>
    </format>
    <format dxfId="12056">
      <pivotArea dataOnly="0" labelOnly="1" fieldPosition="0">
        <references count="2">
          <reference field="0" count="1" selected="0">
            <x v="20"/>
          </reference>
          <reference field="1" count="1">
            <x v="495"/>
          </reference>
        </references>
      </pivotArea>
    </format>
    <format dxfId="12055">
      <pivotArea dataOnly="0" labelOnly="1" fieldPosition="0">
        <references count="2">
          <reference field="0" count="1" selected="0">
            <x v="21"/>
          </reference>
          <reference field="1" count="1">
            <x v="496"/>
          </reference>
        </references>
      </pivotArea>
    </format>
    <format dxfId="12054">
      <pivotArea dataOnly="0" labelOnly="1" fieldPosition="0">
        <references count="2">
          <reference field="0" count="1" selected="0">
            <x v="22"/>
          </reference>
          <reference field="1" count="1">
            <x v="497"/>
          </reference>
        </references>
      </pivotArea>
    </format>
    <format dxfId="12053">
      <pivotArea dataOnly="0" labelOnly="1" fieldPosition="0">
        <references count="2">
          <reference field="0" count="1" selected="0">
            <x v="23"/>
          </reference>
          <reference field="1" count="1">
            <x v="498"/>
          </reference>
        </references>
      </pivotArea>
    </format>
    <format dxfId="12052">
      <pivotArea dataOnly="0" labelOnly="1" fieldPosition="0">
        <references count="2">
          <reference field="0" count="1" selected="0">
            <x v="24"/>
          </reference>
          <reference field="1" count="1">
            <x v="499"/>
          </reference>
        </references>
      </pivotArea>
    </format>
    <format dxfId="12051">
      <pivotArea dataOnly="0" labelOnly="1" fieldPosition="0">
        <references count="2">
          <reference field="0" count="1" selected="0">
            <x v="25"/>
          </reference>
          <reference field="1" count="1">
            <x v="500"/>
          </reference>
        </references>
      </pivotArea>
    </format>
    <format dxfId="12050">
      <pivotArea dataOnly="0" labelOnly="1" fieldPosition="0">
        <references count="2">
          <reference field="0" count="1" selected="0">
            <x v="26"/>
          </reference>
          <reference field="1" count="1">
            <x v="501"/>
          </reference>
        </references>
      </pivotArea>
    </format>
    <format dxfId="12049">
      <pivotArea dataOnly="0" labelOnly="1" fieldPosition="0">
        <references count="2">
          <reference field="0" count="1" selected="0">
            <x v="27"/>
          </reference>
          <reference field="1" count="1">
            <x v="502"/>
          </reference>
        </references>
      </pivotArea>
    </format>
    <format dxfId="12048">
      <pivotArea dataOnly="0" labelOnly="1" fieldPosition="0">
        <references count="2">
          <reference field="0" count="1" selected="0">
            <x v="28"/>
          </reference>
          <reference field="1" count="1">
            <x v="503"/>
          </reference>
        </references>
      </pivotArea>
    </format>
    <format dxfId="12047">
      <pivotArea dataOnly="0" labelOnly="1" fieldPosition="0">
        <references count="2">
          <reference field="0" count="1" selected="0">
            <x v="29"/>
          </reference>
          <reference field="1" count="1">
            <x v="504"/>
          </reference>
        </references>
      </pivotArea>
    </format>
    <format dxfId="12046">
      <pivotArea dataOnly="0" labelOnly="1" fieldPosition="0">
        <references count="2">
          <reference field="0" count="1" selected="0">
            <x v="30"/>
          </reference>
          <reference field="1" count="1">
            <x v="505"/>
          </reference>
        </references>
      </pivotArea>
    </format>
    <format dxfId="12045">
      <pivotArea dataOnly="0" labelOnly="1" fieldPosition="0">
        <references count="2">
          <reference field="0" count="1" selected="0">
            <x v="31"/>
          </reference>
          <reference field="1" count="1">
            <x v="506"/>
          </reference>
        </references>
      </pivotArea>
    </format>
    <format dxfId="12044">
      <pivotArea dataOnly="0" labelOnly="1" fieldPosition="0">
        <references count="2">
          <reference field="0" count="1" selected="0">
            <x v="32"/>
          </reference>
          <reference field="1" count="1">
            <x v="507"/>
          </reference>
        </references>
      </pivotArea>
    </format>
    <format dxfId="12043">
      <pivotArea dataOnly="0" labelOnly="1" fieldPosition="0">
        <references count="2">
          <reference field="0" count="1" selected="0">
            <x v="33"/>
          </reference>
          <reference field="1" count="1">
            <x v="508"/>
          </reference>
        </references>
      </pivotArea>
    </format>
    <format dxfId="12042">
      <pivotArea dataOnly="0" labelOnly="1" fieldPosition="0">
        <references count="2">
          <reference field="0" count="1" selected="0">
            <x v="34"/>
          </reference>
          <reference field="1" count="1">
            <x v="509"/>
          </reference>
        </references>
      </pivotArea>
    </format>
    <format dxfId="12041">
      <pivotArea dataOnly="0" labelOnly="1" fieldPosition="0">
        <references count="2">
          <reference field="0" count="1" selected="0">
            <x v="35"/>
          </reference>
          <reference field="1" count="1">
            <x v="510"/>
          </reference>
        </references>
      </pivotArea>
    </format>
    <format dxfId="12040">
      <pivotArea dataOnly="0" labelOnly="1" fieldPosition="0">
        <references count="2">
          <reference field="0" count="1" selected="0">
            <x v="36"/>
          </reference>
          <reference field="1" count="1">
            <x v="511"/>
          </reference>
        </references>
      </pivotArea>
    </format>
    <format dxfId="12039">
      <pivotArea dataOnly="0" labelOnly="1" fieldPosition="0">
        <references count="2">
          <reference field="0" count="1" selected="0">
            <x v="37"/>
          </reference>
          <reference field="1" count="1">
            <x v="512"/>
          </reference>
        </references>
      </pivotArea>
    </format>
    <format dxfId="12038">
      <pivotArea dataOnly="0" labelOnly="1" fieldPosition="0">
        <references count="2">
          <reference field="0" count="1" selected="0">
            <x v="38"/>
          </reference>
          <reference field="1" count="1">
            <x v="513"/>
          </reference>
        </references>
      </pivotArea>
    </format>
    <format dxfId="12037">
      <pivotArea dataOnly="0" labelOnly="1" fieldPosition="0">
        <references count="2">
          <reference field="0" count="1" selected="0">
            <x v="39"/>
          </reference>
          <reference field="1" count="1">
            <x v="514"/>
          </reference>
        </references>
      </pivotArea>
    </format>
    <format dxfId="12036">
      <pivotArea dataOnly="0" labelOnly="1" fieldPosition="0">
        <references count="2">
          <reference field="0" count="1" selected="0">
            <x v="40"/>
          </reference>
          <reference field="1" count="1">
            <x v="515"/>
          </reference>
        </references>
      </pivotArea>
    </format>
    <format dxfId="12035">
      <pivotArea dataOnly="0" labelOnly="1" fieldPosition="0">
        <references count="2">
          <reference field="0" count="1" selected="0">
            <x v="41"/>
          </reference>
          <reference field="1" count="1">
            <x v="516"/>
          </reference>
        </references>
      </pivotArea>
    </format>
    <format dxfId="12034">
      <pivotArea dataOnly="0" labelOnly="1" fieldPosition="0">
        <references count="2">
          <reference field="0" count="1" selected="0">
            <x v="42"/>
          </reference>
          <reference field="1" count="1">
            <x v="517"/>
          </reference>
        </references>
      </pivotArea>
    </format>
    <format dxfId="12033">
      <pivotArea dataOnly="0" labelOnly="1" fieldPosition="0">
        <references count="2">
          <reference field="0" count="1" selected="0">
            <x v="43"/>
          </reference>
          <reference field="1" count="1">
            <x v="518"/>
          </reference>
        </references>
      </pivotArea>
    </format>
    <format dxfId="12032">
      <pivotArea dataOnly="0" labelOnly="1" fieldPosition="0">
        <references count="2">
          <reference field="0" count="1" selected="0">
            <x v="44"/>
          </reference>
          <reference field="1" count="1">
            <x v="519"/>
          </reference>
        </references>
      </pivotArea>
    </format>
    <format dxfId="12031">
      <pivotArea dataOnly="0" labelOnly="1" fieldPosition="0">
        <references count="2">
          <reference field="0" count="1" selected="0">
            <x v="45"/>
          </reference>
          <reference field="1" count="1">
            <x v="520"/>
          </reference>
        </references>
      </pivotArea>
    </format>
    <format dxfId="12030">
      <pivotArea dataOnly="0" labelOnly="1" fieldPosition="0">
        <references count="2">
          <reference field="0" count="1" selected="0">
            <x v="46"/>
          </reference>
          <reference field="1" count="1">
            <x v="521"/>
          </reference>
        </references>
      </pivotArea>
    </format>
    <format dxfId="12029">
      <pivotArea dataOnly="0" labelOnly="1" fieldPosition="0">
        <references count="2">
          <reference field="0" count="1" selected="0">
            <x v="47"/>
          </reference>
          <reference field="1" count="1">
            <x v="522"/>
          </reference>
        </references>
      </pivotArea>
    </format>
    <format dxfId="12028">
      <pivotArea dataOnly="0" labelOnly="1" fieldPosition="0">
        <references count="2">
          <reference field="0" count="1" selected="0">
            <x v="48"/>
          </reference>
          <reference field="1" count="1">
            <x v="523"/>
          </reference>
        </references>
      </pivotArea>
    </format>
    <format dxfId="12027">
      <pivotArea dataOnly="0" labelOnly="1" fieldPosition="0">
        <references count="2">
          <reference field="0" count="1" selected="0">
            <x v="49"/>
          </reference>
          <reference field="1" count="1">
            <x v="524"/>
          </reference>
        </references>
      </pivotArea>
    </format>
    <format dxfId="12026">
      <pivotArea dataOnly="0" labelOnly="1" fieldPosition="0">
        <references count="2">
          <reference field="0" count="1" selected="0">
            <x v="50"/>
          </reference>
          <reference field="1" count="1">
            <x v="525"/>
          </reference>
        </references>
      </pivotArea>
    </format>
    <format dxfId="12025">
      <pivotArea dataOnly="0" labelOnly="1" fieldPosition="0">
        <references count="2">
          <reference field="0" count="1" selected="0">
            <x v="51"/>
          </reference>
          <reference field="1" count="1">
            <x v="526"/>
          </reference>
        </references>
      </pivotArea>
    </format>
    <format dxfId="12024">
      <pivotArea dataOnly="0" labelOnly="1" fieldPosition="0">
        <references count="2">
          <reference field="0" count="1" selected="0">
            <x v="52"/>
          </reference>
          <reference field="1" count="1">
            <x v="527"/>
          </reference>
        </references>
      </pivotArea>
    </format>
    <format dxfId="12023">
      <pivotArea dataOnly="0" labelOnly="1" fieldPosition="0">
        <references count="2">
          <reference field="0" count="1" selected="0">
            <x v="53"/>
          </reference>
          <reference field="1" count="1">
            <x v="528"/>
          </reference>
        </references>
      </pivotArea>
    </format>
    <format dxfId="12022">
      <pivotArea dataOnly="0" labelOnly="1" fieldPosition="0">
        <references count="2">
          <reference field="0" count="1" selected="0">
            <x v="54"/>
          </reference>
          <reference field="1" count="1">
            <x v="529"/>
          </reference>
        </references>
      </pivotArea>
    </format>
    <format dxfId="12021">
      <pivotArea dataOnly="0" labelOnly="1" fieldPosition="0">
        <references count="2">
          <reference field="0" count="1" selected="0">
            <x v="55"/>
          </reference>
          <reference field="1" count="1">
            <x v="530"/>
          </reference>
        </references>
      </pivotArea>
    </format>
    <format dxfId="12020">
      <pivotArea dataOnly="0" labelOnly="1" fieldPosition="0">
        <references count="2">
          <reference field="0" count="1" selected="0">
            <x v="56"/>
          </reference>
          <reference field="1" count="1">
            <x v="531"/>
          </reference>
        </references>
      </pivotArea>
    </format>
    <format dxfId="12019">
      <pivotArea dataOnly="0" labelOnly="1" fieldPosition="0">
        <references count="2">
          <reference field="0" count="1" selected="0">
            <x v="57"/>
          </reference>
          <reference field="1" count="1">
            <x v="532"/>
          </reference>
        </references>
      </pivotArea>
    </format>
    <format dxfId="12018">
      <pivotArea dataOnly="0" labelOnly="1" fieldPosition="0">
        <references count="2">
          <reference field="0" count="1" selected="0">
            <x v="58"/>
          </reference>
          <reference field="1" count="1">
            <x v="533"/>
          </reference>
        </references>
      </pivotArea>
    </format>
    <format dxfId="12017">
      <pivotArea dataOnly="0" labelOnly="1" fieldPosition="0">
        <references count="2">
          <reference field="0" count="1" selected="0">
            <x v="59"/>
          </reference>
          <reference field="1" count="1">
            <x v="534"/>
          </reference>
        </references>
      </pivotArea>
    </format>
    <format dxfId="12016">
      <pivotArea dataOnly="0" labelOnly="1" fieldPosition="0">
        <references count="2">
          <reference field="0" count="1" selected="0">
            <x v="60"/>
          </reference>
          <reference field="1" count="1">
            <x v="535"/>
          </reference>
        </references>
      </pivotArea>
    </format>
    <format dxfId="12015">
      <pivotArea dataOnly="0" labelOnly="1" fieldPosition="0">
        <references count="2">
          <reference field="0" count="1" selected="0">
            <x v="61"/>
          </reference>
          <reference field="1" count="1">
            <x v="536"/>
          </reference>
        </references>
      </pivotArea>
    </format>
    <format dxfId="12014">
      <pivotArea dataOnly="0" labelOnly="1" fieldPosition="0">
        <references count="2">
          <reference field="0" count="1" selected="0">
            <x v="62"/>
          </reference>
          <reference field="1" count="1">
            <x v="537"/>
          </reference>
        </references>
      </pivotArea>
    </format>
    <format dxfId="12013">
      <pivotArea dataOnly="0" labelOnly="1" fieldPosition="0">
        <references count="2">
          <reference field="0" count="1" selected="0">
            <x v="63"/>
          </reference>
          <reference field="1" count="1">
            <x v="538"/>
          </reference>
        </references>
      </pivotArea>
    </format>
    <format dxfId="12012">
      <pivotArea dataOnly="0" labelOnly="1" fieldPosition="0">
        <references count="2">
          <reference field="0" count="1" selected="0">
            <x v="64"/>
          </reference>
          <reference field="1" count="1">
            <x v="539"/>
          </reference>
        </references>
      </pivotArea>
    </format>
    <format dxfId="12011">
      <pivotArea dataOnly="0" labelOnly="1" fieldPosition="0">
        <references count="2">
          <reference field="0" count="1" selected="0">
            <x v="65"/>
          </reference>
          <reference field="1" count="1">
            <x v="540"/>
          </reference>
        </references>
      </pivotArea>
    </format>
    <format dxfId="12010">
      <pivotArea dataOnly="0" labelOnly="1" fieldPosition="0">
        <references count="2">
          <reference field="0" count="1" selected="0">
            <x v="66"/>
          </reference>
          <reference field="1" count="1">
            <x v="541"/>
          </reference>
        </references>
      </pivotArea>
    </format>
    <format dxfId="12009">
      <pivotArea dataOnly="0" labelOnly="1" fieldPosition="0">
        <references count="2">
          <reference field="0" count="1" selected="0">
            <x v="67"/>
          </reference>
          <reference field="1" count="1">
            <x v="542"/>
          </reference>
        </references>
      </pivotArea>
    </format>
    <format dxfId="12008">
      <pivotArea dataOnly="0" labelOnly="1" fieldPosition="0">
        <references count="2">
          <reference field="0" count="1" selected="0">
            <x v="68"/>
          </reference>
          <reference field="1" count="1">
            <x v="543"/>
          </reference>
        </references>
      </pivotArea>
    </format>
    <format dxfId="12007">
      <pivotArea dataOnly="0" labelOnly="1" fieldPosition="0">
        <references count="2">
          <reference field="0" count="1" selected="0">
            <x v="69"/>
          </reference>
          <reference field="1" count="1">
            <x v="544"/>
          </reference>
        </references>
      </pivotArea>
    </format>
    <format dxfId="12006">
      <pivotArea dataOnly="0" labelOnly="1" fieldPosition="0">
        <references count="2">
          <reference field="0" count="1" selected="0">
            <x v="70"/>
          </reference>
          <reference field="1" count="1">
            <x v="545"/>
          </reference>
        </references>
      </pivotArea>
    </format>
    <format dxfId="12005">
      <pivotArea dataOnly="0" labelOnly="1" fieldPosition="0">
        <references count="2">
          <reference field="0" count="1" selected="0">
            <x v="71"/>
          </reference>
          <reference field="1" count="1">
            <x v="546"/>
          </reference>
        </references>
      </pivotArea>
    </format>
    <format dxfId="12004">
      <pivotArea dataOnly="0" labelOnly="1" fieldPosition="0">
        <references count="2">
          <reference field="0" count="1" selected="0">
            <x v="72"/>
          </reference>
          <reference field="1" count="1">
            <x v="547"/>
          </reference>
        </references>
      </pivotArea>
    </format>
    <format dxfId="12003">
      <pivotArea dataOnly="0" labelOnly="1" fieldPosition="0">
        <references count="2">
          <reference field="0" count="1" selected="0">
            <x v="73"/>
          </reference>
          <reference field="1" count="1">
            <x v="548"/>
          </reference>
        </references>
      </pivotArea>
    </format>
    <format dxfId="12002">
      <pivotArea dataOnly="0" labelOnly="1" fieldPosition="0">
        <references count="2">
          <reference field="0" count="1" selected="0">
            <x v="74"/>
          </reference>
          <reference field="1" count="1">
            <x v="549"/>
          </reference>
        </references>
      </pivotArea>
    </format>
    <format dxfId="12001">
      <pivotArea dataOnly="0" labelOnly="1" fieldPosition="0">
        <references count="2">
          <reference field="0" count="1" selected="0">
            <x v="75"/>
          </reference>
          <reference field="1" count="1">
            <x v="550"/>
          </reference>
        </references>
      </pivotArea>
    </format>
    <format dxfId="12000">
      <pivotArea dataOnly="0" labelOnly="1" fieldPosition="0">
        <references count="2">
          <reference field="0" count="1" selected="0">
            <x v="76"/>
          </reference>
          <reference field="1" count="1">
            <x v="551"/>
          </reference>
        </references>
      </pivotArea>
    </format>
    <format dxfId="11999">
      <pivotArea dataOnly="0" labelOnly="1" fieldPosition="0">
        <references count="2">
          <reference field="0" count="1" selected="0">
            <x v="77"/>
          </reference>
          <reference field="1" count="1">
            <x v="552"/>
          </reference>
        </references>
      </pivotArea>
    </format>
    <format dxfId="11998">
      <pivotArea dataOnly="0" labelOnly="1" fieldPosition="0">
        <references count="2">
          <reference field="0" count="1" selected="0">
            <x v="78"/>
          </reference>
          <reference field="1" count="1">
            <x v="553"/>
          </reference>
        </references>
      </pivotArea>
    </format>
    <format dxfId="11997">
      <pivotArea dataOnly="0" labelOnly="1" fieldPosition="0">
        <references count="2">
          <reference field="0" count="1" selected="0">
            <x v="79"/>
          </reference>
          <reference field="1" count="1">
            <x v="554"/>
          </reference>
        </references>
      </pivotArea>
    </format>
    <format dxfId="11996">
      <pivotArea dataOnly="0" labelOnly="1" fieldPosition="0">
        <references count="2">
          <reference field="0" count="1" selected="0">
            <x v="80"/>
          </reference>
          <reference field="1" count="1">
            <x v="555"/>
          </reference>
        </references>
      </pivotArea>
    </format>
    <format dxfId="11995">
      <pivotArea dataOnly="0" labelOnly="1" fieldPosition="0">
        <references count="2">
          <reference field="0" count="1" selected="0">
            <x v="81"/>
          </reference>
          <reference field="1" count="1">
            <x v="556"/>
          </reference>
        </references>
      </pivotArea>
    </format>
    <format dxfId="11994">
      <pivotArea dataOnly="0" labelOnly="1" fieldPosition="0">
        <references count="2">
          <reference field="0" count="1" selected="0">
            <x v="82"/>
          </reference>
          <reference field="1" count="1">
            <x v="557"/>
          </reference>
        </references>
      </pivotArea>
    </format>
    <format dxfId="11993">
      <pivotArea dataOnly="0" labelOnly="1" fieldPosition="0">
        <references count="2">
          <reference field="0" count="1" selected="0">
            <x v="83"/>
          </reference>
          <reference field="1" count="1">
            <x v="558"/>
          </reference>
        </references>
      </pivotArea>
    </format>
    <format dxfId="11992">
      <pivotArea dataOnly="0" labelOnly="1" fieldPosition="0">
        <references count="2">
          <reference field="0" count="1" selected="0">
            <x v="84"/>
          </reference>
          <reference field="1" count="1">
            <x v="559"/>
          </reference>
        </references>
      </pivotArea>
    </format>
    <format dxfId="11991">
      <pivotArea dataOnly="0" labelOnly="1" fieldPosition="0">
        <references count="2">
          <reference field="0" count="1" selected="0">
            <x v="85"/>
          </reference>
          <reference field="1" count="1">
            <x v="560"/>
          </reference>
        </references>
      </pivotArea>
    </format>
    <format dxfId="11990">
      <pivotArea dataOnly="0" labelOnly="1" fieldPosition="0">
        <references count="2">
          <reference field="0" count="1" selected="0">
            <x v="86"/>
          </reference>
          <reference field="1" count="1">
            <x v="561"/>
          </reference>
        </references>
      </pivotArea>
    </format>
    <format dxfId="11989">
      <pivotArea dataOnly="0" labelOnly="1" fieldPosition="0">
        <references count="2">
          <reference field="0" count="1" selected="0">
            <x v="87"/>
          </reference>
          <reference field="1" count="1">
            <x v="562"/>
          </reference>
        </references>
      </pivotArea>
    </format>
    <format dxfId="11988">
      <pivotArea dataOnly="0" labelOnly="1" fieldPosition="0">
        <references count="2">
          <reference field="0" count="1" selected="0">
            <x v="88"/>
          </reference>
          <reference field="1" count="1">
            <x v="563"/>
          </reference>
        </references>
      </pivotArea>
    </format>
    <format dxfId="11987">
      <pivotArea dataOnly="0" labelOnly="1" fieldPosition="0">
        <references count="2">
          <reference field="0" count="1" selected="0">
            <x v="89"/>
          </reference>
          <reference field="1" count="1">
            <x v="564"/>
          </reference>
        </references>
      </pivotArea>
    </format>
    <format dxfId="11986">
      <pivotArea dataOnly="0" labelOnly="1" fieldPosition="0">
        <references count="2">
          <reference field="0" count="1" selected="0">
            <x v="90"/>
          </reference>
          <reference field="1" count="1">
            <x v="565"/>
          </reference>
        </references>
      </pivotArea>
    </format>
    <format dxfId="11985">
      <pivotArea dataOnly="0" labelOnly="1" fieldPosition="0">
        <references count="2">
          <reference field="0" count="1" selected="0">
            <x v="91"/>
          </reference>
          <reference field="1" count="1">
            <x v="566"/>
          </reference>
        </references>
      </pivotArea>
    </format>
    <format dxfId="11984">
      <pivotArea dataOnly="0" labelOnly="1" fieldPosition="0">
        <references count="2">
          <reference field="0" count="1" selected="0">
            <x v="92"/>
          </reference>
          <reference field="1" count="1">
            <x v="567"/>
          </reference>
        </references>
      </pivotArea>
    </format>
    <format dxfId="11983">
      <pivotArea dataOnly="0" labelOnly="1" fieldPosition="0">
        <references count="2">
          <reference field="0" count="1" selected="0">
            <x v="93"/>
          </reference>
          <reference field="1" count="1">
            <x v="568"/>
          </reference>
        </references>
      </pivotArea>
    </format>
    <format dxfId="11982">
      <pivotArea dataOnly="0" labelOnly="1" fieldPosition="0">
        <references count="2">
          <reference field="0" count="1" selected="0">
            <x v="94"/>
          </reference>
          <reference field="1" count="1">
            <x v="569"/>
          </reference>
        </references>
      </pivotArea>
    </format>
    <format dxfId="11981">
      <pivotArea dataOnly="0" labelOnly="1" fieldPosition="0">
        <references count="2">
          <reference field="0" count="1" selected="0">
            <x v="95"/>
          </reference>
          <reference field="1" count="1">
            <x v="570"/>
          </reference>
        </references>
      </pivotArea>
    </format>
    <format dxfId="11980">
      <pivotArea dataOnly="0" labelOnly="1" fieldPosition="0">
        <references count="2">
          <reference field="0" count="1" selected="0">
            <x v="96"/>
          </reference>
          <reference field="1" count="1">
            <x v="571"/>
          </reference>
        </references>
      </pivotArea>
    </format>
    <format dxfId="11979">
      <pivotArea dataOnly="0" labelOnly="1" fieldPosition="0">
        <references count="2">
          <reference field="0" count="1" selected="0">
            <x v="97"/>
          </reference>
          <reference field="1" count="1">
            <x v="572"/>
          </reference>
        </references>
      </pivotArea>
    </format>
    <format dxfId="11978">
      <pivotArea dataOnly="0" labelOnly="1" fieldPosition="0">
        <references count="2">
          <reference field="0" count="1" selected="0">
            <x v="98"/>
          </reference>
          <reference field="1" count="1">
            <x v="573"/>
          </reference>
        </references>
      </pivotArea>
    </format>
    <format dxfId="11977">
      <pivotArea dataOnly="0" labelOnly="1" fieldPosition="0">
        <references count="2">
          <reference field="0" count="1" selected="0">
            <x v="99"/>
          </reference>
          <reference field="1" count="1">
            <x v="574"/>
          </reference>
        </references>
      </pivotArea>
    </format>
    <format dxfId="11976">
      <pivotArea dataOnly="0" labelOnly="1" fieldPosition="0">
        <references count="2">
          <reference field="0" count="1" selected="0">
            <x v="100"/>
          </reference>
          <reference field="1" count="1">
            <x v="575"/>
          </reference>
        </references>
      </pivotArea>
    </format>
    <format dxfId="11975">
      <pivotArea dataOnly="0" labelOnly="1" fieldPosition="0">
        <references count="2">
          <reference field="0" count="1" selected="0">
            <x v="101"/>
          </reference>
          <reference field="1" count="1">
            <x v="576"/>
          </reference>
        </references>
      </pivotArea>
    </format>
    <format dxfId="11974">
      <pivotArea dataOnly="0" labelOnly="1" fieldPosition="0">
        <references count="2">
          <reference field="0" count="1" selected="0">
            <x v="102"/>
          </reference>
          <reference field="1" count="1">
            <x v="577"/>
          </reference>
        </references>
      </pivotArea>
    </format>
    <format dxfId="11973">
      <pivotArea dataOnly="0" labelOnly="1" fieldPosition="0">
        <references count="2">
          <reference field="0" count="1" selected="0">
            <x v="103"/>
          </reference>
          <reference field="1" count="1">
            <x v="578"/>
          </reference>
        </references>
      </pivotArea>
    </format>
    <format dxfId="11972">
      <pivotArea dataOnly="0" labelOnly="1" fieldPosition="0">
        <references count="2">
          <reference field="0" count="1" selected="0">
            <x v="104"/>
          </reference>
          <reference field="1" count="1">
            <x v="579"/>
          </reference>
        </references>
      </pivotArea>
    </format>
    <format dxfId="11971">
      <pivotArea dataOnly="0" labelOnly="1" fieldPosition="0">
        <references count="2">
          <reference field="0" count="1" selected="0">
            <x v="105"/>
          </reference>
          <reference field="1" count="1">
            <x v="580"/>
          </reference>
        </references>
      </pivotArea>
    </format>
    <format dxfId="11970">
      <pivotArea dataOnly="0" labelOnly="1" fieldPosition="0">
        <references count="2">
          <reference field="0" count="1" selected="0">
            <x v="106"/>
          </reference>
          <reference field="1" count="1">
            <x v="581"/>
          </reference>
        </references>
      </pivotArea>
    </format>
    <format dxfId="11969">
      <pivotArea dataOnly="0" labelOnly="1" fieldPosition="0">
        <references count="2">
          <reference field="0" count="1" selected="0">
            <x v="107"/>
          </reference>
          <reference field="1" count="1">
            <x v="582"/>
          </reference>
        </references>
      </pivotArea>
    </format>
    <format dxfId="11968">
      <pivotArea dataOnly="0" labelOnly="1" fieldPosition="0">
        <references count="2">
          <reference field="0" count="1" selected="0">
            <x v="108"/>
          </reference>
          <reference field="1" count="1">
            <x v="583"/>
          </reference>
        </references>
      </pivotArea>
    </format>
    <format dxfId="11967">
      <pivotArea dataOnly="0" labelOnly="1" fieldPosition="0">
        <references count="2">
          <reference field="0" count="1" selected="0">
            <x v="109"/>
          </reference>
          <reference field="1" count="1">
            <x v="584"/>
          </reference>
        </references>
      </pivotArea>
    </format>
    <format dxfId="11966">
      <pivotArea dataOnly="0" labelOnly="1" fieldPosition="0">
        <references count="2">
          <reference field="0" count="1" selected="0">
            <x v="110"/>
          </reference>
          <reference field="1" count="1">
            <x v="585"/>
          </reference>
        </references>
      </pivotArea>
    </format>
    <format dxfId="11965">
      <pivotArea dataOnly="0" labelOnly="1" fieldPosition="0">
        <references count="2">
          <reference field="0" count="1" selected="0">
            <x v="111"/>
          </reference>
          <reference field="1" count="1">
            <x v="586"/>
          </reference>
        </references>
      </pivotArea>
    </format>
    <format dxfId="11964">
      <pivotArea dataOnly="0" labelOnly="1" fieldPosition="0">
        <references count="2">
          <reference field="0" count="1" selected="0">
            <x v="112"/>
          </reference>
          <reference field="1" count="1">
            <x v="587"/>
          </reference>
        </references>
      </pivotArea>
    </format>
    <format dxfId="11963">
      <pivotArea dataOnly="0" labelOnly="1" fieldPosition="0">
        <references count="2">
          <reference field="0" count="1" selected="0">
            <x v="113"/>
          </reference>
          <reference field="1" count="1">
            <x v="588"/>
          </reference>
        </references>
      </pivotArea>
    </format>
    <format dxfId="11962">
      <pivotArea dataOnly="0" labelOnly="1" fieldPosition="0">
        <references count="2">
          <reference field="0" count="1" selected="0">
            <x v="114"/>
          </reference>
          <reference field="1" count="1">
            <x v="589"/>
          </reference>
        </references>
      </pivotArea>
    </format>
    <format dxfId="11961">
      <pivotArea dataOnly="0" labelOnly="1" fieldPosition="0">
        <references count="2">
          <reference field="0" count="1" selected="0">
            <x v="115"/>
          </reference>
          <reference field="1" count="1">
            <x v="590"/>
          </reference>
        </references>
      </pivotArea>
    </format>
    <format dxfId="11960">
      <pivotArea dataOnly="0" labelOnly="1" fieldPosition="0">
        <references count="2">
          <reference field="0" count="1" selected="0">
            <x v="116"/>
          </reference>
          <reference field="1" count="1">
            <x v="591"/>
          </reference>
        </references>
      </pivotArea>
    </format>
    <format dxfId="11959">
      <pivotArea dataOnly="0" labelOnly="1" fieldPosition="0">
        <references count="2">
          <reference field="0" count="1" selected="0">
            <x v="117"/>
          </reference>
          <reference field="1" count="1">
            <x v="592"/>
          </reference>
        </references>
      </pivotArea>
    </format>
    <format dxfId="11958">
      <pivotArea dataOnly="0" labelOnly="1" fieldPosition="0">
        <references count="2">
          <reference field="0" count="1" selected="0">
            <x v="118"/>
          </reference>
          <reference field="1" count="1">
            <x v="593"/>
          </reference>
        </references>
      </pivotArea>
    </format>
    <format dxfId="11957">
      <pivotArea dataOnly="0" labelOnly="1" fieldPosition="0">
        <references count="2">
          <reference field="0" count="1" selected="0">
            <x v="119"/>
          </reference>
          <reference field="1" count="1">
            <x v="594"/>
          </reference>
        </references>
      </pivotArea>
    </format>
    <format dxfId="11956">
      <pivotArea dataOnly="0" labelOnly="1" fieldPosition="0">
        <references count="2">
          <reference field="0" count="1" selected="0">
            <x v="120"/>
          </reference>
          <reference field="1" count="1">
            <x v="595"/>
          </reference>
        </references>
      </pivotArea>
    </format>
    <format dxfId="11955">
      <pivotArea dataOnly="0" labelOnly="1" fieldPosition="0">
        <references count="2">
          <reference field="0" count="1" selected="0">
            <x v="121"/>
          </reference>
          <reference field="1" count="1">
            <x v="596"/>
          </reference>
        </references>
      </pivotArea>
    </format>
    <format dxfId="11954">
      <pivotArea dataOnly="0" labelOnly="1" fieldPosition="0">
        <references count="2">
          <reference field="0" count="1" selected="0">
            <x v="122"/>
          </reference>
          <reference field="1" count="1">
            <x v="597"/>
          </reference>
        </references>
      </pivotArea>
    </format>
    <format dxfId="11953">
      <pivotArea dataOnly="0" labelOnly="1" fieldPosition="0">
        <references count="2">
          <reference field="0" count="1" selected="0">
            <x v="123"/>
          </reference>
          <reference field="1" count="1">
            <x v="598"/>
          </reference>
        </references>
      </pivotArea>
    </format>
    <format dxfId="11952">
      <pivotArea dataOnly="0" labelOnly="1" fieldPosition="0">
        <references count="2">
          <reference field="0" count="1" selected="0">
            <x v="124"/>
          </reference>
          <reference field="1" count="1">
            <x v="599"/>
          </reference>
        </references>
      </pivotArea>
    </format>
    <format dxfId="11951">
      <pivotArea dataOnly="0" labelOnly="1" fieldPosition="0">
        <references count="2">
          <reference field="0" count="1" selected="0">
            <x v="125"/>
          </reference>
          <reference field="1" count="1">
            <x v="600"/>
          </reference>
        </references>
      </pivotArea>
    </format>
    <format dxfId="11950">
      <pivotArea dataOnly="0" labelOnly="1" fieldPosition="0">
        <references count="2">
          <reference field="0" count="1" selected="0">
            <x v="126"/>
          </reference>
          <reference field="1" count="1">
            <x v="601"/>
          </reference>
        </references>
      </pivotArea>
    </format>
    <format dxfId="11949">
      <pivotArea dataOnly="0" labelOnly="1" fieldPosition="0">
        <references count="2">
          <reference field="0" count="1" selected="0">
            <x v="127"/>
          </reference>
          <reference field="1" count="1">
            <x v="602"/>
          </reference>
        </references>
      </pivotArea>
    </format>
    <format dxfId="11948">
      <pivotArea dataOnly="0" labelOnly="1" fieldPosition="0">
        <references count="2">
          <reference field="0" count="1" selected="0">
            <x v="128"/>
          </reference>
          <reference field="1" count="1">
            <x v="603"/>
          </reference>
        </references>
      </pivotArea>
    </format>
    <format dxfId="11947">
      <pivotArea dataOnly="0" labelOnly="1" fieldPosition="0">
        <references count="2">
          <reference field="0" count="1" selected="0">
            <x v="129"/>
          </reference>
          <reference field="1" count="1">
            <x v="604"/>
          </reference>
        </references>
      </pivotArea>
    </format>
    <format dxfId="11946">
      <pivotArea dataOnly="0" labelOnly="1" fieldPosition="0">
        <references count="2">
          <reference field="0" count="1" selected="0">
            <x v="130"/>
          </reference>
          <reference field="1" count="1">
            <x v="605"/>
          </reference>
        </references>
      </pivotArea>
    </format>
    <format dxfId="11945">
      <pivotArea dataOnly="0" labelOnly="1" fieldPosition="0">
        <references count="2">
          <reference field="0" count="1" selected="0">
            <x v="131"/>
          </reference>
          <reference field="1" count="1">
            <x v="606"/>
          </reference>
        </references>
      </pivotArea>
    </format>
    <format dxfId="11944">
      <pivotArea dataOnly="0" labelOnly="1" fieldPosition="0">
        <references count="2">
          <reference field="0" count="1" selected="0">
            <x v="132"/>
          </reference>
          <reference field="1" count="1">
            <x v="607"/>
          </reference>
        </references>
      </pivotArea>
    </format>
    <format dxfId="11943">
      <pivotArea dataOnly="0" labelOnly="1" fieldPosition="0">
        <references count="2">
          <reference field="0" count="1" selected="0">
            <x v="133"/>
          </reference>
          <reference field="1" count="1">
            <x v="608"/>
          </reference>
        </references>
      </pivotArea>
    </format>
    <format dxfId="11942">
      <pivotArea dataOnly="0" labelOnly="1" fieldPosition="0">
        <references count="2">
          <reference field="0" count="1" selected="0">
            <x v="134"/>
          </reference>
          <reference field="1" count="1">
            <x v="609"/>
          </reference>
        </references>
      </pivotArea>
    </format>
    <format dxfId="11941">
      <pivotArea dataOnly="0" labelOnly="1" fieldPosition="0">
        <references count="2">
          <reference field="0" count="1" selected="0">
            <x v="135"/>
          </reference>
          <reference field="1" count="1">
            <x v="610"/>
          </reference>
        </references>
      </pivotArea>
    </format>
    <format dxfId="11940">
      <pivotArea dataOnly="0" labelOnly="1" fieldPosition="0">
        <references count="2">
          <reference field="0" count="1" selected="0">
            <x v="136"/>
          </reference>
          <reference field="1" count="1">
            <x v="611"/>
          </reference>
        </references>
      </pivotArea>
    </format>
    <format dxfId="11939">
      <pivotArea dataOnly="0" labelOnly="1" fieldPosition="0">
        <references count="2">
          <reference field="0" count="1" selected="0">
            <x v="137"/>
          </reference>
          <reference field="1" count="1">
            <x v="612"/>
          </reference>
        </references>
      </pivotArea>
    </format>
    <format dxfId="11938">
      <pivotArea dataOnly="0" labelOnly="1" fieldPosition="0">
        <references count="2">
          <reference field="0" count="1" selected="0">
            <x v="138"/>
          </reference>
          <reference field="1" count="1">
            <x v="613"/>
          </reference>
        </references>
      </pivotArea>
    </format>
    <format dxfId="11937">
      <pivotArea dataOnly="0" labelOnly="1" fieldPosition="0">
        <references count="2">
          <reference field="0" count="1" selected="0">
            <x v="139"/>
          </reference>
          <reference field="1" count="1">
            <x v="614"/>
          </reference>
        </references>
      </pivotArea>
    </format>
    <format dxfId="11936">
      <pivotArea dataOnly="0" labelOnly="1" fieldPosition="0">
        <references count="2">
          <reference field="0" count="1" selected="0">
            <x v="140"/>
          </reference>
          <reference field="1" count="1">
            <x v="615"/>
          </reference>
        </references>
      </pivotArea>
    </format>
    <format dxfId="11935">
      <pivotArea dataOnly="0" labelOnly="1" fieldPosition="0">
        <references count="2">
          <reference field="0" count="1" selected="0">
            <x v="141"/>
          </reference>
          <reference field="1" count="1">
            <x v="616"/>
          </reference>
        </references>
      </pivotArea>
    </format>
    <format dxfId="11934">
      <pivotArea dataOnly="0" labelOnly="1" fieldPosition="0">
        <references count="2">
          <reference field="0" count="1" selected="0">
            <x v="142"/>
          </reference>
          <reference field="1" count="1">
            <x v="617"/>
          </reference>
        </references>
      </pivotArea>
    </format>
    <format dxfId="11933">
      <pivotArea dataOnly="0" labelOnly="1" fieldPosition="0">
        <references count="2">
          <reference field="0" count="1" selected="0">
            <x v="143"/>
          </reference>
          <reference field="1" count="1">
            <x v="618"/>
          </reference>
        </references>
      </pivotArea>
    </format>
    <format dxfId="11932">
      <pivotArea dataOnly="0" labelOnly="1" fieldPosition="0">
        <references count="2">
          <reference field="0" count="1" selected="0">
            <x v="144"/>
          </reference>
          <reference field="1" count="1">
            <x v="619"/>
          </reference>
        </references>
      </pivotArea>
    </format>
    <format dxfId="11931">
      <pivotArea dataOnly="0" labelOnly="1" fieldPosition="0">
        <references count="2">
          <reference field="0" count="1" selected="0">
            <x v="145"/>
          </reference>
          <reference field="1" count="1">
            <x v="620"/>
          </reference>
        </references>
      </pivotArea>
    </format>
    <format dxfId="11930">
      <pivotArea dataOnly="0" labelOnly="1" fieldPosition="0">
        <references count="2">
          <reference field="0" count="1" selected="0">
            <x v="146"/>
          </reference>
          <reference field="1" count="1">
            <x v="621"/>
          </reference>
        </references>
      </pivotArea>
    </format>
    <format dxfId="11929">
      <pivotArea dataOnly="0" labelOnly="1" fieldPosition="0">
        <references count="2">
          <reference field="0" count="1" selected="0">
            <x v="147"/>
          </reference>
          <reference field="1" count="1">
            <x v="622"/>
          </reference>
        </references>
      </pivotArea>
    </format>
    <format dxfId="11928">
      <pivotArea dataOnly="0" labelOnly="1" fieldPosition="0">
        <references count="2">
          <reference field="0" count="1" selected="0">
            <x v="148"/>
          </reference>
          <reference field="1" count="1">
            <x v="623"/>
          </reference>
        </references>
      </pivotArea>
    </format>
    <format dxfId="11927">
      <pivotArea dataOnly="0" labelOnly="1" fieldPosition="0">
        <references count="2">
          <reference field="0" count="1" selected="0">
            <x v="149"/>
          </reference>
          <reference field="1" count="1">
            <x v="624"/>
          </reference>
        </references>
      </pivotArea>
    </format>
    <format dxfId="11926">
      <pivotArea dataOnly="0" labelOnly="1" fieldPosition="0">
        <references count="2">
          <reference field="0" count="1" selected="0">
            <x v="150"/>
          </reference>
          <reference field="1" count="1">
            <x v="625"/>
          </reference>
        </references>
      </pivotArea>
    </format>
    <format dxfId="11925">
      <pivotArea dataOnly="0" labelOnly="1" fieldPosition="0">
        <references count="2">
          <reference field="0" count="1" selected="0">
            <x v="151"/>
          </reference>
          <reference field="1" count="1">
            <x v="626"/>
          </reference>
        </references>
      </pivotArea>
    </format>
    <format dxfId="11924">
      <pivotArea dataOnly="0" labelOnly="1" fieldPosition="0">
        <references count="2">
          <reference field="0" count="1" selected="0">
            <x v="152"/>
          </reference>
          <reference field="1" count="1">
            <x v="627"/>
          </reference>
        </references>
      </pivotArea>
    </format>
    <format dxfId="11923">
      <pivotArea dataOnly="0" labelOnly="1" fieldPosition="0">
        <references count="2">
          <reference field="0" count="1" selected="0">
            <x v="153"/>
          </reference>
          <reference field="1" count="1">
            <x v="628"/>
          </reference>
        </references>
      </pivotArea>
    </format>
    <format dxfId="11922">
      <pivotArea dataOnly="0" labelOnly="1" fieldPosition="0">
        <references count="2">
          <reference field="0" count="1" selected="0">
            <x v="154"/>
          </reference>
          <reference field="1" count="1">
            <x v="629"/>
          </reference>
        </references>
      </pivotArea>
    </format>
    <format dxfId="11921">
      <pivotArea dataOnly="0" labelOnly="1" fieldPosition="0">
        <references count="2">
          <reference field="0" count="1" selected="0">
            <x v="155"/>
          </reference>
          <reference field="1" count="1">
            <x v="630"/>
          </reference>
        </references>
      </pivotArea>
    </format>
    <format dxfId="11920">
      <pivotArea dataOnly="0" labelOnly="1" fieldPosition="0">
        <references count="2">
          <reference field="0" count="1" selected="0">
            <x v="156"/>
          </reference>
          <reference field="1" count="1">
            <x v="631"/>
          </reference>
        </references>
      </pivotArea>
    </format>
    <format dxfId="11919">
      <pivotArea dataOnly="0" labelOnly="1" fieldPosition="0">
        <references count="2">
          <reference field="0" count="1" selected="0">
            <x v="157"/>
          </reference>
          <reference field="1" count="1">
            <x v="632"/>
          </reference>
        </references>
      </pivotArea>
    </format>
    <format dxfId="11918">
      <pivotArea dataOnly="0" labelOnly="1" fieldPosition="0">
        <references count="2">
          <reference field="0" count="1" selected="0">
            <x v="158"/>
          </reference>
          <reference field="1" count="1">
            <x v="633"/>
          </reference>
        </references>
      </pivotArea>
    </format>
    <format dxfId="11917">
      <pivotArea dataOnly="0" labelOnly="1" fieldPosition="0">
        <references count="2">
          <reference field="0" count="1" selected="0">
            <x v="159"/>
          </reference>
          <reference field="1" count="1">
            <x v="634"/>
          </reference>
        </references>
      </pivotArea>
    </format>
    <format dxfId="11916">
      <pivotArea dataOnly="0" labelOnly="1" fieldPosition="0">
        <references count="2">
          <reference field="0" count="1" selected="0">
            <x v="160"/>
          </reference>
          <reference field="1" count="1">
            <x v="635"/>
          </reference>
        </references>
      </pivotArea>
    </format>
    <format dxfId="11915">
      <pivotArea dataOnly="0" labelOnly="1" fieldPosition="0">
        <references count="2">
          <reference field="0" count="1" selected="0">
            <x v="161"/>
          </reference>
          <reference field="1" count="1">
            <x v="636"/>
          </reference>
        </references>
      </pivotArea>
    </format>
    <format dxfId="11914">
      <pivotArea dataOnly="0" labelOnly="1" fieldPosition="0">
        <references count="2">
          <reference field="0" count="1" selected="0">
            <x v="162"/>
          </reference>
          <reference field="1" count="1">
            <x v="637"/>
          </reference>
        </references>
      </pivotArea>
    </format>
    <format dxfId="11913">
      <pivotArea dataOnly="0" labelOnly="1" fieldPosition="0">
        <references count="2">
          <reference field="0" count="1" selected="0">
            <x v="163"/>
          </reference>
          <reference field="1" count="1">
            <x v="638"/>
          </reference>
        </references>
      </pivotArea>
    </format>
    <format dxfId="11912">
      <pivotArea dataOnly="0" labelOnly="1" fieldPosition="0">
        <references count="2">
          <reference field="0" count="1" selected="0">
            <x v="164"/>
          </reference>
          <reference field="1" count="1">
            <x v="639"/>
          </reference>
        </references>
      </pivotArea>
    </format>
    <format dxfId="11911">
      <pivotArea dataOnly="0" labelOnly="1" fieldPosition="0">
        <references count="2">
          <reference field="0" count="1" selected="0">
            <x v="165"/>
          </reference>
          <reference field="1" count="1">
            <x v="640"/>
          </reference>
        </references>
      </pivotArea>
    </format>
    <format dxfId="11910">
      <pivotArea dataOnly="0" labelOnly="1" fieldPosition="0">
        <references count="2">
          <reference field="0" count="1" selected="0">
            <x v="166"/>
          </reference>
          <reference field="1" count="1">
            <x v="641"/>
          </reference>
        </references>
      </pivotArea>
    </format>
    <format dxfId="11909">
      <pivotArea dataOnly="0" labelOnly="1" fieldPosition="0">
        <references count="2">
          <reference field="0" count="1" selected="0">
            <x v="167"/>
          </reference>
          <reference field="1" count="1">
            <x v="642"/>
          </reference>
        </references>
      </pivotArea>
    </format>
    <format dxfId="11908">
      <pivotArea dataOnly="0" labelOnly="1" fieldPosition="0">
        <references count="2">
          <reference field="0" count="1" selected="0">
            <x v="168"/>
          </reference>
          <reference field="1" count="1">
            <x v="643"/>
          </reference>
        </references>
      </pivotArea>
    </format>
    <format dxfId="11907">
      <pivotArea dataOnly="0" labelOnly="1" fieldPosition="0">
        <references count="2">
          <reference field="0" count="1" selected="0">
            <x v="169"/>
          </reference>
          <reference field="1" count="1">
            <x v="644"/>
          </reference>
        </references>
      </pivotArea>
    </format>
    <format dxfId="11906">
      <pivotArea dataOnly="0" labelOnly="1" fieldPosition="0">
        <references count="2">
          <reference field="0" count="1" selected="0">
            <x v="170"/>
          </reference>
          <reference field="1" count="1">
            <x v="645"/>
          </reference>
        </references>
      </pivotArea>
    </format>
    <format dxfId="11905">
      <pivotArea dataOnly="0" labelOnly="1" fieldPosition="0">
        <references count="2">
          <reference field="0" count="1" selected="0">
            <x v="171"/>
          </reference>
          <reference field="1" count="1">
            <x v="646"/>
          </reference>
        </references>
      </pivotArea>
    </format>
    <format dxfId="11904">
      <pivotArea dataOnly="0" labelOnly="1" fieldPosition="0">
        <references count="2">
          <reference field="0" count="1" selected="0">
            <x v="172"/>
          </reference>
          <reference field="1" count="1">
            <x v="647"/>
          </reference>
        </references>
      </pivotArea>
    </format>
    <format dxfId="11903">
      <pivotArea dataOnly="0" labelOnly="1" fieldPosition="0">
        <references count="2">
          <reference field="0" count="1" selected="0">
            <x v="173"/>
          </reference>
          <reference field="1" count="1">
            <x v="648"/>
          </reference>
        </references>
      </pivotArea>
    </format>
    <format dxfId="11902">
      <pivotArea dataOnly="0" labelOnly="1" fieldPosition="0">
        <references count="2">
          <reference field="0" count="1" selected="0">
            <x v="174"/>
          </reference>
          <reference field="1" count="1">
            <x v="649"/>
          </reference>
        </references>
      </pivotArea>
    </format>
    <format dxfId="11901">
      <pivotArea dataOnly="0" labelOnly="1" fieldPosition="0">
        <references count="2">
          <reference field="0" count="1" selected="0">
            <x v="175"/>
          </reference>
          <reference field="1" count="1">
            <x v="650"/>
          </reference>
        </references>
      </pivotArea>
    </format>
    <format dxfId="11900">
      <pivotArea dataOnly="0" labelOnly="1" fieldPosition="0">
        <references count="2">
          <reference field="0" count="1" selected="0">
            <x v="176"/>
          </reference>
          <reference field="1" count="1">
            <x v="651"/>
          </reference>
        </references>
      </pivotArea>
    </format>
    <format dxfId="11899">
      <pivotArea dataOnly="0" labelOnly="1" fieldPosition="0">
        <references count="2">
          <reference field="0" count="1" selected="0">
            <x v="177"/>
          </reference>
          <reference field="1" count="1">
            <x v="652"/>
          </reference>
        </references>
      </pivotArea>
    </format>
    <format dxfId="11898">
      <pivotArea dataOnly="0" labelOnly="1" fieldPosition="0">
        <references count="2">
          <reference field="0" count="1" selected="0">
            <x v="178"/>
          </reference>
          <reference field="1" count="1">
            <x v="653"/>
          </reference>
        </references>
      </pivotArea>
    </format>
    <format dxfId="11897">
      <pivotArea dataOnly="0" labelOnly="1" fieldPosition="0">
        <references count="2">
          <reference field="0" count="1" selected="0">
            <x v="179"/>
          </reference>
          <reference field="1" count="1">
            <x v="654"/>
          </reference>
        </references>
      </pivotArea>
    </format>
    <format dxfId="11896">
      <pivotArea dataOnly="0" labelOnly="1" fieldPosition="0">
        <references count="2">
          <reference field="0" count="1" selected="0">
            <x v="180"/>
          </reference>
          <reference field="1" count="1">
            <x v="655"/>
          </reference>
        </references>
      </pivotArea>
    </format>
    <format dxfId="11895">
      <pivotArea dataOnly="0" labelOnly="1" fieldPosition="0">
        <references count="2">
          <reference field="0" count="1" selected="0">
            <x v="181"/>
          </reference>
          <reference field="1" count="1">
            <x v="656"/>
          </reference>
        </references>
      </pivotArea>
    </format>
    <format dxfId="11894">
      <pivotArea dataOnly="0" labelOnly="1" fieldPosition="0">
        <references count="2">
          <reference field="0" count="1" selected="0">
            <x v="182"/>
          </reference>
          <reference field="1" count="1">
            <x v="657"/>
          </reference>
        </references>
      </pivotArea>
    </format>
    <format dxfId="11893">
      <pivotArea dataOnly="0" labelOnly="1" fieldPosition="0">
        <references count="2">
          <reference field="0" count="1" selected="0">
            <x v="183"/>
          </reference>
          <reference field="1" count="1">
            <x v="658"/>
          </reference>
        </references>
      </pivotArea>
    </format>
    <format dxfId="11892">
      <pivotArea dataOnly="0" labelOnly="1" fieldPosition="0">
        <references count="2">
          <reference field="0" count="1" selected="0">
            <x v="184"/>
          </reference>
          <reference field="1" count="1">
            <x v="659"/>
          </reference>
        </references>
      </pivotArea>
    </format>
    <format dxfId="11891">
      <pivotArea dataOnly="0" labelOnly="1" fieldPosition="0">
        <references count="2">
          <reference field="0" count="1" selected="0">
            <x v="185"/>
          </reference>
          <reference field="1" count="1">
            <x v="660"/>
          </reference>
        </references>
      </pivotArea>
    </format>
    <format dxfId="11890">
      <pivotArea dataOnly="0" labelOnly="1" fieldPosition="0">
        <references count="2">
          <reference field="0" count="1" selected="0">
            <x v="186"/>
          </reference>
          <reference field="1" count="1">
            <x v="661"/>
          </reference>
        </references>
      </pivotArea>
    </format>
    <format dxfId="11889">
      <pivotArea dataOnly="0" labelOnly="1" fieldPosition="0">
        <references count="2">
          <reference field="0" count="1" selected="0">
            <x v="187"/>
          </reference>
          <reference field="1" count="1">
            <x v="662"/>
          </reference>
        </references>
      </pivotArea>
    </format>
    <format dxfId="11888">
      <pivotArea dataOnly="0" labelOnly="1" fieldPosition="0">
        <references count="2">
          <reference field="0" count="1" selected="0">
            <x v="188"/>
          </reference>
          <reference field="1" count="1">
            <x v="663"/>
          </reference>
        </references>
      </pivotArea>
    </format>
    <format dxfId="11887">
      <pivotArea dataOnly="0" labelOnly="1" fieldPosition="0">
        <references count="2">
          <reference field="0" count="1" selected="0">
            <x v="189"/>
          </reference>
          <reference field="1" count="1">
            <x v="664"/>
          </reference>
        </references>
      </pivotArea>
    </format>
    <format dxfId="11886">
      <pivotArea dataOnly="0" labelOnly="1" fieldPosition="0">
        <references count="2">
          <reference field="0" count="1" selected="0">
            <x v="190"/>
          </reference>
          <reference field="1" count="1">
            <x v="665"/>
          </reference>
        </references>
      </pivotArea>
    </format>
    <format dxfId="11885">
      <pivotArea dataOnly="0" labelOnly="1" fieldPosition="0">
        <references count="2">
          <reference field="0" count="1" selected="0">
            <x v="191"/>
          </reference>
          <reference field="1" count="1">
            <x v="666"/>
          </reference>
        </references>
      </pivotArea>
    </format>
    <format dxfId="11884">
      <pivotArea dataOnly="0" labelOnly="1" fieldPosition="0">
        <references count="2">
          <reference field="0" count="1" selected="0">
            <x v="192"/>
          </reference>
          <reference field="1" count="1">
            <x v="667"/>
          </reference>
        </references>
      </pivotArea>
    </format>
    <format dxfId="11883">
      <pivotArea dataOnly="0" labelOnly="1" fieldPosition="0">
        <references count="2">
          <reference field="0" count="1" selected="0">
            <x v="193"/>
          </reference>
          <reference field="1" count="1">
            <x v="668"/>
          </reference>
        </references>
      </pivotArea>
    </format>
    <format dxfId="11882">
      <pivotArea dataOnly="0" labelOnly="1" fieldPosition="0">
        <references count="2">
          <reference field="0" count="1" selected="0">
            <x v="194"/>
          </reference>
          <reference field="1" count="1">
            <x v="669"/>
          </reference>
        </references>
      </pivotArea>
    </format>
    <format dxfId="11881">
      <pivotArea dataOnly="0" labelOnly="1" fieldPosition="0">
        <references count="2">
          <reference field="0" count="1" selected="0">
            <x v="195"/>
          </reference>
          <reference field="1" count="1">
            <x v="670"/>
          </reference>
        </references>
      </pivotArea>
    </format>
    <format dxfId="11880">
      <pivotArea dataOnly="0" labelOnly="1" fieldPosition="0">
        <references count="2">
          <reference field="0" count="1" selected="0">
            <x v="196"/>
          </reference>
          <reference field="1" count="1">
            <x v="671"/>
          </reference>
        </references>
      </pivotArea>
    </format>
    <format dxfId="11879">
      <pivotArea dataOnly="0" labelOnly="1" fieldPosition="0">
        <references count="2">
          <reference field="0" count="1" selected="0">
            <x v="197"/>
          </reference>
          <reference field="1" count="1">
            <x v="672"/>
          </reference>
        </references>
      </pivotArea>
    </format>
    <format dxfId="11878">
      <pivotArea dataOnly="0" labelOnly="1" fieldPosition="0">
        <references count="2">
          <reference field="0" count="1" selected="0">
            <x v="198"/>
          </reference>
          <reference field="1" count="1">
            <x v="673"/>
          </reference>
        </references>
      </pivotArea>
    </format>
    <format dxfId="11877">
      <pivotArea dataOnly="0" labelOnly="1" fieldPosition="0">
        <references count="2">
          <reference field="0" count="1" selected="0">
            <x v="199"/>
          </reference>
          <reference field="1" count="1">
            <x v="674"/>
          </reference>
        </references>
      </pivotArea>
    </format>
    <format dxfId="11876">
      <pivotArea dataOnly="0" labelOnly="1" fieldPosition="0">
        <references count="2">
          <reference field="0" count="1" selected="0">
            <x v="200"/>
          </reference>
          <reference field="1" count="1">
            <x v="675"/>
          </reference>
        </references>
      </pivotArea>
    </format>
    <format dxfId="11875">
      <pivotArea dataOnly="0" labelOnly="1" fieldPosition="0">
        <references count="2">
          <reference field="0" count="1" selected="0">
            <x v="201"/>
          </reference>
          <reference field="1" count="1">
            <x v="676"/>
          </reference>
        </references>
      </pivotArea>
    </format>
    <format dxfId="11874">
      <pivotArea dataOnly="0" labelOnly="1" fieldPosition="0">
        <references count="2">
          <reference field="0" count="1" selected="0">
            <x v="202"/>
          </reference>
          <reference field="1" count="1">
            <x v="677"/>
          </reference>
        </references>
      </pivotArea>
    </format>
    <format dxfId="11873">
      <pivotArea dataOnly="0" labelOnly="1" fieldPosition="0">
        <references count="2">
          <reference field="0" count="1" selected="0">
            <x v="203"/>
          </reference>
          <reference field="1" count="1">
            <x v="678"/>
          </reference>
        </references>
      </pivotArea>
    </format>
    <format dxfId="11872">
      <pivotArea dataOnly="0" labelOnly="1" fieldPosition="0">
        <references count="2">
          <reference field="0" count="1" selected="0">
            <x v="204"/>
          </reference>
          <reference field="1" count="1">
            <x v="679"/>
          </reference>
        </references>
      </pivotArea>
    </format>
    <format dxfId="11871">
      <pivotArea dataOnly="0" labelOnly="1" fieldPosition="0">
        <references count="2">
          <reference field="0" count="1" selected="0">
            <x v="205"/>
          </reference>
          <reference field="1" count="1">
            <x v="680"/>
          </reference>
        </references>
      </pivotArea>
    </format>
    <format dxfId="11870">
      <pivotArea dataOnly="0" labelOnly="1" fieldPosition="0">
        <references count="2">
          <reference field="0" count="1" selected="0">
            <x v="206"/>
          </reference>
          <reference field="1" count="1">
            <x v="681"/>
          </reference>
        </references>
      </pivotArea>
    </format>
    <format dxfId="11869">
      <pivotArea dataOnly="0" labelOnly="1" fieldPosition="0">
        <references count="2">
          <reference field="0" count="1" selected="0">
            <x v="207"/>
          </reference>
          <reference field="1" count="1">
            <x v="682"/>
          </reference>
        </references>
      </pivotArea>
    </format>
    <format dxfId="11868">
      <pivotArea dataOnly="0" labelOnly="1" fieldPosition="0">
        <references count="2">
          <reference field="0" count="1" selected="0">
            <x v="208"/>
          </reference>
          <reference field="1" count="1">
            <x v="683"/>
          </reference>
        </references>
      </pivotArea>
    </format>
    <format dxfId="11867">
      <pivotArea dataOnly="0" labelOnly="1" fieldPosition="0">
        <references count="2">
          <reference field="0" count="1" selected="0">
            <x v="209"/>
          </reference>
          <reference field="1" count="1">
            <x v="684"/>
          </reference>
        </references>
      </pivotArea>
    </format>
    <format dxfId="11866">
      <pivotArea dataOnly="0" labelOnly="1" fieldPosition="0">
        <references count="2">
          <reference field="0" count="1" selected="0">
            <x v="210"/>
          </reference>
          <reference field="1" count="1">
            <x v="685"/>
          </reference>
        </references>
      </pivotArea>
    </format>
    <format dxfId="11865">
      <pivotArea dataOnly="0" labelOnly="1" fieldPosition="0">
        <references count="2">
          <reference field="0" count="1" selected="0">
            <x v="211"/>
          </reference>
          <reference field="1" count="1">
            <x v="686"/>
          </reference>
        </references>
      </pivotArea>
    </format>
    <format dxfId="11864">
      <pivotArea dataOnly="0" labelOnly="1" fieldPosition="0">
        <references count="2">
          <reference field="0" count="1" selected="0">
            <x v="212"/>
          </reference>
          <reference field="1" count="1">
            <x v="687"/>
          </reference>
        </references>
      </pivotArea>
    </format>
    <format dxfId="11863">
      <pivotArea dataOnly="0" labelOnly="1" fieldPosition="0">
        <references count="2">
          <reference field="0" count="1" selected="0">
            <x v="213"/>
          </reference>
          <reference field="1" count="1">
            <x v="688"/>
          </reference>
        </references>
      </pivotArea>
    </format>
    <format dxfId="11862">
      <pivotArea dataOnly="0" labelOnly="1" fieldPosition="0">
        <references count="2">
          <reference field="0" count="1" selected="0">
            <x v="214"/>
          </reference>
          <reference field="1" count="1">
            <x v="689"/>
          </reference>
        </references>
      </pivotArea>
    </format>
    <format dxfId="11861">
      <pivotArea dataOnly="0" labelOnly="1" fieldPosition="0">
        <references count="2">
          <reference field="0" count="1" selected="0">
            <x v="215"/>
          </reference>
          <reference field="1" count="1">
            <x v="690"/>
          </reference>
        </references>
      </pivotArea>
    </format>
    <format dxfId="11860">
      <pivotArea dataOnly="0" labelOnly="1" fieldPosition="0">
        <references count="2">
          <reference field="0" count="1" selected="0">
            <x v="216"/>
          </reference>
          <reference field="1" count="1">
            <x v="691"/>
          </reference>
        </references>
      </pivotArea>
    </format>
    <format dxfId="11859">
      <pivotArea dataOnly="0" labelOnly="1" fieldPosition="0">
        <references count="2">
          <reference field="0" count="1" selected="0">
            <x v="217"/>
          </reference>
          <reference field="1" count="1">
            <x v="692"/>
          </reference>
        </references>
      </pivotArea>
    </format>
    <format dxfId="11858">
      <pivotArea dataOnly="0" labelOnly="1" fieldPosition="0">
        <references count="2">
          <reference field="0" count="1" selected="0">
            <x v="218"/>
          </reference>
          <reference field="1" count="1">
            <x v="693"/>
          </reference>
        </references>
      </pivotArea>
    </format>
    <format dxfId="11857">
      <pivotArea dataOnly="0" labelOnly="1" fieldPosition="0">
        <references count="2">
          <reference field="0" count="1" selected="0">
            <x v="219"/>
          </reference>
          <reference field="1" count="1">
            <x v="694"/>
          </reference>
        </references>
      </pivotArea>
    </format>
    <format dxfId="11856">
      <pivotArea dataOnly="0" labelOnly="1" fieldPosition="0">
        <references count="2">
          <reference field="0" count="1" selected="0">
            <x v="220"/>
          </reference>
          <reference field="1" count="1">
            <x v="695"/>
          </reference>
        </references>
      </pivotArea>
    </format>
    <format dxfId="11855">
      <pivotArea dataOnly="0" labelOnly="1" fieldPosition="0">
        <references count="2">
          <reference field="0" count="1" selected="0">
            <x v="221"/>
          </reference>
          <reference field="1" count="1">
            <x v="696"/>
          </reference>
        </references>
      </pivotArea>
    </format>
    <format dxfId="11854">
      <pivotArea dataOnly="0" labelOnly="1" fieldPosition="0">
        <references count="2">
          <reference field="0" count="1" selected="0">
            <x v="222"/>
          </reference>
          <reference field="1" count="1">
            <x v="697"/>
          </reference>
        </references>
      </pivotArea>
    </format>
    <format dxfId="11853">
      <pivotArea dataOnly="0" labelOnly="1" fieldPosition="0">
        <references count="2">
          <reference field="0" count="1" selected="0">
            <x v="223"/>
          </reference>
          <reference field="1" count="1">
            <x v="698"/>
          </reference>
        </references>
      </pivotArea>
    </format>
    <format dxfId="11852">
      <pivotArea dataOnly="0" labelOnly="1" fieldPosition="0">
        <references count="2">
          <reference field="0" count="1" selected="0">
            <x v="224"/>
          </reference>
          <reference field="1" count="1">
            <x v="699"/>
          </reference>
        </references>
      </pivotArea>
    </format>
    <format dxfId="11851">
      <pivotArea dataOnly="0" labelOnly="1" fieldPosition="0">
        <references count="2">
          <reference field="0" count="1" selected="0">
            <x v="225"/>
          </reference>
          <reference field="1" count="1">
            <x v="700"/>
          </reference>
        </references>
      </pivotArea>
    </format>
    <format dxfId="11850">
      <pivotArea dataOnly="0" labelOnly="1" fieldPosition="0">
        <references count="2">
          <reference field="0" count="1" selected="0">
            <x v="226"/>
          </reference>
          <reference field="1" count="1">
            <x v="701"/>
          </reference>
        </references>
      </pivotArea>
    </format>
    <format dxfId="11849">
      <pivotArea dataOnly="0" labelOnly="1" fieldPosition="0">
        <references count="2">
          <reference field="0" count="1" selected="0">
            <x v="227"/>
          </reference>
          <reference field="1" count="1">
            <x v="702"/>
          </reference>
        </references>
      </pivotArea>
    </format>
    <format dxfId="11848">
      <pivotArea dataOnly="0" labelOnly="1" fieldPosition="0">
        <references count="2">
          <reference field="0" count="1" selected="0">
            <x v="228"/>
          </reference>
          <reference field="1" count="1">
            <x v="703"/>
          </reference>
        </references>
      </pivotArea>
    </format>
    <format dxfId="11847">
      <pivotArea dataOnly="0" labelOnly="1" fieldPosition="0">
        <references count="2">
          <reference field="0" count="1" selected="0">
            <x v="229"/>
          </reference>
          <reference field="1" count="1">
            <x v="704"/>
          </reference>
        </references>
      </pivotArea>
    </format>
    <format dxfId="11846">
      <pivotArea dataOnly="0" labelOnly="1" fieldPosition="0">
        <references count="2">
          <reference field="0" count="1" selected="0">
            <x v="230"/>
          </reference>
          <reference field="1" count="1">
            <x v="705"/>
          </reference>
        </references>
      </pivotArea>
    </format>
    <format dxfId="11845">
      <pivotArea dataOnly="0" labelOnly="1" fieldPosition="0">
        <references count="2">
          <reference field="0" count="1" selected="0">
            <x v="231"/>
          </reference>
          <reference field="1" count="1">
            <x v="706"/>
          </reference>
        </references>
      </pivotArea>
    </format>
    <format dxfId="11844">
      <pivotArea dataOnly="0" labelOnly="1" fieldPosition="0">
        <references count="2">
          <reference field="0" count="1" selected="0">
            <x v="232"/>
          </reference>
          <reference field="1" count="1">
            <x v="707"/>
          </reference>
        </references>
      </pivotArea>
    </format>
    <format dxfId="11843">
      <pivotArea dataOnly="0" labelOnly="1" fieldPosition="0">
        <references count="2">
          <reference field="0" count="1" selected="0">
            <x v="233"/>
          </reference>
          <reference field="1" count="1">
            <x v="708"/>
          </reference>
        </references>
      </pivotArea>
    </format>
    <format dxfId="11842">
      <pivotArea dataOnly="0" labelOnly="1" fieldPosition="0">
        <references count="2">
          <reference field="0" count="1" selected="0">
            <x v="234"/>
          </reference>
          <reference field="1" count="1">
            <x v="709"/>
          </reference>
        </references>
      </pivotArea>
    </format>
    <format dxfId="11841">
      <pivotArea dataOnly="0" labelOnly="1" fieldPosition="0">
        <references count="2">
          <reference field="0" count="1" selected="0">
            <x v="235"/>
          </reference>
          <reference field="1" count="1">
            <x v="710"/>
          </reference>
        </references>
      </pivotArea>
    </format>
    <format dxfId="11840">
      <pivotArea dataOnly="0" labelOnly="1" fieldPosition="0">
        <references count="2">
          <reference field="0" count="1" selected="0">
            <x v="236"/>
          </reference>
          <reference field="1" count="1">
            <x v="711"/>
          </reference>
        </references>
      </pivotArea>
    </format>
    <format dxfId="11839">
      <pivotArea dataOnly="0" labelOnly="1" fieldPosition="0">
        <references count="2">
          <reference field="0" count="1" selected="0">
            <x v="237"/>
          </reference>
          <reference field="1" count="1">
            <x v="712"/>
          </reference>
        </references>
      </pivotArea>
    </format>
    <format dxfId="11838">
      <pivotArea dataOnly="0" labelOnly="1" fieldPosition="0">
        <references count="2">
          <reference field="0" count="1" selected="0">
            <x v="238"/>
          </reference>
          <reference field="1" count="1">
            <x v="713"/>
          </reference>
        </references>
      </pivotArea>
    </format>
    <format dxfId="11837">
      <pivotArea dataOnly="0" labelOnly="1" fieldPosition="0">
        <references count="2">
          <reference field="0" count="1" selected="0">
            <x v="239"/>
          </reference>
          <reference field="1" count="1">
            <x v="714"/>
          </reference>
        </references>
      </pivotArea>
    </format>
    <format dxfId="11836">
      <pivotArea dataOnly="0" labelOnly="1" fieldPosition="0">
        <references count="2">
          <reference field="0" count="1" selected="0">
            <x v="240"/>
          </reference>
          <reference field="1" count="1">
            <x v="715"/>
          </reference>
        </references>
      </pivotArea>
    </format>
    <format dxfId="11835">
      <pivotArea dataOnly="0" labelOnly="1" fieldPosition="0">
        <references count="2">
          <reference field="0" count="1" selected="0">
            <x v="241"/>
          </reference>
          <reference field="1" count="1">
            <x v="716"/>
          </reference>
        </references>
      </pivotArea>
    </format>
    <format dxfId="11834">
      <pivotArea dataOnly="0" labelOnly="1" fieldPosition="0">
        <references count="2">
          <reference field="0" count="1" selected="0">
            <x v="242"/>
          </reference>
          <reference field="1" count="1">
            <x v="717"/>
          </reference>
        </references>
      </pivotArea>
    </format>
    <format dxfId="11833">
      <pivotArea dataOnly="0" labelOnly="1" fieldPosition="0">
        <references count="2">
          <reference field="0" count="1" selected="0">
            <x v="243"/>
          </reference>
          <reference field="1" count="1">
            <x v="718"/>
          </reference>
        </references>
      </pivotArea>
    </format>
    <format dxfId="11832">
      <pivotArea dataOnly="0" labelOnly="1" fieldPosition="0">
        <references count="2">
          <reference field="0" count="1" selected="0">
            <x v="244"/>
          </reference>
          <reference field="1" count="1">
            <x v="719"/>
          </reference>
        </references>
      </pivotArea>
    </format>
    <format dxfId="11831">
      <pivotArea dataOnly="0" labelOnly="1" fieldPosition="0">
        <references count="2">
          <reference field="0" count="1" selected="0">
            <x v="245"/>
          </reference>
          <reference field="1" count="1">
            <x v="720"/>
          </reference>
        </references>
      </pivotArea>
    </format>
    <format dxfId="11830">
      <pivotArea dataOnly="0" labelOnly="1" fieldPosition="0">
        <references count="2">
          <reference field="0" count="1" selected="0">
            <x v="246"/>
          </reference>
          <reference field="1" count="1">
            <x v="721"/>
          </reference>
        </references>
      </pivotArea>
    </format>
    <format dxfId="11829">
      <pivotArea dataOnly="0" labelOnly="1" fieldPosition="0">
        <references count="2">
          <reference field="0" count="1" selected="0">
            <x v="247"/>
          </reference>
          <reference field="1" count="1">
            <x v="722"/>
          </reference>
        </references>
      </pivotArea>
    </format>
    <format dxfId="11828">
      <pivotArea dataOnly="0" labelOnly="1" fieldPosition="0">
        <references count="2">
          <reference field="0" count="1" selected="0">
            <x v="248"/>
          </reference>
          <reference field="1" count="1">
            <x v="723"/>
          </reference>
        </references>
      </pivotArea>
    </format>
    <format dxfId="11827">
      <pivotArea dataOnly="0" labelOnly="1" fieldPosition="0">
        <references count="2">
          <reference field="0" count="1" selected="0">
            <x v="249"/>
          </reference>
          <reference field="1" count="1">
            <x v="724"/>
          </reference>
        </references>
      </pivotArea>
    </format>
    <format dxfId="11826">
      <pivotArea dataOnly="0" labelOnly="1" fieldPosition="0">
        <references count="2">
          <reference field="0" count="1" selected="0">
            <x v="250"/>
          </reference>
          <reference field="1" count="1">
            <x v="725"/>
          </reference>
        </references>
      </pivotArea>
    </format>
    <format dxfId="11825">
      <pivotArea dataOnly="0" labelOnly="1" fieldPosition="0">
        <references count="2">
          <reference field="0" count="1" selected="0">
            <x v="251"/>
          </reference>
          <reference field="1" count="1">
            <x v="726"/>
          </reference>
        </references>
      </pivotArea>
    </format>
    <format dxfId="11824">
      <pivotArea dataOnly="0" labelOnly="1" fieldPosition="0">
        <references count="2">
          <reference field="0" count="1" selected="0">
            <x v="252"/>
          </reference>
          <reference field="1" count="1">
            <x v="727"/>
          </reference>
        </references>
      </pivotArea>
    </format>
    <format dxfId="11823">
      <pivotArea dataOnly="0" labelOnly="1" fieldPosition="0">
        <references count="2">
          <reference field="0" count="1" selected="0">
            <x v="253"/>
          </reference>
          <reference field="1" count="1">
            <x v="728"/>
          </reference>
        </references>
      </pivotArea>
    </format>
    <format dxfId="11822">
      <pivotArea dataOnly="0" labelOnly="1" fieldPosition="0">
        <references count="2">
          <reference field="0" count="1" selected="0">
            <x v="254"/>
          </reference>
          <reference field="1" count="1">
            <x v="729"/>
          </reference>
        </references>
      </pivotArea>
    </format>
    <format dxfId="11821">
      <pivotArea dataOnly="0" labelOnly="1" fieldPosition="0">
        <references count="2">
          <reference field="0" count="1" selected="0">
            <x v="255"/>
          </reference>
          <reference field="1" count="1">
            <x v="730"/>
          </reference>
        </references>
      </pivotArea>
    </format>
    <format dxfId="11820">
      <pivotArea dataOnly="0" labelOnly="1" fieldPosition="0">
        <references count="2">
          <reference field="0" count="1" selected="0">
            <x v="256"/>
          </reference>
          <reference field="1" count="1">
            <x v="731"/>
          </reference>
        </references>
      </pivotArea>
    </format>
    <format dxfId="11819">
      <pivotArea dataOnly="0" labelOnly="1" fieldPosition="0">
        <references count="2">
          <reference field="0" count="1" selected="0">
            <x v="257"/>
          </reference>
          <reference field="1" count="1">
            <x v="732"/>
          </reference>
        </references>
      </pivotArea>
    </format>
    <format dxfId="11818">
      <pivotArea dataOnly="0" labelOnly="1" fieldPosition="0">
        <references count="2">
          <reference field="0" count="1" selected="0">
            <x v="258"/>
          </reference>
          <reference field="1" count="1">
            <x v="733"/>
          </reference>
        </references>
      </pivotArea>
    </format>
    <format dxfId="11817">
      <pivotArea dataOnly="0" labelOnly="1" fieldPosition="0">
        <references count="2">
          <reference field="0" count="1" selected="0">
            <x v="259"/>
          </reference>
          <reference field="1" count="1">
            <x v="734"/>
          </reference>
        </references>
      </pivotArea>
    </format>
    <format dxfId="11816">
      <pivotArea dataOnly="0" labelOnly="1" fieldPosition="0">
        <references count="2">
          <reference field="0" count="1" selected="0">
            <x v="260"/>
          </reference>
          <reference field="1" count="1">
            <x v="735"/>
          </reference>
        </references>
      </pivotArea>
    </format>
    <format dxfId="11815">
      <pivotArea dataOnly="0" labelOnly="1" fieldPosition="0">
        <references count="2">
          <reference field="0" count="1" selected="0">
            <x v="261"/>
          </reference>
          <reference field="1" count="1">
            <x v="736"/>
          </reference>
        </references>
      </pivotArea>
    </format>
    <format dxfId="11814">
      <pivotArea dataOnly="0" labelOnly="1" fieldPosition="0">
        <references count="2">
          <reference field="0" count="1" selected="0">
            <x v="262"/>
          </reference>
          <reference field="1" count="1">
            <x v="737"/>
          </reference>
        </references>
      </pivotArea>
    </format>
    <format dxfId="11813">
      <pivotArea dataOnly="0" labelOnly="1" fieldPosition="0">
        <references count="2">
          <reference field="0" count="1" selected="0">
            <x v="263"/>
          </reference>
          <reference field="1" count="1">
            <x v="738"/>
          </reference>
        </references>
      </pivotArea>
    </format>
    <format dxfId="11812">
      <pivotArea dataOnly="0" labelOnly="1" fieldPosition="0">
        <references count="2">
          <reference field="0" count="1" selected="0">
            <x v="264"/>
          </reference>
          <reference field="1" count="1">
            <x v="739"/>
          </reference>
        </references>
      </pivotArea>
    </format>
    <format dxfId="11811">
      <pivotArea dataOnly="0" labelOnly="1" fieldPosition="0">
        <references count="2">
          <reference field="0" count="1" selected="0">
            <x v="265"/>
          </reference>
          <reference field="1" count="1">
            <x v="740"/>
          </reference>
        </references>
      </pivotArea>
    </format>
    <format dxfId="11810">
      <pivotArea dataOnly="0" labelOnly="1" fieldPosition="0">
        <references count="2">
          <reference field="0" count="1" selected="0">
            <x v="266"/>
          </reference>
          <reference field="1" count="1">
            <x v="741"/>
          </reference>
        </references>
      </pivotArea>
    </format>
    <format dxfId="11809">
      <pivotArea dataOnly="0" labelOnly="1" fieldPosition="0">
        <references count="2">
          <reference field="0" count="1" selected="0">
            <x v="267"/>
          </reference>
          <reference field="1" count="1">
            <x v="742"/>
          </reference>
        </references>
      </pivotArea>
    </format>
    <format dxfId="11808">
      <pivotArea dataOnly="0" labelOnly="1" fieldPosition="0">
        <references count="2">
          <reference field="0" count="1" selected="0">
            <x v="268"/>
          </reference>
          <reference field="1" count="1">
            <x v="743"/>
          </reference>
        </references>
      </pivotArea>
    </format>
    <format dxfId="11807">
      <pivotArea dataOnly="0" labelOnly="1" fieldPosition="0">
        <references count="2">
          <reference field="0" count="1" selected="0">
            <x v="269"/>
          </reference>
          <reference field="1" count="1">
            <x v="744"/>
          </reference>
        </references>
      </pivotArea>
    </format>
    <format dxfId="11806">
      <pivotArea dataOnly="0" labelOnly="1" fieldPosition="0">
        <references count="2">
          <reference field="0" count="1" selected="0">
            <x v="270"/>
          </reference>
          <reference field="1" count="1">
            <x v="745"/>
          </reference>
        </references>
      </pivotArea>
    </format>
    <format dxfId="11805">
      <pivotArea dataOnly="0" labelOnly="1" fieldPosition="0">
        <references count="2">
          <reference field="0" count="1" selected="0">
            <x v="271"/>
          </reference>
          <reference field="1" count="1">
            <x v="746"/>
          </reference>
        </references>
      </pivotArea>
    </format>
    <format dxfId="11804">
      <pivotArea dataOnly="0" labelOnly="1" fieldPosition="0">
        <references count="2">
          <reference field="0" count="1" selected="0">
            <x v="272"/>
          </reference>
          <reference field="1" count="1">
            <x v="747"/>
          </reference>
        </references>
      </pivotArea>
    </format>
    <format dxfId="11803">
      <pivotArea dataOnly="0" labelOnly="1" fieldPosition="0">
        <references count="2">
          <reference field="0" count="1" selected="0">
            <x v="273"/>
          </reference>
          <reference field="1" count="1">
            <x v="748"/>
          </reference>
        </references>
      </pivotArea>
    </format>
    <format dxfId="11802">
      <pivotArea dataOnly="0" labelOnly="1" fieldPosition="0">
        <references count="2">
          <reference field="0" count="1" selected="0">
            <x v="274"/>
          </reference>
          <reference field="1" count="1">
            <x v="749"/>
          </reference>
        </references>
      </pivotArea>
    </format>
    <format dxfId="11801">
      <pivotArea dataOnly="0" labelOnly="1" fieldPosition="0">
        <references count="2">
          <reference field="0" count="1" selected="0">
            <x v="275"/>
          </reference>
          <reference field="1" count="1">
            <x v="750"/>
          </reference>
        </references>
      </pivotArea>
    </format>
    <format dxfId="11800">
      <pivotArea dataOnly="0" labelOnly="1" fieldPosition="0">
        <references count="2">
          <reference field="0" count="1" selected="0">
            <x v="276"/>
          </reference>
          <reference field="1" count="1">
            <x v="751"/>
          </reference>
        </references>
      </pivotArea>
    </format>
    <format dxfId="11799">
      <pivotArea dataOnly="0" labelOnly="1" fieldPosition="0">
        <references count="2">
          <reference field="0" count="1" selected="0">
            <x v="277"/>
          </reference>
          <reference field="1" count="1">
            <x v="752"/>
          </reference>
        </references>
      </pivotArea>
    </format>
    <format dxfId="11798">
      <pivotArea dataOnly="0" labelOnly="1" fieldPosition="0">
        <references count="2">
          <reference field="0" count="1" selected="0">
            <x v="278"/>
          </reference>
          <reference field="1" count="1">
            <x v="753"/>
          </reference>
        </references>
      </pivotArea>
    </format>
    <format dxfId="11797">
      <pivotArea dataOnly="0" labelOnly="1" fieldPosition="0">
        <references count="2">
          <reference field="0" count="1" selected="0">
            <x v="279"/>
          </reference>
          <reference field="1" count="1">
            <x v="754"/>
          </reference>
        </references>
      </pivotArea>
    </format>
    <format dxfId="11796">
      <pivotArea dataOnly="0" labelOnly="1" fieldPosition="0">
        <references count="2">
          <reference field="0" count="1" selected="0">
            <x v="280"/>
          </reference>
          <reference field="1" count="1">
            <x v="755"/>
          </reference>
        </references>
      </pivotArea>
    </format>
    <format dxfId="11795">
      <pivotArea dataOnly="0" labelOnly="1" fieldPosition="0">
        <references count="2">
          <reference field="0" count="1" selected="0">
            <x v="281"/>
          </reference>
          <reference field="1" count="1">
            <x v="756"/>
          </reference>
        </references>
      </pivotArea>
    </format>
    <format dxfId="11794">
      <pivotArea dataOnly="0" labelOnly="1" fieldPosition="0">
        <references count="2">
          <reference field="0" count="1" selected="0">
            <x v="282"/>
          </reference>
          <reference field="1" count="1">
            <x v="757"/>
          </reference>
        </references>
      </pivotArea>
    </format>
    <format dxfId="11793">
      <pivotArea dataOnly="0" labelOnly="1" fieldPosition="0">
        <references count="2">
          <reference field="0" count="1" selected="0">
            <x v="283"/>
          </reference>
          <reference field="1" count="1">
            <x v="758"/>
          </reference>
        </references>
      </pivotArea>
    </format>
    <format dxfId="11792">
      <pivotArea dataOnly="0" labelOnly="1" fieldPosition="0">
        <references count="2">
          <reference field="0" count="1" selected="0">
            <x v="284"/>
          </reference>
          <reference field="1" count="1">
            <x v="759"/>
          </reference>
        </references>
      </pivotArea>
    </format>
    <format dxfId="11791">
      <pivotArea dataOnly="0" labelOnly="1" fieldPosition="0">
        <references count="2">
          <reference field="0" count="1" selected="0">
            <x v="285"/>
          </reference>
          <reference field="1" count="1">
            <x v="760"/>
          </reference>
        </references>
      </pivotArea>
    </format>
    <format dxfId="11790">
      <pivotArea dataOnly="0" labelOnly="1" fieldPosition="0">
        <references count="2">
          <reference field="0" count="1" selected="0">
            <x v="286"/>
          </reference>
          <reference field="1" count="1">
            <x v="761"/>
          </reference>
        </references>
      </pivotArea>
    </format>
    <format dxfId="11789">
      <pivotArea dataOnly="0" labelOnly="1" fieldPosition="0">
        <references count="2">
          <reference field="0" count="1" selected="0">
            <x v="287"/>
          </reference>
          <reference field="1" count="1">
            <x v="762"/>
          </reference>
        </references>
      </pivotArea>
    </format>
    <format dxfId="11788">
      <pivotArea dataOnly="0" labelOnly="1" fieldPosition="0">
        <references count="2">
          <reference field="0" count="1" selected="0">
            <x v="288"/>
          </reference>
          <reference field="1" count="1">
            <x v="763"/>
          </reference>
        </references>
      </pivotArea>
    </format>
    <format dxfId="11787">
      <pivotArea dataOnly="0" labelOnly="1" fieldPosition="0">
        <references count="2">
          <reference field="0" count="1" selected="0">
            <x v="289"/>
          </reference>
          <reference field="1" count="1">
            <x v="764"/>
          </reference>
        </references>
      </pivotArea>
    </format>
    <format dxfId="11786">
      <pivotArea dataOnly="0" labelOnly="1" fieldPosition="0">
        <references count="2">
          <reference field="0" count="1" selected="0">
            <x v="290"/>
          </reference>
          <reference field="1" count="1">
            <x v="765"/>
          </reference>
        </references>
      </pivotArea>
    </format>
    <format dxfId="11785">
      <pivotArea dataOnly="0" labelOnly="1" fieldPosition="0">
        <references count="2">
          <reference field="0" count="1" selected="0">
            <x v="291"/>
          </reference>
          <reference field="1" count="1">
            <x v="766"/>
          </reference>
        </references>
      </pivotArea>
    </format>
    <format dxfId="11784">
      <pivotArea dataOnly="0" labelOnly="1" fieldPosition="0">
        <references count="2">
          <reference field="0" count="1" selected="0">
            <x v="292"/>
          </reference>
          <reference field="1" count="1">
            <x v="767"/>
          </reference>
        </references>
      </pivotArea>
    </format>
    <format dxfId="11783">
      <pivotArea dataOnly="0" labelOnly="1" fieldPosition="0">
        <references count="2">
          <reference field="0" count="1" selected="0">
            <x v="293"/>
          </reference>
          <reference field="1" count="1">
            <x v="768"/>
          </reference>
        </references>
      </pivotArea>
    </format>
    <format dxfId="11782">
      <pivotArea dataOnly="0" labelOnly="1" fieldPosition="0">
        <references count="2">
          <reference field="0" count="1" selected="0">
            <x v="294"/>
          </reference>
          <reference field="1" count="1">
            <x v="769"/>
          </reference>
        </references>
      </pivotArea>
    </format>
    <format dxfId="11781">
      <pivotArea dataOnly="0" labelOnly="1" fieldPosition="0">
        <references count="2">
          <reference field="0" count="1" selected="0">
            <x v="295"/>
          </reference>
          <reference field="1" count="1">
            <x v="770"/>
          </reference>
        </references>
      </pivotArea>
    </format>
    <format dxfId="11780">
      <pivotArea dataOnly="0" labelOnly="1" fieldPosition="0">
        <references count="2">
          <reference field="0" count="1" selected="0">
            <x v="296"/>
          </reference>
          <reference field="1" count="1">
            <x v="771"/>
          </reference>
        </references>
      </pivotArea>
    </format>
    <format dxfId="11779">
      <pivotArea dataOnly="0" labelOnly="1" fieldPosition="0">
        <references count="2">
          <reference field="0" count="1" selected="0">
            <x v="297"/>
          </reference>
          <reference field="1" count="1">
            <x v="772"/>
          </reference>
        </references>
      </pivotArea>
    </format>
    <format dxfId="11778">
      <pivotArea dataOnly="0" labelOnly="1" fieldPosition="0">
        <references count="2">
          <reference field="0" count="1" selected="0">
            <x v="298"/>
          </reference>
          <reference field="1" count="1">
            <x v="773"/>
          </reference>
        </references>
      </pivotArea>
    </format>
    <format dxfId="11777">
      <pivotArea dataOnly="0" labelOnly="1" fieldPosition="0">
        <references count="2">
          <reference field="0" count="1" selected="0">
            <x v="299"/>
          </reference>
          <reference field="1" count="1">
            <x v="774"/>
          </reference>
        </references>
      </pivotArea>
    </format>
    <format dxfId="11776">
      <pivotArea dataOnly="0" labelOnly="1" fieldPosition="0">
        <references count="2">
          <reference field="0" count="1" selected="0">
            <x v="300"/>
          </reference>
          <reference field="1" count="1">
            <x v="775"/>
          </reference>
        </references>
      </pivotArea>
    </format>
    <format dxfId="11775">
      <pivotArea dataOnly="0" labelOnly="1" fieldPosition="0">
        <references count="2">
          <reference field="0" count="1" selected="0">
            <x v="301"/>
          </reference>
          <reference field="1" count="1">
            <x v="776"/>
          </reference>
        </references>
      </pivotArea>
    </format>
    <format dxfId="11774">
      <pivotArea dataOnly="0" labelOnly="1" fieldPosition="0">
        <references count="2">
          <reference field="0" count="1" selected="0">
            <x v="302"/>
          </reference>
          <reference field="1" count="1">
            <x v="777"/>
          </reference>
        </references>
      </pivotArea>
    </format>
    <format dxfId="11773">
      <pivotArea dataOnly="0" labelOnly="1" fieldPosition="0">
        <references count="2">
          <reference field="0" count="1" selected="0">
            <x v="303"/>
          </reference>
          <reference field="1" count="1">
            <x v="778"/>
          </reference>
        </references>
      </pivotArea>
    </format>
    <format dxfId="11772">
      <pivotArea dataOnly="0" labelOnly="1" fieldPosition="0">
        <references count="2">
          <reference field="0" count="1" selected="0">
            <x v="304"/>
          </reference>
          <reference field="1" count="1">
            <x v="779"/>
          </reference>
        </references>
      </pivotArea>
    </format>
    <format dxfId="11771">
      <pivotArea dataOnly="0" labelOnly="1" fieldPosition="0">
        <references count="2">
          <reference field="0" count="1" selected="0">
            <x v="305"/>
          </reference>
          <reference field="1" count="1">
            <x v="780"/>
          </reference>
        </references>
      </pivotArea>
    </format>
    <format dxfId="11770">
      <pivotArea dataOnly="0" labelOnly="1" fieldPosition="0">
        <references count="2">
          <reference field="0" count="1" selected="0">
            <x v="306"/>
          </reference>
          <reference field="1" count="1">
            <x v="781"/>
          </reference>
        </references>
      </pivotArea>
    </format>
    <format dxfId="11769">
      <pivotArea dataOnly="0" labelOnly="1" fieldPosition="0">
        <references count="2">
          <reference field="0" count="1" selected="0">
            <x v="307"/>
          </reference>
          <reference field="1" count="1">
            <x v="782"/>
          </reference>
        </references>
      </pivotArea>
    </format>
    <format dxfId="11768">
      <pivotArea dataOnly="0" labelOnly="1" fieldPosition="0">
        <references count="2">
          <reference field="0" count="1" selected="0">
            <x v="308"/>
          </reference>
          <reference field="1" count="1">
            <x v="783"/>
          </reference>
        </references>
      </pivotArea>
    </format>
    <format dxfId="11767">
      <pivotArea dataOnly="0" labelOnly="1" fieldPosition="0">
        <references count="2">
          <reference field="0" count="1" selected="0">
            <x v="309"/>
          </reference>
          <reference field="1" count="1">
            <x v="784"/>
          </reference>
        </references>
      </pivotArea>
    </format>
    <format dxfId="11766">
      <pivotArea dataOnly="0" labelOnly="1" fieldPosition="0">
        <references count="2">
          <reference field="0" count="1" selected="0">
            <x v="310"/>
          </reference>
          <reference field="1" count="1">
            <x v="785"/>
          </reference>
        </references>
      </pivotArea>
    </format>
    <format dxfId="11765">
      <pivotArea dataOnly="0" labelOnly="1" fieldPosition="0">
        <references count="2">
          <reference field="0" count="1" selected="0">
            <x v="311"/>
          </reference>
          <reference field="1" count="1">
            <x v="786"/>
          </reference>
        </references>
      </pivotArea>
    </format>
    <format dxfId="11764">
      <pivotArea dataOnly="0" labelOnly="1" fieldPosition="0">
        <references count="2">
          <reference field="0" count="1" selected="0">
            <x v="312"/>
          </reference>
          <reference field="1" count="1">
            <x v="787"/>
          </reference>
        </references>
      </pivotArea>
    </format>
    <format dxfId="11763">
      <pivotArea dataOnly="0" labelOnly="1" fieldPosition="0">
        <references count="2">
          <reference field="0" count="1" selected="0">
            <x v="313"/>
          </reference>
          <reference field="1" count="1">
            <x v="788"/>
          </reference>
        </references>
      </pivotArea>
    </format>
    <format dxfId="11762">
      <pivotArea dataOnly="0" labelOnly="1" fieldPosition="0">
        <references count="2">
          <reference field="0" count="1" selected="0">
            <x v="314"/>
          </reference>
          <reference field="1" count="1">
            <x v="789"/>
          </reference>
        </references>
      </pivotArea>
    </format>
    <format dxfId="11761">
      <pivotArea dataOnly="0" labelOnly="1" fieldPosition="0">
        <references count="2">
          <reference field="0" count="1" selected="0">
            <x v="315"/>
          </reference>
          <reference field="1" count="1">
            <x v="790"/>
          </reference>
        </references>
      </pivotArea>
    </format>
    <format dxfId="11760">
      <pivotArea dataOnly="0" labelOnly="1" fieldPosition="0">
        <references count="2">
          <reference field="0" count="1" selected="0">
            <x v="316"/>
          </reference>
          <reference field="1" count="1">
            <x v="791"/>
          </reference>
        </references>
      </pivotArea>
    </format>
    <format dxfId="11759">
      <pivotArea dataOnly="0" labelOnly="1" fieldPosition="0">
        <references count="2">
          <reference field="0" count="1" selected="0">
            <x v="317"/>
          </reference>
          <reference field="1" count="1">
            <x v="792"/>
          </reference>
        </references>
      </pivotArea>
    </format>
    <format dxfId="11758">
      <pivotArea dataOnly="0" labelOnly="1" fieldPosition="0">
        <references count="2">
          <reference field="0" count="1" selected="0">
            <x v="318"/>
          </reference>
          <reference field="1" count="1">
            <x v="793"/>
          </reference>
        </references>
      </pivotArea>
    </format>
    <format dxfId="11757">
      <pivotArea dataOnly="0" labelOnly="1" fieldPosition="0">
        <references count="2">
          <reference field="0" count="1" selected="0">
            <x v="319"/>
          </reference>
          <reference field="1" count="1">
            <x v="794"/>
          </reference>
        </references>
      </pivotArea>
    </format>
    <format dxfId="11756">
      <pivotArea dataOnly="0" labelOnly="1" fieldPosition="0">
        <references count="2">
          <reference field="0" count="1" selected="0">
            <x v="320"/>
          </reference>
          <reference field="1" count="1">
            <x v="795"/>
          </reference>
        </references>
      </pivotArea>
    </format>
    <format dxfId="11755">
      <pivotArea dataOnly="0" labelOnly="1" fieldPosition="0">
        <references count="2">
          <reference field="0" count="1" selected="0">
            <x v="321"/>
          </reference>
          <reference field="1" count="1">
            <x v="796"/>
          </reference>
        </references>
      </pivotArea>
    </format>
    <format dxfId="11754">
      <pivotArea dataOnly="0" labelOnly="1" fieldPosition="0">
        <references count="2">
          <reference field="0" count="1" selected="0">
            <x v="322"/>
          </reference>
          <reference field="1" count="1">
            <x v="797"/>
          </reference>
        </references>
      </pivotArea>
    </format>
    <format dxfId="11753">
      <pivotArea dataOnly="0" labelOnly="1" fieldPosition="0">
        <references count="2">
          <reference field="0" count="1" selected="0">
            <x v="323"/>
          </reference>
          <reference field="1" count="1">
            <x v="798"/>
          </reference>
        </references>
      </pivotArea>
    </format>
    <format dxfId="11752">
      <pivotArea dataOnly="0" labelOnly="1" fieldPosition="0">
        <references count="2">
          <reference field="0" count="1" selected="0">
            <x v="324"/>
          </reference>
          <reference field="1" count="1">
            <x v="799"/>
          </reference>
        </references>
      </pivotArea>
    </format>
    <format dxfId="11751">
      <pivotArea dataOnly="0" labelOnly="1" fieldPosition="0">
        <references count="2">
          <reference field="0" count="1" selected="0">
            <x v="325"/>
          </reference>
          <reference field="1" count="1">
            <x v="800"/>
          </reference>
        </references>
      </pivotArea>
    </format>
    <format dxfId="11750">
      <pivotArea dataOnly="0" labelOnly="1" fieldPosition="0">
        <references count="2">
          <reference field="0" count="1" selected="0">
            <x v="326"/>
          </reference>
          <reference field="1" count="1">
            <x v="801"/>
          </reference>
        </references>
      </pivotArea>
    </format>
    <format dxfId="11749">
      <pivotArea dataOnly="0" labelOnly="1" fieldPosition="0">
        <references count="2">
          <reference field="0" count="1" selected="0">
            <x v="327"/>
          </reference>
          <reference field="1" count="1">
            <x v="802"/>
          </reference>
        </references>
      </pivotArea>
    </format>
    <format dxfId="11748">
      <pivotArea dataOnly="0" labelOnly="1" fieldPosition="0">
        <references count="2">
          <reference field="0" count="1" selected="0">
            <x v="328"/>
          </reference>
          <reference field="1" count="1">
            <x v="803"/>
          </reference>
        </references>
      </pivotArea>
    </format>
    <format dxfId="11747">
      <pivotArea dataOnly="0" labelOnly="1" fieldPosition="0">
        <references count="2">
          <reference field="0" count="1" selected="0">
            <x v="329"/>
          </reference>
          <reference field="1" count="1">
            <x v="804"/>
          </reference>
        </references>
      </pivotArea>
    </format>
    <format dxfId="11746">
      <pivotArea dataOnly="0" labelOnly="1" fieldPosition="0">
        <references count="2">
          <reference field="0" count="1" selected="0">
            <x v="330"/>
          </reference>
          <reference field="1" count="1">
            <x v="805"/>
          </reference>
        </references>
      </pivotArea>
    </format>
    <format dxfId="11745">
      <pivotArea dataOnly="0" labelOnly="1" fieldPosition="0">
        <references count="2">
          <reference field="0" count="1" selected="0">
            <x v="331"/>
          </reference>
          <reference field="1" count="1">
            <x v="806"/>
          </reference>
        </references>
      </pivotArea>
    </format>
    <format dxfId="11744">
      <pivotArea dataOnly="0" labelOnly="1" fieldPosition="0">
        <references count="2">
          <reference field="0" count="1" selected="0">
            <x v="332"/>
          </reference>
          <reference field="1" count="1">
            <x v="807"/>
          </reference>
        </references>
      </pivotArea>
    </format>
    <format dxfId="11743">
      <pivotArea dataOnly="0" labelOnly="1" fieldPosition="0">
        <references count="2">
          <reference field="0" count="1" selected="0">
            <x v="333"/>
          </reference>
          <reference field="1" count="1">
            <x v="808"/>
          </reference>
        </references>
      </pivotArea>
    </format>
    <format dxfId="11742">
      <pivotArea dataOnly="0" labelOnly="1" fieldPosition="0">
        <references count="2">
          <reference field="0" count="1" selected="0">
            <x v="334"/>
          </reference>
          <reference field="1" count="1">
            <x v="809"/>
          </reference>
        </references>
      </pivotArea>
    </format>
    <format dxfId="11741">
      <pivotArea dataOnly="0" labelOnly="1" fieldPosition="0">
        <references count="2">
          <reference field="0" count="1" selected="0">
            <x v="335"/>
          </reference>
          <reference field="1" count="1">
            <x v="810"/>
          </reference>
        </references>
      </pivotArea>
    </format>
    <format dxfId="11740">
      <pivotArea dataOnly="0" labelOnly="1" fieldPosition="0">
        <references count="2">
          <reference field="0" count="1" selected="0">
            <x v="336"/>
          </reference>
          <reference field="1" count="1">
            <x v="811"/>
          </reference>
        </references>
      </pivotArea>
    </format>
    <format dxfId="11739">
      <pivotArea dataOnly="0" labelOnly="1" fieldPosition="0">
        <references count="2">
          <reference field="0" count="1" selected="0">
            <x v="337"/>
          </reference>
          <reference field="1" count="1">
            <x v="812"/>
          </reference>
        </references>
      </pivotArea>
    </format>
    <format dxfId="11738">
      <pivotArea dataOnly="0" labelOnly="1" fieldPosition="0">
        <references count="2">
          <reference field="0" count="1" selected="0">
            <x v="338"/>
          </reference>
          <reference field="1" count="1">
            <x v="813"/>
          </reference>
        </references>
      </pivotArea>
    </format>
    <format dxfId="11737">
      <pivotArea dataOnly="0" labelOnly="1" fieldPosition="0">
        <references count="2">
          <reference field="0" count="1" selected="0">
            <x v="339"/>
          </reference>
          <reference field="1" count="1">
            <x v="814"/>
          </reference>
        </references>
      </pivotArea>
    </format>
    <format dxfId="11736">
      <pivotArea dataOnly="0" labelOnly="1" fieldPosition="0">
        <references count="2">
          <reference field="0" count="1" selected="0">
            <x v="340"/>
          </reference>
          <reference field="1" count="1">
            <x v="815"/>
          </reference>
        </references>
      </pivotArea>
    </format>
    <format dxfId="11735">
      <pivotArea dataOnly="0" labelOnly="1" fieldPosition="0">
        <references count="2">
          <reference field="0" count="1" selected="0">
            <x v="341"/>
          </reference>
          <reference field="1" count="1">
            <x v="816"/>
          </reference>
        </references>
      </pivotArea>
    </format>
    <format dxfId="11734">
      <pivotArea dataOnly="0" labelOnly="1" fieldPosition="0">
        <references count="2">
          <reference field="0" count="1" selected="0">
            <x v="342"/>
          </reference>
          <reference field="1" count="1">
            <x v="817"/>
          </reference>
        </references>
      </pivotArea>
    </format>
    <format dxfId="11733">
      <pivotArea dataOnly="0" labelOnly="1" fieldPosition="0">
        <references count="2">
          <reference field="0" count="1" selected="0">
            <x v="343"/>
          </reference>
          <reference field="1" count="1">
            <x v="818"/>
          </reference>
        </references>
      </pivotArea>
    </format>
    <format dxfId="11732">
      <pivotArea dataOnly="0" labelOnly="1" fieldPosition="0">
        <references count="2">
          <reference field="0" count="1" selected="0">
            <x v="344"/>
          </reference>
          <reference field="1" count="1">
            <x v="819"/>
          </reference>
        </references>
      </pivotArea>
    </format>
    <format dxfId="11731">
      <pivotArea dataOnly="0" labelOnly="1" fieldPosition="0">
        <references count="2">
          <reference field="0" count="1" selected="0">
            <x v="345"/>
          </reference>
          <reference field="1" count="1">
            <x v="820"/>
          </reference>
        </references>
      </pivotArea>
    </format>
    <format dxfId="11730">
      <pivotArea dataOnly="0" labelOnly="1" fieldPosition="0">
        <references count="2">
          <reference field="0" count="1" selected="0">
            <x v="346"/>
          </reference>
          <reference field="1" count="1">
            <x v="821"/>
          </reference>
        </references>
      </pivotArea>
    </format>
    <format dxfId="11729">
      <pivotArea dataOnly="0" labelOnly="1" fieldPosition="0">
        <references count="2">
          <reference field="0" count="1" selected="0">
            <x v="347"/>
          </reference>
          <reference field="1" count="1">
            <x v="822"/>
          </reference>
        </references>
      </pivotArea>
    </format>
    <format dxfId="11728">
      <pivotArea dataOnly="0" labelOnly="1" fieldPosition="0">
        <references count="2">
          <reference field="0" count="1" selected="0">
            <x v="348"/>
          </reference>
          <reference field="1" count="1">
            <x v="823"/>
          </reference>
        </references>
      </pivotArea>
    </format>
    <format dxfId="11727">
      <pivotArea dataOnly="0" labelOnly="1" fieldPosition="0">
        <references count="2">
          <reference field="0" count="1" selected="0">
            <x v="349"/>
          </reference>
          <reference field="1" count="1">
            <x v="824"/>
          </reference>
        </references>
      </pivotArea>
    </format>
    <format dxfId="11726">
      <pivotArea dataOnly="0" labelOnly="1" fieldPosition="0">
        <references count="2">
          <reference field="0" count="1" selected="0">
            <x v="350"/>
          </reference>
          <reference field="1" count="1">
            <x v="825"/>
          </reference>
        </references>
      </pivotArea>
    </format>
    <format dxfId="11725">
      <pivotArea dataOnly="0" labelOnly="1" fieldPosition="0">
        <references count="2">
          <reference field="0" count="1" selected="0">
            <x v="351"/>
          </reference>
          <reference field="1" count="1">
            <x v="826"/>
          </reference>
        </references>
      </pivotArea>
    </format>
    <format dxfId="11724">
      <pivotArea dataOnly="0" labelOnly="1" fieldPosition="0">
        <references count="2">
          <reference field="0" count="1" selected="0">
            <x v="352"/>
          </reference>
          <reference field="1" count="1">
            <x v="827"/>
          </reference>
        </references>
      </pivotArea>
    </format>
    <format dxfId="11723">
      <pivotArea dataOnly="0" labelOnly="1" fieldPosition="0">
        <references count="2">
          <reference field="0" count="1" selected="0">
            <x v="353"/>
          </reference>
          <reference field="1" count="1">
            <x v="828"/>
          </reference>
        </references>
      </pivotArea>
    </format>
    <format dxfId="11722">
      <pivotArea dataOnly="0" labelOnly="1" fieldPosition="0">
        <references count="2">
          <reference field="0" count="1" selected="0">
            <x v="354"/>
          </reference>
          <reference field="1" count="1">
            <x v="829"/>
          </reference>
        </references>
      </pivotArea>
    </format>
    <format dxfId="11721">
      <pivotArea dataOnly="0" labelOnly="1" fieldPosition="0">
        <references count="2">
          <reference field="0" count="1" selected="0">
            <x v="355"/>
          </reference>
          <reference field="1" count="1">
            <x v="830"/>
          </reference>
        </references>
      </pivotArea>
    </format>
    <format dxfId="11720">
      <pivotArea dataOnly="0" labelOnly="1" fieldPosition="0">
        <references count="2">
          <reference field="0" count="1" selected="0">
            <x v="356"/>
          </reference>
          <reference field="1" count="1">
            <x v="831"/>
          </reference>
        </references>
      </pivotArea>
    </format>
    <format dxfId="11719">
      <pivotArea dataOnly="0" labelOnly="1" fieldPosition="0">
        <references count="2">
          <reference field="0" count="1" selected="0">
            <x v="357"/>
          </reference>
          <reference field="1" count="1">
            <x v="832"/>
          </reference>
        </references>
      </pivotArea>
    </format>
    <format dxfId="11718">
      <pivotArea dataOnly="0" labelOnly="1" fieldPosition="0">
        <references count="2">
          <reference field="0" count="1" selected="0">
            <x v="358"/>
          </reference>
          <reference field="1" count="1">
            <x v="833"/>
          </reference>
        </references>
      </pivotArea>
    </format>
    <format dxfId="11717">
      <pivotArea dataOnly="0" labelOnly="1" fieldPosition="0">
        <references count="2">
          <reference field="0" count="1" selected="0">
            <x v="359"/>
          </reference>
          <reference field="1" count="1">
            <x v="834"/>
          </reference>
        </references>
      </pivotArea>
    </format>
    <format dxfId="11716">
      <pivotArea dataOnly="0" labelOnly="1" fieldPosition="0">
        <references count="2">
          <reference field="0" count="1" selected="0">
            <x v="360"/>
          </reference>
          <reference field="1" count="1">
            <x v="835"/>
          </reference>
        </references>
      </pivotArea>
    </format>
    <format dxfId="11715">
      <pivotArea dataOnly="0" labelOnly="1" fieldPosition="0">
        <references count="2">
          <reference field="0" count="1" selected="0">
            <x v="361"/>
          </reference>
          <reference field="1" count="1">
            <x v="836"/>
          </reference>
        </references>
      </pivotArea>
    </format>
    <format dxfId="11714">
      <pivotArea dataOnly="0" labelOnly="1" fieldPosition="0">
        <references count="2">
          <reference field="0" count="1" selected="0">
            <x v="362"/>
          </reference>
          <reference field="1" count="1">
            <x v="837"/>
          </reference>
        </references>
      </pivotArea>
    </format>
    <format dxfId="11713">
      <pivotArea dataOnly="0" labelOnly="1" fieldPosition="0">
        <references count="2">
          <reference field="0" count="1" selected="0">
            <x v="363"/>
          </reference>
          <reference field="1" count="1">
            <x v="838"/>
          </reference>
        </references>
      </pivotArea>
    </format>
    <format dxfId="11712">
      <pivotArea dataOnly="0" labelOnly="1" fieldPosition="0">
        <references count="2">
          <reference field="0" count="1" selected="0">
            <x v="364"/>
          </reference>
          <reference field="1" count="1">
            <x v="839"/>
          </reference>
        </references>
      </pivotArea>
    </format>
    <format dxfId="11711">
      <pivotArea dataOnly="0" labelOnly="1" fieldPosition="0">
        <references count="2">
          <reference field="0" count="1" selected="0">
            <x v="365"/>
          </reference>
          <reference field="1" count="1">
            <x v="840"/>
          </reference>
        </references>
      </pivotArea>
    </format>
    <format dxfId="11710">
      <pivotArea dataOnly="0" labelOnly="1" fieldPosition="0">
        <references count="2">
          <reference field="0" count="1" selected="0">
            <x v="366"/>
          </reference>
          <reference field="1" count="1">
            <x v="841"/>
          </reference>
        </references>
      </pivotArea>
    </format>
    <format dxfId="11709">
      <pivotArea dataOnly="0" labelOnly="1" fieldPosition="0">
        <references count="2">
          <reference field="0" count="1" selected="0">
            <x v="367"/>
          </reference>
          <reference field="1" count="1">
            <x v="842"/>
          </reference>
        </references>
      </pivotArea>
    </format>
    <format dxfId="11708">
      <pivotArea dataOnly="0" labelOnly="1" fieldPosition="0">
        <references count="2">
          <reference field="0" count="1" selected="0">
            <x v="368"/>
          </reference>
          <reference field="1" count="1">
            <x v="843"/>
          </reference>
        </references>
      </pivotArea>
    </format>
    <format dxfId="11707">
      <pivotArea dataOnly="0" labelOnly="1" fieldPosition="0">
        <references count="2">
          <reference field="0" count="1" selected="0">
            <x v="369"/>
          </reference>
          <reference field="1" count="1">
            <x v="844"/>
          </reference>
        </references>
      </pivotArea>
    </format>
    <format dxfId="11706">
      <pivotArea dataOnly="0" labelOnly="1" fieldPosition="0">
        <references count="2">
          <reference field="0" count="1" selected="0">
            <x v="370"/>
          </reference>
          <reference field="1" count="1">
            <x v="845"/>
          </reference>
        </references>
      </pivotArea>
    </format>
    <format dxfId="11705">
      <pivotArea dataOnly="0" labelOnly="1" fieldPosition="0">
        <references count="2">
          <reference field="0" count="1" selected="0">
            <x v="371"/>
          </reference>
          <reference field="1" count="1">
            <x v="846"/>
          </reference>
        </references>
      </pivotArea>
    </format>
    <format dxfId="11704">
      <pivotArea dataOnly="0" labelOnly="1" fieldPosition="0">
        <references count="2">
          <reference field="0" count="1" selected="0">
            <x v="372"/>
          </reference>
          <reference field="1" count="1">
            <x v="847"/>
          </reference>
        </references>
      </pivotArea>
    </format>
    <format dxfId="11703">
      <pivotArea dataOnly="0" labelOnly="1" fieldPosition="0">
        <references count="2">
          <reference field="0" count="1" selected="0">
            <x v="373"/>
          </reference>
          <reference field="1" count="1">
            <x v="848"/>
          </reference>
        </references>
      </pivotArea>
    </format>
    <format dxfId="11702">
      <pivotArea dataOnly="0" labelOnly="1" fieldPosition="0">
        <references count="2">
          <reference field="0" count="1" selected="0">
            <x v="374"/>
          </reference>
          <reference field="1" count="1">
            <x v="849"/>
          </reference>
        </references>
      </pivotArea>
    </format>
    <format dxfId="11701">
      <pivotArea dataOnly="0" labelOnly="1" fieldPosition="0">
        <references count="2">
          <reference field="0" count="1" selected="0">
            <x v="375"/>
          </reference>
          <reference field="1" count="1">
            <x v="850"/>
          </reference>
        </references>
      </pivotArea>
    </format>
    <format dxfId="11700">
      <pivotArea dataOnly="0" labelOnly="1" fieldPosition="0">
        <references count="2">
          <reference field="0" count="1" selected="0">
            <x v="376"/>
          </reference>
          <reference field="1" count="1">
            <x v="851"/>
          </reference>
        </references>
      </pivotArea>
    </format>
    <format dxfId="11699">
      <pivotArea dataOnly="0" labelOnly="1" fieldPosition="0">
        <references count="2">
          <reference field="0" count="1" selected="0">
            <x v="377"/>
          </reference>
          <reference field="1" count="1">
            <x v="852"/>
          </reference>
        </references>
      </pivotArea>
    </format>
    <format dxfId="11698">
      <pivotArea dataOnly="0" labelOnly="1" fieldPosition="0">
        <references count="2">
          <reference field="0" count="1" selected="0">
            <x v="378"/>
          </reference>
          <reference field="1" count="1">
            <x v="853"/>
          </reference>
        </references>
      </pivotArea>
    </format>
    <format dxfId="11697">
      <pivotArea dataOnly="0" labelOnly="1" fieldPosition="0">
        <references count="2">
          <reference field="0" count="1" selected="0">
            <x v="379"/>
          </reference>
          <reference field="1" count="1">
            <x v="854"/>
          </reference>
        </references>
      </pivotArea>
    </format>
    <format dxfId="11696">
      <pivotArea dataOnly="0" labelOnly="1" fieldPosition="0">
        <references count="2">
          <reference field="0" count="1" selected="0">
            <x v="380"/>
          </reference>
          <reference field="1" count="1">
            <x v="855"/>
          </reference>
        </references>
      </pivotArea>
    </format>
    <format dxfId="11695">
      <pivotArea dataOnly="0" labelOnly="1" fieldPosition="0">
        <references count="2">
          <reference field="0" count="1" selected="0">
            <x v="381"/>
          </reference>
          <reference field="1" count="1">
            <x v="856"/>
          </reference>
        </references>
      </pivotArea>
    </format>
    <format dxfId="11694">
      <pivotArea dataOnly="0" labelOnly="1" fieldPosition="0">
        <references count="2">
          <reference field="0" count="1" selected="0">
            <x v="382"/>
          </reference>
          <reference field="1" count="1">
            <x v="857"/>
          </reference>
        </references>
      </pivotArea>
    </format>
    <format dxfId="11693">
      <pivotArea dataOnly="0" labelOnly="1" fieldPosition="0">
        <references count="2">
          <reference field="0" count="1" selected="0">
            <x v="383"/>
          </reference>
          <reference field="1" count="1">
            <x v="858"/>
          </reference>
        </references>
      </pivotArea>
    </format>
    <format dxfId="11692">
      <pivotArea dataOnly="0" labelOnly="1" fieldPosition="0">
        <references count="2">
          <reference field="0" count="1" selected="0">
            <x v="384"/>
          </reference>
          <reference field="1" count="1">
            <x v="859"/>
          </reference>
        </references>
      </pivotArea>
    </format>
    <format dxfId="11691">
      <pivotArea dataOnly="0" labelOnly="1" fieldPosition="0">
        <references count="2">
          <reference field="0" count="1" selected="0">
            <x v="385"/>
          </reference>
          <reference field="1" count="1">
            <x v="860"/>
          </reference>
        </references>
      </pivotArea>
    </format>
    <format dxfId="11690">
      <pivotArea dataOnly="0" labelOnly="1" fieldPosition="0">
        <references count="2">
          <reference field="0" count="1" selected="0">
            <x v="386"/>
          </reference>
          <reference field="1" count="1">
            <x v="861"/>
          </reference>
        </references>
      </pivotArea>
    </format>
    <format dxfId="11689">
      <pivotArea dataOnly="0" labelOnly="1" fieldPosition="0">
        <references count="2">
          <reference field="0" count="1" selected="0">
            <x v="387"/>
          </reference>
          <reference field="1" count="1">
            <x v="862"/>
          </reference>
        </references>
      </pivotArea>
    </format>
    <format dxfId="11688">
      <pivotArea dataOnly="0" labelOnly="1" fieldPosition="0">
        <references count="2">
          <reference field="0" count="1" selected="0">
            <x v="388"/>
          </reference>
          <reference field="1" count="1">
            <x v="863"/>
          </reference>
        </references>
      </pivotArea>
    </format>
    <format dxfId="11687">
      <pivotArea dataOnly="0" labelOnly="1" fieldPosition="0">
        <references count="2">
          <reference field="0" count="1" selected="0">
            <x v="389"/>
          </reference>
          <reference field="1" count="1">
            <x v="864"/>
          </reference>
        </references>
      </pivotArea>
    </format>
    <format dxfId="11686">
      <pivotArea dataOnly="0" labelOnly="1" fieldPosition="0">
        <references count="2">
          <reference field="0" count="1" selected="0">
            <x v="390"/>
          </reference>
          <reference field="1" count="1">
            <x v="865"/>
          </reference>
        </references>
      </pivotArea>
    </format>
    <format dxfId="11685">
      <pivotArea dataOnly="0" labelOnly="1" fieldPosition="0">
        <references count="2">
          <reference field="0" count="1" selected="0">
            <x v="391"/>
          </reference>
          <reference field="1" count="1">
            <x v="866"/>
          </reference>
        </references>
      </pivotArea>
    </format>
    <format dxfId="11684">
      <pivotArea dataOnly="0" labelOnly="1" fieldPosition="0">
        <references count="2">
          <reference field="0" count="1" selected="0">
            <x v="392"/>
          </reference>
          <reference field="1" count="1">
            <x v="867"/>
          </reference>
        </references>
      </pivotArea>
    </format>
    <format dxfId="11683">
      <pivotArea dataOnly="0" labelOnly="1" fieldPosition="0">
        <references count="2">
          <reference field="0" count="1" selected="0">
            <x v="393"/>
          </reference>
          <reference field="1" count="1">
            <x v="868"/>
          </reference>
        </references>
      </pivotArea>
    </format>
    <format dxfId="11682">
      <pivotArea dataOnly="0" labelOnly="1" fieldPosition="0">
        <references count="2">
          <reference field="0" count="1" selected="0">
            <x v="394"/>
          </reference>
          <reference field="1" count="1">
            <x v="869"/>
          </reference>
        </references>
      </pivotArea>
    </format>
    <format dxfId="11681">
      <pivotArea dataOnly="0" labelOnly="1" fieldPosition="0">
        <references count="2">
          <reference field="0" count="1" selected="0">
            <x v="395"/>
          </reference>
          <reference field="1" count="1">
            <x v="870"/>
          </reference>
        </references>
      </pivotArea>
    </format>
    <format dxfId="11680">
      <pivotArea dataOnly="0" labelOnly="1" fieldPosition="0">
        <references count="2">
          <reference field="0" count="1" selected="0">
            <x v="396"/>
          </reference>
          <reference field="1" count="1">
            <x v="871"/>
          </reference>
        </references>
      </pivotArea>
    </format>
    <format dxfId="11679">
      <pivotArea dataOnly="0" labelOnly="1" fieldPosition="0">
        <references count="2">
          <reference field="0" count="1" selected="0">
            <x v="397"/>
          </reference>
          <reference field="1" count="1">
            <x v="872"/>
          </reference>
        </references>
      </pivotArea>
    </format>
    <format dxfId="11678">
      <pivotArea dataOnly="0" labelOnly="1" fieldPosition="0">
        <references count="2">
          <reference field="0" count="1" selected="0">
            <x v="398"/>
          </reference>
          <reference field="1" count="1">
            <x v="873"/>
          </reference>
        </references>
      </pivotArea>
    </format>
    <format dxfId="11677">
      <pivotArea dataOnly="0" labelOnly="1" fieldPosition="0">
        <references count="2">
          <reference field="0" count="1" selected="0">
            <x v="399"/>
          </reference>
          <reference field="1" count="1">
            <x v="874"/>
          </reference>
        </references>
      </pivotArea>
    </format>
    <format dxfId="11676">
      <pivotArea dataOnly="0" labelOnly="1" fieldPosition="0">
        <references count="2">
          <reference field="0" count="1" selected="0">
            <x v="400"/>
          </reference>
          <reference field="1" count="1">
            <x v="875"/>
          </reference>
        </references>
      </pivotArea>
    </format>
    <format dxfId="11675">
      <pivotArea dataOnly="0" labelOnly="1" fieldPosition="0">
        <references count="2">
          <reference field="0" count="1" selected="0">
            <x v="401"/>
          </reference>
          <reference field="1" count="1">
            <x v="876"/>
          </reference>
        </references>
      </pivotArea>
    </format>
    <format dxfId="11674">
      <pivotArea dataOnly="0" labelOnly="1" fieldPosition="0">
        <references count="2">
          <reference field="0" count="1" selected="0">
            <x v="402"/>
          </reference>
          <reference field="1" count="1">
            <x v="877"/>
          </reference>
        </references>
      </pivotArea>
    </format>
    <format dxfId="11673">
      <pivotArea dataOnly="0" labelOnly="1" fieldPosition="0">
        <references count="2">
          <reference field="0" count="1" selected="0">
            <x v="403"/>
          </reference>
          <reference field="1" count="1">
            <x v="878"/>
          </reference>
        </references>
      </pivotArea>
    </format>
    <format dxfId="11672">
      <pivotArea dataOnly="0" labelOnly="1" fieldPosition="0">
        <references count="2">
          <reference field="0" count="1" selected="0">
            <x v="404"/>
          </reference>
          <reference field="1" count="1">
            <x v="879"/>
          </reference>
        </references>
      </pivotArea>
    </format>
    <format dxfId="11671">
      <pivotArea dataOnly="0" labelOnly="1" fieldPosition="0">
        <references count="2">
          <reference field="0" count="1" selected="0">
            <x v="405"/>
          </reference>
          <reference field="1" count="1">
            <x v="880"/>
          </reference>
        </references>
      </pivotArea>
    </format>
    <format dxfId="11670">
      <pivotArea dataOnly="0" labelOnly="1" fieldPosition="0">
        <references count="2">
          <reference field="0" count="1" selected="0">
            <x v="406"/>
          </reference>
          <reference field="1" count="1">
            <x v="881"/>
          </reference>
        </references>
      </pivotArea>
    </format>
    <format dxfId="11669">
      <pivotArea dataOnly="0" labelOnly="1" fieldPosition="0">
        <references count="2">
          <reference field="0" count="1" selected="0">
            <x v="407"/>
          </reference>
          <reference field="1" count="1">
            <x v="882"/>
          </reference>
        </references>
      </pivotArea>
    </format>
    <format dxfId="11668">
      <pivotArea dataOnly="0" labelOnly="1" fieldPosition="0">
        <references count="2">
          <reference field="0" count="1" selected="0">
            <x v="408"/>
          </reference>
          <reference field="1" count="1">
            <x v="883"/>
          </reference>
        </references>
      </pivotArea>
    </format>
    <format dxfId="11667">
      <pivotArea dataOnly="0" labelOnly="1" fieldPosition="0">
        <references count="2">
          <reference field="0" count="1" selected="0">
            <x v="409"/>
          </reference>
          <reference field="1" count="1">
            <x v="884"/>
          </reference>
        </references>
      </pivotArea>
    </format>
    <format dxfId="11666">
      <pivotArea dataOnly="0" labelOnly="1" fieldPosition="0">
        <references count="2">
          <reference field="0" count="1" selected="0">
            <x v="410"/>
          </reference>
          <reference field="1" count="1">
            <x v="885"/>
          </reference>
        </references>
      </pivotArea>
    </format>
    <format dxfId="11665">
      <pivotArea dataOnly="0" labelOnly="1" fieldPosition="0">
        <references count="2">
          <reference field="0" count="1" selected="0">
            <x v="411"/>
          </reference>
          <reference field="1" count="1">
            <x v="886"/>
          </reference>
        </references>
      </pivotArea>
    </format>
    <format dxfId="11664">
      <pivotArea dataOnly="0" labelOnly="1" fieldPosition="0">
        <references count="2">
          <reference field="0" count="1" selected="0">
            <x v="412"/>
          </reference>
          <reference field="1" count="1">
            <x v="887"/>
          </reference>
        </references>
      </pivotArea>
    </format>
    <format dxfId="11663">
      <pivotArea dataOnly="0" labelOnly="1" fieldPosition="0">
        <references count="2">
          <reference field="0" count="1" selected="0">
            <x v="413"/>
          </reference>
          <reference field="1" count="1">
            <x v="888"/>
          </reference>
        </references>
      </pivotArea>
    </format>
    <format dxfId="11662">
      <pivotArea dataOnly="0" labelOnly="1" fieldPosition="0">
        <references count="2">
          <reference field="0" count="1" selected="0">
            <x v="414"/>
          </reference>
          <reference field="1" count="1">
            <x v="889"/>
          </reference>
        </references>
      </pivotArea>
    </format>
    <format dxfId="11661">
      <pivotArea dataOnly="0" labelOnly="1" fieldPosition="0">
        <references count="2">
          <reference field="0" count="1" selected="0">
            <x v="415"/>
          </reference>
          <reference field="1" count="1">
            <x v="890"/>
          </reference>
        </references>
      </pivotArea>
    </format>
    <format dxfId="11660">
      <pivotArea dataOnly="0" labelOnly="1" fieldPosition="0">
        <references count="2">
          <reference field="0" count="1" selected="0">
            <x v="416"/>
          </reference>
          <reference field="1" count="1">
            <x v="891"/>
          </reference>
        </references>
      </pivotArea>
    </format>
    <format dxfId="11659">
      <pivotArea dataOnly="0" labelOnly="1" fieldPosition="0">
        <references count="2">
          <reference field="0" count="1" selected="0">
            <x v="417"/>
          </reference>
          <reference field="1" count="1">
            <x v="892"/>
          </reference>
        </references>
      </pivotArea>
    </format>
    <format dxfId="11658">
      <pivotArea dataOnly="0" labelOnly="1" fieldPosition="0">
        <references count="2">
          <reference field="0" count="1" selected="0">
            <x v="418"/>
          </reference>
          <reference field="1" count="1">
            <x v="893"/>
          </reference>
        </references>
      </pivotArea>
    </format>
    <format dxfId="11657">
      <pivotArea dataOnly="0" labelOnly="1" fieldPosition="0">
        <references count="2">
          <reference field="0" count="1" selected="0">
            <x v="419"/>
          </reference>
          <reference field="1" count="1">
            <x v="894"/>
          </reference>
        </references>
      </pivotArea>
    </format>
    <format dxfId="11656">
      <pivotArea dataOnly="0" labelOnly="1" fieldPosition="0">
        <references count="2">
          <reference field="0" count="1" selected="0">
            <x v="420"/>
          </reference>
          <reference field="1" count="1">
            <x v="895"/>
          </reference>
        </references>
      </pivotArea>
    </format>
    <format dxfId="11655">
      <pivotArea dataOnly="0" labelOnly="1" fieldPosition="0">
        <references count="2">
          <reference field="0" count="1" selected="0">
            <x v="421"/>
          </reference>
          <reference field="1" count="1">
            <x v="896"/>
          </reference>
        </references>
      </pivotArea>
    </format>
    <format dxfId="11654">
      <pivotArea dataOnly="0" labelOnly="1" fieldPosition="0">
        <references count="2">
          <reference field="0" count="1" selected="0">
            <x v="422"/>
          </reference>
          <reference field="1" count="1">
            <x v="897"/>
          </reference>
        </references>
      </pivotArea>
    </format>
    <format dxfId="11653">
      <pivotArea dataOnly="0" labelOnly="1" fieldPosition="0">
        <references count="2">
          <reference field="0" count="1" selected="0">
            <x v="423"/>
          </reference>
          <reference field="1" count="1">
            <x v="898"/>
          </reference>
        </references>
      </pivotArea>
    </format>
    <format dxfId="11652">
      <pivotArea dataOnly="0" labelOnly="1" fieldPosition="0">
        <references count="2">
          <reference field="0" count="1" selected="0">
            <x v="424"/>
          </reference>
          <reference field="1" count="1">
            <x v="899"/>
          </reference>
        </references>
      </pivotArea>
    </format>
    <format dxfId="11651">
      <pivotArea dataOnly="0" labelOnly="1" fieldPosition="0">
        <references count="2">
          <reference field="0" count="1" selected="0">
            <x v="425"/>
          </reference>
          <reference field="1" count="1">
            <x v="900"/>
          </reference>
        </references>
      </pivotArea>
    </format>
    <format dxfId="11650">
      <pivotArea dataOnly="0" labelOnly="1" fieldPosition="0">
        <references count="2">
          <reference field="0" count="1" selected="0">
            <x v="426"/>
          </reference>
          <reference field="1" count="1">
            <x v="901"/>
          </reference>
        </references>
      </pivotArea>
    </format>
    <format dxfId="11649">
      <pivotArea dataOnly="0" labelOnly="1" fieldPosition="0">
        <references count="2">
          <reference field="0" count="1" selected="0">
            <x v="427"/>
          </reference>
          <reference field="1" count="1">
            <x v="902"/>
          </reference>
        </references>
      </pivotArea>
    </format>
    <format dxfId="11648">
      <pivotArea dataOnly="0" labelOnly="1" fieldPosition="0">
        <references count="2">
          <reference field="0" count="1" selected="0">
            <x v="428"/>
          </reference>
          <reference field="1" count="1">
            <x v="903"/>
          </reference>
        </references>
      </pivotArea>
    </format>
    <format dxfId="11647">
      <pivotArea dataOnly="0" labelOnly="1" fieldPosition="0">
        <references count="2">
          <reference field="0" count="1" selected="0">
            <x v="429"/>
          </reference>
          <reference field="1" count="1">
            <x v="904"/>
          </reference>
        </references>
      </pivotArea>
    </format>
    <format dxfId="11646">
      <pivotArea dataOnly="0" labelOnly="1" fieldPosition="0">
        <references count="2">
          <reference field="0" count="1" selected="0">
            <x v="430"/>
          </reference>
          <reference field="1" count="1">
            <x v="905"/>
          </reference>
        </references>
      </pivotArea>
    </format>
    <format dxfId="11645">
      <pivotArea dataOnly="0" labelOnly="1" fieldPosition="0">
        <references count="2">
          <reference field="0" count="1" selected="0">
            <x v="431"/>
          </reference>
          <reference field="1" count="1">
            <x v="906"/>
          </reference>
        </references>
      </pivotArea>
    </format>
    <format dxfId="11644">
      <pivotArea dataOnly="0" labelOnly="1" fieldPosition="0">
        <references count="2">
          <reference field="0" count="1" selected="0">
            <x v="432"/>
          </reference>
          <reference field="1" count="1">
            <x v="907"/>
          </reference>
        </references>
      </pivotArea>
    </format>
    <format dxfId="11643">
      <pivotArea dataOnly="0" labelOnly="1" fieldPosition="0">
        <references count="2">
          <reference field="0" count="1" selected="0">
            <x v="433"/>
          </reference>
          <reference field="1" count="1">
            <x v="908"/>
          </reference>
        </references>
      </pivotArea>
    </format>
    <format dxfId="11642">
      <pivotArea dataOnly="0" labelOnly="1" fieldPosition="0">
        <references count="2">
          <reference field="0" count="1" selected="0">
            <x v="434"/>
          </reference>
          <reference field="1" count="1">
            <x v="909"/>
          </reference>
        </references>
      </pivotArea>
    </format>
    <format dxfId="11641">
      <pivotArea dataOnly="0" labelOnly="1" fieldPosition="0">
        <references count="2">
          <reference field="0" count="1" selected="0">
            <x v="435"/>
          </reference>
          <reference field="1" count="1">
            <x v="910"/>
          </reference>
        </references>
      </pivotArea>
    </format>
    <format dxfId="11640">
      <pivotArea dataOnly="0" labelOnly="1" fieldPosition="0">
        <references count="2">
          <reference field="0" count="1" selected="0">
            <x v="436"/>
          </reference>
          <reference field="1" count="1">
            <x v="911"/>
          </reference>
        </references>
      </pivotArea>
    </format>
    <format dxfId="11639">
      <pivotArea dataOnly="0" labelOnly="1" fieldPosition="0">
        <references count="2">
          <reference field="0" count="1" selected="0">
            <x v="437"/>
          </reference>
          <reference field="1" count="1">
            <x v="912"/>
          </reference>
        </references>
      </pivotArea>
    </format>
    <format dxfId="11638">
      <pivotArea dataOnly="0" labelOnly="1" fieldPosition="0">
        <references count="2">
          <reference field="0" count="1" selected="0">
            <x v="438"/>
          </reference>
          <reference field="1" count="1">
            <x v="913"/>
          </reference>
        </references>
      </pivotArea>
    </format>
    <format dxfId="11637">
      <pivotArea dataOnly="0" labelOnly="1" fieldPosition="0">
        <references count="2">
          <reference field="0" count="1" selected="0">
            <x v="439"/>
          </reference>
          <reference field="1" count="1">
            <x v="914"/>
          </reference>
        </references>
      </pivotArea>
    </format>
    <format dxfId="11636">
      <pivotArea dataOnly="0" labelOnly="1" fieldPosition="0">
        <references count="2">
          <reference field="0" count="1" selected="0">
            <x v="440"/>
          </reference>
          <reference field="1" count="1">
            <x v="915"/>
          </reference>
        </references>
      </pivotArea>
    </format>
    <format dxfId="11635">
      <pivotArea dataOnly="0" labelOnly="1" fieldPosition="0">
        <references count="2">
          <reference field="0" count="1" selected="0">
            <x v="441"/>
          </reference>
          <reference field="1" count="1">
            <x v="916"/>
          </reference>
        </references>
      </pivotArea>
    </format>
    <format dxfId="11634">
      <pivotArea dataOnly="0" labelOnly="1" fieldPosition="0">
        <references count="2">
          <reference field="0" count="1" selected="0">
            <x v="442"/>
          </reference>
          <reference field="1" count="1">
            <x v="917"/>
          </reference>
        </references>
      </pivotArea>
    </format>
    <format dxfId="11633">
      <pivotArea dataOnly="0" labelOnly="1" fieldPosition="0">
        <references count="2">
          <reference field="0" count="1" selected="0">
            <x v="443"/>
          </reference>
          <reference field="1" count="1">
            <x v="918"/>
          </reference>
        </references>
      </pivotArea>
    </format>
    <format dxfId="11632">
      <pivotArea dataOnly="0" labelOnly="1" fieldPosition="0">
        <references count="2">
          <reference field="0" count="1" selected="0">
            <x v="444"/>
          </reference>
          <reference field="1" count="1">
            <x v="919"/>
          </reference>
        </references>
      </pivotArea>
    </format>
    <format dxfId="11631">
      <pivotArea dataOnly="0" labelOnly="1" fieldPosition="0">
        <references count="2">
          <reference field="0" count="1" selected="0">
            <x v="445"/>
          </reference>
          <reference field="1" count="1">
            <x v="920"/>
          </reference>
        </references>
      </pivotArea>
    </format>
    <format dxfId="11630">
      <pivotArea dataOnly="0" labelOnly="1" fieldPosition="0">
        <references count="2">
          <reference field="0" count="1" selected="0">
            <x v="446"/>
          </reference>
          <reference field="1" count="1">
            <x v="921"/>
          </reference>
        </references>
      </pivotArea>
    </format>
    <format dxfId="11629">
      <pivotArea dataOnly="0" labelOnly="1" fieldPosition="0">
        <references count="2">
          <reference field="0" count="1" selected="0">
            <x v="447"/>
          </reference>
          <reference field="1" count="1">
            <x v="922"/>
          </reference>
        </references>
      </pivotArea>
    </format>
    <format dxfId="11628">
      <pivotArea dataOnly="0" labelOnly="1" fieldPosition="0">
        <references count="2">
          <reference field="0" count="1" selected="0">
            <x v="448"/>
          </reference>
          <reference field="1" count="1">
            <x v="923"/>
          </reference>
        </references>
      </pivotArea>
    </format>
    <format dxfId="11627">
      <pivotArea dataOnly="0" labelOnly="1" fieldPosition="0">
        <references count="2">
          <reference field="0" count="1" selected="0">
            <x v="449"/>
          </reference>
          <reference field="1" count="1">
            <x v="924"/>
          </reference>
        </references>
      </pivotArea>
    </format>
    <format dxfId="11626">
      <pivotArea dataOnly="0" labelOnly="1" fieldPosition="0">
        <references count="2">
          <reference field="0" count="1" selected="0">
            <x v="450"/>
          </reference>
          <reference field="1" count="1">
            <x v="925"/>
          </reference>
        </references>
      </pivotArea>
    </format>
    <format dxfId="11625">
      <pivotArea dataOnly="0" labelOnly="1" fieldPosition="0">
        <references count="2">
          <reference field="0" count="1" selected="0">
            <x v="451"/>
          </reference>
          <reference field="1" count="1">
            <x v="926"/>
          </reference>
        </references>
      </pivotArea>
    </format>
    <format dxfId="11624">
      <pivotArea dataOnly="0" labelOnly="1" fieldPosition="0">
        <references count="2">
          <reference field="0" count="1" selected="0">
            <x v="452"/>
          </reference>
          <reference field="1" count="1">
            <x v="927"/>
          </reference>
        </references>
      </pivotArea>
    </format>
    <format dxfId="11623">
      <pivotArea dataOnly="0" labelOnly="1" fieldPosition="0">
        <references count="2">
          <reference field="0" count="1" selected="0">
            <x v="453"/>
          </reference>
          <reference field="1" count="1">
            <x v="928"/>
          </reference>
        </references>
      </pivotArea>
    </format>
    <format dxfId="11622">
      <pivotArea dataOnly="0" labelOnly="1" fieldPosition="0">
        <references count="2">
          <reference field="0" count="1" selected="0">
            <x v="454"/>
          </reference>
          <reference field="1" count="1">
            <x v="929"/>
          </reference>
        </references>
      </pivotArea>
    </format>
    <format dxfId="11621">
      <pivotArea dataOnly="0" labelOnly="1" fieldPosition="0">
        <references count="2">
          <reference field="0" count="1" selected="0">
            <x v="455"/>
          </reference>
          <reference field="1" count="1">
            <x v="930"/>
          </reference>
        </references>
      </pivotArea>
    </format>
    <format dxfId="11620">
      <pivotArea dataOnly="0" labelOnly="1" fieldPosition="0">
        <references count="2">
          <reference field="0" count="1" selected="0">
            <x v="456"/>
          </reference>
          <reference field="1" count="1">
            <x v="931"/>
          </reference>
        </references>
      </pivotArea>
    </format>
    <format dxfId="11619">
      <pivotArea dataOnly="0" labelOnly="1" fieldPosition="0">
        <references count="2">
          <reference field="0" count="1" selected="0">
            <x v="457"/>
          </reference>
          <reference field="1" count="1">
            <x v="932"/>
          </reference>
        </references>
      </pivotArea>
    </format>
    <format dxfId="11618">
      <pivotArea dataOnly="0" labelOnly="1" fieldPosition="0">
        <references count="2">
          <reference field="0" count="1" selected="0">
            <x v="458"/>
          </reference>
          <reference field="1" count="1">
            <x v="933"/>
          </reference>
        </references>
      </pivotArea>
    </format>
    <format dxfId="11617">
      <pivotArea dataOnly="0" labelOnly="1" fieldPosition="0">
        <references count="2">
          <reference field="0" count="1" selected="0">
            <x v="459"/>
          </reference>
          <reference field="1" count="1">
            <x v="934"/>
          </reference>
        </references>
      </pivotArea>
    </format>
    <format dxfId="11616">
      <pivotArea dataOnly="0" labelOnly="1" fieldPosition="0">
        <references count="2">
          <reference field="0" count="1" selected="0">
            <x v="460"/>
          </reference>
          <reference field="1" count="1">
            <x v="935"/>
          </reference>
        </references>
      </pivotArea>
    </format>
    <format dxfId="11615">
      <pivotArea dataOnly="0" labelOnly="1" fieldPosition="0">
        <references count="2">
          <reference field="0" count="1" selected="0">
            <x v="461"/>
          </reference>
          <reference field="1" count="1">
            <x v="936"/>
          </reference>
        </references>
      </pivotArea>
    </format>
    <format dxfId="11614">
      <pivotArea dataOnly="0" labelOnly="1" fieldPosition="0">
        <references count="2">
          <reference field="0" count="1" selected="0">
            <x v="462"/>
          </reference>
          <reference field="1" count="1">
            <x v="937"/>
          </reference>
        </references>
      </pivotArea>
    </format>
    <format dxfId="11613">
      <pivotArea dataOnly="0" labelOnly="1" fieldPosition="0">
        <references count="2">
          <reference field="0" count="1" selected="0">
            <x v="463"/>
          </reference>
          <reference field="1" count="1">
            <x v="938"/>
          </reference>
        </references>
      </pivotArea>
    </format>
    <format dxfId="11612">
      <pivotArea dataOnly="0" labelOnly="1" fieldPosition="0">
        <references count="2">
          <reference field="0" count="1" selected="0">
            <x v="464"/>
          </reference>
          <reference field="1" count="1">
            <x v="939"/>
          </reference>
        </references>
      </pivotArea>
    </format>
    <format dxfId="11611">
      <pivotArea dataOnly="0" labelOnly="1" fieldPosition="0">
        <references count="2">
          <reference field="0" count="1" selected="0">
            <x v="465"/>
          </reference>
          <reference field="1" count="1">
            <x v="940"/>
          </reference>
        </references>
      </pivotArea>
    </format>
    <format dxfId="11610">
      <pivotArea dataOnly="0" labelOnly="1" fieldPosition="0">
        <references count="2">
          <reference field="0" count="1" selected="0">
            <x v="466"/>
          </reference>
          <reference field="1" count="1">
            <x v="941"/>
          </reference>
        </references>
      </pivotArea>
    </format>
    <format dxfId="11609">
      <pivotArea dataOnly="0" labelOnly="1" fieldPosition="0">
        <references count="2">
          <reference field="0" count="1" selected="0">
            <x v="467"/>
          </reference>
          <reference field="1" count="1">
            <x v="942"/>
          </reference>
        </references>
      </pivotArea>
    </format>
    <format dxfId="11608">
      <pivotArea dataOnly="0" labelOnly="1" fieldPosition="0">
        <references count="2">
          <reference field="0" count="1" selected="0">
            <x v="468"/>
          </reference>
          <reference field="1" count="1">
            <x v="943"/>
          </reference>
        </references>
      </pivotArea>
    </format>
    <format dxfId="11607">
      <pivotArea dataOnly="0" labelOnly="1" fieldPosition="0">
        <references count="2">
          <reference field="0" count="1" selected="0">
            <x v="469"/>
          </reference>
          <reference field="1" count="1">
            <x v="944"/>
          </reference>
        </references>
      </pivotArea>
    </format>
    <format dxfId="11606">
      <pivotArea dataOnly="0" labelOnly="1" fieldPosition="0">
        <references count="2">
          <reference field="0" count="1" selected="0">
            <x v="470"/>
          </reference>
          <reference field="1" count="1">
            <x v="945"/>
          </reference>
        </references>
      </pivotArea>
    </format>
    <format dxfId="11605">
      <pivotArea dataOnly="0" labelOnly="1" fieldPosition="0">
        <references count="2">
          <reference field="0" count="1" selected="0">
            <x v="471"/>
          </reference>
          <reference field="1" count="1">
            <x v="946"/>
          </reference>
        </references>
      </pivotArea>
    </format>
    <format dxfId="11604">
      <pivotArea dataOnly="0" labelOnly="1" fieldPosition="0">
        <references count="2">
          <reference field="0" count="1" selected="0">
            <x v="472"/>
          </reference>
          <reference field="1" count="1">
            <x v="947"/>
          </reference>
        </references>
      </pivotArea>
    </format>
    <format dxfId="11603">
      <pivotArea dataOnly="0" labelOnly="1" fieldPosition="0">
        <references count="2">
          <reference field="0" count="1" selected="0">
            <x v="473"/>
          </reference>
          <reference field="1" count="1">
            <x v="948"/>
          </reference>
        </references>
      </pivotArea>
    </format>
    <format dxfId="11602">
      <pivotArea dataOnly="0" labelOnly="1" fieldPosition="0">
        <references count="2">
          <reference field="0" count="1" selected="0">
            <x v="474"/>
          </reference>
          <reference field="1" count="1">
            <x v="949"/>
          </reference>
        </references>
      </pivotArea>
    </format>
    <format dxfId="11601">
      <pivotArea dataOnly="0" labelOnly="1" fieldPosition="0">
        <references count="2">
          <reference field="0" count="1" selected="0">
            <x v="475"/>
          </reference>
          <reference field="1" count="1">
            <x v="950"/>
          </reference>
        </references>
      </pivotArea>
    </format>
    <format dxfId="11600">
      <pivotArea dataOnly="0" labelOnly="1" fieldPosition="0">
        <references count="2">
          <reference field="0" count="1" selected="0">
            <x v="476"/>
          </reference>
          <reference field="1" count="1">
            <x v="951"/>
          </reference>
        </references>
      </pivotArea>
    </format>
    <format dxfId="11599">
      <pivotArea dataOnly="0" labelOnly="1" fieldPosition="0">
        <references count="2">
          <reference field="0" count="1" selected="0">
            <x v="477"/>
          </reference>
          <reference field="1" count="1">
            <x v="952"/>
          </reference>
        </references>
      </pivotArea>
    </format>
    <format dxfId="11598">
      <pivotArea dataOnly="0" labelOnly="1" fieldPosition="0">
        <references count="2">
          <reference field="0" count="1" selected="0">
            <x v="478"/>
          </reference>
          <reference field="1" count="1">
            <x v="953"/>
          </reference>
        </references>
      </pivotArea>
    </format>
    <format dxfId="11597">
      <pivotArea dataOnly="0" labelOnly="1" fieldPosition="0">
        <references count="2">
          <reference field="0" count="1" selected="0">
            <x v="479"/>
          </reference>
          <reference field="1" count="1">
            <x v="954"/>
          </reference>
        </references>
      </pivotArea>
    </format>
    <format dxfId="11596">
      <pivotArea dataOnly="0" labelOnly="1" fieldPosition="0">
        <references count="2">
          <reference field="0" count="1" selected="0">
            <x v="480"/>
          </reference>
          <reference field="1" count="1">
            <x v="955"/>
          </reference>
        </references>
      </pivotArea>
    </format>
    <format dxfId="11595">
      <pivotArea dataOnly="0" labelOnly="1" fieldPosition="0">
        <references count="2">
          <reference field="0" count="1" selected="0">
            <x v="481"/>
          </reference>
          <reference field="1" count="1">
            <x v="956"/>
          </reference>
        </references>
      </pivotArea>
    </format>
    <format dxfId="11594">
      <pivotArea dataOnly="0" labelOnly="1" fieldPosition="0">
        <references count="2">
          <reference field="0" count="1" selected="0">
            <x v="482"/>
          </reference>
          <reference field="1" count="1">
            <x v="957"/>
          </reference>
        </references>
      </pivotArea>
    </format>
    <format dxfId="11593">
      <pivotArea dataOnly="0" labelOnly="1" fieldPosition="0">
        <references count="2">
          <reference field="0" count="1" selected="0">
            <x v="483"/>
          </reference>
          <reference field="1" count="1">
            <x v="958"/>
          </reference>
        </references>
      </pivotArea>
    </format>
    <format dxfId="11592">
      <pivotArea dataOnly="0" labelOnly="1" fieldPosition="0">
        <references count="2">
          <reference field="0" count="1" selected="0">
            <x v="484"/>
          </reference>
          <reference field="1" count="1">
            <x v="959"/>
          </reference>
        </references>
      </pivotArea>
    </format>
    <format dxfId="11591">
      <pivotArea dataOnly="0" labelOnly="1" fieldPosition="0">
        <references count="3">
          <reference field="0" count="1" selected="0">
            <x v="8"/>
          </reference>
          <reference field="1" count="1" selected="0">
            <x v="483"/>
          </reference>
          <reference field="2" count="1">
            <x v="484"/>
          </reference>
        </references>
      </pivotArea>
    </format>
    <format dxfId="11590">
      <pivotArea dataOnly="0" labelOnly="1" fieldPosition="0">
        <references count="3">
          <reference field="0" count="1" selected="0">
            <x v="9"/>
          </reference>
          <reference field="1" count="1" selected="0">
            <x v="484"/>
          </reference>
          <reference field="2" count="1">
            <x v="485"/>
          </reference>
        </references>
      </pivotArea>
    </format>
    <format dxfId="11589">
      <pivotArea dataOnly="0" labelOnly="1" fieldPosition="0">
        <references count="3">
          <reference field="0" count="1" selected="0">
            <x v="10"/>
          </reference>
          <reference field="1" count="1" selected="0">
            <x v="485"/>
          </reference>
          <reference field="2" count="1">
            <x v="486"/>
          </reference>
        </references>
      </pivotArea>
    </format>
    <format dxfId="11588">
      <pivotArea dataOnly="0" labelOnly="1" fieldPosition="0">
        <references count="3">
          <reference field="0" count="1" selected="0">
            <x v="11"/>
          </reference>
          <reference field="1" count="1" selected="0">
            <x v="486"/>
          </reference>
          <reference field="2" count="1">
            <x v="487"/>
          </reference>
        </references>
      </pivotArea>
    </format>
    <format dxfId="11587">
      <pivotArea dataOnly="0" labelOnly="1" fieldPosition="0">
        <references count="3">
          <reference field="0" count="1" selected="0">
            <x v="12"/>
          </reference>
          <reference field="1" count="1" selected="0">
            <x v="487"/>
          </reference>
          <reference field="2" count="1">
            <x v="488"/>
          </reference>
        </references>
      </pivotArea>
    </format>
    <format dxfId="11586">
      <pivotArea dataOnly="0" labelOnly="1" fieldPosition="0">
        <references count="3">
          <reference field="0" count="1" selected="0">
            <x v="13"/>
          </reference>
          <reference field="1" count="1" selected="0">
            <x v="488"/>
          </reference>
          <reference field="2" count="1">
            <x v="489"/>
          </reference>
        </references>
      </pivotArea>
    </format>
    <format dxfId="11585">
      <pivotArea dataOnly="0" labelOnly="1" fieldPosition="0">
        <references count="3">
          <reference field="0" count="1" selected="0">
            <x v="14"/>
          </reference>
          <reference field="1" count="1" selected="0">
            <x v="489"/>
          </reference>
          <reference field="2" count="1">
            <x v="490"/>
          </reference>
        </references>
      </pivotArea>
    </format>
    <format dxfId="11584">
      <pivotArea dataOnly="0" labelOnly="1" fieldPosition="0">
        <references count="3">
          <reference field="0" count="1" selected="0">
            <x v="15"/>
          </reference>
          <reference field="1" count="1" selected="0">
            <x v="490"/>
          </reference>
          <reference field="2" count="1">
            <x v="491"/>
          </reference>
        </references>
      </pivotArea>
    </format>
    <format dxfId="11583">
      <pivotArea dataOnly="0" labelOnly="1" fieldPosition="0">
        <references count="3">
          <reference field="0" count="1" selected="0">
            <x v="16"/>
          </reference>
          <reference field="1" count="1" selected="0">
            <x v="491"/>
          </reference>
          <reference field="2" count="1">
            <x v="492"/>
          </reference>
        </references>
      </pivotArea>
    </format>
    <format dxfId="11582">
      <pivotArea dataOnly="0" labelOnly="1" fieldPosition="0">
        <references count="3">
          <reference field="0" count="1" selected="0">
            <x v="17"/>
          </reference>
          <reference field="1" count="1" selected="0">
            <x v="492"/>
          </reference>
          <reference field="2" count="1">
            <x v="493"/>
          </reference>
        </references>
      </pivotArea>
    </format>
    <format dxfId="11581">
      <pivotArea dataOnly="0" labelOnly="1" fieldPosition="0">
        <references count="3">
          <reference field="0" count="1" selected="0">
            <x v="18"/>
          </reference>
          <reference field="1" count="1" selected="0">
            <x v="493"/>
          </reference>
          <reference field="2" count="1">
            <x v="494"/>
          </reference>
        </references>
      </pivotArea>
    </format>
    <format dxfId="11580">
      <pivotArea dataOnly="0" labelOnly="1" fieldPosition="0">
        <references count="3">
          <reference field="0" count="1" selected="0">
            <x v="19"/>
          </reference>
          <reference field="1" count="1" selected="0">
            <x v="494"/>
          </reference>
          <reference field="2" count="1">
            <x v="495"/>
          </reference>
        </references>
      </pivotArea>
    </format>
    <format dxfId="11579">
      <pivotArea dataOnly="0" labelOnly="1" fieldPosition="0">
        <references count="3">
          <reference field="0" count="1" selected="0">
            <x v="20"/>
          </reference>
          <reference field="1" count="1" selected="0">
            <x v="495"/>
          </reference>
          <reference field="2" count="1">
            <x v="496"/>
          </reference>
        </references>
      </pivotArea>
    </format>
    <format dxfId="11578">
      <pivotArea dataOnly="0" labelOnly="1" fieldPosition="0">
        <references count="3">
          <reference field="0" count="1" selected="0">
            <x v="21"/>
          </reference>
          <reference field="1" count="1" selected="0">
            <x v="496"/>
          </reference>
          <reference field="2" count="1">
            <x v="497"/>
          </reference>
        </references>
      </pivotArea>
    </format>
    <format dxfId="11577">
      <pivotArea dataOnly="0" labelOnly="1" fieldPosition="0">
        <references count="3">
          <reference field="0" count="1" selected="0">
            <x v="22"/>
          </reference>
          <reference field="1" count="1" selected="0">
            <x v="497"/>
          </reference>
          <reference field="2" count="1">
            <x v="498"/>
          </reference>
        </references>
      </pivotArea>
    </format>
    <format dxfId="11576">
      <pivotArea dataOnly="0" labelOnly="1" fieldPosition="0">
        <references count="3">
          <reference field="0" count="1" selected="0">
            <x v="23"/>
          </reference>
          <reference field="1" count="1" selected="0">
            <x v="498"/>
          </reference>
          <reference field="2" count="1">
            <x v="499"/>
          </reference>
        </references>
      </pivotArea>
    </format>
    <format dxfId="11575">
      <pivotArea dataOnly="0" labelOnly="1" fieldPosition="0">
        <references count="3">
          <reference field="0" count="1" selected="0">
            <x v="24"/>
          </reference>
          <reference field="1" count="1" selected="0">
            <x v="499"/>
          </reference>
          <reference field="2" count="1">
            <x v="500"/>
          </reference>
        </references>
      </pivotArea>
    </format>
    <format dxfId="11574">
      <pivotArea dataOnly="0" labelOnly="1" fieldPosition="0">
        <references count="3">
          <reference field="0" count="1" selected="0">
            <x v="25"/>
          </reference>
          <reference field="1" count="1" selected="0">
            <x v="500"/>
          </reference>
          <reference field="2" count="1">
            <x v="501"/>
          </reference>
        </references>
      </pivotArea>
    </format>
    <format dxfId="11573">
      <pivotArea dataOnly="0" labelOnly="1" fieldPosition="0">
        <references count="3">
          <reference field="0" count="1" selected="0">
            <x v="26"/>
          </reference>
          <reference field="1" count="1" selected="0">
            <x v="501"/>
          </reference>
          <reference field="2" count="1">
            <x v="502"/>
          </reference>
        </references>
      </pivotArea>
    </format>
    <format dxfId="11572">
      <pivotArea dataOnly="0" labelOnly="1" fieldPosition="0">
        <references count="3">
          <reference field="0" count="1" selected="0">
            <x v="27"/>
          </reference>
          <reference field="1" count="1" selected="0">
            <x v="502"/>
          </reference>
          <reference field="2" count="1">
            <x v="503"/>
          </reference>
        </references>
      </pivotArea>
    </format>
    <format dxfId="11571">
      <pivotArea dataOnly="0" labelOnly="1" fieldPosition="0">
        <references count="3">
          <reference field="0" count="1" selected="0">
            <x v="28"/>
          </reference>
          <reference field="1" count="1" selected="0">
            <x v="503"/>
          </reference>
          <reference field="2" count="1">
            <x v="504"/>
          </reference>
        </references>
      </pivotArea>
    </format>
    <format dxfId="11570">
      <pivotArea dataOnly="0" labelOnly="1" fieldPosition="0">
        <references count="3">
          <reference field="0" count="1" selected="0">
            <x v="29"/>
          </reference>
          <reference field="1" count="1" selected="0">
            <x v="504"/>
          </reference>
          <reference field="2" count="1">
            <x v="505"/>
          </reference>
        </references>
      </pivotArea>
    </format>
    <format dxfId="11569">
      <pivotArea dataOnly="0" labelOnly="1" fieldPosition="0">
        <references count="3">
          <reference field="0" count="1" selected="0">
            <x v="30"/>
          </reference>
          <reference field="1" count="1" selected="0">
            <x v="505"/>
          </reference>
          <reference field="2" count="1">
            <x v="506"/>
          </reference>
        </references>
      </pivotArea>
    </format>
    <format dxfId="11568">
      <pivotArea dataOnly="0" labelOnly="1" fieldPosition="0">
        <references count="3">
          <reference field="0" count="1" selected="0">
            <x v="31"/>
          </reference>
          <reference field="1" count="1" selected="0">
            <x v="506"/>
          </reference>
          <reference field="2" count="1">
            <x v="507"/>
          </reference>
        </references>
      </pivotArea>
    </format>
    <format dxfId="11567">
      <pivotArea dataOnly="0" labelOnly="1" fieldPosition="0">
        <references count="3">
          <reference field="0" count="1" selected="0">
            <x v="32"/>
          </reference>
          <reference field="1" count="1" selected="0">
            <x v="507"/>
          </reference>
          <reference field="2" count="1">
            <x v="508"/>
          </reference>
        </references>
      </pivotArea>
    </format>
    <format dxfId="11566">
      <pivotArea dataOnly="0" labelOnly="1" fieldPosition="0">
        <references count="3">
          <reference field="0" count="1" selected="0">
            <x v="33"/>
          </reference>
          <reference field="1" count="1" selected="0">
            <x v="508"/>
          </reference>
          <reference field="2" count="1">
            <x v="509"/>
          </reference>
        </references>
      </pivotArea>
    </format>
    <format dxfId="11565">
      <pivotArea dataOnly="0" labelOnly="1" fieldPosition="0">
        <references count="3">
          <reference field="0" count="1" selected="0">
            <x v="34"/>
          </reference>
          <reference field="1" count="1" selected="0">
            <x v="509"/>
          </reference>
          <reference field="2" count="1">
            <x v="510"/>
          </reference>
        </references>
      </pivotArea>
    </format>
    <format dxfId="11564">
      <pivotArea dataOnly="0" labelOnly="1" fieldPosition="0">
        <references count="3">
          <reference field="0" count="1" selected="0">
            <x v="35"/>
          </reference>
          <reference field="1" count="1" selected="0">
            <x v="510"/>
          </reference>
          <reference field="2" count="1">
            <x v="511"/>
          </reference>
        </references>
      </pivotArea>
    </format>
    <format dxfId="11563">
      <pivotArea dataOnly="0" labelOnly="1" fieldPosition="0">
        <references count="3">
          <reference field="0" count="1" selected="0">
            <x v="36"/>
          </reference>
          <reference field="1" count="1" selected="0">
            <x v="511"/>
          </reference>
          <reference field="2" count="1">
            <x v="512"/>
          </reference>
        </references>
      </pivotArea>
    </format>
    <format dxfId="11562">
      <pivotArea dataOnly="0" labelOnly="1" fieldPosition="0">
        <references count="3">
          <reference field="0" count="1" selected="0">
            <x v="37"/>
          </reference>
          <reference field="1" count="1" selected="0">
            <x v="512"/>
          </reference>
          <reference field="2" count="1">
            <x v="513"/>
          </reference>
        </references>
      </pivotArea>
    </format>
    <format dxfId="11561">
      <pivotArea dataOnly="0" labelOnly="1" fieldPosition="0">
        <references count="3">
          <reference field="0" count="1" selected="0">
            <x v="38"/>
          </reference>
          <reference field="1" count="1" selected="0">
            <x v="513"/>
          </reference>
          <reference field="2" count="1">
            <x v="514"/>
          </reference>
        </references>
      </pivotArea>
    </format>
    <format dxfId="11560">
      <pivotArea dataOnly="0" labelOnly="1" fieldPosition="0">
        <references count="3">
          <reference field="0" count="1" selected="0">
            <x v="39"/>
          </reference>
          <reference field="1" count="1" selected="0">
            <x v="514"/>
          </reference>
          <reference field="2" count="1">
            <x v="515"/>
          </reference>
        </references>
      </pivotArea>
    </format>
    <format dxfId="11559">
      <pivotArea dataOnly="0" labelOnly="1" fieldPosition="0">
        <references count="3">
          <reference field="0" count="1" selected="0">
            <x v="40"/>
          </reference>
          <reference field="1" count="1" selected="0">
            <x v="515"/>
          </reference>
          <reference field="2" count="1">
            <x v="516"/>
          </reference>
        </references>
      </pivotArea>
    </format>
    <format dxfId="11558">
      <pivotArea dataOnly="0" labelOnly="1" fieldPosition="0">
        <references count="3">
          <reference field="0" count="1" selected="0">
            <x v="41"/>
          </reference>
          <reference field="1" count="1" selected="0">
            <x v="516"/>
          </reference>
          <reference field="2" count="1">
            <x v="517"/>
          </reference>
        </references>
      </pivotArea>
    </format>
    <format dxfId="11557">
      <pivotArea dataOnly="0" labelOnly="1" fieldPosition="0">
        <references count="3">
          <reference field="0" count="1" selected="0">
            <x v="42"/>
          </reference>
          <reference field="1" count="1" selected="0">
            <x v="517"/>
          </reference>
          <reference field="2" count="1">
            <x v="518"/>
          </reference>
        </references>
      </pivotArea>
    </format>
    <format dxfId="11556">
      <pivotArea dataOnly="0" labelOnly="1" fieldPosition="0">
        <references count="3">
          <reference field="0" count="1" selected="0">
            <x v="43"/>
          </reference>
          <reference field="1" count="1" selected="0">
            <x v="518"/>
          </reference>
          <reference field="2" count="1">
            <x v="519"/>
          </reference>
        </references>
      </pivotArea>
    </format>
    <format dxfId="11555">
      <pivotArea dataOnly="0" labelOnly="1" fieldPosition="0">
        <references count="3">
          <reference field="0" count="1" selected="0">
            <x v="44"/>
          </reference>
          <reference field="1" count="1" selected="0">
            <x v="519"/>
          </reference>
          <reference field="2" count="1">
            <x v="520"/>
          </reference>
        </references>
      </pivotArea>
    </format>
    <format dxfId="11554">
      <pivotArea dataOnly="0" labelOnly="1" fieldPosition="0">
        <references count="3">
          <reference field="0" count="1" selected="0">
            <x v="45"/>
          </reference>
          <reference field="1" count="1" selected="0">
            <x v="520"/>
          </reference>
          <reference field="2" count="1">
            <x v="521"/>
          </reference>
        </references>
      </pivotArea>
    </format>
    <format dxfId="11553">
      <pivotArea dataOnly="0" labelOnly="1" fieldPosition="0">
        <references count="3">
          <reference field="0" count="1" selected="0">
            <x v="46"/>
          </reference>
          <reference field="1" count="1" selected="0">
            <x v="521"/>
          </reference>
          <reference field="2" count="1">
            <x v="522"/>
          </reference>
        </references>
      </pivotArea>
    </format>
    <format dxfId="11552">
      <pivotArea dataOnly="0" labelOnly="1" fieldPosition="0">
        <references count="3">
          <reference field="0" count="1" selected="0">
            <x v="47"/>
          </reference>
          <reference field="1" count="1" selected="0">
            <x v="522"/>
          </reference>
          <reference field="2" count="1">
            <x v="523"/>
          </reference>
        </references>
      </pivotArea>
    </format>
    <format dxfId="11551">
      <pivotArea dataOnly="0" labelOnly="1" fieldPosition="0">
        <references count="3">
          <reference field="0" count="1" selected="0">
            <x v="48"/>
          </reference>
          <reference field="1" count="1" selected="0">
            <x v="523"/>
          </reference>
          <reference field="2" count="1">
            <x v="524"/>
          </reference>
        </references>
      </pivotArea>
    </format>
    <format dxfId="11550">
      <pivotArea dataOnly="0" labelOnly="1" fieldPosition="0">
        <references count="3">
          <reference field="0" count="1" selected="0">
            <x v="49"/>
          </reference>
          <reference field="1" count="1" selected="0">
            <x v="524"/>
          </reference>
          <reference field="2" count="1">
            <x v="525"/>
          </reference>
        </references>
      </pivotArea>
    </format>
    <format dxfId="11549">
      <pivotArea dataOnly="0" labelOnly="1" fieldPosition="0">
        <references count="3">
          <reference field="0" count="1" selected="0">
            <x v="50"/>
          </reference>
          <reference field="1" count="1" selected="0">
            <x v="525"/>
          </reference>
          <reference field="2" count="1">
            <x v="526"/>
          </reference>
        </references>
      </pivotArea>
    </format>
    <format dxfId="11548">
      <pivotArea dataOnly="0" labelOnly="1" fieldPosition="0">
        <references count="3">
          <reference field="0" count="1" selected="0">
            <x v="51"/>
          </reference>
          <reference field="1" count="1" selected="0">
            <x v="526"/>
          </reference>
          <reference field="2" count="1">
            <x v="527"/>
          </reference>
        </references>
      </pivotArea>
    </format>
    <format dxfId="11547">
      <pivotArea dataOnly="0" labelOnly="1" fieldPosition="0">
        <references count="3">
          <reference field="0" count="1" selected="0">
            <x v="52"/>
          </reference>
          <reference field="1" count="1" selected="0">
            <x v="527"/>
          </reference>
          <reference field="2" count="1">
            <x v="528"/>
          </reference>
        </references>
      </pivotArea>
    </format>
    <format dxfId="11546">
      <pivotArea dataOnly="0" labelOnly="1" fieldPosition="0">
        <references count="3">
          <reference field="0" count="1" selected="0">
            <x v="53"/>
          </reference>
          <reference field="1" count="1" selected="0">
            <x v="528"/>
          </reference>
          <reference field="2" count="1">
            <x v="529"/>
          </reference>
        </references>
      </pivotArea>
    </format>
    <format dxfId="11545">
      <pivotArea dataOnly="0" labelOnly="1" fieldPosition="0">
        <references count="3">
          <reference field="0" count="1" selected="0">
            <x v="54"/>
          </reference>
          <reference field="1" count="1" selected="0">
            <x v="529"/>
          </reference>
          <reference field="2" count="1">
            <x v="530"/>
          </reference>
        </references>
      </pivotArea>
    </format>
    <format dxfId="11544">
      <pivotArea dataOnly="0" labelOnly="1" fieldPosition="0">
        <references count="3">
          <reference field="0" count="1" selected="0">
            <x v="55"/>
          </reference>
          <reference field="1" count="1" selected="0">
            <x v="530"/>
          </reference>
          <reference field="2" count="1">
            <x v="531"/>
          </reference>
        </references>
      </pivotArea>
    </format>
    <format dxfId="11543">
      <pivotArea dataOnly="0" labelOnly="1" fieldPosition="0">
        <references count="3">
          <reference field="0" count="1" selected="0">
            <x v="56"/>
          </reference>
          <reference field="1" count="1" selected="0">
            <x v="531"/>
          </reference>
          <reference field="2" count="1">
            <x v="532"/>
          </reference>
        </references>
      </pivotArea>
    </format>
    <format dxfId="11542">
      <pivotArea dataOnly="0" labelOnly="1" fieldPosition="0">
        <references count="3">
          <reference field="0" count="1" selected="0">
            <x v="57"/>
          </reference>
          <reference field="1" count="1" selected="0">
            <x v="532"/>
          </reference>
          <reference field="2" count="1">
            <x v="533"/>
          </reference>
        </references>
      </pivotArea>
    </format>
    <format dxfId="11541">
      <pivotArea dataOnly="0" labelOnly="1" fieldPosition="0">
        <references count="3">
          <reference field="0" count="1" selected="0">
            <x v="58"/>
          </reference>
          <reference field="1" count="1" selected="0">
            <x v="533"/>
          </reference>
          <reference field="2" count="1">
            <x v="534"/>
          </reference>
        </references>
      </pivotArea>
    </format>
    <format dxfId="11540">
      <pivotArea dataOnly="0" labelOnly="1" fieldPosition="0">
        <references count="3">
          <reference field="0" count="1" selected="0">
            <x v="59"/>
          </reference>
          <reference field="1" count="1" selected="0">
            <x v="534"/>
          </reference>
          <reference field="2" count="1">
            <x v="535"/>
          </reference>
        </references>
      </pivotArea>
    </format>
    <format dxfId="11539">
      <pivotArea dataOnly="0" labelOnly="1" fieldPosition="0">
        <references count="3">
          <reference field="0" count="1" selected="0">
            <x v="60"/>
          </reference>
          <reference field="1" count="1" selected="0">
            <x v="535"/>
          </reference>
          <reference field="2" count="1">
            <x v="536"/>
          </reference>
        </references>
      </pivotArea>
    </format>
    <format dxfId="11538">
      <pivotArea dataOnly="0" labelOnly="1" fieldPosition="0">
        <references count="3">
          <reference field="0" count="1" selected="0">
            <x v="61"/>
          </reference>
          <reference field="1" count="1" selected="0">
            <x v="536"/>
          </reference>
          <reference field="2" count="1">
            <x v="537"/>
          </reference>
        </references>
      </pivotArea>
    </format>
    <format dxfId="11537">
      <pivotArea dataOnly="0" labelOnly="1" fieldPosition="0">
        <references count="3">
          <reference field="0" count="1" selected="0">
            <x v="62"/>
          </reference>
          <reference field="1" count="1" selected="0">
            <x v="537"/>
          </reference>
          <reference field="2" count="1">
            <x v="538"/>
          </reference>
        </references>
      </pivotArea>
    </format>
    <format dxfId="11536">
      <pivotArea dataOnly="0" labelOnly="1" fieldPosition="0">
        <references count="3">
          <reference field="0" count="1" selected="0">
            <x v="63"/>
          </reference>
          <reference field="1" count="1" selected="0">
            <x v="538"/>
          </reference>
          <reference field="2" count="1">
            <x v="539"/>
          </reference>
        </references>
      </pivotArea>
    </format>
    <format dxfId="11535">
      <pivotArea dataOnly="0" labelOnly="1" fieldPosition="0">
        <references count="3">
          <reference field="0" count="1" selected="0">
            <x v="64"/>
          </reference>
          <reference field="1" count="1" selected="0">
            <x v="539"/>
          </reference>
          <reference field="2" count="1">
            <x v="540"/>
          </reference>
        </references>
      </pivotArea>
    </format>
    <format dxfId="11534">
      <pivotArea dataOnly="0" labelOnly="1" fieldPosition="0">
        <references count="3">
          <reference field="0" count="1" selected="0">
            <x v="65"/>
          </reference>
          <reference field="1" count="1" selected="0">
            <x v="540"/>
          </reference>
          <reference field="2" count="1">
            <x v="541"/>
          </reference>
        </references>
      </pivotArea>
    </format>
    <format dxfId="11533">
      <pivotArea dataOnly="0" labelOnly="1" fieldPosition="0">
        <references count="3">
          <reference field="0" count="1" selected="0">
            <x v="66"/>
          </reference>
          <reference field="1" count="1" selected="0">
            <x v="541"/>
          </reference>
          <reference field="2" count="1">
            <x v="542"/>
          </reference>
        </references>
      </pivotArea>
    </format>
    <format dxfId="11532">
      <pivotArea dataOnly="0" labelOnly="1" fieldPosition="0">
        <references count="3">
          <reference field="0" count="1" selected="0">
            <x v="67"/>
          </reference>
          <reference field="1" count="1" selected="0">
            <x v="542"/>
          </reference>
          <reference field="2" count="1">
            <x v="543"/>
          </reference>
        </references>
      </pivotArea>
    </format>
    <format dxfId="11531">
      <pivotArea dataOnly="0" labelOnly="1" fieldPosition="0">
        <references count="3">
          <reference field="0" count="1" selected="0">
            <x v="68"/>
          </reference>
          <reference field="1" count="1" selected="0">
            <x v="543"/>
          </reference>
          <reference field="2" count="1">
            <x v="544"/>
          </reference>
        </references>
      </pivotArea>
    </format>
    <format dxfId="11530">
      <pivotArea dataOnly="0" labelOnly="1" fieldPosition="0">
        <references count="3">
          <reference field="0" count="1" selected="0">
            <x v="69"/>
          </reference>
          <reference field="1" count="1" selected="0">
            <x v="544"/>
          </reference>
          <reference field="2" count="1">
            <x v="545"/>
          </reference>
        </references>
      </pivotArea>
    </format>
    <format dxfId="11529">
      <pivotArea dataOnly="0" labelOnly="1" fieldPosition="0">
        <references count="3">
          <reference field="0" count="1" selected="0">
            <x v="70"/>
          </reference>
          <reference field="1" count="1" selected="0">
            <x v="545"/>
          </reference>
          <reference field="2" count="1">
            <x v="546"/>
          </reference>
        </references>
      </pivotArea>
    </format>
    <format dxfId="11528">
      <pivotArea dataOnly="0" labelOnly="1" fieldPosition="0">
        <references count="3">
          <reference field="0" count="1" selected="0">
            <x v="71"/>
          </reference>
          <reference field="1" count="1" selected="0">
            <x v="546"/>
          </reference>
          <reference field="2" count="1">
            <x v="547"/>
          </reference>
        </references>
      </pivotArea>
    </format>
    <format dxfId="11527">
      <pivotArea dataOnly="0" labelOnly="1" fieldPosition="0">
        <references count="3">
          <reference field="0" count="1" selected="0">
            <x v="72"/>
          </reference>
          <reference field="1" count="1" selected="0">
            <x v="547"/>
          </reference>
          <reference field="2" count="1">
            <x v="548"/>
          </reference>
        </references>
      </pivotArea>
    </format>
    <format dxfId="11526">
      <pivotArea dataOnly="0" labelOnly="1" fieldPosition="0">
        <references count="3">
          <reference field="0" count="1" selected="0">
            <x v="73"/>
          </reference>
          <reference field="1" count="1" selected="0">
            <x v="548"/>
          </reference>
          <reference field="2" count="1">
            <x v="549"/>
          </reference>
        </references>
      </pivotArea>
    </format>
    <format dxfId="11525">
      <pivotArea dataOnly="0" labelOnly="1" fieldPosition="0">
        <references count="3">
          <reference field="0" count="1" selected="0">
            <x v="74"/>
          </reference>
          <reference field="1" count="1" selected="0">
            <x v="549"/>
          </reference>
          <reference field="2" count="1">
            <x v="550"/>
          </reference>
        </references>
      </pivotArea>
    </format>
    <format dxfId="11524">
      <pivotArea dataOnly="0" labelOnly="1" fieldPosition="0">
        <references count="3">
          <reference field="0" count="1" selected="0">
            <x v="75"/>
          </reference>
          <reference field="1" count="1" selected="0">
            <x v="550"/>
          </reference>
          <reference field="2" count="1">
            <x v="551"/>
          </reference>
        </references>
      </pivotArea>
    </format>
    <format dxfId="11523">
      <pivotArea dataOnly="0" labelOnly="1" fieldPosition="0">
        <references count="3">
          <reference field="0" count="1" selected="0">
            <x v="76"/>
          </reference>
          <reference field="1" count="1" selected="0">
            <x v="551"/>
          </reference>
          <reference field="2" count="1">
            <x v="552"/>
          </reference>
        </references>
      </pivotArea>
    </format>
    <format dxfId="11522">
      <pivotArea dataOnly="0" labelOnly="1" fieldPosition="0">
        <references count="3">
          <reference field="0" count="1" selected="0">
            <x v="77"/>
          </reference>
          <reference field="1" count="1" selected="0">
            <x v="552"/>
          </reference>
          <reference field="2" count="1">
            <x v="553"/>
          </reference>
        </references>
      </pivotArea>
    </format>
    <format dxfId="11521">
      <pivotArea dataOnly="0" labelOnly="1" fieldPosition="0">
        <references count="3">
          <reference field="0" count="1" selected="0">
            <x v="78"/>
          </reference>
          <reference field="1" count="1" selected="0">
            <x v="553"/>
          </reference>
          <reference field="2" count="1">
            <x v="554"/>
          </reference>
        </references>
      </pivotArea>
    </format>
    <format dxfId="11520">
      <pivotArea dataOnly="0" labelOnly="1" fieldPosition="0">
        <references count="3">
          <reference field="0" count="1" selected="0">
            <x v="79"/>
          </reference>
          <reference field="1" count="1" selected="0">
            <x v="554"/>
          </reference>
          <reference field="2" count="1">
            <x v="555"/>
          </reference>
        </references>
      </pivotArea>
    </format>
    <format dxfId="11519">
      <pivotArea dataOnly="0" labelOnly="1" fieldPosition="0">
        <references count="3">
          <reference field="0" count="1" selected="0">
            <x v="80"/>
          </reference>
          <reference field="1" count="1" selected="0">
            <x v="555"/>
          </reference>
          <reference field="2" count="1">
            <x v="556"/>
          </reference>
        </references>
      </pivotArea>
    </format>
    <format dxfId="11518">
      <pivotArea dataOnly="0" labelOnly="1" fieldPosition="0">
        <references count="3">
          <reference field="0" count="1" selected="0">
            <x v="81"/>
          </reference>
          <reference field="1" count="1" selected="0">
            <x v="556"/>
          </reference>
          <reference field="2" count="1">
            <x v="557"/>
          </reference>
        </references>
      </pivotArea>
    </format>
    <format dxfId="11517">
      <pivotArea dataOnly="0" labelOnly="1" fieldPosition="0">
        <references count="3">
          <reference field="0" count="1" selected="0">
            <x v="82"/>
          </reference>
          <reference field="1" count="1" selected="0">
            <x v="557"/>
          </reference>
          <reference field="2" count="1">
            <x v="558"/>
          </reference>
        </references>
      </pivotArea>
    </format>
    <format dxfId="11516">
      <pivotArea dataOnly="0" labelOnly="1" fieldPosition="0">
        <references count="3">
          <reference field="0" count="1" selected="0">
            <x v="83"/>
          </reference>
          <reference field="1" count="1" selected="0">
            <x v="558"/>
          </reference>
          <reference field="2" count="1">
            <x v="559"/>
          </reference>
        </references>
      </pivotArea>
    </format>
    <format dxfId="11515">
      <pivotArea dataOnly="0" labelOnly="1" fieldPosition="0">
        <references count="3">
          <reference field="0" count="1" selected="0">
            <x v="84"/>
          </reference>
          <reference field="1" count="1" selected="0">
            <x v="559"/>
          </reference>
          <reference field="2" count="1">
            <x v="560"/>
          </reference>
        </references>
      </pivotArea>
    </format>
    <format dxfId="11514">
      <pivotArea dataOnly="0" labelOnly="1" fieldPosition="0">
        <references count="3">
          <reference field="0" count="1" selected="0">
            <x v="85"/>
          </reference>
          <reference field="1" count="1" selected="0">
            <x v="560"/>
          </reference>
          <reference field="2" count="1">
            <x v="561"/>
          </reference>
        </references>
      </pivotArea>
    </format>
    <format dxfId="11513">
      <pivotArea dataOnly="0" labelOnly="1" fieldPosition="0">
        <references count="3">
          <reference field="0" count="1" selected="0">
            <x v="86"/>
          </reference>
          <reference field="1" count="1" selected="0">
            <x v="561"/>
          </reference>
          <reference field="2" count="1">
            <x v="562"/>
          </reference>
        </references>
      </pivotArea>
    </format>
    <format dxfId="11512">
      <pivotArea dataOnly="0" labelOnly="1" fieldPosition="0">
        <references count="3">
          <reference field="0" count="1" selected="0">
            <x v="87"/>
          </reference>
          <reference field="1" count="1" selected="0">
            <x v="562"/>
          </reference>
          <reference field="2" count="1">
            <x v="563"/>
          </reference>
        </references>
      </pivotArea>
    </format>
    <format dxfId="11511">
      <pivotArea dataOnly="0" labelOnly="1" fieldPosition="0">
        <references count="3">
          <reference field="0" count="1" selected="0">
            <x v="88"/>
          </reference>
          <reference field="1" count="1" selected="0">
            <x v="563"/>
          </reference>
          <reference field="2" count="1">
            <x v="564"/>
          </reference>
        </references>
      </pivotArea>
    </format>
    <format dxfId="11510">
      <pivotArea dataOnly="0" labelOnly="1" fieldPosition="0">
        <references count="3">
          <reference field="0" count="1" selected="0">
            <x v="89"/>
          </reference>
          <reference field="1" count="1" selected="0">
            <x v="564"/>
          </reference>
          <reference field="2" count="1">
            <x v="565"/>
          </reference>
        </references>
      </pivotArea>
    </format>
    <format dxfId="11509">
      <pivotArea dataOnly="0" labelOnly="1" fieldPosition="0">
        <references count="3">
          <reference field="0" count="1" selected="0">
            <x v="90"/>
          </reference>
          <reference field="1" count="1" selected="0">
            <x v="565"/>
          </reference>
          <reference field="2" count="1">
            <x v="566"/>
          </reference>
        </references>
      </pivotArea>
    </format>
    <format dxfId="11508">
      <pivotArea dataOnly="0" labelOnly="1" fieldPosition="0">
        <references count="3">
          <reference field="0" count="1" selected="0">
            <x v="91"/>
          </reference>
          <reference field="1" count="1" selected="0">
            <x v="566"/>
          </reference>
          <reference field="2" count="1">
            <x v="567"/>
          </reference>
        </references>
      </pivotArea>
    </format>
    <format dxfId="11507">
      <pivotArea dataOnly="0" labelOnly="1" fieldPosition="0">
        <references count="3">
          <reference field="0" count="1" selected="0">
            <x v="92"/>
          </reference>
          <reference field="1" count="1" selected="0">
            <x v="567"/>
          </reference>
          <reference field="2" count="1">
            <x v="568"/>
          </reference>
        </references>
      </pivotArea>
    </format>
    <format dxfId="11506">
      <pivotArea dataOnly="0" labelOnly="1" fieldPosition="0">
        <references count="3">
          <reference field="0" count="1" selected="0">
            <x v="93"/>
          </reference>
          <reference field="1" count="1" selected="0">
            <x v="568"/>
          </reference>
          <reference field="2" count="1">
            <x v="569"/>
          </reference>
        </references>
      </pivotArea>
    </format>
    <format dxfId="11505">
      <pivotArea dataOnly="0" labelOnly="1" fieldPosition="0">
        <references count="3">
          <reference field="0" count="1" selected="0">
            <x v="94"/>
          </reference>
          <reference field="1" count="1" selected="0">
            <x v="569"/>
          </reference>
          <reference field="2" count="1">
            <x v="570"/>
          </reference>
        </references>
      </pivotArea>
    </format>
    <format dxfId="11504">
      <pivotArea dataOnly="0" labelOnly="1" fieldPosition="0">
        <references count="3">
          <reference field="0" count="1" selected="0">
            <x v="95"/>
          </reference>
          <reference field="1" count="1" selected="0">
            <x v="570"/>
          </reference>
          <reference field="2" count="1">
            <x v="571"/>
          </reference>
        </references>
      </pivotArea>
    </format>
    <format dxfId="11503">
      <pivotArea dataOnly="0" labelOnly="1" fieldPosition="0">
        <references count="3">
          <reference field="0" count="1" selected="0">
            <x v="96"/>
          </reference>
          <reference field="1" count="1" selected="0">
            <x v="571"/>
          </reference>
          <reference field="2" count="1">
            <x v="572"/>
          </reference>
        </references>
      </pivotArea>
    </format>
    <format dxfId="11502">
      <pivotArea dataOnly="0" labelOnly="1" fieldPosition="0">
        <references count="3">
          <reference field="0" count="1" selected="0">
            <x v="97"/>
          </reference>
          <reference field="1" count="1" selected="0">
            <x v="572"/>
          </reference>
          <reference field="2" count="1">
            <x v="573"/>
          </reference>
        </references>
      </pivotArea>
    </format>
    <format dxfId="11501">
      <pivotArea dataOnly="0" labelOnly="1" fieldPosition="0">
        <references count="3">
          <reference field="0" count="1" selected="0">
            <x v="98"/>
          </reference>
          <reference field="1" count="1" selected="0">
            <x v="573"/>
          </reference>
          <reference field="2" count="1">
            <x v="574"/>
          </reference>
        </references>
      </pivotArea>
    </format>
    <format dxfId="11500">
      <pivotArea dataOnly="0" labelOnly="1" fieldPosition="0">
        <references count="3">
          <reference field="0" count="1" selected="0">
            <x v="99"/>
          </reference>
          <reference field="1" count="1" selected="0">
            <x v="574"/>
          </reference>
          <reference field="2" count="1">
            <x v="575"/>
          </reference>
        </references>
      </pivotArea>
    </format>
    <format dxfId="11499">
      <pivotArea dataOnly="0" labelOnly="1" fieldPosition="0">
        <references count="3">
          <reference field="0" count="1" selected="0">
            <x v="100"/>
          </reference>
          <reference field="1" count="1" selected="0">
            <x v="575"/>
          </reference>
          <reference field="2" count="1">
            <x v="576"/>
          </reference>
        </references>
      </pivotArea>
    </format>
    <format dxfId="11498">
      <pivotArea dataOnly="0" labelOnly="1" fieldPosition="0">
        <references count="3">
          <reference field="0" count="1" selected="0">
            <x v="101"/>
          </reference>
          <reference field="1" count="1" selected="0">
            <x v="576"/>
          </reference>
          <reference field="2" count="1">
            <x v="577"/>
          </reference>
        </references>
      </pivotArea>
    </format>
    <format dxfId="11497">
      <pivotArea dataOnly="0" labelOnly="1" fieldPosition="0">
        <references count="3">
          <reference field="0" count="1" selected="0">
            <x v="102"/>
          </reference>
          <reference field="1" count="1" selected="0">
            <x v="577"/>
          </reference>
          <reference field="2" count="1">
            <x v="578"/>
          </reference>
        </references>
      </pivotArea>
    </format>
    <format dxfId="11496">
      <pivotArea dataOnly="0" labelOnly="1" fieldPosition="0">
        <references count="3">
          <reference field="0" count="1" selected="0">
            <x v="103"/>
          </reference>
          <reference field="1" count="1" selected="0">
            <x v="578"/>
          </reference>
          <reference field="2" count="1">
            <x v="579"/>
          </reference>
        </references>
      </pivotArea>
    </format>
    <format dxfId="11495">
      <pivotArea dataOnly="0" labelOnly="1" fieldPosition="0">
        <references count="3">
          <reference field="0" count="1" selected="0">
            <x v="104"/>
          </reference>
          <reference field="1" count="1" selected="0">
            <x v="579"/>
          </reference>
          <reference field="2" count="1">
            <x v="580"/>
          </reference>
        </references>
      </pivotArea>
    </format>
    <format dxfId="11494">
      <pivotArea dataOnly="0" labelOnly="1" fieldPosition="0">
        <references count="3">
          <reference field="0" count="1" selected="0">
            <x v="105"/>
          </reference>
          <reference field="1" count="1" selected="0">
            <x v="580"/>
          </reference>
          <reference field="2" count="1">
            <x v="581"/>
          </reference>
        </references>
      </pivotArea>
    </format>
    <format dxfId="11493">
      <pivotArea dataOnly="0" labelOnly="1" fieldPosition="0">
        <references count="3">
          <reference field="0" count="1" selected="0">
            <x v="106"/>
          </reference>
          <reference field="1" count="1" selected="0">
            <x v="581"/>
          </reference>
          <reference field="2" count="1">
            <x v="582"/>
          </reference>
        </references>
      </pivotArea>
    </format>
    <format dxfId="11492">
      <pivotArea dataOnly="0" labelOnly="1" fieldPosition="0">
        <references count="3">
          <reference field="0" count="1" selected="0">
            <x v="107"/>
          </reference>
          <reference field="1" count="1" selected="0">
            <x v="582"/>
          </reference>
          <reference field="2" count="1">
            <x v="583"/>
          </reference>
        </references>
      </pivotArea>
    </format>
    <format dxfId="11491">
      <pivotArea dataOnly="0" labelOnly="1" fieldPosition="0">
        <references count="3">
          <reference field="0" count="1" selected="0">
            <x v="108"/>
          </reference>
          <reference field="1" count="1" selected="0">
            <x v="583"/>
          </reference>
          <reference field="2" count="1">
            <x v="584"/>
          </reference>
        </references>
      </pivotArea>
    </format>
    <format dxfId="11490">
      <pivotArea dataOnly="0" labelOnly="1" fieldPosition="0">
        <references count="3">
          <reference field="0" count="1" selected="0">
            <x v="109"/>
          </reference>
          <reference field="1" count="1" selected="0">
            <x v="584"/>
          </reference>
          <reference field="2" count="1">
            <x v="585"/>
          </reference>
        </references>
      </pivotArea>
    </format>
    <format dxfId="11489">
      <pivotArea dataOnly="0" labelOnly="1" fieldPosition="0">
        <references count="3">
          <reference field="0" count="1" selected="0">
            <x v="110"/>
          </reference>
          <reference field="1" count="1" selected="0">
            <x v="585"/>
          </reference>
          <reference field="2" count="1">
            <x v="586"/>
          </reference>
        </references>
      </pivotArea>
    </format>
    <format dxfId="11488">
      <pivotArea dataOnly="0" labelOnly="1" fieldPosition="0">
        <references count="3">
          <reference field="0" count="1" selected="0">
            <x v="111"/>
          </reference>
          <reference field="1" count="1" selected="0">
            <x v="586"/>
          </reference>
          <reference field="2" count="1">
            <x v="587"/>
          </reference>
        </references>
      </pivotArea>
    </format>
    <format dxfId="11487">
      <pivotArea dataOnly="0" labelOnly="1" fieldPosition="0">
        <references count="3">
          <reference field="0" count="1" selected="0">
            <x v="112"/>
          </reference>
          <reference field="1" count="1" selected="0">
            <x v="587"/>
          </reference>
          <reference field="2" count="1">
            <x v="588"/>
          </reference>
        </references>
      </pivotArea>
    </format>
    <format dxfId="11486">
      <pivotArea dataOnly="0" labelOnly="1" fieldPosition="0">
        <references count="3">
          <reference field="0" count="1" selected="0">
            <x v="113"/>
          </reference>
          <reference field="1" count="1" selected="0">
            <x v="588"/>
          </reference>
          <reference field="2" count="1">
            <x v="589"/>
          </reference>
        </references>
      </pivotArea>
    </format>
    <format dxfId="11485">
      <pivotArea dataOnly="0" labelOnly="1" fieldPosition="0">
        <references count="3">
          <reference field="0" count="1" selected="0">
            <x v="114"/>
          </reference>
          <reference field="1" count="1" selected="0">
            <x v="589"/>
          </reference>
          <reference field="2" count="1">
            <x v="590"/>
          </reference>
        </references>
      </pivotArea>
    </format>
    <format dxfId="11484">
      <pivotArea dataOnly="0" labelOnly="1" fieldPosition="0">
        <references count="3">
          <reference field="0" count="1" selected="0">
            <x v="115"/>
          </reference>
          <reference field="1" count="1" selected="0">
            <x v="590"/>
          </reference>
          <reference field="2" count="1">
            <x v="591"/>
          </reference>
        </references>
      </pivotArea>
    </format>
    <format dxfId="11483">
      <pivotArea dataOnly="0" labelOnly="1" fieldPosition="0">
        <references count="3">
          <reference field="0" count="1" selected="0">
            <x v="116"/>
          </reference>
          <reference field="1" count="1" selected="0">
            <x v="591"/>
          </reference>
          <reference field="2" count="1">
            <x v="592"/>
          </reference>
        </references>
      </pivotArea>
    </format>
    <format dxfId="11482">
      <pivotArea dataOnly="0" labelOnly="1" fieldPosition="0">
        <references count="3">
          <reference field="0" count="1" selected="0">
            <x v="117"/>
          </reference>
          <reference field="1" count="1" selected="0">
            <x v="592"/>
          </reference>
          <reference field="2" count="1">
            <x v="593"/>
          </reference>
        </references>
      </pivotArea>
    </format>
    <format dxfId="11481">
      <pivotArea dataOnly="0" labelOnly="1" fieldPosition="0">
        <references count="3">
          <reference field="0" count="1" selected="0">
            <x v="118"/>
          </reference>
          <reference field="1" count="1" selected="0">
            <x v="593"/>
          </reference>
          <reference field="2" count="1">
            <x v="594"/>
          </reference>
        </references>
      </pivotArea>
    </format>
    <format dxfId="11480">
      <pivotArea dataOnly="0" labelOnly="1" fieldPosition="0">
        <references count="3">
          <reference field="0" count="1" selected="0">
            <x v="119"/>
          </reference>
          <reference field="1" count="1" selected="0">
            <x v="594"/>
          </reference>
          <reference field="2" count="1">
            <x v="595"/>
          </reference>
        </references>
      </pivotArea>
    </format>
    <format dxfId="11479">
      <pivotArea dataOnly="0" labelOnly="1" fieldPosition="0">
        <references count="3">
          <reference field="0" count="1" selected="0">
            <x v="120"/>
          </reference>
          <reference field="1" count="1" selected="0">
            <x v="595"/>
          </reference>
          <reference field="2" count="1">
            <x v="596"/>
          </reference>
        </references>
      </pivotArea>
    </format>
    <format dxfId="11478">
      <pivotArea dataOnly="0" labelOnly="1" fieldPosition="0">
        <references count="3">
          <reference field="0" count="1" selected="0">
            <x v="121"/>
          </reference>
          <reference field="1" count="1" selected="0">
            <x v="596"/>
          </reference>
          <reference field="2" count="1">
            <x v="597"/>
          </reference>
        </references>
      </pivotArea>
    </format>
    <format dxfId="11477">
      <pivotArea dataOnly="0" labelOnly="1" fieldPosition="0">
        <references count="3">
          <reference field="0" count="1" selected="0">
            <x v="122"/>
          </reference>
          <reference field="1" count="1" selected="0">
            <x v="597"/>
          </reference>
          <reference field="2" count="1">
            <x v="598"/>
          </reference>
        </references>
      </pivotArea>
    </format>
    <format dxfId="11476">
      <pivotArea dataOnly="0" labelOnly="1" fieldPosition="0">
        <references count="3">
          <reference field="0" count="1" selected="0">
            <x v="123"/>
          </reference>
          <reference field="1" count="1" selected="0">
            <x v="598"/>
          </reference>
          <reference field="2" count="1">
            <x v="599"/>
          </reference>
        </references>
      </pivotArea>
    </format>
    <format dxfId="11475">
      <pivotArea dataOnly="0" labelOnly="1" fieldPosition="0">
        <references count="3">
          <reference field="0" count="1" selected="0">
            <x v="124"/>
          </reference>
          <reference field="1" count="1" selected="0">
            <x v="599"/>
          </reference>
          <reference field="2" count="1">
            <x v="600"/>
          </reference>
        </references>
      </pivotArea>
    </format>
    <format dxfId="11474">
      <pivotArea dataOnly="0" labelOnly="1" fieldPosition="0">
        <references count="3">
          <reference field="0" count="1" selected="0">
            <x v="125"/>
          </reference>
          <reference field="1" count="1" selected="0">
            <x v="600"/>
          </reference>
          <reference field="2" count="1">
            <x v="601"/>
          </reference>
        </references>
      </pivotArea>
    </format>
    <format dxfId="11473">
      <pivotArea dataOnly="0" labelOnly="1" fieldPosition="0">
        <references count="3">
          <reference field="0" count="1" selected="0">
            <x v="126"/>
          </reference>
          <reference field="1" count="1" selected="0">
            <x v="601"/>
          </reference>
          <reference field="2" count="1">
            <x v="602"/>
          </reference>
        </references>
      </pivotArea>
    </format>
    <format dxfId="11472">
      <pivotArea dataOnly="0" labelOnly="1" fieldPosition="0">
        <references count="3">
          <reference field="0" count="1" selected="0">
            <x v="127"/>
          </reference>
          <reference field="1" count="1" selected="0">
            <x v="602"/>
          </reference>
          <reference field="2" count="1">
            <x v="603"/>
          </reference>
        </references>
      </pivotArea>
    </format>
    <format dxfId="11471">
      <pivotArea dataOnly="0" labelOnly="1" fieldPosition="0">
        <references count="3">
          <reference field="0" count="1" selected="0">
            <x v="128"/>
          </reference>
          <reference field="1" count="1" selected="0">
            <x v="603"/>
          </reference>
          <reference field="2" count="1">
            <x v="604"/>
          </reference>
        </references>
      </pivotArea>
    </format>
    <format dxfId="11470">
      <pivotArea dataOnly="0" labelOnly="1" fieldPosition="0">
        <references count="3">
          <reference field="0" count="1" selected="0">
            <x v="129"/>
          </reference>
          <reference field="1" count="1" selected="0">
            <x v="604"/>
          </reference>
          <reference field="2" count="1">
            <x v="605"/>
          </reference>
        </references>
      </pivotArea>
    </format>
    <format dxfId="11469">
      <pivotArea dataOnly="0" labelOnly="1" fieldPosition="0">
        <references count="3">
          <reference field="0" count="1" selected="0">
            <x v="130"/>
          </reference>
          <reference field="1" count="1" selected="0">
            <x v="605"/>
          </reference>
          <reference field="2" count="1">
            <x v="606"/>
          </reference>
        </references>
      </pivotArea>
    </format>
    <format dxfId="11468">
      <pivotArea dataOnly="0" labelOnly="1" fieldPosition="0">
        <references count="3">
          <reference field="0" count="1" selected="0">
            <x v="131"/>
          </reference>
          <reference field="1" count="1" selected="0">
            <x v="606"/>
          </reference>
          <reference field="2" count="1">
            <x v="607"/>
          </reference>
        </references>
      </pivotArea>
    </format>
    <format dxfId="11467">
      <pivotArea dataOnly="0" labelOnly="1" fieldPosition="0">
        <references count="3">
          <reference field="0" count="1" selected="0">
            <x v="132"/>
          </reference>
          <reference field="1" count="1" selected="0">
            <x v="607"/>
          </reference>
          <reference field="2" count="1">
            <x v="608"/>
          </reference>
        </references>
      </pivotArea>
    </format>
    <format dxfId="11466">
      <pivotArea dataOnly="0" labelOnly="1" fieldPosition="0">
        <references count="3">
          <reference field="0" count="1" selected="0">
            <x v="133"/>
          </reference>
          <reference field="1" count="1" selected="0">
            <x v="608"/>
          </reference>
          <reference field="2" count="1">
            <x v="609"/>
          </reference>
        </references>
      </pivotArea>
    </format>
    <format dxfId="11465">
      <pivotArea dataOnly="0" labelOnly="1" fieldPosition="0">
        <references count="3">
          <reference field="0" count="1" selected="0">
            <x v="134"/>
          </reference>
          <reference field="1" count="1" selected="0">
            <x v="609"/>
          </reference>
          <reference field="2" count="1">
            <x v="610"/>
          </reference>
        </references>
      </pivotArea>
    </format>
    <format dxfId="11464">
      <pivotArea dataOnly="0" labelOnly="1" fieldPosition="0">
        <references count="3">
          <reference field="0" count="1" selected="0">
            <x v="135"/>
          </reference>
          <reference field="1" count="1" selected="0">
            <x v="610"/>
          </reference>
          <reference field="2" count="1">
            <x v="611"/>
          </reference>
        </references>
      </pivotArea>
    </format>
    <format dxfId="11463">
      <pivotArea dataOnly="0" labelOnly="1" fieldPosition="0">
        <references count="3">
          <reference field="0" count="1" selected="0">
            <x v="136"/>
          </reference>
          <reference field="1" count="1" selected="0">
            <x v="611"/>
          </reference>
          <reference field="2" count="1">
            <x v="612"/>
          </reference>
        </references>
      </pivotArea>
    </format>
    <format dxfId="11462">
      <pivotArea dataOnly="0" labelOnly="1" fieldPosition="0">
        <references count="3">
          <reference field="0" count="1" selected="0">
            <x v="137"/>
          </reference>
          <reference field="1" count="1" selected="0">
            <x v="612"/>
          </reference>
          <reference field="2" count="1">
            <x v="613"/>
          </reference>
        </references>
      </pivotArea>
    </format>
    <format dxfId="11461">
      <pivotArea dataOnly="0" labelOnly="1" fieldPosition="0">
        <references count="3">
          <reference field="0" count="1" selected="0">
            <x v="138"/>
          </reference>
          <reference field="1" count="1" selected="0">
            <x v="613"/>
          </reference>
          <reference field="2" count="1">
            <x v="614"/>
          </reference>
        </references>
      </pivotArea>
    </format>
    <format dxfId="11460">
      <pivotArea dataOnly="0" labelOnly="1" fieldPosition="0">
        <references count="3">
          <reference field="0" count="1" selected="0">
            <x v="139"/>
          </reference>
          <reference field="1" count="1" selected="0">
            <x v="614"/>
          </reference>
          <reference field="2" count="1">
            <x v="615"/>
          </reference>
        </references>
      </pivotArea>
    </format>
    <format dxfId="11459">
      <pivotArea dataOnly="0" labelOnly="1" fieldPosition="0">
        <references count="3">
          <reference field="0" count="1" selected="0">
            <x v="140"/>
          </reference>
          <reference field="1" count="1" selected="0">
            <x v="615"/>
          </reference>
          <reference field="2" count="1">
            <x v="616"/>
          </reference>
        </references>
      </pivotArea>
    </format>
    <format dxfId="11458">
      <pivotArea dataOnly="0" labelOnly="1" fieldPosition="0">
        <references count="3">
          <reference field="0" count="1" selected="0">
            <x v="141"/>
          </reference>
          <reference field="1" count="1" selected="0">
            <x v="616"/>
          </reference>
          <reference field="2" count="1">
            <x v="617"/>
          </reference>
        </references>
      </pivotArea>
    </format>
    <format dxfId="11457">
      <pivotArea dataOnly="0" labelOnly="1" fieldPosition="0">
        <references count="3">
          <reference field="0" count="1" selected="0">
            <x v="142"/>
          </reference>
          <reference field="1" count="1" selected="0">
            <x v="617"/>
          </reference>
          <reference field="2" count="1">
            <x v="618"/>
          </reference>
        </references>
      </pivotArea>
    </format>
    <format dxfId="11456">
      <pivotArea dataOnly="0" labelOnly="1" fieldPosition="0">
        <references count="3">
          <reference field="0" count="1" selected="0">
            <x v="143"/>
          </reference>
          <reference field="1" count="1" selected="0">
            <x v="618"/>
          </reference>
          <reference field="2" count="1">
            <x v="619"/>
          </reference>
        </references>
      </pivotArea>
    </format>
    <format dxfId="11455">
      <pivotArea dataOnly="0" labelOnly="1" fieldPosition="0">
        <references count="3">
          <reference field="0" count="1" selected="0">
            <x v="144"/>
          </reference>
          <reference field="1" count="1" selected="0">
            <x v="619"/>
          </reference>
          <reference field="2" count="1">
            <x v="620"/>
          </reference>
        </references>
      </pivotArea>
    </format>
    <format dxfId="11454">
      <pivotArea dataOnly="0" labelOnly="1" fieldPosition="0">
        <references count="3">
          <reference field="0" count="1" selected="0">
            <x v="145"/>
          </reference>
          <reference field="1" count="1" selected="0">
            <x v="620"/>
          </reference>
          <reference field="2" count="1">
            <x v="621"/>
          </reference>
        </references>
      </pivotArea>
    </format>
    <format dxfId="11453">
      <pivotArea dataOnly="0" labelOnly="1" fieldPosition="0">
        <references count="3">
          <reference field="0" count="1" selected="0">
            <x v="146"/>
          </reference>
          <reference field="1" count="1" selected="0">
            <x v="621"/>
          </reference>
          <reference field="2" count="1">
            <x v="622"/>
          </reference>
        </references>
      </pivotArea>
    </format>
    <format dxfId="11452">
      <pivotArea dataOnly="0" labelOnly="1" fieldPosition="0">
        <references count="3">
          <reference field="0" count="1" selected="0">
            <x v="147"/>
          </reference>
          <reference field="1" count="1" selected="0">
            <x v="622"/>
          </reference>
          <reference field="2" count="1">
            <x v="623"/>
          </reference>
        </references>
      </pivotArea>
    </format>
    <format dxfId="11451">
      <pivotArea dataOnly="0" labelOnly="1" fieldPosition="0">
        <references count="3">
          <reference field="0" count="1" selected="0">
            <x v="148"/>
          </reference>
          <reference field="1" count="1" selected="0">
            <x v="623"/>
          </reference>
          <reference field="2" count="1">
            <x v="624"/>
          </reference>
        </references>
      </pivotArea>
    </format>
    <format dxfId="11450">
      <pivotArea dataOnly="0" labelOnly="1" fieldPosition="0">
        <references count="3">
          <reference field="0" count="1" selected="0">
            <x v="149"/>
          </reference>
          <reference field="1" count="1" selected="0">
            <x v="624"/>
          </reference>
          <reference field="2" count="1">
            <x v="625"/>
          </reference>
        </references>
      </pivotArea>
    </format>
    <format dxfId="11449">
      <pivotArea dataOnly="0" labelOnly="1" fieldPosition="0">
        <references count="3">
          <reference field="0" count="1" selected="0">
            <x v="150"/>
          </reference>
          <reference field="1" count="1" selected="0">
            <x v="625"/>
          </reference>
          <reference field="2" count="1">
            <x v="626"/>
          </reference>
        </references>
      </pivotArea>
    </format>
    <format dxfId="11448">
      <pivotArea dataOnly="0" labelOnly="1" fieldPosition="0">
        <references count="3">
          <reference field="0" count="1" selected="0">
            <x v="151"/>
          </reference>
          <reference field="1" count="1" selected="0">
            <x v="626"/>
          </reference>
          <reference field="2" count="1">
            <x v="627"/>
          </reference>
        </references>
      </pivotArea>
    </format>
    <format dxfId="11447">
      <pivotArea dataOnly="0" labelOnly="1" fieldPosition="0">
        <references count="3">
          <reference field="0" count="1" selected="0">
            <x v="152"/>
          </reference>
          <reference field="1" count="1" selected="0">
            <x v="627"/>
          </reference>
          <reference field="2" count="1">
            <x v="628"/>
          </reference>
        </references>
      </pivotArea>
    </format>
    <format dxfId="11446">
      <pivotArea dataOnly="0" labelOnly="1" fieldPosition="0">
        <references count="3">
          <reference field="0" count="1" selected="0">
            <x v="153"/>
          </reference>
          <reference field="1" count="1" selected="0">
            <x v="628"/>
          </reference>
          <reference field="2" count="1">
            <x v="629"/>
          </reference>
        </references>
      </pivotArea>
    </format>
    <format dxfId="11445">
      <pivotArea dataOnly="0" labelOnly="1" fieldPosition="0">
        <references count="3">
          <reference field="0" count="1" selected="0">
            <x v="154"/>
          </reference>
          <reference field="1" count="1" selected="0">
            <x v="629"/>
          </reference>
          <reference field="2" count="1">
            <x v="630"/>
          </reference>
        </references>
      </pivotArea>
    </format>
    <format dxfId="11444">
      <pivotArea dataOnly="0" labelOnly="1" fieldPosition="0">
        <references count="3">
          <reference field="0" count="1" selected="0">
            <x v="155"/>
          </reference>
          <reference field="1" count="1" selected="0">
            <x v="630"/>
          </reference>
          <reference field="2" count="1">
            <x v="631"/>
          </reference>
        </references>
      </pivotArea>
    </format>
    <format dxfId="11443">
      <pivotArea dataOnly="0" labelOnly="1" fieldPosition="0">
        <references count="3">
          <reference field="0" count="1" selected="0">
            <x v="156"/>
          </reference>
          <reference field="1" count="1" selected="0">
            <x v="631"/>
          </reference>
          <reference field="2" count="1">
            <x v="632"/>
          </reference>
        </references>
      </pivotArea>
    </format>
    <format dxfId="11442">
      <pivotArea dataOnly="0" labelOnly="1" fieldPosition="0">
        <references count="3">
          <reference field="0" count="1" selected="0">
            <x v="157"/>
          </reference>
          <reference field="1" count="1" selected="0">
            <x v="632"/>
          </reference>
          <reference field="2" count="1">
            <x v="633"/>
          </reference>
        </references>
      </pivotArea>
    </format>
    <format dxfId="11441">
      <pivotArea dataOnly="0" labelOnly="1" fieldPosition="0">
        <references count="3">
          <reference field="0" count="1" selected="0">
            <x v="158"/>
          </reference>
          <reference field="1" count="1" selected="0">
            <x v="633"/>
          </reference>
          <reference field="2" count="1">
            <x v="634"/>
          </reference>
        </references>
      </pivotArea>
    </format>
    <format dxfId="11440">
      <pivotArea dataOnly="0" labelOnly="1" fieldPosition="0">
        <references count="3">
          <reference field="0" count="1" selected="0">
            <x v="159"/>
          </reference>
          <reference field="1" count="1" selected="0">
            <x v="634"/>
          </reference>
          <reference field="2" count="1">
            <x v="635"/>
          </reference>
        </references>
      </pivotArea>
    </format>
    <format dxfId="11439">
      <pivotArea dataOnly="0" labelOnly="1" fieldPosition="0">
        <references count="3">
          <reference field="0" count="1" selected="0">
            <x v="160"/>
          </reference>
          <reference field="1" count="1" selected="0">
            <x v="635"/>
          </reference>
          <reference field="2" count="1">
            <x v="636"/>
          </reference>
        </references>
      </pivotArea>
    </format>
    <format dxfId="11438">
      <pivotArea dataOnly="0" labelOnly="1" fieldPosition="0">
        <references count="3">
          <reference field="0" count="1" selected="0">
            <x v="161"/>
          </reference>
          <reference field="1" count="1" selected="0">
            <x v="636"/>
          </reference>
          <reference field="2" count="1">
            <x v="637"/>
          </reference>
        </references>
      </pivotArea>
    </format>
    <format dxfId="11437">
      <pivotArea dataOnly="0" labelOnly="1" fieldPosition="0">
        <references count="3">
          <reference field="0" count="1" selected="0">
            <x v="162"/>
          </reference>
          <reference field="1" count="1" selected="0">
            <x v="637"/>
          </reference>
          <reference field="2" count="1">
            <x v="638"/>
          </reference>
        </references>
      </pivotArea>
    </format>
    <format dxfId="11436">
      <pivotArea dataOnly="0" labelOnly="1" fieldPosition="0">
        <references count="3">
          <reference field="0" count="1" selected="0">
            <x v="163"/>
          </reference>
          <reference field="1" count="1" selected="0">
            <x v="638"/>
          </reference>
          <reference field="2" count="1">
            <x v="639"/>
          </reference>
        </references>
      </pivotArea>
    </format>
    <format dxfId="11435">
      <pivotArea dataOnly="0" labelOnly="1" fieldPosition="0">
        <references count="3">
          <reference field="0" count="1" selected="0">
            <x v="164"/>
          </reference>
          <reference field="1" count="1" selected="0">
            <x v="639"/>
          </reference>
          <reference field="2" count="1">
            <x v="640"/>
          </reference>
        </references>
      </pivotArea>
    </format>
    <format dxfId="11434">
      <pivotArea dataOnly="0" labelOnly="1" fieldPosition="0">
        <references count="3">
          <reference field="0" count="1" selected="0">
            <x v="165"/>
          </reference>
          <reference field="1" count="1" selected="0">
            <x v="640"/>
          </reference>
          <reference field="2" count="1">
            <x v="641"/>
          </reference>
        </references>
      </pivotArea>
    </format>
    <format dxfId="11433">
      <pivotArea dataOnly="0" labelOnly="1" fieldPosition="0">
        <references count="3">
          <reference field="0" count="1" selected="0">
            <x v="166"/>
          </reference>
          <reference field="1" count="1" selected="0">
            <x v="641"/>
          </reference>
          <reference field="2" count="1">
            <x v="642"/>
          </reference>
        </references>
      </pivotArea>
    </format>
    <format dxfId="11432">
      <pivotArea dataOnly="0" labelOnly="1" fieldPosition="0">
        <references count="3">
          <reference field="0" count="1" selected="0">
            <x v="167"/>
          </reference>
          <reference field="1" count="1" selected="0">
            <x v="642"/>
          </reference>
          <reference field="2" count="1">
            <x v="643"/>
          </reference>
        </references>
      </pivotArea>
    </format>
    <format dxfId="11431">
      <pivotArea dataOnly="0" labelOnly="1" fieldPosition="0">
        <references count="3">
          <reference field="0" count="1" selected="0">
            <x v="168"/>
          </reference>
          <reference field="1" count="1" selected="0">
            <x v="643"/>
          </reference>
          <reference field="2" count="1">
            <x v="644"/>
          </reference>
        </references>
      </pivotArea>
    </format>
    <format dxfId="11430">
      <pivotArea dataOnly="0" labelOnly="1" fieldPosition="0">
        <references count="3">
          <reference field="0" count="1" selected="0">
            <x v="169"/>
          </reference>
          <reference field="1" count="1" selected="0">
            <x v="644"/>
          </reference>
          <reference field="2" count="1">
            <x v="645"/>
          </reference>
        </references>
      </pivotArea>
    </format>
    <format dxfId="11429">
      <pivotArea dataOnly="0" labelOnly="1" fieldPosition="0">
        <references count="3">
          <reference field="0" count="1" selected="0">
            <x v="170"/>
          </reference>
          <reference field="1" count="1" selected="0">
            <x v="645"/>
          </reference>
          <reference field="2" count="1">
            <x v="646"/>
          </reference>
        </references>
      </pivotArea>
    </format>
    <format dxfId="11428">
      <pivotArea dataOnly="0" labelOnly="1" fieldPosition="0">
        <references count="3">
          <reference field="0" count="1" selected="0">
            <x v="171"/>
          </reference>
          <reference field="1" count="1" selected="0">
            <x v="646"/>
          </reference>
          <reference field="2" count="1">
            <x v="647"/>
          </reference>
        </references>
      </pivotArea>
    </format>
    <format dxfId="11427">
      <pivotArea dataOnly="0" labelOnly="1" fieldPosition="0">
        <references count="3">
          <reference field="0" count="1" selected="0">
            <x v="172"/>
          </reference>
          <reference field="1" count="1" selected="0">
            <x v="647"/>
          </reference>
          <reference field="2" count="1">
            <x v="648"/>
          </reference>
        </references>
      </pivotArea>
    </format>
    <format dxfId="11426">
      <pivotArea dataOnly="0" labelOnly="1" fieldPosition="0">
        <references count="3">
          <reference field="0" count="1" selected="0">
            <x v="173"/>
          </reference>
          <reference field="1" count="1" selected="0">
            <x v="648"/>
          </reference>
          <reference field="2" count="1">
            <x v="649"/>
          </reference>
        </references>
      </pivotArea>
    </format>
    <format dxfId="11425">
      <pivotArea dataOnly="0" labelOnly="1" fieldPosition="0">
        <references count="3">
          <reference field="0" count="1" selected="0">
            <x v="174"/>
          </reference>
          <reference field="1" count="1" selected="0">
            <x v="649"/>
          </reference>
          <reference field="2" count="1">
            <x v="650"/>
          </reference>
        </references>
      </pivotArea>
    </format>
    <format dxfId="11424">
      <pivotArea dataOnly="0" labelOnly="1" fieldPosition="0">
        <references count="3">
          <reference field="0" count="1" selected="0">
            <x v="175"/>
          </reference>
          <reference field="1" count="1" selected="0">
            <x v="650"/>
          </reference>
          <reference field="2" count="1">
            <x v="651"/>
          </reference>
        </references>
      </pivotArea>
    </format>
    <format dxfId="11423">
      <pivotArea dataOnly="0" labelOnly="1" fieldPosition="0">
        <references count="3">
          <reference field="0" count="1" selected="0">
            <x v="176"/>
          </reference>
          <reference field="1" count="1" selected="0">
            <x v="651"/>
          </reference>
          <reference field="2" count="1">
            <x v="652"/>
          </reference>
        </references>
      </pivotArea>
    </format>
    <format dxfId="11422">
      <pivotArea dataOnly="0" labelOnly="1" fieldPosition="0">
        <references count="3">
          <reference field="0" count="1" selected="0">
            <x v="177"/>
          </reference>
          <reference field="1" count="1" selected="0">
            <x v="652"/>
          </reference>
          <reference field="2" count="1">
            <x v="653"/>
          </reference>
        </references>
      </pivotArea>
    </format>
    <format dxfId="11421">
      <pivotArea dataOnly="0" labelOnly="1" fieldPosition="0">
        <references count="3">
          <reference field="0" count="1" selected="0">
            <x v="178"/>
          </reference>
          <reference field="1" count="1" selected="0">
            <x v="653"/>
          </reference>
          <reference field="2" count="1">
            <x v="654"/>
          </reference>
        </references>
      </pivotArea>
    </format>
    <format dxfId="11420">
      <pivotArea dataOnly="0" labelOnly="1" fieldPosition="0">
        <references count="3">
          <reference field="0" count="1" selected="0">
            <x v="179"/>
          </reference>
          <reference field="1" count="1" selected="0">
            <x v="654"/>
          </reference>
          <reference field="2" count="1">
            <x v="655"/>
          </reference>
        </references>
      </pivotArea>
    </format>
    <format dxfId="11419">
      <pivotArea dataOnly="0" labelOnly="1" fieldPosition="0">
        <references count="3">
          <reference field="0" count="1" selected="0">
            <x v="180"/>
          </reference>
          <reference field="1" count="1" selected="0">
            <x v="655"/>
          </reference>
          <reference field="2" count="1">
            <x v="656"/>
          </reference>
        </references>
      </pivotArea>
    </format>
    <format dxfId="11418">
      <pivotArea dataOnly="0" labelOnly="1" fieldPosition="0">
        <references count="3">
          <reference field="0" count="1" selected="0">
            <x v="181"/>
          </reference>
          <reference field="1" count="1" selected="0">
            <x v="656"/>
          </reference>
          <reference field="2" count="1">
            <x v="657"/>
          </reference>
        </references>
      </pivotArea>
    </format>
    <format dxfId="11417">
      <pivotArea dataOnly="0" labelOnly="1" fieldPosition="0">
        <references count="3">
          <reference field="0" count="1" selected="0">
            <x v="182"/>
          </reference>
          <reference field="1" count="1" selected="0">
            <x v="657"/>
          </reference>
          <reference field="2" count="1">
            <x v="658"/>
          </reference>
        </references>
      </pivotArea>
    </format>
    <format dxfId="11416">
      <pivotArea dataOnly="0" labelOnly="1" fieldPosition="0">
        <references count="3">
          <reference field="0" count="1" selected="0">
            <x v="183"/>
          </reference>
          <reference field="1" count="1" selected="0">
            <x v="658"/>
          </reference>
          <reference field="2" count="1">
            <x v="659"/>
          </reference>
        </references>
      </pivotArea>
    </format>
    <format dxfId="11415">
      <pivotArea dataOnly="0" labelOnly="1" fieldPosition="0">
        <references count="3">
          <reference field="0" count="1" selected="0">
            <x v="184"/>
          </reference>
          <reference field="1" count="1" selected="0">
            <x v="659"/>
          </reference>
          <reference field="2" count="1">
            <x v="660"/>
          </reference>
        </references>
      </pivotArea>
    </format>
    <format dxfId="11414">
      <pivotArea dataOnly="0" labelOnly="1" fieldPosition="0">
        <references count="3">
          <reference field="0" count="1" selected="0">
            <x v="185"/>
          </reference>
          <reference field="1" count="1" selected="0">
            <x v="660"/>
          </reference>
          <reference field="2" count="1">
            <x v="661"/>
          </reference>
        </references>
      </pivotArea>
    </format>
    <format dxfId="11413">
      <pivotArea dataOnly="0" labelOnly="1" fieldPosition="0">
        <references count="3">
          <reference field="0" count="1" selected="0">
            <x v="186"/>
          </reference>
          <reference field="1" count="1" selected="0">
            <x v="661"/>
          </reference>
          <reference field="2" count="1">
            <x v="662"/>
          </reference>
        </references>
      </pivotArea>
    </format>
    <format dxfId="11412">
      <pivotArea dataOnly="0" labelOnly="1" fieldPosition="0">
        <references count="3">
          <reference field="0" count="1" selected="0">
            <x v="187"/>
          </reference>
          <reference field="1" count="1" selected="0">
            <x v="662"/>
          </reference>
          <reference field="2" count="1">
            <x v="663"/>
          </reference>
        </references>
      </pivotArea>
    </format>
    <format dxfId="11411">
      <pivotArea dataOnly="0" labelOnly="1" fieldPosition="0">
        <references count="3">
          <reference field="0" count="1" selected="0">
            <x v="188"/>
          </reference>
          <reference field="1" count="1" selected="0">
            <x v="663"/>
          </reference>
          <reference field="2" count="1">
            <x v="664"/>
          </reference>
        </references>
      </pivotArea>
    </format>
    <format dxfId="11410">
      <pivotArea dataOnly="0" labelOnly="1" fieldPosition="0">
        <references count="3">
          <reference field="0" count="1" selected="0">
            <x v="189"/>
          </reference>
          <reference field="1" count="1" selected="0">
            <x v="664"/>
          </reference>
          <reference field="2" count="1">
            <x v="665"/>
          </reference>
        </references>
      </pivotArea>
    </format>
    <format dxfId="11409">
      <pivotArea dataOnly="0" labelOnly="1" fieldPosition="0">
        <references count="3">
          <reference field="0" count="1" selected="0">
            <x v="190"/>
          </reference>
          <reference field="1" count="1" selected="0">
            <x v="665"/>
          </reference>
          <reference field="2" count="1">
            <x v="666"/>
          </reference>
        </references>
      </pivotArea>
    </format>
    <format dxfId="11408">
      <pivotArea dataOnly="0" labelOnly="1" fieldPosition="0">
        <references count="3">
          <reference field="0" count="1" selected="0">
            <x v="191"/>
          </reference>
          <reference field="1" count="1" selected="0">
            <x v="666"/>
          </reference>
          <reference field="2" count="1">
            <x v="667"/>
          </reference>
        </references>
      </pivotArea>
    </format>
    <format dxfId="11407">
      <pivotArea dataOnly="0" labelOnly="1" fieldPosition="0">
        <references count="3">
          <reference field="0" count="1" selected="0">
            <x v="192"/>
          </reference>
          <reference field="1" count="1" selected="0">
            <x v="667"/>
          </reference>
          <reference field="2" count="1">
            <x v="668"/>
          </reference>
        </references>
      </pivotArea>
    </format>
    <format dxfId="11406">
      <pivotArea dataOnly="0" labelOnly="1" fieldPosition="0">
        <references count="3">
          <reference field="0" count="1" selected="0">
            <x v="193"/>
          </reference>
          <reference field="1" count="1" selected="0">
            <x v="668"/>
          </reference>
          <reference field="2" count="1">
            <x v="669"/>
          </reference>
        </references>
      </pivotArea>
    </format>
    <format dxfId="11405">
      <pivotArea dataOnly="0" labelOnly="1" fieldPosition="0">
        <references count="3">
          <reference field="0" count="1" selected="0">
            <x v="194"/>
          </reference>
          <reference field="1" count="1" selected="0">
            <x v="669"/>
          </reference>
          <reference field="2" count="1">
            <x v="670"/>
          </reference>
        </references>
      </pivotArea>
    </format>
    <format dxfId="11404">
      <pivotArea dataOnly="0" labelOnly="1" fieldPosition="0">
        <references count="3">
          <reference field="0" count="1" selected="0">
            <x v="195"/>
          </reference>
          <reference field="1" count="1" selected="0">
            <x v="670"/>
          </reference>
          <reference field="2" count="1">
            <x v="671"/>
          </reference>
        </references>
      </pivotArea>
    </format>
    <format dxfId="11403">
      <pivotArea dataOnly="0" labelOnly="1" fieldPosition="0">
        <references count="3">
          <reference field="0" count="1" selected="0">
            <x v="196"/>
          </reference>
          <reference field="1" count="1" selected="0">
            <x v="671"/>
          </reference>
          <reference field="2" count="1">
            <x v="672"/>
          </reference>
        </references>
      </pivotArea>
    </format>
    <format dxfId="11402">
      <pivotArea dataOnly="0" labelOnly="1" fieldPosition="0">
        <references count="3">
          <reference field="0" count="1" selected="0">
            <x v="197"/>
          </reference>
          <reference field="1" count="1" selected="0">
            <x v="672"/>
          </reference>
          <reference field="2" count="1">
            <x v="673"/>
          </reference>
        </references>
      </pivotArea>
    </format>
    <format dxfId="11401">
      <pivotArea dataOnly="0" labelOnly="1" fieldPosition="0">
        <references count="3">
          <reference field="0" count="1" selected="0">
            <x v="198"/>
          </reference>
          <reference field="1" count="1" selected="0">
            <x v="673"/>
          </reference>
          <reference field="2" count="1">
            <x v="674"/>
          </reference>
        </references>
      </pivotArea>
    </format>
    <format dxfId="11400">
      <pivotArea dataOnly="0" labelOnly="1" fieldPosition="0">
        <references count="3">
          <reference field="0" count="1" selected="0">
            <x v="199"/>
          </reference>
          <reference field="1" count="1" selected="0">
            <x v="674"/>
          </reference>
          <reference field="2" count="1">
            <x v="675"/>
          </reference>
        </references>
      </pivotArea>
    </format>
    <format dxfId="11399">
      <pivotArea dataOnly="0" labelOnly="1" fieldPosition="0">
        <references count="3">
          <reference field="0" count="1" selected="0">
            <x v="200"/>
          </reference>
          <reference field="1" count="1" selected="0">
            <x v="675"/>
          </reference>
          <reference field="2" count="1">
            <x v="676"/>
          </reference>
        </references>
      </pivotArea>
    </format>
    <format dxfId="11398">
      <pivotArea dataOnly="0" labelOnly="1" fieldPosition="0">
        <references count="3">
          <reference field="0" count="1" selected="0">
            <x v="201"/>
          </reference>
          <reference field="1" count="1" selected="0">
            <x v="676"/>
          </reference>
          <reference field="2" count="1">
            <x v="677"/>
          </reference>
        </references>
      </pivotArea>
    </format>
    <format dxfId="11397">
      <pivotArea dataOnly="0" labelOnly="1" fieldPosition="0">
        <references count="3">
          <reference field="0" count="1" selected="0">
            <x v="202"/>
          </reference>
          <reference field="1" count="1" selected="0">
            <x v="677"/>
          </reference>
          <reference field="2" count="1">
            <x v="678"/>
          </reference>
        </references>
      </pivotArea>
    </format>
    <format dxfId="11396">
      <pivotArea dataOnly="0" labelOnly="1" fieldPosition="0">
        <references count="3">
          <reference field="0" count="1" selected="0">
            <x v="203"/>
          </reference>
          <reference field="1" count="1" selected="0">
            <x v="678"/>
          </reference>
          <reference field="2" count="1">
            <x v="679"/>
          </reference>
        </references>
      </pivotArea>
    </format>
    <format dxfId="11395">
      <pivotArea dataOnly="0" labelOnly="1" fieldPosition="0">
        <references count="3">
          <reference field="0" count="1" selected="0">
            <x v="204"/>
          </reference>
          <reference field="1" count="1" selected="0">
            <x v="679"/>
          </reference>
          <reference field="2" count="1">
            <x v="680"/>
          </reference>
        </references>
      </pivotArea>
    </format>
    <format dxfId="11394">
      <pivotArea dataOnly="0" labelOnly="1" fieldPosition="0">
        <references count="3">
          <reference field="0" count="1" selected="0">
            <x v="205"/>
          </reference>
          <reference field="1" count="1" selected="0">
            <x v="680"/>
          </reference>
          <reference field="2" count="1">
            <x v="681"/>
          </reference>
        </references>
      </pivotArea>
    </format>
    <format dxfId="11393">
      <pivotArea dataOnly="0" labelOnly="1" fieldPosition="0">
        <references count="3">
          <reference field="0" count="1" selected="0">
            <x v="206"/>
          </reference>
          <reference field="1" count="1" selected="0">
            <x v="681"/>
          </reference>
          <reference field="2" count="1">
            <x v="682"/>
          </reference>
        </references>
      </pivotArea>
    </format>
    <format dxfId="11392">
      <pivotArea dataOnly="0" labelOnly="1" fieldPosition="0">
        <references count="3">
          <reference field="0" count="1" selected="0">
            <x v="207"/>
          </reference>
          <reference field="1" count="1" selected="0">
            <x v="682"/>
          </reference>
          <reference field="2" count="1">
            <x v="683"/>
          </reference>
        </references>
      </pivotArea>
    </format>
    <format dxfId="11391">
      <pivotArea dataOnly="0" labelOnly="1" fieldPosition="0">
        <references count="3">
          <reference field="0" count="1" selected="0">
            <x v="208"/>
          </reference>
          <reference field="1" count="1" selected="0">
            <x v="683"/>
          </reference>
          <reference field="2" count="1">
            <x v="684"/>
          </reference>
        </references>
      </pivotArea>
    </format>
    <format dxfId="11390">
      <pivotArea dataOnly="0" labelOnly="1" fieldPosition="0">
        <references count="3">
          <reference field="0" count="1" selected="0">
            <x v="209"/>
          </reference>
          <reference field="1" count="1" selected="0">
            <x v="684"/>
          </reference>
          <reference field="2" count="1">
            <x v="685"/>
          </reference>
        </references>
      </pivotArea>
    </format>
    <format dxfId="11389">
      <pivotArea dataOnly="0" labelOnly="1" fieldPosition="0">
        <references count="3">
          <reference field="0" count="1" selected="0">
            <x v="210"/>
          </reference>
          <reference field="1" count="1" selected="0">
            <x v="685"/>
          </reference>
          <reference field="2" count="1">
            <x v="686"/>
          </reference>
        </references>
      </pivotArea>
    </format>
    <format dxfId="11388">
      <pivotArea dataOnly="0" labelOnly="1" fieldPosition="0">
        <references count="3">
          <reference field="0" count="1" selected="0">
            <x v="211"/>
          </reference>
          <reference field="1" count="1" selected="0">
            <x v="686"/>
          </reference>
          <reference field="2" count="1">
            <x v="687"/>
          </reference>
        </references>
      </pivotArea>
    </format>
    <format dxfId="11387">
      <pivotArea dataOnly="0" labelOnly="1" fieldPosition="0">
        <references count="3">
          <reference field="0" count="1" selected="0">
            <x v="212"/>
          </reference>
          <reference field="1" count="1" selected="0">
            <x v="687"/>
          </reference>
          <reference field="2" count="1">
            <x v="688"/>
          </reference>
        </references>
      </pivotArea>
    </format>
    <format dxfId="11386">
      <pivotArea dataOnly="0" labelOnly="1" fieldPosition="0">
        <references count="3">
          <reference field="0" count="1" selected="0">
            <x v="213"/>
          </reference>
          <reference field="1" count="1" selected="0">
            <x v="688"/>
          </reference>
          <reference field="2" count="1">
            <x v="689"/>
          </reference>
        </references>
      </pivotArea>
    </format>
    <format dxfId="11385">
      <pivotArea dataOnly="0" labelOnly="1" fieldPosition="0">
        <references count="3">
          <reference field="0" count="1" selected="0">
            <x v="214"/>
          </reference>
          <reference field="1" count="1" selected="0">
            <x v="689"/>
          </reference>
          <reference field="2" count="1">
            <x v="690"/>
          </reference>
        </references>
      </pivotArea>
    </format>
    <format dxfId="11384">
      <pivotArea dataOnly="0" labelOnly="1" fieldPosition="0">
        <references count="3">
          <reference field="0" count="1" selected="0">
            <x v="215"/>
          </reference>
          <reference field="1" count="1" selected="0">
            <x v="690"/>
          </reference>
          <reference field="2" count="1">
            <x v="691"/>
          </reference>
        </references>
      </pivotArea>
    </format>
    <format dxfId="11383">
      <pivotArea dataOnly="0" labelOnly="1" fieldPosition="0">
        <references count="3">
          <reference field="0" count="1" selected="0">
            <x v="216"/>
          </reference>
          <reference field="1" count="1" selected="0">
            <x v="691"/>
          </reference>
          <reference field="2" count="1">
            <x v="692"/>
          </reference>
        </references>
      </pivotArea>
    </format>
    <format dxfId="11382">
      <pivotArea dataOnly="0" labelOnly="1" fieldPosition="0">
        <references count="3">
          <reference field="0" count="1" selected="0">
            <x v="217"/>
          </reference>
          <reference field="1" count="1" selected="0">
            <x v="692"/>
          </reference>
          <reference field="2" count="1">
            <x v="693"/>
          </reference>
        </references>
      </pivotArea>
    </format>
    <format dxfId="11381">
      <pivotArea dataOnly="0" labelOnly="1" fieldPosition="0">
        <references count="3">
          <reference field="0" count="1" selected="0">
            <x v="218"/>
          </reference>
          <reference field="1" count="1" selected="0">
            <x v="693"/>
          </reference>
          <reference field="2" count="1">
            <x v="694"/>
          </reference>
        </references>
      </pivotArea>
    </format>
    <format dxfId="11380">
      <pivotArea dataOnly="0" labelOnly="1" fieldPosition="0">
        <references count="3">
          <reference field="0" count="1" selected="0">
            <x v="219"/>
          </reference>
          <reference field="1" count="1" selected="0">
            <x v="694"/>
          </reference>
          <reference field="2" count="1">
            <x v="695"/>
          </reference>
        </references>
      </pivotArea>
    </format>
    <format dxfId="11379">
      <pivotArea dataOnly="0" labelOnly="1" fieldPosition="0">
        <references count="3">
          <reference field="0" count="1" selected="0">
            <x v="220"/>
          </reference>
          <reference field="1" count="1" selected="0">
            <x v="695"/>
          </reference>
          <reference field="2" count="1">
            <x v="696"/>
          </reference>
        </references>
      </pivotArea>
    </format>
    <format dxfId="11378">
      <pivotArea dataOnly="0" labelOnly="1" fieldPosition="0">
        <references count="3">
          <reference field="0" count="1" selected="0">
            <x v="221"/>
          </reference>
          <reference field="1" count="1" selected="0">
            <x v="696"/>
          </reference>
          <reference field="2" count="1">
            <x v="697"/>
          </reference>
        </references>
      </pivotArea>
    </format>
    <format dxfId="11377">
      <pivotArea dataOnly="0" labelOnly="1" fieldPosition="0">
        <references count="3">
          <reference field="0" count="1" selected="0">
            <x v="222"/>
          </reference>
          <reference field="1" count="1" selected="0">
            <x v="697"/>
          </reference>
          <reference field="2" count="1">
            <x v="698"/>
          </reference>
        </references>
      </pivotArea>
    </format>
    <format dxfId="11376">
      <pivotArea dataOnly="0" labelOnly="1" fieldPosition="0">
        <references count="3">
          <reference field="0" count="1" selected="0">
            <x v="223"/>
          </reference>
          <reference field="1" count="1" selected="0">
            <x v="698"/>
          </reference>
          <reference field="2" count="1">
            <x v="699"/>
          </reference>
        </references>
      </pivotArea>
    </format>
    <format dxfId="11375">
      <pivotArea dataOnly="0" labelOnly="1" fieldPosition="0">
        <references count="3">
          <reference field="0" count="1" selected="0">
            <x v="224"/>
          </reference>
          <reference field="1" count="1" selected="0">
            <x v="699"/>
          </reference>
          <reference field="2" count="1">
            <x v="700"/>
          </reference>
        </references>
      </pivotArea>
    </format>
    <format dxfId="11374">
      <pivotArea dataOnly="0" labelOnly="1" fieldPosition="0">
        <references count="3">
          <reference field="0" count="1" selected="0">
            <x v="225"/>
          </reference>
          <reference field="1" count="1" selected="0">
            <x v="700"/>
          </reference>
          <reference field="2" count="1">
            <x v="701"/>
          </reference>
        </references>
      </pivotArea>
    </format>
    <format dxfId="11373">
      <pivotArea dataOnly="0" labelOnly="1" fieldPosition="0">
        <references count="3">
          <reference field="0" count="1" selected="0">
            <x v="226"/>
          </reference>
          <reference field="1" count="1" selected="0">
            <x v="701"/>
          </reference>
          <reference field="2" count="1">
            <x v="702"/>
          </reference>
        </references>
      </pivotArea>
    </format>
    <format dxfId="11372">
      <pivotArea dataOnly="0" labelOnly="1" fieldPosition="0">
        <references count="3">
          <reference field="0" count="1" selected="0">
            <x v="227"/>
          </reference>
          <reference field="1" count="1" selected="0">
            <x v="702"/>
          </reference>
          <reference field="2" count="1">
            <x v="703"/>
          </reference>
        </references>
      </pivotArea>
    </format>
    <format dxfId="11371">
      <pivotArea dataOnly="0" labelOnly="1" fieldPosition="0">
        <references count="3">
          <reference field="0" count="1" selected="0">
            <x v="228"/>
          </reference>
          <reference field="1" count="1" selected="0">
            <x v="703"/>
          </reference>
          <reference field="2" count="1">
            <x v="704"/>
          </reference>
        </references>
      </pivotArea>
    </format>
    <format dxfId="11370">
      <pivotArea dataOnly="0" labelOnly="1" fieldPosition="0">
        <references count="3">
          <reference field="0" count="1" selected="0">
            <x v="229"/>
          </reference>
          <reference field="1" count="1" selected="0">
            <x v="704"/>
          </reference>
          <reference field="2" count="1">
            <x v="705"/>
          </reference>
        </references>
      </pivotArea>
    </format>
    <format dxfId="11369">
      <pivotArea dataOnly="0" labelOnly="1" fieldPosition="0">
        <references count="3">
          <reference field="0" count="1" selected="0">
            <x v="230"/>
          </reference>
          <reference field="1" count="1" selected="0">
            <x v="705"/>
          </reference>
          <reference field="2" count="1">
            <x v="706"/>
          </reference>
        </references>
      </pivotArea>
    </format>
    <format dxfId="11368">
      <pivotArea dataOnly="0" labelOnly="1" fieldPosition="0">
        <references count="3">
          <reference field="0" count="1" selected="0">
            <x v="231"/>
          </reference>
          <reference field="1" count="1" selected="0">
            <x v="706"/>
          </reference>
          <reference field="2" count="1">
            <x v="707"/>
          </reference>
        </references>
      </pivotArea>
    </format>
    <format dxfId="11367">
      <pivotArea dataOnly="0" labelOnly="1" fieldPosition="0">
        <references count="3">
          <reference field="0" count="1" selected="0">
            <x v="232"/>
          </reference>
          <reference field="1" count="1" selected="0">
            <x v="707"/>
          </reference>
          <reference field="2" count="1">
            <x v="708"/>
          </reference>
        </references>
      </pivotArea>
    </format>
    <format dxfId="11366">
      <pivotArea dataOnly="0" labelOnly="1" fieldPosition="0">
        <references count="3">
          <reference field="0" count="1" selected="0">
            <x v="233"/>
          </reference>
          <reference field="1" count="1" selected="0">
            <x v="708"/>
          </reference>
          <reference field="2" count="1">
            <x v="709"/>
          </reference>
        </references>
      </pivotArea>
    </format>
    <format dxfId="11365">
      <pivotArea dataOnly="0" labelOnly="1" fieldPosition="0">
        <references count="3">
          <reference field="0" count="1" selected="0">
            <x v="234"/>
          </reference>
          <reference field="1" count="1" selected="0">
            <x v="709"/>
          </reference>
          <reference field="2" count="1">
            <x v="710"/>
          </reference>
        </references>
      </pivotArea>
    </format>
    <format dxfId="11364">
      <pivotArea dataOnly="0" labelOnly="1" fieldPosition="0">
        <references count="3">
          <reference field="0" count="1" selected="0">
            <x v="235"/>
          </reference>
          <reference field="1" count="1" selected="0">
            <x v="710"/>
          </reference>
          <reference field="2" count="1">
            <x v="711"/>
          </reference>
        </references>
      </pivotArea>
    </format>
    <format dxfId="11363">
      <pivotArea dataOnly="0" labelOnly="1" fieldPosition="0">
        <references count="3">
          <reference field="0" count="1" selected="0">
            <x v="236"/>
          </reference>
          <reference field="1" count="1" selected="0">
            <x v="711"/>
          </reference>
          <reference field="2" count="1">
            <x v="712"/>
          </reference>
        </references>
      </pivotArea>
    </format>
    <format dxfId="11362">
      <pivotArea dataOnly="0" labelOnly="1" fieldPosition="0">
        <references count="3">
          <reference field="0" count="1" selected="0">
            <x v="237"/>
          </reference>
          <reference field="1" count="1" selected="0">
            <x v="712"/>
          </reference>
          <reference field="2" count="1">
            <x v="713"/>
          </reference>
        </references>
      </pivotArea>
    </format>
    <format dxfId="11361">
      <pivotArea dataOnly="0" labelOnly="1" fieldPosition="0">
        <references count="3">
          <reference field="0" count="1" selected="0">
            <x v="238"/>
          </reference>
          <reference field="1" count="1" selected="0">
            <x v="713"/>
          </reference>
          <reference field="2" count="1">
            <x v="714"/>
          </reference>
        </references>
      </pivotArea>
    </format>
    <format dxfId="11360">
      <pivotArea dataOnly="0" labelOnly="1" fieldPosition="0">
        <references count="3">
          <reference field="0" count="1" selected="0">
            <x v="239"/>
          </reference>
          <reference field="1" count="1" selected="0">
            <x v="714"/>
          </reference>
          <reference field="2" count="1">
            <x v="715"/>
          </reference>
        </references>
      </pivotArea>
    </format>
    <format dxfId="11359">
      <pivotArea dataOnly="0" labelOnly="1" fieldPosition="0">
        <references count="3">
          <reference field="0" count="1" selected="0">
            <x v="240"/>
          </reference>
          <reference field="1" count="1" selected="0">
            <x v="715"/>
          </reference>
          <reference field="2" count="1">
            <x v="716"/>
          </reference>
        </references>
      </pivotArea>
    </format>
    <format dxfId="11358">
      <pivotArea dataOnly="0" labelOnly="1" fieldPosition="0">
        <references count="3">
          <reference field="0" count="1" selected="0">
            <x v="241"/>
          </reference>
          <reference field="1" count="1" selected="0">
            <x v="716"/>
          </reference>
          <reference field="2" count="1">
            <x v="717"/>
          </reference>
        </references>
      </pivotArea>
    </format>
    <format dxfId="11357">
      <pivotArea dataOnly="0" labelOnly="1" fieldPosition="0">
        <references count="3">
          <reference field="0" count="1" selected="0">
            <x v="242"/>
          </reference>
          <reference field="1" count="1" selected="0">
            <x v="717"/>
          </reference>
          <reference field="2" count="1">
            <x v="718"/>
          </reference>
        </references>
      </pivotArea>
    </format>
    <format dxfId="11356">
      <pivotArea dataOnly="0" labelOnly="1" fieldPosition="0">
        <references count="3">
          <reference field="0" count="1" selected="0">
            <x v="243"/>
          </reference>
          <reference field="1" count="1" selected="0">
            <x v="718"/>
          </reference>
          <reference field="2" count="1">
            <x v="719"/>
          </reference>
        </references>
      </pivotArea>
    </format>
    <format dxfId="11355">
      <pivotArea dataOnly="0" labelOnly="1" fieldPosition="0">
        <references count="3">
          <reference field="0" count="1" selected="0">
            <x v="244"/>
          </reference>
          <reference field="1" count="1" selected="0">
            <x v="719"/>
          </reference>
          <reference field="2" count="1">
            <x v="720"/>
          </reference>
        </references>
      </pivotArea>
    </format>
    <format dxfId="11354">
      <pivotArea dataOnly="0" labelOnly="1" fieldPosition="0">
        <references count="3">
          <reference field="0" count="1" selected="0">
            <x v="245"/>
          </reference>
          <reference field="1" count="1" selected="0">
            <x v="720"/>
          </reference>
          <reference field="2" count="1">
            <x v="721"/>
          </reference>
        </references>
      </pivotArea>
    </format>
    <format dxfId="11353">
      <pivotArea dataOnly="0" labelOnly="1" fieldPosition="0">
        <references count="3">
          <reference field="0" count="1" selected="0">
            <x v="246"/>
          </reference>
          <reference field="1" count="1" selected="0">
            <x v="721"/>
          </reference>
          <reference field="2" count="1">
            <x v="722"/>
          </reference>
        </references>
      </pivotArea>
    </format>
    <format dxfId="11352">
      <pivotArea dataOnly="0" labelOnly="1" fieldPosition="0">
        <references count="3">
          <reference field="0" count="1" selected="0">
            <x v="247"/>
          </reference>
          <reference field="1" count="1" selected="0">
            <x v="722"/>
          </reference>
          <reference field="2" count="1">
            <x v="723"/>
          </reference>
        </references>
      </pivotArea>
    </format>
    <format dxfId="11351">
      <pivotArea dataOnly="0" labelOnly="1" fieldPosition="0">
        <references count="3">
          <reference field="0" count="1" selected="0">
            <x v="248"/>
          </reference>
          <reference field="1" count="1" selected="0">
            <x v="723"/>
          </reference>
          <reference field="2" count="1">
            <x v="724"/>
          </reference>
        </references>
      </pivotArea>
    </format>
    <format dxfId="11350">
      <pivotArea dataOnly="0" labelOnly="1" fieldPosition="0">
        <references count="3">
          <reference field="0" count="1" selected="0">
            <x v="249"/>
          </reference>
          <reference field="1" count="1" selected="0">
            <x v="724"/>
          </reference>
          <reference field="2" count="1">
            <x v="725"/>
          </reference>
        </references>
      </pivotArea>
    </format>
    <format dxfId="11349">
      <pivotArea dataOnly="0" labelOnly="1" fieldPosition="0">
        <references count="3">
          <reference field="0" count="1" selected="0">
            <x v="250"/>
          </reference>
          <reference field="1" count="1" selected="0">
            <x v="725"/>
          </reference>
          <reference field="2" count="1">
            <x v="726"/>
          </reference>
        </references>
      </pivotArea>
    </format>
    <format dxfId="11348">
      <pivotArea dataOnly="0" labelOnly="1" fieldPosition="0">
        <references count="3">
          <reference field="0" count="1" selected="0">
            <x v="251"/>
          </reference>
          <reference field="1" count="1" selected="0">
            <x v="726"/>
          </reference>
          <reference field="2" count="1">
            <x v="727"/>
          </reference>
        </references>
      </pivotArea>
    </format>
    <format dxfId="11347">
      <pivotArea dataOnly="0" labelOnly="1" fieldPosition="0">
        <references count="3">
          <reference field="0" count="1" selected="0">
            <x v="252"/>
          </reference>
          <reference field="1" count="1" selected="0">
            <x v="727"/>
          </reference>
          <reference field="2" count="1">
            <x v="728"/>
          </reference>
        </references>
      </pivotArea>
    </format>
    <format dxfId="11346">
      <pivotArea dataOnly="0" labelOnly="1" fieldPosition="0">
        <references count="3">
          <reference field="0" count="1" selected="0">
            <x v="253"/>
          </reference>
          <reference field="1" count="1" selected="0">
            <x v="728"/>
          </reference>
          <reference field="2" count="1">
            <x v="729"/>
          </reference>
        </references>
      </pivotArea>
    </format>
    <format dxfId="11345">
      <pivotArea dataOnly="0" labelOnly="1" fieldPosition="0">
        <references count="3">
          <reference field="0" count="1" selected="0">
            <x v="254"/>
          </reference>
          <reference field="1" count="1" selected="0">
            <x v="729"/>
          </reference>
          <reference field="2" count="1">
            <x v="730"/>
          </reference>
        </references>
      </pivotArea>
    </format>
    <format dxfId="11344">
      <pivotArea dataOnly="0" labelOnly="1" fieldPosition="0">
        <references count="3">
          <reference field="0" count="1" selected="0">
            <x v="255"/>
          </reference>
          <reference field="1" count="1" selected="0">
            <x v="730"/>
          </reference>
          <reference field="2" count="1">
            <x v="731"/>
          </reference>
        </references>
      </pivotArea>
    </format>
    <format dxfId="11343">
      <pivotArea dataOnly="0" labelOnly="1" fieldPosition="0">
        <references count="3">
          <reference field="0" count="1" selected="0">
            <x v="256"/>
          </reference>
          <reference field="1" count="1" selected="0">
            <x v="731"/>
          </reference>
          <reference field="2" count="1">
            <x v="732"/>
          </reference>
        </references>
      </pivotArea>
    </format>
    <format dxfId="11342">
      <pivotArea dataOnly="0" labelOnly="1" fieldPosition="0">
        <references count="3">
          <reference field="0" count="1" selected="0">
            <x v="257"/>
          </reference>
          <reference field="1" count="1" selected="0">
            <x v="732"/>
          </reference>
          <reference field="2" count="1">
            <x v="733"/>
          </reference>
        </references>
      </pivotArea>
    </format>
    <format dxfId="11341">
      <pivotArea dataOnly="0" labelOnly="1" fieldPosition="0">
        <references count="3">
          <reference field="0" count="1" selected="0">
            <x v="258"/>
          </reference>
          <reference field="1" count="1" selected="0">
            <x v="733"/>
          </reference>
          <reference field="2" count="1">
            <x v="734"/>
          </reference>
        </references>
      </pivotArea>
    </format>
    <format dxfId="11340">
      <pivotArea dataOnly="0" labelOnly="1" fieldPosition="0">
        <references count="3">
          <reference field="0" count="1" selected="0">
            <x v="259"/>
          </reference>
          <reference field="1" count="1" selected="0">
            <x v="734"/>
          </reference>
          <reference field="2" count="1">
            <x v="735"/>
          </reference>
        </references>
      </pivotArea>
    </format>
    <format dxfId="11339">
      <pivotArea dataOnly="0" labelOnly="1" fieldPosition="0">
        <references count="3">
          <reference field="0" count="1" selected="0">
            <x v="260"/>
          </reference>
          <reference field="1" count="1" selected="0">
            <x v="735"/>
          </reference>
          <reference field="2" count="1">
            <x v="736"/>
          </reference>
        </references>
      </pivotArea>
    </format>
    <format dxfId="11338">
      <pivotArea dataOnly="0" labelOnly="1" fieldPosition="0">
        <references count="3">
          <reference field="0" count="1" selected="0">
            <x v="261"/>
          </reference>
          <reference field="1" count="1" selected="0">
            <x v="736"/>
          </reference>
          <reference field="2" count="1">
            <x v="737"/>
          </reference>
        </references>
      </pivotArea>
    </format>
    <format dxfId="11337">
      <pivotArea dataOnly="0" labelOnly="1" fieldPosition="0">
        <references count="3">
          <reference field="0" count="1" selected="0">
            <x v="262"/>
          </reference>
          <reference field="1" count="1" selected="0">
            <x v="737"/>
          </reference>
          <reference field="2" count="1">
            <x v="738"/>
          </reference>
        </references>
      </pivotArea>
    </format>
    <format dxfId="11336">
      <pivotArea dataOnly="0" labelOnly="1" fieldPosition="0">
        <references count="3">
          <reference field="0" count="1" selected="0">
            <x v="263"/>
          </reference>
          <reference field="1" count="1" selected="0">
            <x v="738"/>
          </reference>
          <reference field="2" count="1">
            <x v="739"/>
          </reference>
        </references>
      </pivotArea>
    </format>
    <format dxfId="11335">
      <pivotArea dataOnly="0" labelOnly="1" fieldPosition="0">
        <references count="3">
          <reference field="0" count="1" selected="0">
            <x v="264"/>
          </reference>
          <reference field="1" count="1" selected="0">
            <x v="739"/>
          </reference>
          <reference field="2" count="1">
            <x v="740"/>
          </reference>
        </references>
      </pivotArea>
    </format>
    <format dxfId="11334">
      <pivotArea dataOnly="0" labelOnly="1" fieldPosition="0">
        <references count="3">
          <reference field="0" count="1" selected="0">
            <x v="265"/>
          </reference>
          <reference field="1" count="1" selected="0">
            <x v="740"/>
          </reference>
          <reference field="2" count="1">
            <x v="741"/>
          </reference>
        </references>
      </pivotArea>
    </format>
    <format dxfId="11333">
      <pivotArea dataOnly="0" labelOnly="1" fieldPosition="0">
        <references count="3">
          <reference field="0" count="1" selected="0">
            <x v="266"/>
          </reference>
          <reference field="1" count="1" selected="0">
            <x v="741"/>
          </reference>
          <reference field="2" count="1">
            <x v="742"/>
          </reference>
        </references>
      </pivotArea>
    </format>
    <format dxfId="11332">
      <pivotArea dataOnly="0" labelOnly="1" fieldPosition="0">
        <references count="3">
          <reference field="0" count="1" selected="0">
            <x v="267"/>
          </reference>
          <reference field="1" count="1" selected="0">
            <x v="742"/>
          </reference>
          <reference field="2" count="1">
            <x v="743"/>
          </reference>
        </references>
      </pivotArea>
    </format>
    <format dxfId="11331">
      <pivotArea dataOnly="0" labelOnly="1" fieldPosition="0">
        <references count="3">
          <reference field="0" count="1" selected="0">
            <x v="268"/>
          </reference>
          <reference field="1" count="1" selected="0">
            <x v="743"/>
          </reference>
          <reference field="2" count="1">
            <x v="744"/>
          </reference>
        </references>
      </pivotArea>
    </format>
    <format dxfId="11330">
      <pivotArea dataOnly="0" labelOnly="1" fieldPosition="0">
        <references count="3">
          <reference field="0" count="1" selected="0">
            <x v="269"/>
          </reference>
          <reference field="1" count="1" selected="0">
            <x v="744"/>
          </reference>
          <reference field="2" count="1">
            <x v="745"/>
          </reference>
        </references>
      </pivotArea>
    </format>
    <format dxfId="11329">
      <pivotArea dataOnly="0" labelOnly="1" fieldPosition="0">
        <references count="3">
          <reference field="0" count="1" selected="0">
            <x v="270"/>
          </reference>
          <reference field="1" count="1" selected="0">
            <x v="745"/>
          </reference>
          <reference field="2" count="1">
            <x v="746"/>
          </reference>
        </references>
      </pivotArea>
    </format>
    <format dxfId="11328">
      <pivotArea dataOnly="0" labelOnly="1" fieldPosition="0">
        <references count="3">
          <reference field="0" count="1" selected="0">
            <x v="271"/>
          </reference>
          <reference field="1" count="1" selected="0">
            <x v="746"/>
          </reference>
          <reference field="2" count="1">
            <x v="747"/>
          </reference>
        </references>
      </pivotArea>
    </format>
    <format dxfId="11327">
      <pivotArea dataOnly="0" labelOnly="1" fieldPosition="0">
        <references count="3">
          <reference field="0" count="1" selected="0">
            <x v="272"/>
          </reference>
          <reference field="1" count="1" selected="0">
            <x v="747"/>
          </reference>
          <reference field="2" count="1">
            <x v="748"/>
          </reference>
        </references>
      </pivotArea>
    </format>
    <format dxfId="11326">
      <pivotArea dataOnly="0" labelOnly="1" fieldPosition="0">
        <references count="3">
          <reference field="0" count="1" selected="0">
            <x v="273"/>
          </reference>
          <reference field="1" count="1" selected="0">
            <x v="748"/>
          </reference>
          <reference field="2" count="1">
            <x v="749"/>
          </reference>
        </references>
      </pivotArea>
    </format>
    <format dxfId="11325">
      <pivotArea dataOnly="0" labelOnly="1" fieldPosition="0">
        <references count="3">
          <reference field="0" count="1" selected="0">
            <x v="274"/>
          </reference>
          <reference field="1" count="1" selected="0">
            <x v="749"/>
          </reference>
          <reference field="2" count="1">
            <x v="750"/>
          </reference>
        </references>
      </pivotArea>
    </format>
    <format dxfId="11324">
      <pivotArea dataOnly="0" labelOnly="1" fieldPosition="0">
        <references count="3">
          <reference field="0" count="1" selected="0">
            <x v="275"/>
          </reference>
          <reference field="1" count="1" selected="0">
            <x v="750"/>
          </reference>
          <reference field="2" count="1">
            <x v="751"/>
          </reference>
        </references>
      </pivotArea>
    </format>
    <format dxfId="11323">
      <pivotArea dataOnly="0" labelOnly="1" fieldPosition="0">
        <references count="3">
          <reference field="0" count="1" selected="0">
            <x v="276"/>
          </reference>
          <reference field="1" count="1" selected="0">
            <x v="751"/>
          </reference>
          <reference field="2" count="1">
            <x v="752"/>
          </reference>
        </references>
      </pivotArea>
    </format>
    <format dxfId="11322">
      <pivotArea dataOnly="0" labelOnly="1" fieldPosition="0">
        <references count="3">
          <reference field="0" count="1" selected="0">
            <x v="277"/>
          </reference>
          <reference field="1" count="1" selected="0">
            <x v="752"/>
          </reference>
          <reference field="2" count="1">
            <x v="753"/>
          </reference>
        </references>
      </pivotArea>
    </format>
    <format dxfId="11321">
      <pivotArea dataOnly="0" labelOnly="1" fieldPosition="0">
        <references count="3">
          <reference field="0" count="1" selected="0">
            <x v="278"/>
          </reference>
          <reference field="1" count="1" selected="0">
            <x v="753"/>
          </reference>
          <reference field="2" count="1">
            <x v="754"/>
          </reference>
        </references>
      </pivotArea>
    </format>
    <format dxfId="11320">
      <pivotArea dataOnly="0" labelOnly="1" fieldPosition="0">
        <references count="3">
          <reference field="0" count="1" selected="0">
            <x v="279"/>
          </reference>
          <reference field="1" count="1" selected="0">
            <x v="754"/>
          </reference>
          <reference field="2" count="1">
            <x v="755"/>
          </reference>
        </references>
      </pivotArea>
    </format>
    <format dxfId="11319">
      <pivotArea dataOnly="0" labelOnly="1" fieldPosition="0">
        <references count="3">
          <reference field="0" count="1" selected="0">
            <x v="280"/>
          </reference>
          <reference field="1" count="1" selected="0">
            <x v="755"/>
          </reference>
          <reference field="2" count="1">
            <x v="756"/>
          </reference>
        </references>
      </pivotArea>
    </format>
    <format dxfId="11318">
      <pivotArea dataOnly="0" labelOnly="1" fieldPosition="0">
        <references count="3">
          <reference field="0" count="1" selected="0">
            <x v="281"/>
          </reference>
          <reference field="1" count="1" selected="0">
            <x v="756"/>
          </reference>
          <reference field="2" count="1">
            <x v="757"/>
          </reference>
        </references>
      </pivotArea>
    </format>
    <format dxfId="11317">
      <pivotArea dataOnly="0" labelOnly="1" fieldPosition="0">
        <references count="3">
          <reference field="0" count="1" selected="0">
            <x v="282"/>
          </reference>
          <reference field="1" count="1" selected="0">
            <x v="757"/>
          </reference>
          <reference field="2" count="1">
            <x v="758"/>
          </reference>
        </references>
      </pivotArea>
    </format>
    <format dxfId="11316">
      <pivotArea dataOnly="0" labelOnly="1" fieldPosition="0">
        <references count="3">
          <reference field="0" count="1" selected="0">
            <x v="283"/>
          </reference>
          <reference field="1" count="1" selected="0">
            <x v="758"/>
          </reference>
          <reference field="2" count="1">
            <x v="759"/>
          </reference>
        </references>
      </pivotArea>
    </format>
    <format dxfId="11315">
      <pivotArea dataOnly="0" labelOnly="1" fieldPosition="0">
        <references count="3">
          <reference field="0" count="1" selected="0">
            <x v="284"/>
          </reference>
          <reference field="1" count="1" selected="0">
            <x v="759"/>
          </reference>
          <reference field="2" count="1">
            <x v="760"/>
          </reference>
        </references>
      </pivotArea>
    </format>
    <format dxfId="11314">
      <pivotArea dataOnly="0" labelOnly="1" fieldPosition="0">
        <references count="3">
          <reference field="0" count="1" selected="0">
            <x v="285"/>
          </reference>
          <reference field="1" count="1" selected="0">
            <x v="760"/>
          </reference>
          <reference field="2" count="1">
            <x v="761"/>
          </reference>
        </references>
      </pivotArea>
    </format>
    <format dxfId="11313">
      <pivotArea dataOnly="0" labelOnly="1" fieldPosition="0">
        <references count="3">
          <reference field="0" count="1" selected="0">
            <x v="286"/>
          </reference>
          <reference field="1" count="1" selected="0">
            <x v="761"/>
          </reference>
          <reference field="2" count="1">
            <x v="762"/>
          </reference>
        </references>
      </pivotArea>
    </format>
    <format dxfId="11312">
      <pivotArea dataOnly="0" labelOnly="1" fieldPosition="0">
        <references count="3">
          <reference field="0" count="1" selected="0">
            <x v="287"/>
          </reference>
          <reference field="1" count="1" selected="0">
            <x v="762"/>
          </reference>
          <reference field="2" count="1">
            <x v="763"/>
          </reference>
        </references>
      </pivotArea>
    </format>
    <format dxfId="11311">
      <pivotArea dataOnly="0" labelOnly="1" fieldPosition="0">
        <references count="3">
          <reference field="0" count="1" selected="0">
            <x v="288"/>
          </reference>
          <reference field="1" count="1" selected="0">
            <x v="763"/>
          </reference>
          <reference field="2" count="1">
            <x v="764"/>
          </reference>
        </references>
      </pivotArea>
    </format>
    <format dxfId="11310">
      <pivotArea dataOnly="0" labelOnly="1" fieldPosition="0">
        <references count="3">
          <reference field="0" count="1" selected="0">
            <x v="289"/>
          </reference>
          <reference field="1" count="1" selected="0">
            <x v="764"/>
          </reference>
          <reference field="2" count="1">
            <x v="765"/>
          </reference>
        </references>
      </pivotArea>
    </format>
    <format dxfId="11309">
      <pivotArea dataOnly="0" labelOnly="1" fieldPosition="0">
        <references count="3">
          <reference field="0" count="1" selected="0">
            <x v="290"/>
          </reference>
          <reference field="1" count="1" selected="0">
            <x v="765"/>
          </reference>
          <reference field="2" count="1">
            <x v="766"/>
          </reference>
        </references>
      </pivotArea>
    </format>
    <format dxfId="11308">
      <pivotArea dataOnly="0" labelOnly="1" fieldPosition="0">
        <references count="3">
          <reference field="0" count="1" selected="0">
            <x v="291"/>
          </reference>
          <reference field="1" count="1" selected="0">
            <x v="766"/>
          </reference>
          <reference field="2" count="1">
            <x v="767"/>
          </reference>
        </references>
      </pivotArea>
    </format>
    <format dxfId="11307">
      <pivotArea dataOnly="0" labelOnly="1" fieldPosition="0">
        <references count="3">
          <reference field="0" count="1" selected="0">
            <x v="292"/>
          </reference>
          <reference field="1" count="1" selected="0">
            <x v="767"/>
          </reference>
          <reference field="2" count="1">
            <x v="768"/>
          </reference>
        </references>
      </pivotArea>
    </format>
    <format dxfId="11306">
      <pivotArea dataOnly="0" labelOnly="1" fieldPosition="0">
        <references count="3">
          <reference field="0" count="1" selected="0">
            <x v="293"/>
          </reference>
          <reference field="1" count="1" selected="0">
            <x v="768"/>
          </reference>
          <reference field="2" count="1">
            <x v="769"/>
          </reference>
        </references>
      </pivotArea>
    </format>
    <format dxfId="11305">
      <pivotArea dataOnly="0" labelOnly="1" fieldPosition="0">
        <references count="3">
          <reference field="0" count="1" selected="0">
            <x v="294"/>
          </reference>
          <reference field="1" count="1" selected="0">
            <x v="769"/>
          </reference>
          <reference field="2" count="1">
            <x v="770"/>
          </reference>
        </references>
      </pivotArea>
    </format>
    <format dxfId="11304">
      <pivotArea dataOnly="0" labelOnly="1" fieldPosition="0">
        <references count="3">
          <reference field="0" count="1" selected="0">
            <x v="295"/>
          </reference>
          <reference field="1" count="1" selected="0">
            <x v="770"/>
          </reference>
          <reference field="2" count="1">
            <x v="771"/>
          </reference>
        </references>
      </pivotArea>
    </format>
    <format dxfId="11303">
      <pivotArea dataOnly="0" labelOnly="1" fieldPosition="0">
        <references count="3">
          <reference field="0" count="1" selected="0">
            <x v="296"/>
          </reference>
          <reference field="1" count="1" selected="0">
            <x v="771"/>
          </reference>
          <reference field="2" count="1">
            <x v="772"/>
          </reference>
        </references>
      </pivotArea>
    </format>
    <format dxfId="11302">
      <pivotArea dataOnly="0" labelOnly="1" fieldPosition="0">
        <references count="3">
          <reference field="0" count="1" selected="0">
            <x v="297"/>
          </reference>
          <reference field="1" count="1" selected="0">
            <x v="772"/>
          </reference>
          <reference field="2" count="1">
            <x v="773"/>
          </reference>
        </references>
      </pivotArea>
    </format>
    <format dxfId="11301">
      <pivotArea dataOnly="0" labelOnly="1" fieldPosition="0">
        <references count="3">
          <reference field="0" count="1" selected="0">
            <x v="298"/>
          </reference>
          <reference field="1" count="1" selected="0">
            <x v="773"/>
          </reference>
          <reference field="2" count="1">
            <x v="774"/>
          </reference>
        </references>
      </pivotArea>
    </format>
    <format dxfId="11300">
      <pivotArea dataOnly="0" labelOnly="1" fieldPosition="0">
        <references count="3">
          <reference field="0" count="1" selected="0">
            <x v="299"/>
          </reference>
          <reference field="1" count="1" selected="0">
            <x v="774"/>
          </reference>
          <reference field="2" count="1">
            <x v="775"/>
          </reference>
        </references>
      </pivotArea>
    </format>
    <format dxfId="11299">
      <pivotArea dataOnly="0" labelOnly="1" fieldPosition="0">
        <references count="3">
          <reference field="0" count="1" selected="0">
            <x v="300"/>
          </reference>
          <reference field="1" count="1" selected="0">
            <x v="775"/>
          </reference>
          <reference field="2" count="1">
            <x v="776"/>
          </reference>
        </references>
      </pivotArea>
    </format>
    <format dxfId="11298">
      <pivotArea dataOnly="0" labelOnly="1" fieldPosition="0">
        <references count="3">
          <reference field="0" count="1" selected="0">
            <x v="301"/>
          </reference>
          <reference field="1" count="1" selected="0">
            <x v="776"/>
          </reference>
          <reference field="2" count="1">
            <x v="777"/>
          </reference>
        </references>
      </pivotArea>
    </format>
    <format dxfId="11297">
      <pivotArea dataOnly="0" labelOnly="1" fieldPosition="0">
        <references count="3">
          <reference field="0" count="1" selected="0">
            <x v="302"/>
          </reference>
          <reference field="1" count="1" selected="0">
            <x v="777"/>
          </reference>
          <reference field="2" count="1">
            <x v="778"/>
          </reference>
        </references>
      </pivotArea>
    </format>
    <format dxfId="11296">
      <pivotArea dataOnly="0" labelOnly="1" fieldPosition="0">
        <references count="3">
          <reference field="0" count="1" selected="0">
            <x v="303"/>
          </reference>
          <reference field="1" count="1" selected="0">
            <x v="778"/>
          </reference>
          <reference field="2" count="1">
            <x v="779"/>
          </reference>
        </references>
      </pivotArea>
    </format>
    <format dxfId="11295">
      <pivotArea dataOnly="0" labelOnly="1" fieldPosition="0">
        <references count="3">
          <reference field="0" count="1" selected="0">
            <x v="304"/>
          </reference>
          <reference field="1" count="1" selected="0">
            <x v="779"/>
          </reference>
          <reference field="2" count="1">
            <x v="780"/>
          </reference>
        </references>
      </pivotArea>
    </format>
    <format dxfId="11294">
      <pivotArea dataOnly="0" labelOnly="1" fieldPosition="0">
        <references count="3">
          <reference field="0" count="1" selected="0">
            <x v="305"/>
          </reference>
          <reference field="1" count="1" selected="0">
            <x v="780"/>
          </reference>
          <reference field="2" count="1">
            <x v="781"/>
          </reference>
        </references>
      </pivotArea>
    </format>
    <format dxfId="11293">
      <pivotArea dataOnly="0" labelOnly="1" fieldPosition="0">
        <references count="3">
          <reference field="0" count="1" selected="0">
            <x v="306"/>
          </reference>
          <reference field="1" count="1" selected="0">
            <x v="781"/>
          </reference>
          <reference field="2" count="1">
            <x v="782"/>
          </reference>
        </references>
      </pivotArea>
    </format>
    <format dxfId="11292">
      <pivotArea dataOnly="0" labelOnly="1" fieldPosition="0">
        <references count="3">
          <reference field="0" count="1" selected="0">
            <x v="307"/>
          </reference>
          <reference field="1" count="1" selected="0">
            <x v="782"/>
          </reference>
          <reference field="2" count="1">
            <x v="783"/>
          </reference>
        </references>
      </pivotArea>
    </format>
    <format dxfId="11291">
      <pivotArea dataOnly="0" labelOnly="1" fieldPosition="0">
        <references count="3">
          <reference field="0" count="1" selected="0">
            <x v="308"/>
          </reference>
          <reference field="1" count="1" selected="0">
            <x v="783"/>
          </reference>
          <reference field="2" count="1">
            <x v="784"/>
          </reference>
        </references>
      </pivotArea>
    </format>
    <format dxfId="11290">
      <pivotArea dataOnly="0" labelOnly="1" fieldPosition="0">
        <references count="3">
          <reference field="0" count="1" selected="0">
            <x v="309"/>
          </reference>
          <reference field="1" count="1" selected="0">
            <x v="784"/>
          </reference>
          <reference field="2" count="1">
            <x v="785"/>
          </reference>
        </references>
      </pivotArea>
    </format>
    <format dxfId="11289">
      <pivotArea dataOnly="0" labelOnly="1" fieldPosition="0">
        <references count="3">
          <reference field="0" count="1" selected="0">
            <x v="310"/>
          </reference>
          <reference field="1" count="1" selected="0">
            <x v="785"/>
          </reference>
          <reference field="2" count="1">
            <x v="786"/>
          </reference>
        </references>
      </pivotArea>
    </format>
    <format dxfId="11288">
      <pivotArea dataOnly="0" labelOnly="1" fieldPosition="0">
        <references count="3">
          <reference field="0" count="1" selected="0">
            <x v="311"/>
          </reference>
          <reference field="1" count="1" selected="0">
            <x v="786"/>
          </reference>
          <reference field="2" count="1">
            <x v="787"/>
          </reference>
        </references>
      </pivotArea>
    </format>
    <format dxfId="11287">
      <pivotArea dataOnly="0" labelOnly="1" fieldPosition="0">
        <references count="3">
          <reference field="0" count="1" selected="0">
            <x v="312"/>
          </reference>
          <reference field="1" count="1" selected="0">
            <x v="787"/>
          </reference>
          <reference field="2" count="1">
            <x v="788"/>
          </reference>
        </references>
      </pivotArea>
    </format>
    <format dxfId="11286">
      <pivotArea dataOnly="0" labelOnly="1" fieldPosition="0">
        <references count="3">
          <reference field="0" count="1" selected="0">
            <x v="313"/>
          </reference>
          <reference field="1" count="1" selected="0">
            <x v="788"/>
          </reference>
          <reference field="2" count="1">
            <x v="789"/>
          </reference>
        </references>
      </pivotArea>
    </format>
    <format dxfId="11285">
      <pivotArea dataOnly="0" labelOnly="1" fieldPosition="0">
        <references count="3">
          <reference field="0" count="1" selected="0">
            <x v="314"/>
          </reference>
          <reference field="1" count="1" selected="0">
            <x v="789"/>
          </reference>
          <reference field="2" count="1">
            <x v="790"/>
          </reference>
        </references>
      </pivotArea>
    </format>
    <format dxfId="11284">
      <pivotArea dataOnly="0" labelOnly="1" fieldPosition="0">
        <references count="3">
          <reference field="0" count="1" selected="0">
            <x v="315"/>
          </reference>
          <reference field="1" count="1" selected="0">
            <x v="790"/>
          </reference>
          <reference field="2" count="1">
            <x v="791"/>
          </reference>
        </references>
      </pivotArea>
    </format>
    <format dxfId="11283">
      <pivotArea dataOnly="0" labelOnly="1" fieldPosition="0">
        <references count="3">
          <reference field="0" count="1" selected="0">
            <x v="316"/>
          </reference>
          <reference field="1" count="1" selected="0">
            <x v="791"/>
          </reference>
          <reference field="2" count="1">
            <x v="792"/>
          </reference>
        </references>
      </pivotArea>
    </format>
    <format dxfId="11282">
      <pivotArea dataOnly="0" labelOnly="1" fieldPosition="0">
        <references count="3">
          <reference field="0" count="1" selected="0">
            <x v="317"/>
          </reference>
          <reference field="1" count="1" selected="0">
            <x v="792"/>
          </reference>
          <reference field="2" count="1">
            <x v="793"/>
          </reference>
        </references>
      </pivotArea>
    </format>
    <format dxfId="11281">
      <pivotArea dataOnly="0" labelOnly="1" fieldPosition="0">
        <references count="3">
          <reference field="0" count="1" selected="0">
            <x v="318"/>
          </reference>
          <reference field="1" count="1" selected="0">
            <x v="793"/>
          </reference>
          <reference field="2" count="1">
            <x v="794"/>
          </reference>
        </references>
      </pivotArea>
    </format>
    <format dxfId="11280">
      <pivotArea dataOnly="0" labelOnly="1" fieldPosition="0">
        <references count="3">
          <reference field="0" count="1" selected="0">
            <x v="319"/>
          </reference>
          <reference field="1" count="1" selected="0">
            <x v="794"/>
          </reference>
          <reference field="2" count="1">
            <x v="795"/>
          </reference>
        </references>
      </pivotArea>
    </format>
    <format dxfId="11279">
      <pivotArea dataOnly="0" labelOnly="1" fieldPosition="0">
        <references count="3">
          <reference field="0" count="1" selected="0">
            <x v="320"/>
          </reference>
          <reference field="1" count="1" selected="0">
            <x v="795"/>
          </reference>
          <reference field="2" count="1">
            <x v="796"/>
          </reference>
        </references>
      </pivotArea>
    </format>
    <format dxfId="11278">
      <pivotArea dataOnly="0" labelOnly="1" fieldPosition="0">
        <references count="3">
          <reference field="0" count="1" selected="0">
            <x v="321"/>
          </reference>
          <reference field="1" count="1" selected="0">
            <x v="796"/>
          </reference>
          <reference field="2" count="1">
            <x v="797"/>
          </reference>
        </references>
      </pivotArea>
    </format>
    <format dxfId="11277">
      <pivotArea dataOnly="0" labelOnly="1" fieldPosition="0">
        <references count="3">
          <reference field="0" count="1" selected="0">
            <x v="322"/>
          </reference>
          <reference field="1" count="1" selected="0">
            <x v="797"/>
          </reference>
          <reference field="2" count="1">
            <x v="798"/>
          </reference>
        </references>
      </pivotArea>
    </format>
    <format dxfId="11276">
      <pivotArea dataOnly="0" labelOnly="1" fieldPosition="0">
        <references count="3">
          <reference field="0" count="1" selected="0">
            <x v="323"/>
          </reference>
          <reference field="1" count="1" selected="0">
            <x v="798"/>
          </reference>
          <reference field="2" count="1">
            <x v="799"/>
          </reference>
        </references>
      </pivotArea>
    </format>
    <format dxfId="11275">
      <pivotArea dataOnly="0" labelOnly="1" fieldPosition="0">
        <references count="3">
          <reference field="0" count="1" selected="0">
            <x v="324"/>
          </reference>
          <reference field="1" count="1" selected="0">
            <x v="799"/>
          </reference>
          <reference field="2" count="1">
            <x v="800"/>
          </reference>
        </references>
      </pivotArea>
    </format>
    <format dxfId="11274">
      <pivotArea dataOnly="0" labelOnly="1" fieldPosition="0">
        <references count="3">
          <reference field="0" count="1" selected="0">
            <x v="325"/>
          </reference>
          <reference field="1" count="1" selected="0">
            <x v="800"/>
          </reference>
          <reference field="2" count="1">
            <x v="801"/>
          </reference>
        </references>
      </pivotArea>
    </format>
    <format dxfId="11273">
      <pivotArea dataOnly="0" labelOnly="1" fieldPosition="0">
        <references count="3">
          <reference field="0" count="1" selected="0">
            <x v="326"/>
          </reference>
          <reference field="1" count="1" selected="0">
            <x v="801"/>
          </reference>
          <reference field="2" count="1">
            <x v="802"/>
          </reference>
        </references>
      </pivotArea>
    </format>
    <format dxfId="11272">
      <pivotArea dataOnly="0" labelOnly="1" fieldPosition="0">
        <references count="3">
          <reference field="0" count="1" selected="0">
            <x v="327"/>
          </reference>
          <reference field="1" count="1" selected="0">
            <x v="802"/>
          </reference>
          <reference field="2" count="1">
            <x v="803"/>
          </reference>
        </references>
      </pivotArea>
    </format>
    <format dxfId="11271">
      <pivotArea dataOnly="0" labelOnly="1" fieldPosition="0">
        <references count="3">
          <reference field="0" count="1" selected="0">
            <x v="328"/>
          </reference>
          <reference field="1" count="1" selected="0">
            <x v="803"/>
          </reference>
          <reference field="2" count="1">
            <x v="804"/>
          </reference>
        </references>
      </pivotArea>
    </format>
    <format dxfId="11270">
      <pivotArea dataOnly="0" labelOnly="1" fieldPosition="0">
        <references count="3">
          <reference field="0" count="1" selected="0">
            <x v="329"/>
          </reference>
          <reference field="1" count="1" selected="0">
            <x v="804"/>
          </reference>
          <reference field="2" count="1">
            <x v="805"/>
          </reference>
        </references>
      </pivotArea>
    </format>
    <format dxfId="11269">
      <pivotArea dataOnly="0" labelOnly="1" fieldPosition="0">
        <references count="3">
          <reference field="0" count="1" selected="0">
            <x v="330"/>
          </reference>
          <reference field="1" count="1" selected="0">
            <x v="805"/>
          </reference>
          <reference field="2" count="1">
            <x v="806"/>
          </reference>
        </references>
      </pivotArea>
    </format>
    <format dxfId="11268">
      <pivotArea dataOnly="0" labelOnly="1" fieldPosition="0">
        <references count="3">
          <reference field="0" count="1" selected="0">
            <x v="331"/>
          </reference>
          <reference field="1" count="1" selected="0">
            <x v="806"/>
          </reference>
          <reference field="2" count="1">
            <x v="807"/>
          </reference>
        </references>
      </pivotArea>
    </format>
    <format dxfId="11267">
      <pivotArea dataOnly="0" labelOnly="1" fieldPosition="0">
        <references count="3">
          <reference field="0" count="1" selected="0">
            <x v="332"/>
          </reference>
          <reference field="1" count="1" selected="0">
            <x v="807"/>
          </reference>
          <reference field="2" count="1">
            <x v="808"/>
          </reference>
        </references>
      </pivotArea>
    </format>
    <format dxfId="11266">
      <pivotArea dataOnly="0" labelOnly="1" fieldPosition="0">
        <references count="3">
          <reference field="0" count="1" selected="0">
            <x v="333"/>
          </reference>
          <reference field="1" count="1" selected="0">
            <x v="808"/>
          </reference>
          <reference field="2" count="1">
            <x v="809"/>
          </reference>
        </references>
      </pivotArea>
    </format>
    <format dxfId="11265">
      <pivotArea dataOnly="0" labelOnly="1" fieldPosition="0">
        <references count="3">
          <reference field="0" count="1" selected="0">
            <x v="334"/>
          </reference>
          <reference field="1" count="1" selected="0">
            <x v="809"/>
          </reference>
          <reference field="2" count="1">
            <x v="810"/>
          </reference>
        </references>
      </pivotArea>
    </format>
    <format dxfId="11264">
      <pivotArea dataOnly="0" labelOnly="1" fieldPosition="0">
        <references count="3">
          <reference field="0" count="1" selected="0">
            <x v="335"/>
          </reference>
          <reference field="1" count="1" selected="0">
            <x v="810"/>
          </reference>
          <reference field="2" count="1">
            <x v="811"/>
          </reference>
        </references>
      </pivotArea>
    </format>
    <format dxfId="11263">
      <pivotArea dataOnly="0" labelOnly="1" fieldPosition="0">
        <references count="3">
          <reference field="0" count="1" selected="0">
            <x v="336"/>
          </reference>
          <reference field="1" count="1" selected="0">
            <x v="811"/>
          </reference>
          <reference field="2" count="1">
            <x v="812"/>
          </reference>
        </references>
      </pivotArea>
    </format>
    <format dxfId="11262">
      <pivotArea dataOnly="0" labelOnly="1" fieldPosition="0">
        <references count="3">
          <reference field="0" count="1" selected="0">
            <x v="337"/>
          </reference>
          <reference field="1" count="1" selected="0">
            <x v="812"/>
          </reference>
          <reference field="2" count="1">
            <x v="813"/>
          </reference>
        </references>
      </pivotArea>
    </format>
    <format dxfId="11261">
      <pivotArea dataOnly="0" labelOnly="1" fieldPosition="0">
        <references count="3">
          <reference field="0" count="1" selected="0">
            <x v="338"/>
          </reference>
          <reference field="1" count="1" selected="0">
            <x v="813"/>
          </reference>
          <reference field="2" count="1">
            <x v="814"/>
          </reference>
        </references>
      </pivotArea>
    </format>
    <format dxfId="11260">
      <pivotArea dataOnly="0" labelOnly="1" fieldPosition="0">
        <references count="3">
          <reference field="0" count="1" selected="0">
            <x v="339"/>
          </reference>
          <reference field="1" count="1" selected="0">
            <x v="814"/>
          </reference>
          <reference field="2" count="1">
            <x v="815"/>
          </reference>
        </references>
      </pivotArea>
    </format>
    <format dxfId="11259">
      <pivotArea dataOnly="0" labelOnly="1" fieldPosition="0">
        <references count="3">
          <reference field="0" count="1" selected="0">
            <x v="340"/>
          </reference>
          <reference field="1" count="1" selected="0">
            <x v="815"/>
          </reference>
          <reference field="2" count="1">
            <x v="816"/>
          </reference>
        </references>
      </pivotArea>
    </format>
    <format dxfId="11258">
      <pivotArea dataOnly="0" labelOnly="1" fieldPosition="0">
        <references count="3">
          <reference field="0" count="1" selected="0">
            <x v="341"/>
          </reference>
          <reference field="1" count="1" selected="0">
            <x v="816"/>
          </reference>
          <reference field="2" count="1">
            <x v="817"/>
          </reference>
        </references>
      </pivotArea>
    </format>
    <format dxfId="11257">
      <pivotArea dataOnly="0" labelOnly="1" fieldPosition="0">
        <references count="3">
          <reference field="0" count="1" selected="0">
            <x v="342"/>
          </reference>
          <reference field="1" count="1" selected="0">
            <x v="817"/>
          </reference>
          <reference field="2" count="1">
            <x v="818"/>
          </reference>
        </references>
      </pivotArea>
    </format>
    <format dxfId="11256">
      <pivotArea dataOnly="0" labelOnly="1" fieldPosition="0">
        <references count="3">
          <reference field="0" count="1" selected="0">
            <x v="343"/>
          </reference>
          <reference field="1" count="1" selected="0">
            <x v="818"/>
          </reference>
          <reference field="2" count="1">
            <x v="819"/>
          </reference>
        </references>
      </pivotArea>
    </format>
    <format dxfId="11255">
      <pivotArea dataOnly="0" labelOnly="1" fieldPosition="0">
        <references count="3">
          <reference field="0" count="1" selected="0">
            <x v="344"/>
          </reference>
          <reference field="1" count="1" selected="0">
            <x v="819"/>
          </reference>
          <reference field="2" count="1">
            <x v="820"/>
          </reference>
        </references>
      </pivotArea>
    </format>
    <format dxfId="11254">
      <pivotArea dataOnly="0" labelOnly="1" fieldPosition="0">
        <references count="3">
          <reference field="0" count="1" selected="0">
            <x v="345"/>
          </reference>
          <reference field="1" count="1" selected="0">
            <x v="820"/>
          </reference>
          <reference field="2" count="1">
            <x v="821"/>
          </reference>
        </references>
      </pivotArea>
    </format>
    <format dxfId="11253">
      <pivotArea dataOnly="0" labelOnly="1" fieldPosition="0">
        <references count="3">
          <reference field="0" count="1" selected="0">
            <x v="346"/>
          </reference>
          <reference field="1" count="1" selected="0">
            <x v="821"/>
          </reference>
          <reference field="2" count="1">
            <x v="822"/>
          </reference>
        </references>
      </pivotArea>
    </format>
    <format dxfId="11252">
      <pivotArea dataOnly="0" labelOnly="1" fieldPosition="0">
        <references count="3">
          <reference field="0" count="1" selected="0">
            <x v="347"/>
          </reference>
          <reference field="1" count="1" selected="0">
            <x v="822"/>
          </reference>
          <reference field="2" count="1">
            <x v="823"/>
          </reference>
        </references>
      </pivotArea>
    </format>
    <format dxfId="11251">
      <pivotArea dataOnly="0" labelOnly="1" fieldPosition="0">
        <references count="3">
          <reference field="0" count="1" selected="0">
            <x v="348"/>
          </reference>
          <reference field="1" count="1" selected="0">
            <x v="823"/>
          </reference>
          <reference field="2" count="1">
            <x v="824"/>
          </reference>
        </references>
      </pivotArea>
    </format>
    <format dxfId="11250">
      <pivotArea dataOnly="0" labelOnly="1" fieldPosition="0">
        <references count="3">
          <reference field="0" count="1" selected="0">
            <x v="349"/>
          </reference>
          <reference field="1" count="1" selected="0">
            <x v="824"/>
          </reference>
          <reference field="2" count="1">
            <x v="825"/>
          </reference>
        </references>
      </pivotArea>
    </format>
    <format dxfId="11249">
      <pivotArea dataOnly="0" labelOnly="1" fieldPosition="0">
        <references count="3">
          <reference field="0" count="1" selected="0">
            <x v="350"/>
          </reference>
          <reference field="1" count="1" selected="0">
            <x v="825"/>
          </reference>
          <reference field="2" count="1">
            <x v="826"/>
          </reference>
        </references>
      </pivotArea>
    </format>
    <format dxfId="11248">
      <pivotArea dataOnly="0" labelOnly="1" fieldPosition="0">
        <references count="3">
          <reference field="0" count="1" selected="0">
            <x v="351"/>
          </reference>
          <reference field="1" count="1" selected="0">
            <x v="826"/>
          </reference>
          <reference field="2" count="1">
            <x v="827"/>
          </reference>
        </references>
      </pivotArea>
    </format>
    <format dxfId="11247">
      <pivotArea dataOnly="0" labelOnly="1" fieldPosition="0">
        <references count="3">
          <reference field="0" count="1" selected="0">
            <x v="352"/>
          </reference>
          <reference field="1" count="1" selected="0">
            <x v="827"/>
          </reference>
          <reference field="2" count="1">
            <x v="828"/>
          </reference>
        </references>
      </pivotArea>
    </format>
    <format dxfId="11246">
      <pivotArea dataOnly="0" labelOnly="1" fieldPosition="0">
        <references count="3">
          <reference field="0" count="1" selected="0">
            <x v="353"/>
          </reference>
          <reference field="1" count="1" selected="0">
            <x v="828"/>
          </reference>
          <reference field="2" count="1">
            <x v="829"/>
          </reference>
        </references>
      </pivotArea>
    </format>
    <format dxfId="11245">
      <pivotArea dataOnly="0" labelOnly="1" fieldPosition="0">
        <references count="3">
          <reference field="0" count="1" selected="0">
            <x v="354"/>
          </reference>
          <reference field="1" count="1" selected="0">
            <x v="829"/>
          </reference>
          <reference field="2" count="1">
            <x v="830"/>
          </reference>
        </references>
      </pivotArea>
    </format>
    <format dxfId="11244">
      <pivotArea dataOnly="0" labelOnly="1" fieldPosition="0">
        <references count="3">
          <reference field="0" count="1" selected="0">
            <x v="355"/>
          </reference>
          <reference field="1" count="1" selected="0">
            <x v="830"/>
          </reference>
          <reference field="2" count="1">
            <x v="831"/>
          </reference>
        </references>
      </pivotArea>
    </format>
    <format dxfId="11243">
      <pivotArea dataOnly="0" labelOnly="1" fieldPosition="0">
        <references count="3">
          <reference field="0" count="1" selected="0">
            <x v="356"/>
          </reference>
          <reference field="1" count="1" selected="0">
            <x v="831"/>
          </reference>
          <reference field="2" count="1">
            <x v="832"/>
          </reference>
        </references>
      </pivotArea>
    </format>
    <format dxfId="11242">
      <pivotArea dataOnly="0" labelOnly="1" fieldPosition="0">
        <references count="3">
          <reference field="0" count="1" selected="0">
            <x v="357"/>
          </reference>
          <reference field="1" count="1" selected="0">
            <x v="832"/>
          </reference>
          <reference field="2" count="1">
            <x v="833"/>
          </reference>
        </references>
      </pivotArea>
    </format>
    <format dxfId="11241">
      <pivotArea dataOnly="0" labelOnly="1" fieldPosition="0">
        <references count="3">
          <reference field="0" count="1" selected="0">
            <x v="358"/>
          </reference>
          <reference field="1" count="1" selected="0">
            <x v="833"/>
          </reference>
          <reference field="2" count="1">
            <x v="834"/>
          </reference>
        </references>
      </pivotArea>
    </format>
    <format dxfId="11240">
      <pivotArea dataOnly="0" labelOnly="1" fieldPosition="0">
        <references count="3">
          <reference field="0" count="1" selected="0">
            <x v="359"/>
          </reference>
          <reference field="1" count="1" selected="0">
            <x v="834"/>
          </reference>
          <reference field="2" count="1">
            <x v="835"/>
          </reference>
        </references>
      </pivotArea>
    </format>
    <format dxfId="11239">
      <pivotArea dataOnly="0" labelOnly="1" fieldPosition="0">
        <references count="3">
          <reference field="0" count="1" selected="0">
            <x v="360"/>
          </reference>
          <reference field="1" count="1" selected="0">
            <x v="835"/>
          </reference>
          <reference field="2" count="1">
            <x v="836"/>
          </reference>
        </references>
      </pivotArea>
    </format>
    <format dxfId="11238">
      <pivotArea dataOnly="0" labelOnly="1" fieldPosition="0">
        <references count="3">
          <reference field="0" count="1" selected="0">
            <x v="361"/>
          </reference>
          <reference field="1" count="1" selected="0">
            <x v="836"/>
          </reference>
          <reference field="2" count="1">
            <x v="837"/>
          </reference>
        </references>
      </pivotArea>
    </format>
    <format dxfId="11237">
      <pivotArea dataOnly="0" labelOnly="1" fieldPosition="0">
        <references count="3">
          <reference field="0" count="1" selected="0">
            <x v="362"/>
          </reference>
          <reference field="1" count="1" selected="0">
            <x v="837"/>
          </reference>
          <reference field="2" count="1">
            <x v="838"/>
          </reference>
        </references>
      </pivotArea>
    </format>
    <format dxfId="11236">
      <pivotArea dataOnly="0" labelOnly="1" fieldPosition="0">
        <references count="3">
          <reference field="0" count="1" selected="0">
            <x v="363"/>
          </reference>
          <reference field="1" count="1" selected="0">
            <x v="838"/>
          </reference>
          <reference field="2" count="1">
            <x v="839"/>
          </reference>
        </references>
      </pivotArea>
    </format>
    <format dxfId="11235">
      <pivotArea dataOnly="0" labelOnly="1" fieldPosition="0">
        <references count="3">
          <reference field="0" count="1" selected="0">
            <x v="364"/>
          </reference>
          <reference field="1" count="1" selected="0">
            <x v="839"/>
          </reference>
          <reference field="2" count="1">
            <x v="840"/>
          </reference>
        </references>
      </pivotArea>
    </format>
    <format dxfId="11234">
      <pivotArea dataOnly="0" labelOnly="1" fieldPosition="0">
        <references count="3">
          <reference field="0" count="1" selected="0">
            <x v="365"/>
          </reference>
          <reference field="1" count="1" selected="0">
            <x v="840"/>
          </reference>
          <reference field="2" count="1">
            <x v="841"/>
          </reference>
        </references>
      </pivotArea>
    </format>
    <format dxfId="11233">
      <pivotArea dataOnly="0" labelOnly="1" fieldPosition="0">
        <references count="3">
          <reference field="0" count="1" selected="0">
            <x v="366"/>
          </reference>
          <reference field="1" count="1" selected="0">
            <x v="841"/>
          </reference>
          <reference field="2" count="1">
            <x v="842"/>
          </reference>
        </references>
      </pivotArea>
    </format>
    <format dxfId="11232">
      <pivotArea dataOnly="0" labelOnly="1" fieldPosition="0">
        <references count="3">
          <reference field="0" count="1" selected="0">
            <x v="367"/>
          </reference>
          <reference field="1" count="1" selected="0">
            <x v="842"/>
          </reference>
          <reference field="2" count="1">
            <x v="843"/>
          </reference>
        </references>
      </pivotArea>
    </format>
    <format dxfId="11231">
      <pivotArea dataOnly="0" labelOnly="1" fieldPosition="0">
        <references count="3">
          <reference field="0" count="1" selected="0">
            <x v="368"/>
          </reference>
          <reference field="1" count="1" selected="0">
            <x v="843"/>
          </reference>
          <reference field="2" count="1">
            <x v="844"/>
          </reference>
        </references>
      </pivotArea>
    </format>
    <format dxfId="11230">
      <pivotArea dataOnly="0" labelOnly="1" fieldPosition="0">
        <references count="3">
          <reference field="0" count="1" selected="0">
            <x v="369"/>
          </reference>
          <reference field="1" count="1" selected="0">
            <x v="844"/>
          </reference>
          <reference field="2" count="1">
            <x v="845"/>
          </reference>
        </references>
      </pivotArea>
    </format>
    <format dxfId="11229">
      <pivotArea dataOnly="0" labelOnly="1" fieldPosition="0">
        <references count="3">
          <reference field="0" count="1" selected="0">
            <x v="370"/>
          </reference>
          <reference field="1" count="1" selected="0">
            <x v="845"/>
          </reference>
          <reference field="2" count="1">
            <x v="846"/>
          </reference>
        </references>
      </pivotArea>
    </format>
    <format dxfId="11228">
      <pivotArea dataOnly="0" labelOnly="1" fieldPosition="0">
        <references count="3">
          <reference field="0" count="1" selected="0">
            <x v="371"/>
          </reference>
          <reference field="1" count="1" selected="0">
            <x v="846"/>
          </reference>
          <reference field="2" count="1">
            <x v="847"/>
          </reference>
        </references>
      </pivotArea>
    </format>
    <format dxfId="11227">
      <pivotArea dataOnly="0" labelOnly="1" fieldPosition="0">
        <references count="3">
          <reference field="0" count="1" selected="0">
            <x v="372"/>
          </reference>
          <reference field="1" count="1" selected="0">
            <x v="847"/>
          </reference>
          <reference field="2" count="1">
            <x v="848"/>
          </reference>
        </references>
      </pivotArea>
    </format>
    <format dxfId="11226">
      <pivotArea dataOnly="0" labelOnly="1" fieldPosition="0">
        <references count="3">
          <reference field="0" count="1" selected="0">
            <x v="373"/>
          </reference>
          <reference field="1" count="1" selected="0">
            <x v="848"/>
          </reference>
          <reference field="2" count="1">
            <x v="849"/>
          </reference>
        </references>
      </pivotArea>
    </format>
    <format dxfId="11225">
      <pivotArea dataOnly="0" labelOnly="1" fieldPosition="0">
        <references count="3">
          <reference field="0" count="1" selected="0">
            <x v="374"/>
          </reference>
          <reference field="1" count="1" selected="0">
            <x v="849"/>
          </reference>
          <reference field="2" count="1">
            <x v="850"/>
          </reference>
        </references>
      </pivotArea>
    </format>
    <format dxfId="11224">
      <pivotArea dataOnly="0" labelOnly="1" fieldPosition="0">
        <references count="3">
          <reference field="0" count="1" selected="0">
            <x v="375"/>
          </reference>
          <reference field="1" count="1" selected="0">
            <x v="850"/>
          </reference>
          <reference field="2" count="1">
            <x v="851"/>
          </reference>
        </references>
      </pivotArea>
    </format>
    <format dxfId="11223">
      <pivotArea dataOnly="0" labelOnly="1" fieldPosition="0">
        <references count="3">
          <reference field="0" count="1" selected="0">
            <x v="376"/>
          </reference>
          <reference field="1" count="1" selected="0">
            <x v="851"/>
          </reference>
          <reference field="2" count="1">
            <x v="852"/>
          </reference>
        </references>
      </pivotArea>
    </format>
    <format dxfId="11222">
      <pivotArea dataOnly="0" labelOnly="1" fieldPosition="0">
        <references count="3">
          <reference field="0" count="1" selected="0">
            <x v="377"/>
          </reference>
          <reference field="1" count="1" selected="0">
            <x v="852"/>
          </reference>
          <reference field="2" count="1">
            <x v="853"/>
          </reference>
        </references>
      </pivotArea>
    </format>
    <format dxfId="11221">
      <pivotArea dataOnly="0" labelOnly="1" fieldPosition="0">
        <references count="3">
          <reference field="0" count="1" selected="0">
            <x v="378"/>
          </reference>
          <reference field="1" count="1" selected="0">
            <x v="853"/>
          </reference>
          <reference field="2" count="1">
            <x v="854"/>
          </reference>
        </references>
      </pivotArea>
    </format>
    <format dxfId="11220">
      <pivotArea dataOnly="0" labelOnly="1" fieldPosition="0">
        <references count="3">
          <reference field="0" count="1" selected="0">
            <x v="379"/>
          </reference>
          <reference field="1" count="1" selected="0">
            <x v="854"/>
          </reference>
          <reference field="2" count="1">
            <x v="855"/>
          </reference>
        </references>
      </pivotArea>
    </format>
    <format dxfId="11219">
      <pivotArea dataOnly="0" labelOnly="1" fieldPosition="0">
        <references count="3">
          <reference field="0" count="1" selected="0">
            <x v="380"/>
          </reference>
          <reference field="1" count="1" selected="0">
            <x v="855"/>
          </reference>
          <reference field="2" count="1">
            <x v="856"/>
          </reference>
        </references>
      </pivotArea>
    </format>
    <format dxfId="11218">
      <pivotArea dataOnly="0" labelOnly="1" fieldPosition="0">
        <references count="3">
          <reference field="0" count="1" selected="0">
            <x v="381"/>
          </reference>
          <reference field="1" count="1" selected="0">
            <x v="856"/>
          </reference>
          <reference field="2" count="1">
            <x v="857"/>
          </reference>
        </references>
      </pivotArea>
    </format>
    <format dxfId="11217">
      <pivotArea dataOnly="0" labelOnly="1" fieldPosition="0">
        <references count="3">
          <reference field="0" count="1" selected="0">
            <x v="382"/>
          </reference>
          <reference field="1" count="1" selected="0">
            <x v="857"/>
          </reference>
          <reference field="2" count="1">
            <x v="858"/>
          </reference>
        </references>
      </pivotArea>
    </format>
    <format dxfId="11216">
      <pivotArea dataOnly="0" labelOnly="1" fieldPosition="0">
        <references count="3">
          <reference field="0" count="1" selected="0">
            <x v="383"/>
          </reference>
          <reference field="1" count="1" selected="0">
            <x v="858"/>
          </reference>
          <reference field="2" count="1">
            <x v="859"/>
          </reference>
        </references>
      </pivotArea>
    </format>
    <format dxfId="11215">
      <pivotArea dataOnly="0" labelOnly="1" fieldPosition="0">
        <references count="3">
          <reference field="0" count="1" selected="0">
            <x v="384"/>
          </reference>
          <reference field="1" count="1" selected="0">
            <x v="859"/>
          </reference>
          <reference field="2" count="1">
            <x v="860"/>
          </reference>
        </references>
      </pivotArea>
    </format>
    <format dxfId="11214">
      <pivotArea dataOnly="0" labelOnly="1" fieldPosition="0">
        <references count="3">
          <reference field="0" count="1" selected="0">
            <x v="385"/>
          </reference>
          <reference field="1" count="1" selected="0">
            <x v="860"/>
          </reference>
          <reference field="2" count="1">
            <x v="861"/>
          </reference>
        </references>
      </pivotArea>
    </format>
    <format dxfId="11213">
      <pivotArea dataOnly="0" labelOnly="1" fieldPosition="0">
        <references count="3">
          <reference field="0" count="1" selected="0">
            <x v="386"/>
          </reference>
          <reference field="1" count="1" selected="0">
            <x v="861"/>
          </reference>
          <reference field="2" count="1">
            <x v="862"/>
          </reference>
        </references>
      </pivotArea>
    </format>
    <format dxfId="11212">
      <pivotArea dataOnly="0" labelOnly="1" fieldPosition="0">
        <references count="3">
          <reference field="0" count="1" selected="0">
            <x v="387"/>
          </reference>
          <reference field="1" count="1" selected="0">
            <x v="862"/>
          </reference>
          <reference field="2" count="1">
            <x v="863"/>
          </reference>
        </references>
      </pivotArea>
    </format>
    <format dxfId="11211">
      <pivotArea dataOnly="0" labelOnly="1" fieldPosition="0">
        <references count="3">
          <reference field="0" count="1" selected="0">
            <x v="388"/>
          </reference>
          <reference field="1" count="1" selected="0">
            <x v="863"/>
          </reference>
          <reference field="2" count="1">
            <x v="864"/>
          </reference>
        </references>
      </pivotArea>
    </format>
    <format dxfId="11210">
      <pivotArea dataOnly="0" labelOnly="1" fieldPosition="0">
        <references count="3">
          <reference field="0" count="1" selected="0">
            <x v="389"/>
          </reference>
          <reference field="1" count="1" selected="0">
            <x v="864"/>
          </reference>
          <reference field="2" count="1">
            <x v="865"/>
          </reference>
        </references>
      </pivotArea>
    </format>
    <format dxfId="11209">
      <pivotArea dataOnly="0" labelOnly="1" fieldPosition="0">
        <references count="3">
          <reference field="0" count="1" selected="0">
            <x v="390"/>
          </reference>
          <reference field="1" count="1" selected="0">
            <x v="865"/>
          </reference>
          <reference field="2" count="1">
            <x v="866"/>
          </reference>
        </references>
      </pivotArea>
    </format>
    <format dxfId="11208">
      <pivotArea dataOnly="0" labelOnly="1" fieldPosition="0">
        <references count="3">
          <reference field="0" count="1" selected="0">
            <x v="391"/>
          </reference>
          <reference field="1" count="1" selected="0">
            <x v="866"/>
          </reference>
          <reference field="2" count="1">
            <x v="867"/>
          </reference>
        </references>
      </pivotArea>
    </format>
    <format dxfId="11207">
      <pivotArea dataOnly="0" labelOnly="1" fieldPosition="0">
        <references count="3">
          <reference field="0" count="1" selected="0">
            <x v="392"/>
          </reference>
          <reference field="1" count="1" selected="0">
            <x v="867"/>
          </reference>
          <reference field="2" count="1">
            <x v="868"/>
          </reference>
        </references>
      </pivotArea>
    </format>
    <format dxfId="11206">
      <pivotArea dataOnly="0" labelOnly="1" fieldPosition="0">
        <references count="3">
          <reference field="0" count="1" selected="0">
            <x v="393"/>
          </reference>
          <reference field="1" count="1" selected="0">
            <x v="868"/>
          </reference>
          <reference field="2" count="1">
            <x v="869"/>
          </reference>
        </references>
      </pivotArea>
    </format>
    <format dxfId="11205">
      <pivotArea dataOnly="0" labelOnly="1" fieldPosition="0">
        <references count="3">
          <reference field="0" count="1" selected="0">
            <x v="394"/>
          </reference>
          <reference field="1" count="1" selected="0">
            <x v="869"/>
          </reference>
          <reference field="2" count="1">
            <x v="870"/>
          </reference>
        </references>
      </pivotArea>
    </format>
    <format dxfId="11204">
      <pivotArea dataOnly="0" labelOnly="1" fieldPosition="0">
        <references count="3">
          <reference field="0" count="1" selected="0">
            <x v="395"/>
          </reference>
          <reference field="1" count="1" selected="0">
            <x v="870"/>
          </reference>
          <reference field="2" count="1">
            <x v="871"/>
          </reference>
        </references>
      </pivotArea>
    </format>
    <format dxfId="11203">
      <pivotArea dataOnly="0" labelOnly="1" fieldPosition="0">
        <references count="3">
          <reference field="0" count="1" selected="0">
            <x v="396"/>
          </reference>
          <reference field="1" count="1" selected="0">
            <x v="871"/>
          </reference>
          <reference field="2" count="1">
            <x v="872"/>
          </reference>
        </references>
      </pivotArea>
    </format>
    <format dxfId="11202">
      <pivotArea dataOnly="0" labelOnly="1" fieldPosition="0">
        <references count="3">
          <reference field="0" count="1" selected="0">
            <x v="397"/>
          </reference>
          <reference field="1" count="1" selected="0">
            <x v="872"/>
          </reference>
          <reference field="2" count="1">
            <x v="873"/>
          </reference>
        </references>
      </pivotArea>
    </format>
    <format dxfId="11201">
      <pivotArea dataOnly="0" labelOnly="1" fieldPosition="0">
        <references count="3">
          <reference field="0" count="1" selected="0">
            <x v="398"/>
          </reference>
          <reference field="1" count="1" selected="0">
            <x v="873"/>
          </reference>
          <reference field="2" count="1">
            <x v="874"/>
          </reference>
        </references>
      </pivotArea>
    </format>
    <format dxfId="11200">
      <pivotArea dataOnly="0" labelOnly="1" fieldPosition="0">
        <references count="3">
          <reference field="0" count="1" selected="0">
            <x v="399"/>
          </reference>
          <reference field="1" count="1" selected="0">
            <x v="874"/>
          </reference>
          <reference field="2" count="1">
            <x v="875"/>
          </reference>
        </references>
      </pivotArea>
    </format>
    <format dxfId="11199">
      <pivotArea dataOnly="0" labelOnly="1" fieldPosition="0">
        <references count="3">
          <reference field="0" count="1" selected="0">
            <x v="400"/>
          </reference>
          <reference field="1" count="1" selected="0">
            <x v="875"/>
          </reference>
          <reference field="2" count="1">
            <x v="876"/>
          </reference>
        </references>
      </pivotArea>
    </format>
    <format dxfId="11198">
      <pivotArea dataOnly="0" labelOnly="1" fieldPosition="0">
        <references count="3">
          <reference field="0" count="1" selected="0">
            <x v="401"/>
          </reference>
          <reference field="1" count="1" selected="0">
            <x v="876"/>
          </reference>
          <reference field="2" count="1">
            <x v="877"/>
          </reference>
        </references>
      </pivotArea>
    </format>
    <format dxfId="11197">
      <pivotArea dataOnly="0" labelOnly="1" fieldPosition="0">
        <references count="3">
          <reference field="0" count="1" selected="0">
            <x v="402"/>
          </reference>
          <reference field="1" count="1" selected="0">
            <x v="877"/>
          </reference>
          <reference field="2" count="1">
            <x v="878"/>
          </reference>
        </references>
      </pivotArea>
    </format>
    <format dxfId="11196">
      <pivotArea dataOnly="0" labelOnly="1" fieldPosition="0">
        <references count="3">
          <reference field="0" count="1" selected="0">
            <x v="403"/>
          </reference>
          <reference field="1" count="1" selected="0">
            <x v="878"/>
          </reference>
          <reference field="2" count="1">
            <x v="879"/>
          </reference>
        </references>
      </pivotArea>
    </format>
    <format dxfId="11195">
      <pivotArea dataOnly="0" labelOnly="1" fieldPosition="0">
        <references count="3">
          <reference field="0" count="1" selected="0">
            <x v="404"/>
          </reference>
          <reference field="1" count="1" selected="0">
            <x v="879"/>
          </reference>
          <reference field="2" count="1">
            <x v="880"/>
          </reference>
        </references>
      </pivotArea>
    </format>
    <format dxfId="11194">
      <pivotArea dataOnly="0" labelOnly="1" fieldPosition="0">
        <references count="3">
          <reference field="0" count="1" selected="0">
            <x v="405"/>
          </reference>
          <reference field="1" count="1" selected="0">
            <x v="880"/>
          </reference>
          <reference field="2" count="1">
            <x v="881"/>
          </reference>
        </references>
      </pivotArea>
    </format>
    <format dxfId="11193">
      <pivotArea dataOnly="0" labelOnly="1" fieldPosition="0">
        <references count="3">
          <reference field="0" count="1" selected="0">
            <x v="406"/>
          </reference>
          <reference field="1" count="1" selected="0">
            <x v="881"/>
          </reference>
          <reference field="2" count="1">
            <x v="882"/>
          </reference>
        </references>
      </pivotArea>
    </format>
    <format dxfId="11192">
      <pivotArea dataOnly="0" labelOnly="1" fieldPosition="0">
        <references count="3">
          <reference field="0" count="1" selected="0">
            <x v="407"/>
          </reference>
          <reference field="1" count="1" selected="0">
            <x v="882"/>
          </reference>
          <reference field="2" count="1">
            <x v="883"/>
          </reference>
        </references>
      </pivotArea>
    </format>
    <format dxfId="11191">
      <pivotArea dataOnly="0" labelOnly="1" fieldPosition="0">
        <references count="3">
          <reference field="0" count="1" selected="0">
            <x v="408"/>
          </reference>
          <reference field="1" count="1" selected="0">
            <x v="883"/>
          </reference>
          <reference field="2" count="1">
            <x v="884"/>
          </reference>
        </references>
      </pivotArea>
    </format>
    <format dxfId="11190">
      <pivotArea dataOnly="0" labelOnly="1" fieldPosition="0">
        <references count="3">
          <reference field="0" count="1" selected="0">
            <x v="409"/>
          </reference>
          <reference field="1" count="1" selected="0">
            <x v="884"/>
          </reference>
          <reference field="2" count="1">
            <x v="885"/>
          </reference>
        </references>
      </pivotArea>
    </format>
    <format dxfId="11189">
      <pivotArea dataOnly="0" labelOnly="1" fieldPosition="0">
        <references count="3">
          <reference field="0" count="1" selected="0">
            <x v="410"/>
          </reference>
          <reference field="1" count="1" selected="0">
            <x v="885"/>
          </reference>
          <reference field="2" count="1">
            <x v="886"/>
          </reference>
        </references>
      </pivotArea>
    </format>
    <format dxfId="11188">
      <pivotArea dataOnly="0" labelOnly="1" fieldPosition="0">
        <references count="3">
          <reference field="0" count="1" selected="0">
            <x v="411"/>
          </reference>
          <reference field="1" count="1" selected="0">
            <x v="886"/>
          </reference>
          <reference field="2" count="1">
            <x v="887"/>
          </reference>
        </references>
      </pivotArea>
    </format>
    <format dxfId="11187">
      <pivotArea dataOnly="0" labelOnly="1" fieldPosition="0">
        <references count="3">
          <reference field="0" count="1" selected="0">
            <x v="412"/>
          </reference>
          <reference field="1" count="1" selected="0">
            <x v="887"/>
          </reference>
          <reference field="2" count="1">
            <x v="888"/>
          </reference>
        </references>
      </pivotArea>
    </format>
    <format dxfId="11186">
      <pivotArea dataOnly="0" labelOnly="1" fieldPosition="0">
        <references count="3">
          <reference field="0" count="1" selected="0">
            <x v="413"/>
          </reference>
          <reference field="1" count="1" selected="0">
            <x v="888"/>
          </reference>
          <reference field="2" count="1">
            <x v="889"/>
          </reference>
        </references>
      </pivotArea>
    </format>
    <format dxfId="11185">
      <pivotArea dataOnly="0" labelOnly="1" fieldPosition="0">
        <references count="3">
          <reference field="0" count="1" selected="0">
            <x v="414"/>
          </reference>
          <reference field="1" count="1" selected="0">
            <x v="889"/>
          </reference>
          <reference field="2" count="1">
            <x v="890"/>
          </reference>
        </references>
      </pivotArea>
    </format>
    <format dxfId="11184">
      <pivotArea dataOnly="0" labelOnly="1" fieldPosition="0">
        <references count="3">
          <reference field="0" count="1" selected="0">
            <x v="415"/>
          </reference>
          <reference field="1" count="1" selected="0">
            <x v="890"/>
          </reference>
          <reference field="2" count="1">
            <x v="891"/>
          </reference>
        </references>
      </pivotArea>
    </format>
    <format dxfId="11183">
      <pivotArea dataOnly="0" labelOnly="1" fieldPosition="0">
        <references count="3">
          <reference field="0" count="1" selected="0">
            <x v="416"/>
          </reference>
          <reference field="1" count="1" selected="0">
            <x v="891"/>
          </reference>
          <reference field="2" count="1">
            <x v="892"/>
          </reference>
        </references>
      </pivotArea>
    </format>
    <format dxfId="11182">
      <pivotArea dataOnly="0" labelOnly="1" fieldPosition="0">
        <references count="3">
          <reference field="0" count="1" selected="0">
            <x v="417"/>
          </reference>
          <reference field="1" count="1" selected="0">
            <x v="892"/>
          </reference>
          <reference field="2" count="1">
            <x v="893"/>
          </reference>
        </references>
      </pivotArea>
    </format>
    <format dxfId="11181">
      <pivotArea dataOnly="0" labelOnly="1" fieldPosition="0">
        <references count="3">
          <reference field="0" count="1" selected="0">
            <x v="418"/>
          </reference>
          <reference field="1" count="1" selected="0">
            <x v="893"/>
          </reference>
          <reference field="2" count="1">
            <x v="894"/>
          </reference>
        </references>
      </pivotArea>
    </format>
    <format dxfId="11180">
      <pivotArea dataOnly="0" labelOnly="1" fieldPosition="0">
        <references count="3">
          <reference field="0" count="1" selected="0">
            <x v="419"/>
          </reference>
          <reference field="1" count="1" selected="0">
            <x v="894"/>
          </reference>
          <reference field="2" count="1">
            <x v="895"/>
          </reference>
        </references>
      </pivotArea>
    </format>
    <format dxfId="11179">
      <pivotArea dataOnly="0" labelOnly="1" fieldPosition="0">
        <references count="3">
          <reference field="0" count="1" selected="0">
            <x v="420"/>
          </reference>
          <reference field="1" count="1" selected="0">
            <x v="895"/>
          </reference>
          <reference field="2" count="1">
            <x v="896"/>
          </reference>
        </references>
      </pivotArea>
    </format>
    <format dxfId="11178">
      <pivotArea dataOnly="0" labelOnly="1" fieldPosition="0">
        <references count="3">
          <reference field="0" count="1" selected="0">
            <x v="421"/>
          </reference>
          <reference field="1" count="1" selected="0">
            <x v="896"/>
          </reference>
          <reference field="2" count="1">
            <x v="897"/>
          </reference>
        </references>
      </pivotArea>
    </format>
    <format dxfId="11177">
      <pivotArea dataOnly="0" labelOnly="1" fieldPosition="0">
        <references count="3">
          <reference field="0" count="1" selected="0">
            <x v="422"/>
          </reference>
          <reference field="1" count="1" selected="0">
            <x v="897"/>
          </reference>
          <reference field="2" count="1">
            <x v="898"/>
          </reference>
        </references>
      </pivotArea>
    </format>
    <format dxfId="11176">
      <pivotArea dataOnly="0" labelOnly="1" fieldPosition="0">
        <references count="3">
          <reference field="0" count="1" selected="0">
            <x v="423"/>
          </reference>
          <reference field="1" count="1" selected="0">
            <x v="898"/>
          </reference>
          <reference field="2" count="1">
            <x v="899"/>
          </reference>
        </references>
      </pivotArea>
    </format>
    <format dxfId="11175">
      <pivotArea dataOnly="0" labelOnly="1" fieldPosition="0">
        <references count="3">
          <reference field="0" count="1" selected="0">
            <x v="424"/>
          </reference>
          <reference field="1" count="1" selected="0">
            <x v="899"/>
          </reference>
          <reference field="2" count="1">
            <x v="900"/>
          </reference>
        </references>
      </pivotArea>
    </format>
    <format dxfId="11174">
      <pivotArea dataOnly="0" labelOnly="1" fieldPosition="0">
        <references count="3">
          <reference field="0" count="1" selected="0">
            <x v="425"/>
          </reference>
          <reference field="1" count="1" selected="0">
            <x v="900"/>
          </reference>
          <reference field="2" count="1">
            <x v="901"/>
          </reference>
        </references>
      </pivotArea>
    </format>
    <format dxfId="11173">
      <pivotArea dataOnly="0" labelOnly="1" fieldPosition="0">
        <references count="3">
          <reference field="0" count="1" selected="0">
            <x v="426"/>
          </reference>
          <reference field="1" count="1" selected="0">
            <x v="901"/>
          </reference>
          <reference field="2" count="1">
            <x v="902"/>
          </reference>
        </references>
      </pivotArea>
    </format>
    <format dxfId="11172">
      <pivotArea dataOnly="0" labelOnly="1" fieldPosition="0">
        <references count="3">
          <reference field="0" count="1" selected="0">
            <x v="427"/>
          </reference>
          <reference field="1" count="1" selected="0">
            <x v="902"/>
          </reference>
          <reference field="2" count="1">
            <x v="903"/>
          </reference>
        </references>
      </pivotArea>
    </format>
    <format dxfId="11171">
      <pivotArea dataOnly="0" labelOnly="1" fieldPosition="0">
        <references count="3">
          <reference field="0" count="1" selected="0">
            <x v="428"/>
          </reference>
          <reference field="1" count="1" selected="0">
            <x v="903"/>
          </reference>
          <reference field="2" count="1">
            <x v="904"/>
          </reference>
        </references>
      </pivotArea>
    </format>
    <format dxfId="11170">
      <pivotArea dataOnly="0" labelOnly="1" fieldPosition="0">
        <references count="3">
          <reference field="0" count="1" selected="0">
            <x v="429"/>
          </reference>
          <reference field="1" count="1" selected="0">
            <x v="904"/>
          </reference>
          <reference field="2" count="1">
            <x v="905"/>
          </reference>
        </references>
      </pivotArea>
    </format>
    <format dxfId="11169">
      <pivotArea dataOnly="0" labelOnly="1" fieldPosition="0">
        <references count="3">
          <reference field="0" count="1" selected="0">
            <x v="430"/>
          </reference>
          <reference field="1" count="1" selected="0">
            <x v="905"/>
          </reference>
          <reference field="2" count="1">
            <x v="906"/>
          </reference>
        </references>
      </pivotArea>
    </format>
    <format dxfId="11168">
      <pivotArea dataOnly="0" labelOnly="1" fieldPosition="0">
        <references count="3">
          <reference field="0" count="1" selected="0">
            <x v="431"/>
          </reference>
          <reference field="1" count="1" selected="0">
            <x v="906"/>
          </reference>
          <reference field="2" count="1">
            <x v="907"/>
          </reference>
        </references>
      </pivotArea>
    </format>
    <format dxfId="11167">
      <pivotArea dataOnly="0" labelOnly="1" fieldPosition="0">
        <references count="3">
          <reference field="0" count="1" selected="0">
            <x v="432"/>
          </reference>
          <reference field="1" count="1" selected="0">
            <x v="907"/>
          </reference>
          <reference field="2" count="1">
            <x v="908"/>
          </reference>
        </references>
      </pivotArea>
    </format>
    <format dxfId="11166">
      <pivotArea dataOnly="0" labelOnly="1" fieldPosition="0">
        <references count="3">
          <reference field="0" count="1" selected="0">
            <x v="433"/>
          </reference>
          <reference field="1" count="1" selected="0">
            <x v="908"/>
          </reference>
          <reference field="2" count="1">
            <x v="909"/>
          </reference>
        </references>
      </pivotArea>
    </format>
    <format dxfId="11165">
      <pivotArea dataOnly="0" labelOnly="1" fieldPosition="0">
        <references count="3">
          <reference field="0" count="1" selected="0">
            <x v="434"/>
          </reference>
          <reference field="1" count="1" selected="0">
            <x v="909"/>
          </reference>
          <reference field="2" count="1">
            <x v="910"/>
          </reference>
        </references>
      </pivotArea>
    </format>
    <format dxfId="11164">
      <pivotArea dataOnly="0" labelOnly="1" fieldPosition="0">
        <references count="3">
          <reference field="0" count="1" selected="0">
            <x v="435"/>
          </reference>
          <reference field="1" count="1" selected="0">
            <x v="910"/>
          </reference>
          <reference field="2" count="1">
            <x v="911"/>
          </reference>
        </references>
      </pivotArea>
    </format>
    <format dxfId="11163">
      <pivotArea dataOnly="0" labelOnly="1" fieldPosition="0">
        <references count="3">
          <reference field="0" count="1" selected="0">
            <x v="436"/>
          </reference>
          <reference field="1" count="1" selected="0">
            <x v="911"/>
          </reference>
          <reference field="2" count="1">
            <x v="912"/>
          </reference>
        </references>
      </pivotArea>
    </format>
    <format dxfId="11162">
      <pivotArea dataOnly="0" labelOnly="1" fieldPosition="0">
        <references count="3">
          <reference field="0" count="1" selected="0">
            <x v="437"/>
          </reference>
          <reference field="1" count="1" selected="0">
            <x v="912"/>
          </reference>
          <reference field="2" count="1">
            <x v="913"/>
          </reference>
        </references>
      </pivotArea>
    </format>
    <format dxfId="11161">
      <pivotArea dataOnly="0" labelOnly="1" fieldPosition="0">
        <references count="3">
          <reference field="0" count="1" selected="0">
            <x v="438"/>
          </reference>
          <reference field="1" count="1" selected="0">
            <x v="913"/>
          </reference>
          <reference field="2" count="1">
            <x v="914"/>
          </reference>
        </references>
      </pivotArea>
    </format>
    <format dxfId="11160">
      <pivotArea dataOnly="0" labelOnly="1" fieldPosition="0">
        <references count="3">
          <reference field="0" count="1" selected="0">
            <x v="439"/>
          </reference>
          <reference field="1" count="1" selected="0">
            <x v="914"/>
          </reference>
          <reference field="2" count="1">
            <x v="915"/>
          </reference>
        </references>
      </pivotArea>
    </format>
    <format dxfId="11159">
      <pivotArea dataOnly="0" labelOnly="1" fieldPosition="0">
        <references count="3">
          <reference field="0" count="1" selected="0">
            <x v="440"/>
          </reference>
          <reference field="1" count="1" selected="0">
            <x v="915"/>
          </reference>
          <reference field="2" count="1">
            <x v="916"/>
          </reference>
        </references>
      </pivotArea>
    </format>
    <format dxfId="11158">
      <pivotArea dataOnly="0" labelOnly="1" fieldPosition="0">
        <references count="3">
          <reference field="0" count="1" selected="0">
            <x v="441"/>
          </reference>
          <reference field="1" count="1" selected="0">
            <x v="916"/>
          </reference>
          <reference field="2" count="1">
            <x v="917"/>
          </reference>
        </references>
      </pivotArea>
    </format>
    <format dxfId="11157">
      <pivotArea dataOnly="0" labelOnly="1" fieldPosition="0">
        <references count="3">
          <reference field="0" count="1" selected="0">
            <x v="442"/>
          </reference>
          <reference field="1" count="1" selected="0">
            <x v="917"/>
          </reference>
          <reference field="2" count="1">
            <x v="918"/>
          </reference>
        </references>
      </pivotArea>
    </format>
    <format dxfId="11156">
      <pivotArea dataOnly="0" labelOnly="1" fieldPosition="0">
        <references count="3">
          <reference field="0" count="1" selected="0">
            <x v="443"/>
          </reference>
          <reference field="1" count="1" selected="0">
            <x v="918"/>
          </reference>
          <reference field="2" count="1">
            <x v="919"/>
          </reference>
        </references>
      </pivotArea>
    </format>
    <format dxfId="11155">
      <pivotArea dataOnly="0" labelOnly="1" fieldPosition="0">
        <references count="3">
          <reference field="0" count="1" selected="0">
            <x v="444"/>
          </reference>
          <reference field="1" count="1" selected="0">
            <x v="919"/>
          </reference>
          <reference field="2" count="1">
            <x v="920"/>
          </reference>
        </references>
      </pivotArea>
    </format>
    <format dxfId="11154">
      <pivotArea dataOnly="0" labelOnly="1" fieldPosition="0">
        <references count="3">
          <reference field="0" count="1" selected="0">
            <x v="445"/>
          </reference>
          <reference field="1" count="1" selected="0">
            <x v="920"/>
          </reference>
          <reference field="2" count="1">
            <x v="921"/>
          </reference>
        </references>
      </pivotArea>
    </format>
    <format dxfId="11153">
      <pivotArea dataOnly="0" labelOnly="1" fieldPosition="0">
        <references count="3">
          <reference field="0" count="1" selected="0">
            <x v="446"/>
          </reference>
          <reference field="1" count="1" selected="0">
            <x v="921"/>
          </reference>
          <reference field="2" count="1">
            <x v="922"/>
          </reference>
        </references>
      </pivotArea>
    </format>
    <format dxfId="11152">
      <pivotArea dataOnly="0" labelOnly="1" fieldPosition="0">
        <references count="3">
          <reference field="0" count="1" selected="0">
            <x v="447"/>
          </reference>
          <reference field="1" count="1" selected="0">
            <x v="922"/>
          </reference>
          <reference field="2" count="1">
            <x v="923"/>
          </reference>
        </references>
      </pivotArea>
    </format>
    <format dxfId="11151">
      <pivotArea dataOnly="0" labelOnly="1" fieldPosition="0">
        <references count="3">
          <reference field="0" count="1" selected="0">
            <x v="448"/>
          </reference>
          <reference field="1" count="1" selected="0">
            <x v="923"/>
          </reference>
          <reference field="2" count="1">
            <x v="924"/>
          </reference>
        </references>
      </pivotArea>
    </format>
    <format dxfId="11150">
      <pivotArea dataOnly="0" labelOnly="1" fieldPosition="0">
        <references count="3">
          <reference field="0" count="1" selected="0">
            <x v="449"/>
          </reference>
          <reference field="1" count="1" selected="0">
            <x v="924"/>
          </reference>
          <reference field="2" count="1">
            <x v="925"/>
          </reference>
        </references>
      </pivotArea>
    </format>
    <format dxfId="11149">
      <pivotArea dataOnly="0" labelOnly="1" fieldPosition="0">
        <references count="3">
          <reference field="0" count="1" selected="0">
            <x v="450"/>
          </reference>
          <reference field="1" count="1" selected="0">
            <x v="925"/>
          </reference>
          <reference field="2" count="1">
            <x v="926"/>
          </reference>
        </references>
      </pivotArea>
    </format>
    <format dxfId="11148">
      <pivotArea dataOnly="0" labelOnly="1" fieldPosition="0">
        <references count="3">
          <reference field="0" count="1" selected="0">
            <x v="451"/>
          </reference>
          <reference field="1" count="1" selected="0">
            <x v="926"/>
          </reference>
          <reference field="2" count="1">
            <x v="927"/>
          </reference>
        </references>
      </pivotArea>
    </format>
    <format dxfId="11147">
      <pivotArea dataOnly="0" labelOnly="1" fieldPosition="0">
        <references count="3">
          <reference field="0" count="1" selected="0">
            <x v="452"/>
          </reference>
          <reference field="1" count="1" selected="0">
            <x v="927"/>
          </reference>
          <reference field="2" count="1">
            <x v="928"/>
          </reference>
        </references>
      </pivotArea>
    </format>
    <format dxfId="11146">
      <pivotArea dataOnly="0" labelOnly="1" fieldPosition="0">
        <references count="3">
          <reference field="0" count="1" selected="0">
            <x v="453"/>
          </reference>
          <reference field="1" count="1" selected="0">
            <x v="928"/>
          </reference>
          <reference field="2" count="1">
            <x v="929"/>
          </reference>
        </references>
      </pivotArea>
    </format>
    <format dxfId="11145">
      <pivotArea dataOnly="0" labelOnly="1" fieldPosition="0">
        <references count="3">
          <reference field="0" count="1" selected="0">
            <x v="454"/>
          </reference>
          <reference field="1" count="1" selected="0">
            <x v="929"/>
          </reference>
          <reference field="2" count="1">
            <x v="930"/>
          </reference>
        </references>
      </pivotArea>
    </format>
    <format dxfId="11144">
      <pivotArea dataOnly="0" labelOnly="1" fieldPosition="0">
        <references count="3">
          <reference field="0" count="1" selected="0">
            <x v="455"/>
          </reference>
          <reference field="1" count="1" selected="0">
            <x v="930"/>
          </reference>
          <reference field="2" count="1">
            <x v="931"/>
          </reference>
        </references>
      </pivotArea>
    </format>
    <format dxfId="11143">
      <pivotArea dataOnly="0" labelOnly="1" fieldPosition="0">
        <references count="3">
          <reference field="0" count="1" selected="0">
            <x v="456"/>
          </reference>
          <reference field="1" count="1" selected="0">
            <x v="931"/>
          </reference>
          <reference field="2" count="1">
            <x v="932"/>
          </reference>
        </references>
      </pivotArea>
    </format>
    <format dxfId="11142">
      <pivotArea dataOnly="0" labelOnly="1" fieldPosition="0">
        <references count="3">
          <reference field="0" count="1" selected="0">
            <x v="457"/>
          </reference>
          <reference field="1" count="1" selected="0">
            <x v="932"/>
          </reference>
          <reference field="2" count="1">
            <x v="933"/>
          </reference>
        </references>
      </pivotArea>
    </format>
    <format dxfId="11141">
      <pivotArea dataOnly="0" labelOnly="1" fieldPosition="0">
        <references count="3">
          <reference field="0" count="1" selected="0">
            <x v="458"/>
          </reference>
          <reference field="1" count="1" selected="0">
            <x v="933"/>
          </reference>
          <reference field="2" count="1">
            <x v="934"/>
          </reference>
        </references>
      </pivotArea>
    </format>
    <format dxfId="11140">
      <pivotArea dataOnly="0" labelOnly="1" fieldPosition="0">
        <references count="3">
          <reference field="0" count="1" selected="0">
            <x v="459"/>
          </reference>
          <reference field="1" count="1" selected="0">
            <x v="934"/>
          </reference>
          <reference field="2" count="1">
            <x v="935"/>
          </reference>
        </references>
      </pivotArea>
    </format>
    <format dxfId="11139">
      <pivotArea dataOnly="0" labelOnly="1" fieldPosition="0">
        <references count="3">
          <reference field="0" count="1" selected="0">
            <x v="460"/>
          </reference>
          <reference field="1" count="1" selected="0">
            <x v="935"/>
          </reference>
          <reference field="2" count="1">
            <x v="936"/>
          </reference>
        </references>
      </pivotArea>
    </format>
    <format dxfId="11138">
      <pivotArea dataOnly="0" labelOnly="1" fieldPosition="0">
        <references count="3">
          <reference field="0" count="1" selected="0">
            <x v="461"/>
          </reference>
          <reference field="1" count="1" selected="0">
            <x v="936"/>
          </reference>
          <reference field="2" count="1">
            <x v="937"/>
          </reference>
        </references>
      </pivotArea>
    </format>
    <format dxfId="11137">
      <pivotArea dataOnly="0" labelOnly="1" fieldPosition="0">
        <references count="3">
          <reference field="0" count="1" selected="0">
            <x v="462"/>
          </reference>
          <reference field="1" count="1" selected="0">
            <x v="937"/>
          </reference>
          <reference field="2" count="1">
            <x v="938"/>
          </reference>
        </references>
      </pivotArea>
    </format>
    <format dxfId="11136">
      <pivotArea dataOnly="0" labelOnly="1" fieldPosition="0">
        <references count="3">
          <reference field="0" count="1" selected="0">
            <x v="463"/>
          </reference>
          <reference field="1" count="1" selected="0">
            <x v="938"/>
          </reference>
          <reference field="2" count="1">
            <x v="939"/>
          </reference>
        </references>
      </pivotArea>
    </format>
    <format dxfId="11135">
      <pivotArea dataOnly="0" labelOnly="1" fieldPosition="0">
        <references count="3">
          <reference field="0" count="1" selected="0">
            <x v="464"/>
          </reference>
          <reference field="1" count="1" selected="0">
            <x v="939"/>
          </reference>
          <reference field="2" count="1">
            <x v="940"/>
          </reference>
        </references>
      </pivotArea>
    </format>
    <format dxfId="11134">
      <pivotArea dataOnly="0" labelOnly="1" fieldPosition="0">
        <references count="3">
          <reference field="0" count="1" selected="0">
            <x v="465"/>
          </reference>
          <reference field="1" count="1" selected="0">
            <x v="940"/>
          </reference>
          <reference field="2" count="1">
            <x v="941"/>
          </reference>
        </references>
      </pivotArea>
    </format>
    <format dxfId="11133">
      <pivotArea dataOnly="0" labelOnly="1" fieldPosition="0">
        <references count="3">
          <reference field="0" count="1" selected="0">
            <x v="466"/>
          </reference>
          <reference field="1" count="1" selected="0">
            <x v="941"/>
          </reference>
          <reference field="2" count="1">
            <x v="942"/>
          </reference>
        </references>
      </pivotArea>
    </format>
    <format dxfId="11132">
      <pivotArea dataOnly="0" labelOnly="1" fieldPosition="0">
        <references count="3">
          <reference field="0" count="1" selected="0">
            <x v="467"/>
          </reference>
          <reference field="1" count="1" selected="0">
            <x v="942"/>
          </reference>
          <reference field="2" count="1">
            <x v="943"/>
          </reference>
        </references>
      </pivotArea>
    </format>
    <format dxfId="11131">
      <pivotArea dataOnly="0" labelOnly="1" fieldPosition="0">
        <references count="3">
          <reference field="0" count="1" selected="0">
            <x v="468"/>
          </reference>
          <reference field="1" count="1" selected="0">
            <x v="943"/>
          </reference>
          <reference field="2" count="1">
            <x v="944"/>
          </reference>
        </references>
      </pivotArea>
    </format>
    <format dxfId="11130">
      <pivotArea dataOnly="0" labelOnly="1" fieldPosition="0">
        <references count="3">
          <reference field="0" count="1" selected="0">
            <x v="469"/>
          </reference>
          <reference field="1" count="1" selected="0">
            <x v="944"/>
          </reference>
          <reference field="2" count="1">
            <x v="945"/>
          </reference>
        </references>
      </pivotArea>
    </format>
    <format dxfId="11129">
      <pivotArea dataOnly="0" labelOnly="1" fieldPosition="0">
        <references count="3">
          <reference field="0" count="1" selected="0">
            <x v="470"/>
          </reference>
          <reference field="1" count="1" selected="0">
            <x v="945"/>
          </reference>
          <reference field="2" count="1">
            <x v="946"/>
          </reference>
        </references>
      </pivotArea>
    </format>
    <format dxfId="11128">
      <pivotArea dataOnly="0" labelOnly="1" fieldPosition="0">
        <references count="3">
          <reference field="0" count="1" selected="0">
            <x v="471"/>
          </reference>
          <reference field="1" count="1" selected="0">
            <x v="946"/>
          </reference>
          <reference field="2" count="1">
            <x v="947"/>
          </reference>
        </references>
      </pivotArea>
    </format>
    <format dxfId="11127">
      <pivotArea dataOnly="0" labelOnly="1" fieldPosition="0">
        <references count="3">
          <reference field="0" count="1" selected="0">
            <x v="472"/>
          </reference>
          <reference field="1" count="1" selected="0">
            <x v="947"/>
          </reference>
          <reference field="2" count="1">
            <x v="948"/>
          </reference>
        </references>
      </pivotArea>
    </format>
    <format dxfId="11126">
      <pivotArea dataOnly="0" labelOnly="1" fieldPosition="0">
        <references count="3">
          <reference field="0" count="1" selected="0">
            <x v="473"/>
          </reference>
          <reference field="1" count="1" selected="0">
            <x v="948"/>
          </reference>
          <reference field="2" count="1">
            <x v="949"/>
          </reference>
        </references>
      </pivotArea>
    </format>
    <format dxfId="11125">
      <pivotArea dataOnly="0" labelOnly="1" fieldPosition="0">
        <references count="3">
          <reference field="0" count="1" selected="0">
            <x v="474"/>
          </reference>
          <reference field="1" count="1" selected="0">
            <x v="949"/>
          </reference>
          <reference field="2" count="1">
            <x v="950"/>
          </reference>
        </references>
      </pivotArea>
    </format>
    <format dxfId="11124">
      <pivotArea dataOnly="0" labelOnly="1" fieldPosition="0">
        <references count="3">
          <reference field="0" count="1" selected="0">
            <x v="475"/>
          </reference>
          <reference field="1" count="1" selected="0">
            <x v="950"/>
          </reference>
          <reference field="2" count="1">
            <x v="951"/>
          </reference>
        </references>
      </pivotArea>
    </format>
    <format dxfId="11123">
      <pivotArea dataOnly="0" labelOnly="1" fieldPosition="0">
        <references count="3">
          <reference field="0" count="1" selected="0">
            <x v="476"/>
          </reference>
          <reference field="1" count="1" selected="0">
            <x v="951"/>
          </reference>
          <reference field="2" count="1">
            <x v="952"/>
          </reference>
        </references>
      </pivotArea>
    </format>
    <format dxfId="11122">
      <pivotArea dataOnly="0" labelOnly="1" fieldPosition="0">
        <references count="3">
          <reference field="0" count="1" selected="0">
            <x v="477"/>
          </reference>
          <reference field="1" count="1" selected="0">
            <x v="952"/>
          </reference>
          <reference field="2" count="1">
            <x v="953"/>
          </reference>
        </references>
      </pivotArea>
    </format>
    <format dxfId="11121">
      <pivotArea dataOnly="0" labelOnly="1" fieldPosition="0">
        <references count="3">
          <reference field="0" count="1" selected="0">
            <x v="478"/>
          </reference>
          <reference field="1" count="1" selected="0">
            <x v="953"/>
          </reference>
          <reference field="2" count="1">
            <x v="954"/>
          </reference>
        </references>
      </pivotArea>
    </format>
    <format dxfId="11120">
      <pivotArea dataOnly="0" labelOnly="1" fieldPosition="0">
        <references count="3">
          <reference field="0" count="1" selected="0">
            <x v="479"/>
          </reference>
          <reference field="1" count="1" selected="0">
            <x v="954"/>
          </reference>
          <reference field="2" count="1">
            <x v="955"/>
          </reference>
        </references>
      </pivotArea>
    </format>
    <format dxfId="11119">
      <pivotArea dataOnly="0" labelOnly="1" fieldPosition="0">
        <references count="3">
          <reference field="0" count="1" selected="0">
            <x v="480"/>
          </reference>
          <reference field="1" count="1" selected="0">
            <x v="955"/>
          </reference>
          <reference field="2" count="1">
            <x v="956"/>
          </reference>
        </references>
      </pivotArea>
    </format>
    <format dxfId="11118">
      <pivotArea dataOnly="0" labelOnly="1" fieldPosition="0">
        <references count="3">
          <reference field="0" count="1" selected="0">
            <x v="481"/>
          </reference>
          <reference field="1" count="1" selected="0">
            <x v="956"/>
          </reference>
          <reference field="2" count="1">
            <x v="957"/>
          </reference>
        </references>
      </pivotArea>
    </format>
    <format dxfId="11117">
      <pivotArea dataOnly="0" labelOnly="1" fieldPosition="0">
        <references count="3">
          <reference field="0" count="1" selected="0">
            <x v="482"/>
          </reference>
          <reference field="1" count="1" selected="0">
            <x v="957"/>
          </reference>
          <reference field="2" count="1">
            <x v="958"/>
          </reference>
        </references>
      </pivotArea>
    </format>
    <format dxfId="11116">
      <pivotArea dataOnly="0" labelOnly="1" fieldPosition="0">
        <references count="3">
          <reference field="0" count="1" selected="0">
            <x v="483"/>
          </reference>
          <reference field="1" count="1" selected="0">
            <x v="958"/>
          </reference>
          <reference field="2" count="1">
            <x v="959"/>
          </reference>
        </references>
      </pivotArea>
    </format>
    <format dxfId="11115">
      <pivotArea dataOnly="0" labelOnly="1" fieldPosition="0">
        <references count="3">
          <reference field="0" count="1" selected="0">
            <x v="484"/>
          </reference>
          <reference field="1" count="1" selected="0">
            <x v="959"/>
          </reference>
          <reference field="2" count="1">
            <x v="960"/>
          </reference>
        </references>
      </pivotArea>
    </format>
    <format dxfId="11114">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1113">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1112">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1111">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1110">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1109">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1108">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1107">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1106">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1105">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1104">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1103">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1102">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1101">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1100">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1099">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1098">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1097">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1096">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1095">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11094">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11093">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11092">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11091">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11090">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11089">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11088">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11087">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11086">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11085">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11084">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11083">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11082">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11081">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11080">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11079">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11078">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11077">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11076">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11075">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11074">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11073">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11072">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11071">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11070">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11069">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11068">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11067">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11066">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11065">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11064">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11063">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11062">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11061">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11060">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11059">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11058">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11057">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11056">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11055">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11054">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11053">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11052">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11051">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11050">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11049">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11048">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11047">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11046">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11045">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11044">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11043">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11042">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11041">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11040">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11039">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11038">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11037">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11036">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11035">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11034">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11033">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11032">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11031">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11030">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11029">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11028">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11027">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11026">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11025">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11024">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11023">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11022">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11021">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11020">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11019">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11018">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11017">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11016">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11015">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11014">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11013">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11012">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11011">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11010">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11009">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11008">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11007">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11006">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11005">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11004">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11003">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11002">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11001">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11000">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10999">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10998">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10997">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10996">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10995">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10994">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10993">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10992">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10991">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10990">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10989">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10988">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10987">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10986">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10985">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10984">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10983">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10982">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10981">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10980">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10979">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10978">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10977">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10976">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10975">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10974">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10973">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10972">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10971">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10970">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10969">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10968">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10967">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10966">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10965">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10964">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10963">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10962">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10961">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10960">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10959">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10958">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10957">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10956">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10955">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10954">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10953">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10952">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10951">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10950">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10949">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10948">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10947">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10946">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10945">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10944">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10943">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10942">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10941">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10940">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10939">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10938">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10937">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10936">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10935">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10934">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10933">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10932">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10931">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10930">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10929">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10928">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10927">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10926">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10925">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10924">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10923">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10922">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10921">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10920">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10919">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10918">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10917">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10916">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10915">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10914">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10913">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10912">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10911">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10910">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10909">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10908">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10907">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10906">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10905">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10904">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10903">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10902">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10901">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10900">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10899">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10898">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10897">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10896">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10895">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10894">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10893">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10892">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10891">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10890">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10889">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10888">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10887">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10886">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10885">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10884">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10883">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10882">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10881">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10880">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10879">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10878">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10877">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10876">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10875">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10874">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10873">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10872">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10871">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10870">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10869">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10868">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10867">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10866">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10865">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10864">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10863">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10862">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10861">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10860">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10859">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10858">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10857">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10856">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10855">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10854">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10853">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10852">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10851">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10850">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10849">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10848">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10847">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10846">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10845">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10844">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10843">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10842">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10841">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10840">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10839">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10838">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10837">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10836">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10835">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10834">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10833">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10832">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10831">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10830">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10829">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10828">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10827">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10826">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10825">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10824">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10823">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10822">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10821">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10820">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10819">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10818">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10817">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10816">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10815">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10814">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10813">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10812">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10811">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10810">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10809">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10808">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10807">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10806">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10805">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10804">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10803">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10802">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10801">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10800">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10799">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10798">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10797">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10796">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10795">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10794">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10793">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10792">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10791">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10790">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10789">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10788">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10787">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10786">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10785">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10784">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10783">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10782">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10781">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10780">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10779">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10778">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10777">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10776">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10775">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10774">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10773">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10772">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10771">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10770">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10769">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10768">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10767">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10766">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10765">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10764">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10763">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10762">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10761">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10760">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10759">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10758">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10757">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10756">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10755">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10754">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10753">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10752">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10751">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10750">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10749">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10748">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10747">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10746">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10745">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10744">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10743">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10742">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10741">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10740">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10739">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10738">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10737">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10736">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10735">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10734">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10733">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10732">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10731">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10730">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10729">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10728">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10727">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10726">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10725">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10724">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10723">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10722">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10721">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10720">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10719">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10718">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10717">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10716">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10715">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10714">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10713">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10712">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10711">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10710">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10709">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10708">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10707">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10706">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10705">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10704">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10703">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10702">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10701">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10700">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10699">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10698">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10697">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10696">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10695">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10694">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10693">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10692">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10691">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10690">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10689">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10688">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10687">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10686">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10685">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10684">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10683">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10682">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10681">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10680">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10679">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10678">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10677">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10676">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10675">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10674">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10673">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10672">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10671">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10670">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10669">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10668">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10667">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10666">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10665">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10664">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10663">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10662">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10661">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10660">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10659">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10658">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10657">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10656">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10655">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10654">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10653">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10652">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10651">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10650">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10649">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10648">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10647">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10646">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10645">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10644">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10643">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10642">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10641">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10640">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10639">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10638">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10637">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10636">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10635">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0634">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0633">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0632">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0631">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0630">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0629">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0628">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0627">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0626">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0625">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0624">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0623">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0622">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0621">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0620">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0619">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0618">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0617">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0616">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10615">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10614">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10613">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10612">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10611">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10610">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10609">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10608">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10607">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10606">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10605">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10604">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10603">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10602">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10601">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10600">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10599">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10598">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10597">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10596">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10595">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10594">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10593">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10592">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10591">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10590">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10589">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10588">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10587">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10586">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10585">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10584">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10583">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10582">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10581">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10580">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10579">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10578">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10577">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10576">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10575">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10574">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10573">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10572">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10571">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10570">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10569">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10568">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10567">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10566">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10565">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10564">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10563">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10562">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10561">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10560">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10559">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10558">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10557">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10556">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10555">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10554">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10553">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10552">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10551">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10550">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10549">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10548">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10547">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10546">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10545">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10544">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10543">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10542">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10541">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10540">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10539">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10538">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10537">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10536">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10535">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10534">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10533">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10532">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10531">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10530">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10529">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10528">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10527">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10526">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10525">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10524">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10523">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10522">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10521">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10520">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10519">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10518">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10517">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10516">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10515">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10514">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10513">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10512">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10511">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10510">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10509">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10508">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10507">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10506">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10505">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10504">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10503">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10502">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10501">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10500">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10499">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10498">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10497">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10496">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10495">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10494">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10493">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10492">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10491">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10490">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10489">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10488">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10487">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10486">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10485">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10484">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10483">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10482">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10481">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10480">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10479">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10478">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10477">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10476">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10475">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10474">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10473">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10472">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10471">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10470">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10469">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10468">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10467">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10466">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10465">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10464">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10463">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10462">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10461">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10460">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10459">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10458">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10457">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10456">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10455">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10454">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10453">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10452">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10451">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10450">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10449">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10448">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10447">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10446">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10445">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10444">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10443">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10442">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10441">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10440">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10439">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10438">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10437">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10436">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10435">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10434">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10433">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10432">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10431">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10430">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10429">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10428">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10427">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10426">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10425">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10424">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10423">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10422">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10421">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10420">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10419">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10418">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10417">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10416">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10415">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10414">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10413">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10412">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10411">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10410">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10409">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10408">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10407">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10406">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10405">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10404">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10403">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10402">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10401">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10400">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10399">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10398">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10397">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10396">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10395">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10394">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10393">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10392">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10391">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10390">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10389">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10388">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10387">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10386">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10385">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10384">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10383">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10382">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10381">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10380">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10379">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10378">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10377">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10376">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10375">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10374">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10373">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10372">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10371">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10370">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10369">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10368">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10367">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10366">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10365">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10364">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10363">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10362">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10361">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10360">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10359">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10358">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10357">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10356">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10355">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10354">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10353">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10352">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10351">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10350">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10349">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10348">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10347">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10346">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10345">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10344">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10343">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10342">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10341">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10340">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10339">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10338">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10337">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10336">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10335">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10334">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10333">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10332">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10331">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10330">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10329">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10328">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10327">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10326">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10325">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10324">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10323">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10322">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10321">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10320">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10319">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10318">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10317">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10316">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10315">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10314">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10313">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10312">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10311">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10310">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10309">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10308">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10307">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10306">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10305">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10304">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10303">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10302">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10301">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10300">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10299">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10298">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10297">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10296">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10295">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10294">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10293">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10292">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10291">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10290">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10289">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10288">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10287">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10286">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10285">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10284">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10283">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10282">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10281">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10280">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10279">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10278">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10277">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10276">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10275">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10274">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10273">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10272">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10271">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10270">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10269">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10268">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10267">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10266">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10265">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10264">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10263">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10262">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10261">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10260">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10259">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10258">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10257">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10256">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10255">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10254">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10253">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10252">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10251">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10250">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10249">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10248">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10247">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10246">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10245">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10244">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10243">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10242">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10241">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10240">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10239">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10238">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10237">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10236">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10235">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10234">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10233">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10232">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10231">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10230">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10229">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10228">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10227">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10226">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10225">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10224">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10223">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10222">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10221">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10220">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10219">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10218">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10217">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10216">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10215">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10214">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10213">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10212">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10211">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10210">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10209">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10208">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10207">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10206">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10205">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10204">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10203">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10202">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10201">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10200">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10199">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10198">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10197">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10196">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10195">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10194">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10193">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10192">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10191">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10190">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10189">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10188">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10187">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10186">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10185">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10184">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10183">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10182">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10181">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10180">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10179">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10178">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10177">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10176">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10175">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10174">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10173">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10172">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10171">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10170">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10169">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10168">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10167">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10166">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10165">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10164">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10163">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10162">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10161">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10160">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10159">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10158">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10157">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10156">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0155">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0154">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0153">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0152">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0151">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0150">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0149">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0148">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0147">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0146">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0145">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0144">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0143">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0142">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0141">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0140">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0139">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0138">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0137">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10136">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10135">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10134">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10133">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10132">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10131">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10130">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10129">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10128">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10127">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10126">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10125">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10124">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10123">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10122">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10121">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10120">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10119">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10118">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10117">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10116">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10115">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10114">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10113">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10112">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10111">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10110">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10109">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10108">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10107">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10106">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10105">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10104">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10103">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10102">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10101">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10100">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10099">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10098">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10097">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10096">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10095">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10094">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10093">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10092">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10091">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10090">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10089">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10088">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10087">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10086">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10085">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10084">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10083">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10082">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10081">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10080">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10079">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10078">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10077">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10076">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10075">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10074">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10073">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10072">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10071">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10070">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10069">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10068">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10067">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10066">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10065">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10064">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10063">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10062">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10061">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10060">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10059">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10058">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10057">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10056">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10055">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10054">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10053">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10052">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10051">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10050">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10049">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10048">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10047">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10046">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10045">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10044">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10043">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10042">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10041">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10040">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10039">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10038">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10037">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10036">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10035">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10034">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10033">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10032">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10031">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10030">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10029">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10028">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10027">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10026">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10025">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10024">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10023">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10022">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10021">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10020">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10019">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10018">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10017">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10016">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10015">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10014">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10013">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10012">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10011">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10010">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10009">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10008">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10007">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10006">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10005">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10004">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10003">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10002">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10001">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10000">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9999">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9998">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9997">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9996">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9995">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9994">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9993">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9992">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9991">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9990">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9989">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9988">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9987">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9986">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9985">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9984">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9983">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9982">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9981">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9980">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9979">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9978">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9977">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9976">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9975">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9974">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9973">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9972">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9971">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9970">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9969">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9968">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9967">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9966">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9965">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9964">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9963">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9962">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9961">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9960">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9959">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9958">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9957">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9956">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9955">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9954">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9953">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9952">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9951">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9950">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9949">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9948">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9947">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9946">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9945">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9944">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9943">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9942">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9941">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9940">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9939">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9938">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9937">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9936">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9935">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9934">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9933">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9932">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9931">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9930">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9929">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9928">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9927">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9926">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9925">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9924">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9923">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9922">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9921">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9920">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9919">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9918">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9917">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9916">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9915">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9914">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9913">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9912">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9911">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9910">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9909">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9908">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9907">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9906">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9905">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9904">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9903">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9902">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9901">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9900">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9899">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9898">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9897">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9896">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9895">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9894">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9893">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9892">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9891">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9890">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9889">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9888">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9887">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9886">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9885">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9884">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9883">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9882">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9881">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9880">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9879">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9878">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9877">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9876">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9875">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9874">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9873">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9872">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9871">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9870">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9869">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9868">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9867">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9866">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9865">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9864">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9863">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9862">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9861">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9860">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9859">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9858">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9857">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9856">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9855">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9854">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9853">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9852">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9851">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9850">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9849">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9848">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9847">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9846">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9845">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9844">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9843">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9842">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9841">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9840">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9839">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9838">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9837">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9836">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9835">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9834">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9833">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9832">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9831">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9830">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9829">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9828">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9827">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9826">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9825">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9824">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9823">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9822">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9821">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9820">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9819">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9818">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9817">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9816">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9815">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9814">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9813">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9812">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9811">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9810">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9809">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9808">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9807">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9806">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9805">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9804">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9803">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9802">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9801">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9800">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9799">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9798">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9797">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9796">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9795">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9794">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9793">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9792">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9791">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9790">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9789">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9788">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9787">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9786">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9785">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9784">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9783">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9782">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9781">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9780">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9779">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9778">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9777">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9776">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9775">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9774">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9773">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9772">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9771">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9770">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9769">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9768">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9767">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9766">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9765">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9764">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9763">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9762">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9761">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9760">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9759">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9758">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9757">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9756">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9755">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9754">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9753">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9752">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9751">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9750">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9749">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9748">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9747">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9746">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9745">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9744">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9743">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9742">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9741">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9740">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9739">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9738">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9737">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9736">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9735">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9734">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9733">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9732">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9731">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9730">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9729">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9728">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9727">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9726">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9725">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9724">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9723">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9722">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9721">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9720">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9719">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9718">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9717">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9716">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9715">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9714">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9713">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9712">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9711">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9710">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9709">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9708">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9707">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9706">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9705">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9704">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9703">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9702">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9701">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9700">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9699">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9698">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9697">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9696">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9695">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9694">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9693">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9692">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9691">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9690">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9689">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9688">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9687">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9686">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9685">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9684">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9683">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9682">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9681">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9680">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9679">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9678">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9677">
      <pivotArea dataOnly="0" labelOnly="1" outline="0" fieldPosition="0">
        <references count="1">
          <reference field="4" count="0"/>
        </references>
      </pivotArea>
    </format>
    <format dxfId="9676">
      <pivotArea dataOnly="0" labelOnly="1" outline="0" fieldPosition="0">
        <references count="1">
          <reference field="3" count="0"/>
        </references>
      </pivotArea>
    </format>
    <format dxfId="9675">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9674">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9673">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9672">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9671">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9670">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9669">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9668">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9667">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9666">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9665">
      <pivotArea dataOnly="0" labelOnly="1" fieldPosition="0">
        <references count="2">
          <reference field="0" count="1" selected="0">
            <x v="2"/>
          </reference>
          <reference field="1" count="1">
            <x v="1"/>
          </reference>
        </references>
      </pivotArea>
    </format>
    <format dxfId="9664">
      <pivotArea dataOnly="0" labelOnly="1" fieldPosition="0">
        <references count="2">
          <reference field="0" count="1" selected="0">
            <x v="3"/>
          </reference>
          <reference field="1" count="1">
            <x v="2"/>
          </reference>
        </references>
      </pivotArea>
    </format>
    <format dxfId="9663">
      <pivotArea dataOnly="0" labelOnly="1" fieldPosition="0">
        <references count="2">
          <reference field="0" count="1" selected="0">
            <x v="8"/>
          </reference>
          <reference field="1" count="1">
            <x v="483"/>
          </reference>
        </references>
      </pivotArea>
    </format>
    <format dxfId="9662">
      <pivotArea dataOnly="0" labelOnly="1" fieldPosition="0">
        <references count="2">
          <reference field="0" count="1" selected="0">
            <x v="9"/>
          </reference>
          <reference field="1" count="1">
            <x v="484"/>
          </reference>
        </references>
      </pivotArea>
    </format>
    <format dxfId="9661">
      <pivotArea dataOnly="0" labelOnly="1" fieldPosition="0">
        <references count="2">
          <reference field="0" count="1" selected="0">
            <x v="10"/>
          </reference>
          <reference field="1" count="1">
            <x v="485"/>
          </reference>
        </references>
      </pivotArea>
    </format>
    <format dxfId="9660">
      <pivotArea dataOnly="0" labelOnly="1" fieldPosition="0">
        <references count="2">
          <reference field="0" count="1" selected="0">
            <x v="11"/>
          </reference>
          <reference field="1" count="1">
            <x v="486"/>
          </reference>
        </references>
      </pivotArea>
    </format>
    <format dxfId="9659">
      <pivotArea dataOnly="0" labelOnly="1" fieldPosition="0">
        <references count="2">
          <reference field="0" count="1" selected="0">
            <x v="12"/>
          </reference>
          <reference field="1" count="1">
            <x v="487"/>
          </reference>
        </references>
      </pivotArea>
    </format>
    <format dxfId="9658">
      <pivotArea dataOnly="0" labelOnly="1" fieldPosition="0">
        <references count="2">
          <reference field="0" count="1" selected="0">
            <x v="13"/>
          </reference>
          <reference field="1" count="1">
            <x v="488"/>
          </reference>
        </references>
      </pivotArea>
    </format>
    <format dxfId="9657">
      <pivotArea dataOnly="0" labelOnly="1" fieldPosition="0">
        <references count="2">
          <reference field="0" count="1" selected="0">
            <x v="14"/>
          </reference>
          <reference field="1" count="1">
            <x v="489"/>
          </reference>
        </references>
      </pivotArea>
    </format>
    <format dxfId="9656">
      <pivotArea dataOnly="0" labelOnly="1" fieldPosition="0">
        <references count="2">
          <reference field="0" count="1" selected="0">
            <x v="15"/>
          </reference>
          <reference field="1" count="1">
            <x v="490"/>
          </reference>
        </references>
      </pivotArea>
    </format>
    <format dxfId="9655">
      <pivotArea dataOnly="0" labelOnly="1" fieldPosition="0">
        <references count="2">
          <reference field="0" count="1" selected="0">
            <x v="16"/>
          </reference>
          <reference field="1" count="1">
            <x v="491"/>
          </reference>
        </references>
      </pivotArea>
    </format>
    <format dxfId="9654">
      <pivotArea dataOnly="0" labelOnly="1" fieldPosition="0">
        <references count="2">
          <reference field="0" count="1" selected="0">
            <x v="17"/>
          </reference>
          <reference field="1" count="1">
            <x v="492"/>
          </reference>
        </references>
      </pivotArea>
    </format>
    <format dxfId="9653">
      <pivotArea dataOnly="0" labelOnly="1" fieldPosition="0">
        <references count="2">
          <reference field="0" count="1" selected="0">
            <x v="18"/>
          </reference>
          <reference field="1" count="1">
            <x v="493"/>
          </reference>
        </references>
      </pivotArea>
    </format>
    <format dxfId="9652">
      <pivotArea dataOnly="0" labelOnly="1" fieldPosition="0">
        <references count="2">
          <reference field="0" count="1" selected="0">
            <x v="19"/>
          </reference>
          <reference field="1" count="1">
            <x v="494"/>
          </reference>
        </references>
      </pivotArea>
    </format>
    <format dxfId="9651">
      <pivotArea dataOnly="0" labelOnly="1" fieldPosition="0">
        <references count="2">
          <reference field="0" count="1" selected="0">
            <x v="20"/>
          </reference>
          <reference field="1" count="1">
            <x v="495"/>
          </reference>
        </references>
      </pivotArea>
    </format>
    <format dxfId="9650">
      <pivotArea dataOnly="0" labelOnly="1" fieldPosition="0">
        <references count="2">
          <reference field="0" count="1" selected="0">
            <x v="21"/>
          </reference>
          <reference field="1" count="1">
            <x v="496"/>
          </reference>
        </references>
      </pivotArea>
    </format>
    <format dxfId="9649">
      <pivotArea dataOnly="0" labelOnly="1" fieldPosition="0">
        <references count="2">
          <reference field="0" count="1" selected="0">
            <x v="22"/>
          </reference>
          <reference field="1" count="1">
            <x v="497"/>
          </reference>
        </references>
      </pivotArea>
    </format>
    <format dxfId="9648">
      <pivotArea dataOnly="0" labelOnly="1" fieldPosition="0">
        <references count="2">
          <reference field="0" count="1" selected="0">
            <x v="23"/>
          </reference>
          <reference field="1" count="1">
            <x v="498"/>
          </reference>
        </references>
      </pivotArea>
    </format>
    <format dxfId="9647">
      <pivotArea dataOnly="0" labelOnly="1" fieldPosition="0">
        <references count="2">
          <reference field="0" count="1" selected="0">
            <x v="24"/>
          </reference>
          <reference field="1" count="1">
            <x v="499"/>
          </reference>
        </references>
      </pivotArea>
    </format>
    <format dxfId="9646">
      <pivotArea dataOnly="0" labelOnly="1" fieldPosition="0">
        <references count="2">
          <reference field="0" count="1" selected="0">
            <x v="25"/>
          </reference>
          <reference field="1" count="1">
            <x v="500"/>
          </reference>
        </references>
      </pivotArea>
    </format>
    <format dxfId="9645">
      <pivotArea dataOnly="0" labelOnly="1" fieldPosition="0">
        <references count="2">
          <reference field="0" count="1" selected="0">
            <x v="26"/>
          </reference>
          <reference field="1" count="1">
            <x v="501"/>
          </reference>
        </references>
      </pivotArea>
    </format>
    <format dxfId="9644">
      <pivotArea dataOnly="0" labelOnly="1" fieldPosition="0">
        <references count="2">
          <reference field="0" count="1" selected="0">
            <x v="27"/>
          </reference>
          <reference field="1" count="1">
            <x v="502"/>
          </reference>
        </references>
      </pivotArea>
    </format>
    <format dxfId="9643">
      <pivotArea dataOnly="0" labelOnly="1" fieldPosition="0">
        <references count="2">
          <reference field="0" count="1" selected="0">
            <x v="28"/>
          </reference>
          <reference field="1" count="1">
            <x v="503"/>
          </reference>
        </references>
      </pivotArea>
    </format>
    <format dxfId="9642">
      <pivotArea dataOnly="0" labelOnly="1" fieldPosition="0">
        <references count="2">
          <reference field="0" count="1" selected="0">
            <x v="29"/>
          </reference>
          <reference field="1" count="1">
            <x v="504"/>
          </reference>
        </references>
      </pivotArea>
    </format>
    <format dxfId="9641">
      <pivotArea dataOnly="0" labelOnly="1" fieldPosition="0">
        <references count="2">
          <reference field="0" count="1" selected="0">
            <x v="30"/>
          </reference>
          <reference field="1" count="1">
            <x v="505"/>
          </reference>
        </references>
      </pivotArea>
    </format>
    <format dxfId="9640">
      <pivotArea dataOnly="0" labelOnly="1" fieldPosition="0">
        <references count="2">
          <reference field="0" count="1" selected="0">
            <x v="31"/>
          </reference>
          <reference field="1" count="1">
            <x v="506"/>
          </reference>
        </references>
      </pivotArea>
    </format>
    <format dxfId="9639">
      <pivotArea dataOnly="0" labelOnly="1" fieldPosition="0">
        <references count="2">
          <reference field="0" count="1" selected="0">
            <x v="32"/>
          </reference>
          <reference field="1" count="1">
            <x v="507"/>
          </reference>
        </references>
      </pivotArea>
    </format>
    <format dxfId="9638">
      <pivotArea dataOnly="0" labelOnly="1" fieldPosition="0">
        <references count="2">
          <reference field="0" count="1" selected="0">
            <x v="33"/>
          </reference>
          <reference field="1" count="1">
            <x v="508"/>
          </reference>
        </references>
      </pivotArea>
    </format>
    <format dxfId="9637">
      <pivotArea dataOnly="0" labelOnly="1" fieldPosition="0">
        <references count="2">
          <reference field="0" count="1" selected="0">
            <x v="34"/>
          </reference>
          <reference field="1" count="1">
            <x v="509"/>
          </reference>
        </references>
      </pivotArea>
    </format>
    <format dxfId="9636">
      <pivotArea dataOnly="0" labelOnly="1" fieldPosition="0">
        <references count="2">
          <reference field="0" count="1" selected="0">
            <x v="35"/>
          </reference>
          <reference field="1" count="1">
            <x v="510"/>
          </reference>
        </references>
      </pivotArea>
    </format>
    <format dxfId="9635">
      <pivotArea dataOnly="0" labelOnly="1" fieldPosition="0">
        <references count="2">
          <reference field="0" count="1" selected="0">
            <x v="36"/>
          </reference>
          <reference field="1" count="1">
            <x v="511"/>
          </reference>
        </references>
      </pivotArea>
    </format>
    <format dxfId="9634">
      <pivotArea dataOnly="0" labelOnly="1" fieldPosition="0">
        <references count="2">
          <reference field="0" count="1" selected="0">
            <x v="37"/>
          </reference>
          <reference field="1" count="1">
            <x v="512"/>
          </reference>
        </references>
      </pivotArea>
    </format>
    <format dxfId="9633">
      <pivotArea dataOnly="0" labelOnly="1" fieldPosition="0">
        <references count="2">
          <reference field="0" count="1" selected="0">
            <x v="38"/>
          </reference>
          <reference field="1" count="1">
            <x v="513"/>
          </reference>
        </references>
      </pivotArea>
    </format>
    <format dxfId="9632">
      <pivotArea dataOnly="0" labelOnly="1" fieldPosition="0">
        <references count="2">
          <reference field="0" count="1" selected="0">
            <x v="39"/>
          </reference>
          <reference field="1" count="1">
            <x v="514"/>
          </reference>
        </references>
      </pivotArea>
    </format>
    <format dxfId="9631">
      <pivotArea dataOnly="0" labelOnly="1" fieldPosition="0">
        <references count="2">
          <reference field="0" count="1" selected="0">
            <x v="40"/>
          </reference>
          <reference field="1" count="1">
            <x v="515"/>
          </reference>
        </references>
      </pivotArea>
    </format>
    <format dxfId="9630">
      <pivotArea dataOnly="0" labelOnly="1" fieldPosition="0">
        <references count="2">
          <reference field="0" count="1" selected="0">
            <x v="41"/>
          </reference>
          <reference field="1" count="1">
            <x v="516"/>
          </reference>
        </references>
      </pivotArea>
    </format>
    <format dxfId="9629">
      <pivotArea dataOnly="0" labelOnly="1" fieldPosition="0">
        <references count="2">
          <reference field="0" count="1" selected="0">
            <x v="42"/>
          </reference>
          <reference field="1" count="1">
            <x v="517"/>
          </reference>
        </references>
      </pivotArea>
    </format>
    <format dxfId="9628">
      <pivotArea dataOnly="0" labelOnly="1" fieldPosition="0">
        <references count="2">
          <reference field="0" count="1" selected="0">
            <x v="43"/>
          </reference>
          <reference field="1" count="1">
            <x v="518"/>
          </reference>
        </references>
      </pivotArea>
    </format>
    <format dxfId="9627">
      <pivotArea dataOnly="0" labelOnly="1" fieldPosition="0">
        <references count="2">
          <reference field="0" count="1" selected="0">
            <x v="44"/>
          </reference>
          <reference field="1" count="1">
            <x v="519"/>
          </reference>
        </references>
      </pivotArea>
    </format>
    <format dxfId="9626">
      <pivotArea dataOnly="0" labelOnly="1" fieldPosition="0">
        <references count="2">
          <reference field="0" count="1" selected="0">
            <x v="45"/>
          </reference>
          <reference field="1" count="1">
            <x v="520"/>
          </reference>
        </references>
      </pivotArea>
    </format>
    <format dxfId="9625">
      <pivotArea dataOnly="0" labelOnly="1" fieldPosition="0">
        <references count="2">
          <reference field="0" count="1" selected="0">
            <x v="46"/>
          </reference>
          <reference field="1" count="1">
            <x v="521"/>
          </reference>
        </references>
      </pivotArea>
    </format>
    <format dxfId="9624">
      <pivotArea dataOnly="0" labelOnly="1" fieldPosition="0">
        <references count="2">
          <reference field="0" count="1" selected="0">
            <x v="47"/>
          </reference>
          <reference field="1" count="1">
            <x v="522"/>
          </reference>
        </references>
      </pivotArea>
    </format>
    <format dxfId="9623">
      <pivotArea dataOnly="0" labelOnly="1" fieldPosition="0">
        <references count="2">
          <reference field="0" count="1" selected="0">
            <x v="48"/>
          </reference>
          <reference field="1" count="1">
            <x v="523"/>
          </reference>
        </references>
      </pivotArea>
    </format>
    <format dxfId="9622">
      <pivotArea dataOnly="0" labelOnly="1" fieldPosition="0">
        <references count="2">
          <reference field="0" count="1" selected="0">
            <x v="49"/>
          </reference>
          <reference field="1" count="1">
            <x v="524"/>
          </reference>
        </references>
      </pivotArea>
    </format>
    <format dxfId="9621">
      <pivotArea dataOnly="0" labelOnly="1" fieldPosition="0">
        <references count="2">
          <reference field="0" count="1" selected="0">
            <x v="50"/>
          </reference>
          <reference field="1" count="1">
            <x v="525"/>
          </reference>
        </references>
      </pivotArea>
    </format>
    <format dxfId="9620">
      <pivotArea dataOnly="0" labelOnly="1" fieldPosition="0">
        <references count="2">
          <reference field="0" count="1" selected="0">
            <x v="51"/>
          </reference>
          <reference field="1" count="1">
            <x v="526"/>
          </reference>
        </references>
      </pivotArea>
    </format>
    <format dxfId="9619">
      <pivotArea dataOnly="0" labelOnly="1" fieldPosition="0">
        <references count="2">
          <reference field="0" count="1" selected="0">
            <x v="52"/>
          </reference>
          <reference field="1" count="1">
            <x v="527"/>
          </reference>
        </references>
      </pivotArea>
    </format>
    <format dxfId="9618">
      <pivotArea dataOnly="0" labelOnly="1" fieldPosition="0">
        <references count="2">
          <reference field="0" count="1" selected="0">
            <x v="53"/>
          </reference>
          <reference field="1" count="1">
            <x v="528"/>
          </reference>
        </references>
      </pivotArea>
    </format>
    <format dxfId="9617">
      <pivotArea dataOnly="0" labelOnly="1" fieldPosition="0">
        <references count="2">
          <reference field="0" count="1" selected="0">
            <x v="54"/>
          </reference>
          <reference field="1" count="1">
            <x v="529"/>
          </reference>
        </references>
      </pivotArea>
    </format>
    <format dxfId="9616">
      <pivotArea dataOnly="0" labelOnly="1" fieldPosition="0">
        <references count="2">
          <reference field="0" count="1" selected="0">
            <x v="55"/>
          </reference>
          <reference field="1" count="1">
            <x v="530"/>
          </reference>
        </references>
      </pivotArea>
    </format>
    <format dxfId="9615">
      <pivotArea dataOnly="0" labelOnly="1" fieldPosition="0">
        <references count="2">
          <reference field="0" count="1" selected="0">
            <x v="56"/>
          </reference>
          <reference field="1" count="1">
            <x v="531"/>
          </reference>
        </references>
      </pivotArea>
    </format>
    <format dxfId="9614">
      <pivotArea dataOnly="0" labelOnly="1" fieldPosition="0">
        <references count="2">
          <reference field="0" count="1" selected="0">
            <x v="57"/>
          </reference>
          <reference field="1" count="1">
            <x v="532"/>
          </reference>
        </references>
      </pivotArea>
    </format>
    <format dxfId="9613">
      <pivotArea dataOnly="0" labelOnly="1" fieldPosition="0">
        <references count="2">
          <reference field="0" count="1" selected="0">
            <x v="58"/>
          </reference>
          <reference field="1" count="1">
            <x v="533"/>
          </reference>
        </references>
      </pivotArea>
    </format>
    <format dxfId="9612">
      <pivotArea dataOnly="0" labelOnly="1" fieldPosition="0">
        <references count="2">
          <reference field="0" count="1" selected="0">
            <x v="59"/>
          </reference>
          <reference field="1" count="1">
            <x v="534"/>
          </reference>
        </references>
      </pivotArea>
    </format>
    <format dxfId="9611">
      <pivotArea dataOnly="0" labelOnly="1" fieldPosition="0">
        <references count="2">
          <reference field="0" count="1" selected="0">
            <x v="60"/>
          </reference>
          <reference field="1" count="1">
            <x v="535"/>
          </reference>
        </references>
      </pivotArea>
    </format>
    <format dxfId="9610">
      <pivotArea dataOnly="0" labelOnly="1" fieldPosition="0">
        <references count="2">
          <reference field="0" count="1" selected="0">
            <x v="61"/>
          </reference>
          <reference field="1" count="1">
            <x v="536"/>
          </reference>
        </references>
      </pivotArea>
    </format>
    <format dxfId="9609">
      <pivotArea dataOnly="0" labelOnly="1" fieldPosition="0">
        <references count="2">
          <reference field="0" count="1" selected="0">
            <x v="62"/>
          </reference>
          <reference field="1" count="1">
            <x v="537"/>
          </reference>
        </references>
      </pivotArea>
    </format>
    <format dxfId="9608">
      <pivotArea dataOnly="0" labelOnly="1" fieldPosition="0">
        <references count="2">
          <reference field="0" count="1" selected="0">
            <x v="63"/>
          </reference>
          <reference field="1" count="1">
            <x v="538"/>
          </reference>
        </references>
      </pivotArea>
    </format>
    <format dxfId="9607">
      <pivotArea dataOnly="0" labelOnly="1" fieldPosition="0">
        <references count="2">
          <reference field="0" count="1" selected="0">
            <x v="64"/>
          </reference>
          <reference field="1" count="1">
            <x v="539"/>
          </reference>
        </references>
      </pivotArea>
    </format>
    <format dxfId="9606">
      <pivotArea dataOnly="0" labelOnly="1" fieldPosition="0">
        <references count="2">
          <reference field="0" count="1" selected="0">
            <x v="65"/>
          </reference>
          <reference field="1" count="1">
            <x v="540"/>
          </reference>
        </references>
      </pivotArea>
    </format>
    <format dxfId="9605">
      <pivotArea dataOnly="0" labelOnly="1" fieldPosition="0">
        <references count="2">
          <reference field="0" count="1" selected="0">
            <x v="66"/>
          </reference>
          <reference field="1" count="1">
            <x v="541"/>
          </reference>
        </references>
      </pivotArea>
    </format>
    <format dxfId="9604">
      <pivotArea dataOnly="0" labelOnly="1" fieldPosition="0">
        <references count="2">
          <reference field="0" count="1" selected="0">
            <x v="67"/>
          </reference>
          <reference field="1" count="1">
            <x v="542"/>
          </reference>
        </references>
      </pivotArea>
    </format>
    <format dxfId="9603">
      <pivotArea dataOnly="0" labelOnly="1" fieldPosition="0">
        <references count="2">
          <reference field="0" count="1" selected="0">
            <x v="68"/>
          </reference>
          <reference field="1" count="1">
            <x v="543"/>
          </reference>
        </references>
      </pivotArea>
    </format>
    <format dxfId="9602">
      <pivotArea dataOnly="0" labelOnly="1" fieldPosition="0">
        <references count="2">
          <reference field="0" count="1" selected="0">
            <x v="69"/>
          </reference>
          <reference field="1" count="1">
            <x v="544"/>
          </reference>
        </references>
      </pivotArea>
    </format>
    <format dxfId="9601">
      <pivotArea dataOnly="0" labelOnly="1" fieldPosition="0">
        <references count="2">
          <reference field="0" count="1" selected="0">
            <x v="70"/>
          </reference>
          <reference field="1" count="1">
            <x v="545"/>
          </reference>
        </references>
      </pivotArea>
    </format>
    <format dxfId="9600">
      <pivotArea dataOnly="0" labelOnly="1" fieldPosition="0">
        <references count="2">
          <reference field="0" count="1" selected="0">
            <x v="71"/>
          </reference>
          <reference field="1" count="1">
            <x v="546"/>
          </reference>
        </references>
      </pivotArea>
    </format>
    <format dxfId="9599">
      <pivotArea dataOnly="0" labelOnly="1" fieldPosition="0">
        <references count="2">
          <reference field="0" count="1" selected="0">
            <x v="72"/>
          </reference>
          <reference field="1" count="1">
            <x v="547"/>
          </reference>
        </references>
      </pivotArea>
    </format>
    <format dxfId="9598">
      <pivotArea dataOnly="0" labelOnly="1" fieldPosition="0">
        <references count="2">
          <reference field="0" count="1" selected="0">
            <x v="73"/>
          </reference>
          <reference field="1" count="1">
            <x v="548"/>
          </reference>
        </references>
      </pivotArea>
    </format>
    <format dxfId="9597">
      <pivotArea dataOnly="0" labelOnly="1" fieldPosition="0">
        <references count="2">
          <reference field="0" count="1" selected="0">
            <x v="74"/>
          </reference>
          <reference field="1" count="1">
            <x v="549"/>
          </reference>
        </references>
      </pivotArea>
    </format>
    <format dxfId="9596">
      <pivotArea dataOnly="0" labelOnly="1" fieldPosition="0">
        <references count="2">
          <reference field="0" count="1" selected="0">
            <x v="75"/>
          </reference>
          <reference field="1" count="1">
            <x v="550"/>
          </reference>
        </references>
      </pivotArea>
    </format>
    <format dxfId="9595">
      <pivotArea dataOnly="0" labelOnly="1" fieldPosition="0">
        <references count="2">
          <reference field="0" count="1" selected="0">
            <x v="76"/>
          </reference>
          <reference field="1" count="1">
            <x v="551"/>
          </reference>
        </references>
      </pivotArea>
    </format>
    <format dxfId="9594">
      <pivotArea dataOnly="0" labelOnly="1" fieldPosition="0">
        <references count="2">
          <reference field="0" count="1" selected="0">
            <x v="77"/>
          </reference>
          <reference field="1" count="1">
            <x v="552"/>
          </reference>
        </references>
      </pivotArea>
    </format>
    <format dxfId="9593">
      <pivotArea dataOnly="0" labelOnly="1" fieldPosition="0">
        <references count="2">
          <reference field="0" count="1" selected="0">
            <x v="78"/>
          </reference>
          <reference field="1" count="1">
            <x v="553"/>
          </reference>
        </references>
      </pivotArea>
    </format>
    <format dxfId="9592">
      <pivotArea dataOnly="0" labelOnly="1" fieldPosition="0">
        <references count="2">
          <reference field="0" count="1" selected="0">
            <x v="79"/>
          </reference>
          <reference field="1" count="1">
            <x v="554"/>
          </reference>
        </references>
      </pivotArea>
    </format>
    <format dxfId="9591">
      <pivotArea dataOnly="0" labelOnly="1" fieldPosition="0">
        <references count="2">
          <reference field="0" count="1" selected="0">
            <x v="80"/>
          </reference>
          <reference field="1" count="1">
            <x v="555"/>
          </reference>
        </references>
      </pivotArea>
    </format>
    <format dxfId="9590">
      <pivotArea dataOnly="0" labelOnly="1" fieldPosition="0">
        <references count="2">
          <reference field="0" count="1" selected="0">
            <x v="81"/>
          </reference>
          <reference field="1" count="1">
            <x v="556"/>
          </reference>
        </references>
      </pivotArea>
    </format>
    <format dxfId="9589">
      <pivotArea dataOnly="0" labelOnly="1" fieldPosition="0">
        <references count="2">
          <reference field="0" count="1" selected="0">
            <x v="82"/>
          </reference>
          <reference field="1" count="1">
            <x v="557"/>
          </reference>
        </references>
      </pivotArea>
    </format>
    <format dxfId="9588">
      <pivotArea dataOnly="0" labelOnly="1" fieldPosition="0">
        <references count="2">
          <reference field="0" count="1" selected="0">
            <x v="83"/>
          </reference>
          <reference field="1" count="1">
            <x v="558"/>
          </reference>
        </references>
      </pivotArea>
    </format>
    <format dxfId="9587">
      <pivotArea dataOnly="0" labelOnly="1" fieldPosition="0">
        <references count="2">
          <reference field="0" count="1" selected="0">
            <x v="84"/>
          </reference>
          <reference field="1" count="1">
            <x v="559"/>
          </reference>
        </references>
      </pivotArea>
    </format>
    <format dxfId="9586">
      <pivotArea dataOnly="0" labelOnly="1" fieldPosition="0">
        <references count="2">
          <reference field="0" count="1" selected="0">
            <x v="85"/>
          </reference>
          <reference field="1" count="1">
            <x v="560"/>
          </reference>
        </references>
      </pivotArea>
    </format>
    <format dxfId="9585">
      <pivotArea dataOnly="0" labelOnly="1" fieldPosition="0">
        <references count="2">
          <reference field="0" count="1" selected="0">
            <x v="86"/>
          </reference>
          <reference field="1" count="1">
            <x v="561"/>
          </reference>
        </references>
      </pivotArea>
    </format>
    <format dxfId="9584">
      <pivotArea dataOnly="0" labelOnly="1" fieldPosition="0">
        <references count="2">
          <reference field="0" count="1" selected="0">
            <x v="87"/>
          </reference>
          <reference field="1" count="1">
            <x v="562"/>
          </reference>
        </references>
      </pivotArea>
    </format>
    <format dxfId="9583">
      <pivotArea dataOnly="0" labelOnly="1" fieldPosition="0">
        <references count="2">
          <reference field="0" count="1" selected="0">
            <x v="88"/>
          </reference>
          <reference field="1" count="1">
            <x v="563"/>
          </reference>
        </references>
      </pivotArea>
    </format>
    <format dxfId="9582">
      <pivotArea dataOnly="0" labelOnly="1" fieldPosition="0">
        <references count="2">
          <reference field="0" count="1" selected="0">
            <x v="89"/>
          </reference>
          <reference field="1" count="1">
            <x v="564"/>
          </reference>
        </references>
      </pivotArea>
    </format>
    <format dxfId="9581">
      <pivotArea dataOnly="0" labelOnly="1" fieldPosition="0">
        <references count="2">
          <reference field="0" count="1" selected="0">
            <x v="90"/>
          </reference>
          <reference field="1" count="1">
            <x v="565"/>
          </reference>
        </references>
      </pivotArea>
    </format>
    <format dxfId="9580">
      <pivotArea dataOnly="0" labelOnly="1" fieldPosition="0">
        <references count="2">
          <reference field="0" count="1" selected="0">
            <x v="91"/>
          </reference>
          <reference field="1" count="1">
            <x v="566"/>
          </reference>
        </references>
      </pivotArea>
    </format>
    <format dxfId="9579">
      <pivotArea dataOnly="0" labelOnly="1" fieldPosition="0">
        <references count="2">
          <reference field="0" count="1" selected="0">
            <x v="92"/>
          </reference>
          <reference field="1" count="1">
            <x v="567"/>
          </reference>
        </references>
      </pivotArea>
    </format>
    <format dxfId="9578">
      <pivotArea dataOnly="0" labelOnly="1" fieldPosition="0">
        <references count="2">
          <reference field="0" count="1" selected="0">
            <x v="93"/>
          </reference>
          <reference field="1" count="1">
            <x v="568"/>
          </reference>
        </references>
      </pivotArea>
    </format>
    <format dxfId="9577">
      <pivotArea dataOnly="0" labelOnly="1" fieldPosition="0">
        <references count="2">
          <reference field="0" count="1" selected="0">
            <x v="94"/>
          </reference>
          <reference field="1" count="1">
            <x v="569"/>
          </reference>
        </references>
      </pivotArea>
    </format>
    <format dxfId="9576">
      <pivotArea dataOnly="0" labelOnly="1" fieldPosition="0">
        <references count="2">
          <reference field="0" count="1" selected="0">
            <x v="95"/>
          </reference>
          <reference field="1" count="1">
            <x v="570"/>
          </reference>
        </references>
      </pivotArea>
    </format>
    <format dxfId="9575">
      <pivotArea dataOnly="0" labelOnly="1" fieldPosition="0">
        <references count="2">
          <reference field="0" count="1" selected="0">
            <x v="96"/>
          </reference>
          <reference field="1" count="1">
            <x v="571"/>
          </reference>
        </references>
      </pivotArea>
    </format>
    <format dxfId="9574">
      <pivotArea dataOnly="0" labelOnly="1" fieldPosition="0">
        <references count="2">
          <reference field="0" count="1" selected="0">
            <x v="97"/>
          </reference>
          <reference field="1" count="1">
            <x v="572"/>
          </reference>
        </references>
      </pivotArea>
    </format>
    <format dxfId="9573">
      <pivotArea dataOnly="0" labelOnly="1" fieldPosition="0">
        <references count="2">
          <reference field="0" count="1" selected="0">
            <x v="98"/>
          </reference>
          <reference field="1" count="1">
            <x v="573"/>
          </reference>
        </references>
      </pivotArea>
    </format>
    <format dxfId="9572">
      <pivotArea dataOnly="0" labelOnly="1" fieldPosition="0">
        <references count="2">
          <reference field="0" count="1" selected="0">
            <x v="99"/>
          </reference>
          <reference field="1" count="1">
            <x v="574"/>
          </reference>
        </references>
      </pivotArea>
    </format>
    <format dxfId="9571">
      <pivotArea dataOnly="0" labelOnly="1" fieldPosition="0">
        <references count="2">
          <reference field="0" count="1" selected="0">
            <x v="100"/>
          </reference>
          <reference field="1" count="1">
            <x v="575"/>
          </reference>
        </references>
      </pivotArea>
    </format>
    <format dxfId="9570">
      <pivotArea dataOnly="0" labelOnly="1" fieldPosition="0">
        <references count="2">
          <reference field="0" count="1" selected="0">
            <x v="101"/>
          </reference>
          <reference field="1" count="1">
            <x v="576"/>
          </reference>
        </references>
      </pivotArea>
    </format>
    <format dxfId="9569">
      <pivotArea dataOnly="0" labelOnly="1" fieldPosition="0">
        <references count="2">
          <reference field="0" count="1" selected="0">
            <x v="102"/>
          </reference>
          <reference field="1" count="1">
            <x v="577"/>
          </reference>
        </references>
      </pivotArea>
    </format>
    <format dxfId="9568">
      <pivotArea dataOnly="0" labelOnly="1" fieldPosition="0">
        <references count="2">
          <reference field="0" count="1" selected="0">
            <x v="103"/>
          </reference>
          <reference field="1" count="1">
            <x v="578"/>
          </reference>
        </references>
      </pivotArea>
    </format>
    <format dxfId="9567">
      <pivotArea dataOnly="0" labelOnly="1" fieldPosition="0">
        <references count="2">
          <reference field="0" count="1" selected="0">
            <x v="104"/>
          </reference>
          <reference field="1" count="1">
            <x v="579"/>
          </reference>
        </references>
      </pivotArea>
    </format>
    <format dxfId="9566">
      <pivotArea dataOnly="0" labelOnly="1" fieldPosition="0">
        <references count="2">
          <reference field="0" count="1" selected="0">
            <x v="105"/>
          </reference>
          <reference field="1" count="1">
            <x v="580"/>
          </reference>
        </references>
      </pivotArea>
    </format>
    <format dxfId="9565">
      <pivotArea dataOnly="0" labelOnly="1" fieldPosition="0">
        <references count="2">
          <reference field="0" count="1" selected="0">
            <x v="106"/>
          </reference>
          <reference field="1" count="1">
            <x v="581"/>
          </reference>
        </references>
      </pivotArea>
    </format>
    <format dxfId="9564">
      <pivotArea dataOnly="0" labelOnly="1" fieldPosition="0">
        <references count="2">
          <reference field="0" count="1" selected="0">
            <x v="107"/>
          </reference>
          <reference field="1" count="1">
            <x v="582"/>
          </reference>
        </references>
      </pivotArea>
    </format>
    <format dxfId="9563">
      <pivotArea dataOnly="0" labelOnly="1" fieldPosition="0">
        <references count="2">
          <reference field="0" count="1" selected="0">
            <x v="108"/>
          </reference>
          <reference field="1" count="1">
            <x v="583"/>
          </reference>
        </references>
      </pivotArea>
    </format>
    <format dxfId="9562">
      <pivotArea dataOnly="0" labelOnly="1" fieldPosition="0">
        <references count="2">
          <reference field="0" count="1" selected="0">
            <x v="109"/>
          </reference>
          <reference field="1" count="1">
            <x v="584"/>
          </reference>
        </references>
      </pivotArea>
    </format>
    <format dxfId="9561">
      <pivotArea dataOnly="0" labelOnly="1" fieldPosition="0">
        <references count="2">
          <reference field="0" count="1" selected="0">
            <x v="110"/>
          </reference>
          <reference field="1" count="1">
            <x v="585"/>
          </reference>
        </references>
      </pivotArea>
    </format>
    <format dxfId="9560">
      <pivotArea dataOnly="0" labelOnly="1" fieldPosition="0">
        <references count="2">
          <reference field="0" count="1" selected="0">
            <x v="111"/>
          </reference>
          <reference field="1" count="1">
            <x v="586"/>
          </reference>
        </references>
      </pivotArea>
    </format>
    <format dxfId="9559">
      <pivotArea dataOnly="0" labelOnly="1" fieldPosition="0">
        <references count="2">
          <reference field="0" count="1" selected="0">
            <x v="112"/>
          </reference>
          <reference field="1" count="1">
            <x v="587"/>
          </reference>
        </references>
      </pivotArea>
    </format>
    <format dxfId="9558">
      <pivotArea dataOnly="0" labelOnly="1" fieldPosition="0">
        <references count="2">
          <reference field="0" count="1" selected="0">
            <x v="113"/>
          </reference>
          <reference field="1" count="1">
            <x v="588"/>
          </reference>
        </references>
      </pivotArea>
    </format>
    <format dxfId="9557">
      <pivotArea dataOnly="0" labelOnly="1" fieldPosition="0">
        <references count="2">
          <reference field="0" count="1" selected="0">
            <x v="114"/>
          </reference>
          <reference field="1" count="1">
            <x v="589"/>
          </reference>
        </references>
      </pivotArea>
    </format>
    <format dxfId="9556">
      <pivotArea dataOnly="0" labelOnly="1" fieldPosition="0">
        <references count="2">
          <reference field="0" count="1" selected="0">
            <x v="115"/>
          </reference>
          <reference field="1" count="1">
            <x v="590"/>
          </reference>
        </references>
      </pivotArea>
    </format>
    <format dxfId="9555">
      <pivotArea dataOnly="0" labelOnly="1" fieldPosition="0">
        <references count="2">
          <reference field="0" count="1" selected="0">
            <x v="116"/>
          </reference>
          <reference field="1" count="1">
            <x v="591"/>
          </reference>
        </references>
      </pivotArea>
    </format>
    <format dxfId="9554">
      <pivotArea dataOnly="0" labelOnly="1" fieldPosition="0">
        <references count="2">
          <reference field="0" count="1" selected="0">
            <x v="117"/>
          </reference>
          <reference field="1" count="1">
            <x v="592"/>
          </reference>
        </references>
      </pivotArea>
    </format>
    <format dxfId="9553">
      <pivotArea dataOnly="0" labelOnly="1" fieldPosition="0">
        <references count="2">
          <reference field="0" count="1" selected="0">
            <x v="118"/>
          </reference>
          <reference field="1" count="1">
            <x v="593"/>
          </reference>
        </references>
      </pivotArea>
    </format>
    <format dxfId="9552">
      <pivotArea dataOnly="0" labelOnly="1" fieldPosition="0">
        <references count="2">
          <reference field="0" count="1" selected="0">
            <x v="119"/>
          </reference>
          <reference field="1" count="1">
            <x v="594"/>
          </reference>
        </references>
      </pivotArea>
    </format>
    <format dxfId="9551">
      <pivotArea dataOnly="0" labelOnly="1" fieldPosition="0">
        <references count="2">
          <reference field="0" count="1" selected="0">
            <x v="120"/>
          </reference>
          <reference field="1" count="1">
            <x v="595"/>
          </reference>
        </references>
      </pivotArea>
    </format>
    <format dxfId="9550">
      <pivotArea dataOnly="0" labelOnly="1" fieldPosition="0">
        <references count="2">
          <reference field="0" count="1" selected="0">
            <x v="121"/>
          </reference>
          <reference field="1" count="1">
            <x v="596"/>
          </reference>
        </references>
      </pivotArea>
    </format>
    <format dxfId="9549">
      <pivotArea dataOnly="0" labelOnly="1" fieldPosition="0">
        <references count="2">
          <reference field="0" count="1" selected="0">
            <x v="122"/>
          </reference>
          <reference field="1" count="1">
            <x v="597"/>
          </reference>
        </references>
      </pivotArea>
    </format>
    <format dxfId="9548">
      <pivotArea dataOnly="0" labelOnly="1" fieldPosition="0">
        <references count="2">
          <reference field="0" count="1" selected="0">
            <x v="123"/>
          </reference>
          <reference field="1" count="1">
            <x v="598"/>
          </reference>
        </references>
      </pivotArea>
    </format>
    <format dxfId="9547">
      <pivotArea dataOnly="0" labelOnly="1" fieldPosition="0">
        <references count="2">
          <reference field="0" count="1" selected="0">
            <x v="124"/>
          </reference>
          <reference field="1" count="1">
            <x v="599"/>
          </reference>
        </references>
      </pivotArea>
    </format>
    <format dxfId="9546">
      <pivotArea dataOnly="0" labelOnly="1" fieldPosition="0">
        <references count="2">
          <reference field="0" count="1" selected="0">
            <x v="125"/>
          </reference>
          <reference field="1" count="1">
            <x v="600"/>
          </reference>
        </references>
      </pivotArea>
    </format>
    <format dxfId="9545">
      <pivotArea dataOnly="0" labelOnly="1" fieldPosition="0">
        <references count="2">
          <reference field="0" count="1" selected="0">
            <x v="126"/>
          </reference>
          <reference field="1" count="1">
            <x v="601"/>
          </reference>
        </references>
      </pivotArea>
    </format>
    <format dxfId="9544">
      <pivotArea dataOnly="0" labelOnly="1" fieldPosition="0">
        <references count="2">
          <reference field="0" count="1" selected="0">
            <x v="127"/>
          </reference>
          <reference field="1" count="1">
            <x v="602"/>
          </reference>
        </references>
      </pivotArea>
    </format>
    <format dxfId="9543">
      <pivotArea dataOnly="0" labelOnly="1" fieldPosition="0">
        <references count="2">
          <reference field="0" count="1" selected="0">
            <x v="128"/>
          </reference>
          <reference field="1" count="1">
            <x v="603"/>
          </reference>
        </references>
      </pivotArea>
    </format>
    <format dxfId="9542">
      <pivotArea dataOnly="0" labelOnly="1" fieldPosition="0">
        <references count="2">
          <reference field="0" count="1" selected="0">
            <x v="129"/>
          </reference>
          <reference field="1" count="1">
            <x v="604"/>
          </reference>
        </references>
      </pivotArea>
    </format>
    <format dxfId="9541">
      <pivotArea dataOnly="0" labelOnly="1" fieldPosition="0">
        <references count="2">
          <reference field="0" count="1" selected="0">
            <x v="130"/>
          </reference>
          <reference field="1" count="1">
            <x v="605"/>
          </reference>
        </references>
      </pivotArea>
    </format>
    <format dxfId="9540">
      <pivotArea dataOnly="0" labelOnly="1" fieldPosition="0">
        <references count="2">
          <reference field="0" count="1" selected="0">
            <x v="131"/>
          </reference>
          <reference field="1" count="1">
            <x v="606"/>
          </reference>
        </references>
      </pivotArea>
    </format>
    <format dxfId="9539">
      <pivotArea dataOnly="0" labelOnly="1" fieldPosition="0">
        <references count="2">
          <reference field="0" count="1" selected="0">
            <x v="132"/>
          </reference>
          <reference field="1" count="1">
            <x v="607"/>
          </reference>
        </references>
      </pivotArea>
    </format>
    <format dxfId="9538">
      <pivotArea dataOnly="0" labelOnly="1" fieldPosition="0">
        <references count="2">
          <reference field="0" count="1" selected="0">
            <x v="133"/>
          </reference>
          <reference field="1" count="1">
            <x v="608"/>
          </reference>
        </references>
      </pivotArea>
    </format>
    <format dxfId="9537">
      <pivotArea dataOnly="0" labelOnly="1" fieldPosition="0">
        <references count="2">
          <reference field="0" count="1" selected="0">
            <x v="134"/>
          </reference>
          <reference field="1" count="1">
            <x v="609"/>
          </reference>
        </references>
      </pivotArea>
    </format>
    <format dxfId="9536">
      <pivotArea dataOnly="0" labelOnly="1" fieldPosition="0">
        <references count="2">
          <reference field="0" count="1" selected="0">
            <x v="135"/>
          </reference>
          <reference field="1" count="1">
            <x v="610"/>
          </reference>
        </references>
      </pivotArea>
    </format>
    <format dxfId="9535">
      <pivotArea dataOnly="0" labelOnly="1" fieldPosition="0">
        <references count="2">
          <reference field="0" count="1" selected="0">
            <x v="136"/>
          </reference>
          <reference field="1" count="1">
            <x v="611"/>
          </reference>
        </references>
      </pivotArea>
    </format>
    <format dxfId="9534">
      <pivotArea dataOnly="0" labelOnly="1" fieldPosition="0">
        <references count="2">
          <reference field="0" count="1" selected="0">
            <x v="137"/>
          </reference>
          <reference field="1" count="1">
            <x v="612"/>
          </reference>
        </references>
      </pivotArea>
    </format>
    <format dxfId="9533">
      <pivotArea dataOnly="0" labelOnly="1" fieldPosition="0">
        <references count="2">
          <reference field="0" count="1" selected="0">
            <x v="138"/>
          </reference>
          <reference field="1" count="1">
            <x v="613"/>
          </reference>
        </references>
      </pivotArea>
    </format>
    <format dxfId="9532">
      <pivotArea dataOnly="0" labelOnly="1" fieldPosition="0">
        <references count="2">
          <reference field="0" count="1" selected="0">
            <x v="139"/>
          </reference>
          <reference field="1" count="1">
            <x v="614"/>
          </reference>
        </references>
      </pivotArea>
    </format>
    <format dxfId="9531">
      <pivotArea dataOnly="0" labelOnly="1" fieldPosition="0">
        <references count="2">
          <reference field="0" count="1" selected="0">
            <x v="140"/>
          </reference>
          <reference field="1" count="1">
            <x v="615"/>
          </reference>
        </references>
      </pivotArea>
    </format>
    <format dxfId="9530">
      <pivotArea dataOnly="0" labelOnly="1" fieldPosition="0">
        <references count="2">
          <reference field="0" count="1" selected="0">
            <x v="141"/>
          </reference>
          <reference field="1" count="1">
            <x v="616"/>
          </reference>
        </references>
      </pivotArea>
    </format>
    <format dxfId="9529">
      <pivotArea dataOnly="0" labelOnly="1" fieldPosition="0">
        <references count="2">
          <reference field="0" count="1" selected="0">
            <x v="142"/>
          </reference>
          <reference field="1" count="1">
            <x v="617"/>
          </reference>
        </references>
      </pivotArea>
    </format>
    <format dxfId="9528">
      <pivotArea dataOnly="0" labelOnly="1" fieldPosition="0">
        <references count="2">
          <reference field="0" count="1" selected="0">
            <x v="143"/>
          </reference>
          <reference field="1" count="1">
            <x v="618"/>
          </reference>
        </references>
      </pivotArea>
    </format>
    <format dxfId="9527">
      <pivotArea dataOnly="0" labelOnly="1" fieldPosition="0">
        <references count="2">
          <reference field="0" count="1" selected="0">
            <x v="144"/>
          </reference>
          <reference field="1" count="1">
            <x v="619"/>
          </reference>
        </references>
      </pivotArea>
    </format>
    <format dxfId="9526">
      <pivotArea dataOnly="0" labelOnly="1" fieldPosition="0">
        <references count="2">
          <reference field="0" count="1" selected="0">
            <x v="145"/>
          </reference>
          <reference field="1" count="1">
            <x v="620"/>
          </reference>
        </references>
      </pivotArea>
    </format>
    <format dxfId="9525">
      <pivotArea dataOnly="0" labelOnly="1" fieldPosition="0">
        <references count="2">
          <reference field="0" count="1" selected="0">
            <x v="146"/>
          </reference>
          <reference field="1" count="1">
            <x v="621"/>
          </reference>
        </references>
      </pivotArea>
    </format>
    <format dxfId="9524">
      <pivotArea dataOnly="0" labelOnly="1" fieldPosition="0">
        <references count="2">
          <reference field="0" count="1" selected="0">
            <x v="147"/>
          </reference>
          <reference field="1" count="1">
            <x v="622"/>
          </reference>
        </references>
      </pivotArea>
    </format>
    <format dxfId="9523">
      <pivotArea dataOnly="0" labelOnly="1" fieldPosition="0">
        <references count="2">
          <reference field="0" count="1" selected="0">
            <x v="148"/>
          </reference>
          <reference field="1" count="1">
            <x v="623"/>
          </reference>
        </references>
      </pivotArea>
    </format>
    <format dxfId="9522">
      <pivotArea dataOnly="0" labelOnly="1" fieldPosition="0">
        <references count="2">
          <reference field="0" count="1" selected="0">
            <x v="149"/>
          </reference>
          <reference field="1" count="1">
            <x v="624"/>
          </reference>
        </references>
      </pivotArea>
    </format>
    <format dxfId="9521">
      <pivotArea dataOnly="0" labelOnly="1" fieldPosition="0">
        <references count="2">
          <reference field="0" count="1" selected="0">
            <x v="150"/>
          </reference>
          <reference field="1" count="1">
            <x v="625"/>
          </reference>
        </references>
      </pivotArea>
    </format>
    <format dxfId="9520">
      <pivotArea dataOnly="0" labelOnly="1" fieldPosition="0">
        <references count="2">
          <reference field="0" count="1" selected="0">
            <x v="151"/>
          </reference>
          <reference field="1" count="1">
            <x v="626"/>
          </reference>
        </references>
      </pivotArea>
    </format>
    <format dxfId="9519">
      <pivotArea dataOnly="0" labelOnly="1" fieldPosition="0">
        <references count="2">
          <reference field="0" count="1" selected="0">
            <x v="152"/>
          </reference>
          <reference field="1" count="1">
            <x v="627"/>
          </reference>
        </references>
      </pivotArea>
    </format>
    <format dxfId="9518">
      <pivotArea dataOnly="0" labelOnly="1" fieldPosition="0">
        <references count="2">
          <reference field="0" count="1" selected="0">
            <x v="153"/>
          </reference>
          <reference field="1" count="1">
            <x v="628"/>
          </reference>
        </references>
      </pivotArea>
    </format>
    <format dxfId="9517">
      <pivotArea dataOnly="0" labelOnly="1" fieldPosition="0">
        <references count="2">
          <reference field="0" count="1" selected="0">
            <x v="154"/>
          </reference>
          <reference field="1" count="1">
            <x v="629"/>
          </reference>
        </references>
      </pivotArea>
    </format>
    <format dxfId="9516">
      <pivotArea dataOnly="0" labelOnly="1" fieldPosition="0">
        <references count="2">
          <reference field="0" count="1" selected="0">
            <x v="155"/>
          </reference>
          <reference field="1" count="1">
            <x v="630"/>
          </reference>
        </references>
      </pivotArea>
    </format>
    <format dxfId="9515">
      <pivotArea dataOnly="0" labelOnly="1" fieldPosition="0">
        <references count="2">
          <reference field="0" count="1" selected="0">
            <x v="156"/>
          </reference>
          <reference field="1" count="1">
            <x v="631"/>
          </reference>
        </references>
      </pivotArea>
    </format>
    <format dxfId="9514">
      <pivotArea dataOnly="0" labelOnly="1" fieldPosition="0">
        <references count="2">
          <reference field="0" count="1" selected="0">
            <x v="157"/>
          </reference>
          <reference field="1" count="1">
            <x v="632"/>
          </reference>
        </references>
      </pivotArea>
    </format>
    <format dxfId="9513">
      <pivotArea dataOnly="0" labelOnly="1" fieldPosition="0">
        <references count="2">
          <reference field="0" count="1" selected="0">
            <x v="158"/>
          </reference>
          <reference field="1" count="1">
            <x v="633"/>
          </reference>
        </references>
      </pivotArea>
    </format>
    <format dxfId="9512">
      <pivotArea dataOnly="0" labelOnly="1" fieldPosition="0">
        <references count="2">
          <reference field="0" count="1" selected="0">
            <x v="159"/>
          </reference>
          <reference field="1" count="1">
            <x v="634"/>
          </reference>
        </references>
      </pivotArea>
    </format>
    <format dxfId="9511">
      <pivotArea dataOnly="0" labelOnly="1" fieldPosition="0">
        <references count="2">
          <reference field="0" count="1" selected="0">
            <x v="160"/>
          </reference>
          <reference field="1" count="1">
            <x v="635"/>
          </reference>
        </references>
      </pivotArea>
    </format>
    <format dxfId="9510">
      <pivotArea dataOnly="0" labelOnly="1" fieldPosition="0">
        <references count="2">
          <reference field="0" count="1" selected="0">
            <x v="161"/>
          </reference>
          <reference field="1" count="1">
            <x v="636"/>
          </reference>
        </references>
      </pivotArea>
    </format>
    <format dxfId="9509">
      <pivotArea dataOnly="0" labelOnly="1" fieldPosition="0">
        <references count="2">
          <reference field="0" count="1" selected="0">
            <x v="162"/>
          </reference>
          <reference field="1" count="1">
            <x v="637"/>
          </reference>
        </references>
      </pivotArea>
    </format>
    <format dxfId="9508">
      <pivotArea dataOnly="0" labelOnly="1" fieldPosition="0">
        <references count="2">
          <reference field="0" count="1" selected="0">
            <x v="163"/>
          </reference>
          <reference field="1" count="1">
            <x v="638"/>
          </reference>
        </references>
      </pivotArea>
    </format>
    <format dxfId="9507">
      <pivotArea dataOnly="0" labelOnly="1" fieldPosition="0">
        <references count="2">
          <reference field="0" count="1" selected="0">
            <x v="164"/>
          </reference>
          <reference field="1" count="1">
            <x v="639"/>
          </reference>
        </references>
      </pivotArea>
    </format>
    <format dxfId="9506">
      <pivotArea dataOnly="0" labelOnly="1" fieldPosition="0">
        <references count="2">
          <reference field="0" count="1" selected="0">
            <x v="165"/>
          </reference>
          <reference field="1" count="1">
            <x v="640"/>
          </reference>
        </references>
      </pivotArea>
    </format>
    <format dxfId="9505">
      <pivotArea dataOnly="0" labelOnly="1" fieldPosition="0">
        <references count="2">
          <reference field="0" count="1" selected="0">
            <x v="166"/>
          </reference>
          <reference field="1" count="1">
            <x v="641"/>
          </reference>
        </references>
      </pivotArea>
    </format>
    <format dxfId="9504">
      <pivotArea dataOnly="0" labelOnly="1" fieldPosition="0">
        <references count="2">
          <reference field="0" count="1" selected="0">
            <x v="167"/>
          </reference>
          <reference field="1" count="1">
            <x v="642"/>
          </reference>
        </references>
      </pivotArea>
    </format>
    <format dxfId="9503">
      <pivotArea dataOnly="0" labelOnly="1" fieldPosition="0">
        <references count="2">
          <reference field="0" count="1" selected="0">
            <x v="168"/>
          </reference>
          <reference field="1" count="1">
            <x v="643"/>
          </reference>
        </references>
      </pivotArea>
    </format>
    <format dxfId="9502">
      <pivotArea dataOnly="0" labelOnly="1" fieldPosition="0">
        <references count="2">
          <reference field="0" count="1" selected="0">
            <x v="169"/>
          </reference>
          <reference field="1" count="1">
            <x v="644"/>
          </reference>
        </references>
      </pivotArea>
    </format>
    <format dxfId="9501">
      <pivotArea dataOnly="0" labelOnly="1" fieldPosition="0">
        <references count="2">
          <reference field="0" count="1" selected="0">
            <x v="170"/>
          </reference>
          <reference field="1" count="1">
            <x v="645"/>
          </reference>
        </references>
      </pivotArea>
    </format>
    <format dxfId="9500">
      <pivotArea dataOnly="0" labelOnly="1" fieldPosition="0">
        <references count="2">
          <reference field="0" count="1" selected="0">
            <x v="171"/>
          </reference>
          <reference field="1" count="1">
            <x v="646"/>
          </reference>
        </references>
      </pivotArea>
    </format>
    <format dxfId="9499">
      <pivotArea dataOnly="0" labelOnly="1" fieldPosition="0">
        <references count="2">
          <reference field="0" count="1" selected="0">
            <x v="172"/>
          </reference>
          <reference field="1" count="1">
            <x v="647"/>
          </reference>
        </references>
      </pivotArea>
    </format>
    <format dxfId="9498">
      <pivotArea dataOnly="0" labelOnly="1" fieldPosition="0">
        <references count="2">
          <reference field="0" count="1" selected="0">
            <x v="173"/>
          </reference>
          <reference field="1" count="1">
            <x v="648"/>
          </reference>
        </references>
      </pivotArea>
    </format>
    <format dxfId="9497">
      <pivotArea dataOnly="0" labelOnly="1" fieldPosition="0">
        <references count="2">
          <reference field="0" count="1" selected="0">
            <x v="174"/>
          </reference>
          <reference field="1" count="1">
            <x v="649"/>
          </reference>
        </references>
      </pivotArea>
    </format>
    <format dxfId="9496">
      <pivotArea dataOnly="0" labelOnly="1" fieldPosition="0">
        <references count="2">
          <reference field="0" count="1" selected="0">
            <x v="175"/>
          </reference>
          <reference field="1" count="1">
            <x v="650"/>
          </reference>
        </references>
      </pivotArea>
    </format>
    <format dxfId="9495">
      <pivotArea dataOnly="0" labelOnly="1" fieldPosition="0">
        <references count="2">
          <reference field="0" count="1" selected="0">
            <x v="176"/>
          </reference>
          <reference field="1" count="1">
            <x v="651"/>
          </reference>
        </references>
      </pivotArea>
    </format>
    <format dxfId="9494">
      <pivotArea dataOnly="0" labelOnly="1" fieldPosition="0">
        <references count="2">
          <reference field="0" count="1" selected="0">
            <x v="177"/>
          </reference>
          <reference field="1" count="1">
            <x v="652"/>
          </reference>
        </references>
      </pivotArea>
    </format>
    <format dxfId="9493">
      <pivotArea dataOnly="0" labelOnly="1" fieldPosition="0">
        <references count="2">
          <reference field="0" count="1" selected="0">
            <x v="178"/>
          </reference>
          <reference field="1" count="1">
            <x v="653"/>
          </reference>
        </references>
      </pivotArea>
    </format>
    <format dxfId="9492">
      <pivotArea dataOnly="0" labelOnly="1" fieldPosition="0">
        <references count="2">
          <reference field="0" count="1" selected="0">
            <x v="179"/>
          </reference>
          <reference field="1" count="1">
            <x v="654"/>
          </reference>
        </references>
      </pivotArea>
    </format>
    <format dxfId="9491">
      <pivotArea dataOnly="0" labelOnly="1" fieldPosition="0">
        <references count="2">
          <reference field="0" count="1" selected="0">
            <x v="180"/>
          </reference>
          <reference field="1" count="1">
            <x v="655"/>
          </reference>
        </references>
      </pivotArea>
    </format>
    <format dxfId="9490">
      <pivotArea dataOnly="0" labelOnly="1" fieldPosition="0">
        <references count="2">
          <reference field="0" count="1" selected="0">
            <x v="181"/>
          </reference>
          <reference field="1" count="1">
            <x v="656"/>
          </reference>
        </references>
      </pivotArea>
    </format>
    <format dxfId="9489">
      <pivotArea dataOnly="0" labelOnly="1" fieldPosition="0">
        <references count="2">
          <reference field="0" count="1" selected="0">
            <x v="182"/>
          </reference>
          <reference field="1" count="1">
            <x v="657"/>
          </reference>
        </references>
      </pivotArea>
    </format>
    <format dxfId="9488">
      <pivotArea dataOnly="0" labelOnly="1" fieldPosition="0">
        <references count="2">
          <reference field="0" count="1" selected="0">
            <x v="183"/>
          </reference>
          <reference field="1" count="1">
            <x v="658"/>
          </reference>
        </references>
      </pivotArea>
    </format>
    <format dxfId="9487">
      <pivotArea dataOnly="0" labelOnly="1" fieldPosition="0">
        <references count="2">
          <reference field="0" count="1" selected="0">
            <x v="184"/>
          </reference>
          <reference field="1" count="1">
            <x v="659"/>
          </reference>
        </references>
      </pivotArea>
    </format>
    <format dxfId="9486">
      <pivotArea dataOnly="0" labelOnly="1" fieldPosition="0">
        <references count="2">
          <reference field="0" count="1" selected="0">
            <x v="185"/>
          </reference>
          <reference field="1" count="1">
            <x v="660"/>
          </reference>
        </references>
      </pivotArea>
    </format>
    <format dxfId="9485">
      <pivotArea dataOnly="0" labelOnly="1" fieldPosition="0">
        <references count="2">
          <reference field="0" count="1" selected="0">
            <x v="186"/>
          </reference>
          <reference field="1" count="1">
            <x v="661"/>
          </reference>
        </references>
      </pivotArea>
    </format>
    <format dxfId="9484">
      <pivotArea dataOnly="0" labelOnly="1" fieldPosition="0">
        <references count="2">
          <reference field="0" count="1" selected="0">
            <x v="187"/>
          </reference>
          <reference field="1" count="1">
            <x v="662"/>
          </reference>
        </references>
      </pivotArea>
    </format>
    <format dxfId="9483">
      <pivotArea dataOnly="0" labelOnly="1" fieldPosition="0">
        <references count="2">
          <reference field="0" count="1" selected="0">
            <x v="188"/>
          </reference>
          <reference field="1" count="1">
            <x v="663"/>
          </reference>
        </references>
      </pivotArea>
    </format>
    <format dxfId="9482">
      <pivotArea dataOnly="0" labelOnly="1" fieldPosition="0">
        <references count="2">
          <reference field="0" count="1" selected="0">
            <x v="189"/>
          </reference>
          <reference field="1" count="1">
            <x v="664"/>
          </reference>
        </references>
      </pivotArea>
    </format>
    <format dxfId="9481">
      <pivotArea dataOnly="0" labelOnly="1" fieldPosition="0">
        <references count="2">
          <reference field="0" count="1" selected="0">
            <x v="190"/>
          </reference>
          <reference field="1" count="1">
            <x v="665"/>
          </reference>
        </references>
      </pivotArea>
    </format>
    <format dxfId="9480">
      <pivotArea dataOnly="0" labelOnly="1" fieldPosition="0">
        <references count="2">
          <reference field="0" count="1" selected="0">
            <x v="191"/>
          </reference>
          <reference field="1" count="1">
            <x v="666"/>
          </reference>
        </references>
      </pivotArea>
    </format>
    <format dxfId="9479">
      <pivotArea dataOnly="0" labelOnly="1" fieldPosition="0">
        <references count="2">
          <reference field="0" count="1" selected="0">
            <x v="192"/>
          </reference>
          <reference field="1" count="1">
            <x v="667"/>
          </reference>
        </references>
      </pivotArea>
    </format>
    <format dxfId="9478">
      <pivotArea dataOnly="0" labelOnly="1" fieldPosition="0">
        <references count="2">
          <reference field="0" count="1" selected="0">
            <x v="193"/>
          </reference>
          <reference field="1" count="1">
            <x v="668"/>
          </reference>
        </references>
      </pivotArea>
    </format>
    <format dxfId="9477">
      <pivotArea dataOnly="0" labelOnly="1" fieldPosition="0">
        <references count="2">
          <reference field="0" count="1" selected="0">
            <x v="194"/>
          </reference>
          <reference field="1" count="1">
            <x v="669"/>
          </reference>
        </references>
      </pivotArea>
    </format>
    <format dxfId="9476">
      <pivotArea dataOnly="0" labelOnly="1" fieldPosition="0">
        <references count="2">
          <reference field="0" count="1" selected="0">
            <x v="195"/>
          </reference>
          <reference field="1" count="1">
            <x v="670"/>
          </reference>
        </references>
      </pivotArea>
    </format>
    <format dxfId="9475">
      <pivotArea dataOnly="0" labelOnly="1" fieldPosition="0">
        <references count="2">
          <reference field="0" count="1" selected="0">
            <x v="196"/>
          </reference>
          <reference field="1" count="1">
            <x v="671"/>
          </reference>
        </references>
      </pivotArea>
    </format>
    <format dxfId="9474">
      <pivotArea dataOnly="0" labelOnly="1" fieldPosition="0">
        <references count="2">
          <reference field="0" count="1" selected="0">
            <x v="197"/>
          </reference>
          <reference field="1" count="1">
            <x v="672"/>
          </reference>
        </references>
      </pivotArea>
    </format>
    <format dxfId="9473">
      <pivotArea dataOnly="0" labelOnly="1" fieldPosition="0">
        <references count="2">
          <reference field="0" count="1" selected="0">
            <x v="198"/>
          </reference>
          <reference field="1" count="1">
            <x v="673"/>
          </reference>
        </references>
      </pivotArea>
    </format>
    <format dxfId="9472">
      <pivotArea dataOnly="0" labelOnly="1" fieldPosition="0">
        <references count="2">
          <reference field="0" count="1" selected="0">
            <x v="199"/>
          </reference>
          <reference field="1" count="1">
            <x v="674"/>
          </reference>
        </references>
      </pivotArea>
    </format>
    <format dxfId="9471">
      <pivotArea dataOnly="0" labelOnly="1" fieldPosition="0">
        <references count="2">
          <reference field="0" count="1" selected="0">
            <x v="200"/>
          </reference>
          <reference field="1" count="1">
            <x v="675"/>
          </reference>
        </references>
      </pivotArea>
    </format>
    <format dxfId="9470">
      <pivotArea dataOnly="0" labelOnly="1" fieldPosition="0">
        <references count="2">
          <reference field="0" count="1" selected="0">
            <x v="201"/>
          </reference>
          <reference field="1" count="1">
            <x v="676"/>
          </reference>
        </references>
      </pivotArea>
    </format>
    <format dxfId="9469">
      <pivotArea dataOnly="0" labelOnly="1" fieldPosition="0">
        <references count="2">
          <reference field="0" count="1" selected="0">
            <x v="202"/>
          </reference>
          <reference field="1" count="1">
            <x v="677"/>
          </reference>
        </references>
      </pivotArea>
    </format>
    <format dxfId="9468">
      <pivotArea dataOnly="0" labelOnly="1" fieldPosition="0">
        <references count="2">
          <reference field="0" count="1" selected="0">
            <x v="203"/>
          </reference>
          <reference field="1" count="1">
            <x v="678"/>
          </reference>
        </references>
      </pivotArea>
    </format>
    <format dxfId="9467">
      <pivotArea dataOnly="0" labelOnly="1" fieldPosition="0">
        <references count="2">
          <reference field="0" count="1" selected="0">
            <x v="204"/>
          </reference>
          <reference field="1" count="1">
            <x v="679"/>
          </reference>
        </references>
      </pivotArea>
    </format>
    <format dxfId="9466">
      <pivotArea dataOnly="0" labelOnly="1" fieldPosition="0">
        <references count="2">
          <reference field="0" count="1" selected="0">
            <x v="205"/>
          </reference>
          <reference field="1" count="1">
            <x v="680"/>
          </reference>
        </references>
      </pivotArea>
    </format>
    <format dxfId="9465">
      <pivotArea dataOnly="0" labelOnly="1" fieldPosition="0">
        <references count="2">
          <reference field="0" count="1" selected="0">
            <x v="206"/>
          </reference>
          <reference field="1" count="1">
            <x v="681"/>
          </reference>
        </references>
      </pivotArea>
    </format>
    <format dxfId="9464">
      <pivotArea dataOnly="0" labelOnly="1" fieldPosition="0">
        <references count="2">
          <reference field="0" count="1" selected="0">
            <x v="207"/>
          </reference>
          <reference field="1" count="1">
            <x v="682"/>
          </reference>
        </references>
      </pivotArea>
    </format>
    <format dxfId="9463">
      <pivotArea dataOnly="0" labelOnly="1" fieldPosition="0">
        <references count="2">
          <reference field="0" count="1" selected="0">
            <x v="208"/>
          </reference>
          <reference field="1" count="1">
            <x v="683"/>
          </reference>
        </references>
      </pivotArea>
    </format>
    <format dxfId="9462">
      <pivotArea dataOnly="0" labelOnly="1" fieldPosition="0">
        <references count="2">
          <reference field="0" count="1" selected="0">
            <x v="209"/>
          </reference>
          <reference field="1" count="1">
            <x v="684"/>
          </reference>
        </references>
      </pivotArea>
    </format>
    <format dxfId="9461">
      <pivotArea dataOnly="0" labelOnly="1" fieldPosition="0">
        <references count="2">
          <reference field="0" count="1" selected="0">
            <x v="210"/>
          </reference>
          <reference field="1" count="1">
            <x v="685"/>
          </reference>
        </references>
      </pivotArea>
    </format>
    <format dxfId="9460">
      <pivotArea dataOnly="0" labelOnly="1" fieldPosition="0">
        <references count="2">
          <reference field="0" count="1" selected="0">
            <x v="211"/>
          </reference>
          <reference field="1" count="1">
            <x v="686"/>
          </reference>
        </references>
      </pivotArea>
    </format>
    <format dxfId="9459">
      <pivotArea dataOnly="0" labelOnly="1" fieldPosition="0">
        <references count="2">
          <reference field="0" count="1" selected="0">
            <x v="212"/>
          </reference>
          <reference field="1" count="1">
            <x v="687"/>
          </reference>
        </references>
      </pivotArea>
    </format>
    <format dxfId="9458">
      <pivotArea dataOnly="0" labelOnly="1" fieldPosition="0">
        <references count="2">
          <reference field="0" count="1" selected="0">
            <x v="213"/>
          </reference>
          <reference field="1" count="1">
            <x v="688"/>
          </reference>
        </references>
      </pivotArea>
    </format>
    <format dxfId="9457">
      <pivotArea dataOnly="0" labelOnly="1" fieldPosition="0">
        <references count="2">
          <reference field="0" count="1" selected="0">
            <x v="214"/>
          </reference>
          <reference field="1" count="1">
            <x v="689"/>
          </reference>
        </references>
      </pivotArea>
    </format>
    <format dxfId="9456">
      <pivotArea dataOnly="0" labelOnly="1" fieldPosition="0">
        <references count="2">
          <reference field="0" count="1" selected="0">
            <x v="215"/>
          </reference>
          <reference field="1" count="1">
            <x v="690"/>
          </reference>
        </references>
      </pivotArea>
    </format>
    <format dxfId="9455">
      <pivotArea dataOnly="0" labelOnly="1" fieldPosition="0">
        <references count="2">
          <reference field="0" count="1" selected="0">
            <x v="216"/>
          </reference>
          <reference field="1" count="1">
            <x v="691"/>
          </reference>
        </references>
      </pivotArea>
    </format>
    <format dxfId="9454">
      <pivotArea dataOnly="0" labelOnly="1" fieldPosition="0">
        <references count="2">
          <reference field="0" count="1" selected="0">
            <x v="217"/>
          </reference>
          <reference field="1" count="1">
            <x v="692"/>
          </reference>
        </references>
      </pivotArea>
    </format>
    <format dxfId="9453">
      <pivotArea dataOnly="0" labelOnly="1" fieldPosition="0">
        <references count="2">
          <reference field="0" count="1" selected="0">
            <x v="218"/>
          </reference>
          <reference field="1" count="1">
            <x v="693"/>
          </reference>
        </references>
      </pivotArea>
    </format>
    <format dxfId="9452">
      <pivotArea dataOnly="0" labelOnly="1" fieldPosition="0">
        <references count="2">
          <reference field="0" count="1" selected="0">
            <x v="219"/>
          </reference>
          <reference field="1" count="1">
            <x v="694"/>
          </reference>
        </references>
      </pivotArea>
    </format>
    <format dxfId="9451">
      <pivotArea dataOnly="0" labelOnly="1" fieldPosition="0">
        <references count="2">
          <reference field="0" count="1" selected="0">
            <x v="220"/>
          </reference>
          <reference field="1" count="1">
            <x v="695"/>
          </reference>
        </references>
      </pivotArea>
    </format>
    <format dxfId="9450">
      <pivotArea dataOnly="0" labelOnly="1" fieldPosition="0">
        <references count="2">
          <reference field="0" count="1" selected="0">
            <x v="221"/>
          </reference>
          <reference field="1" count="1">
            <x v="696"/>
          </reference>
        </references>
      </pivotArea>
    </format>
    <format dxfId="9449">
      <pivotArea dataOnly="0" labelOnly="1" fieldPosition="0">
        <references count="2">
          <reference field="0" count="1" selected="0">
            <x v="222"/>
          </reference>
          <reference field="1" count="1">
            <x v="697"/>
          </reference>
        </references>
      </pivotArea>
    </format>
    <format dxfId="9448">
      <pivotArea dataOnly="0" labelOnly="1" fieldPosition="0">
        <references count="2">
          <reference field="0" count="1" selected="0">
            <x v="223"/>
          </reference>
          <reference field="1" count="1">
            <x v="698"/>
          </reference>
        </references>
      </pivotArea>
    </format>
    <format dxfId="9447">
      <pivotArea dataOnly="0" labelOnly="1" fieldPosition="0">
        <references count="2">
          <reference field="0" count="1" selected="0">
            <x v="224"/>
          </reference>
          <reference field="1" count="1">
            <x v="699"/>
          </reference>
        </references>
      </pivotArea>
    </format>
    <format dxfId="9446">
      <pivotArea dataOnly="0" labelOnly="1" fieldPosition="0">
        <references count="2">
          <reference field="0" count="1" selected="0">
            <x v="225"/>
          </reference>
          <reference field="1" count="1">
            <x v="700"/>
          </reference>
        </references>
      </pivotArea>
    </format>
    <format dxfId="9445">
      <pivotArea dataOnly="0" labelOnly="1" fieldPosition="0">
        <references count="2">
          <reference field="0" count="1" selected="0">
            <x v="226"/>
          </reference>
          <reference field="1" count="1">
            <x v="701"/>
          </reference>
        </references>
      </pivotArea>
    </format>
    <format dxfId="9444">
      <pivotArea dataOnly="0" labelOnly="1" fieldPosition="0">
        <references count="2">
          <reference field="0" count="1" selected="0">
            <x v="227"/>
          </reference>
          <reference field="1" count="1">
            <x v="702"/>
          </reference>
        </references>
      </pivotArea>
    </format>
    <format dxfId="9443">
      <pivotArea dataOnly="0" labelOnly="1" fieldPosition="0">
        <references count="2">
          <reference field="0" count="1" selected="0">
            <x v="228"/>
          </reference>
          <reference field="1" count="1">
            <x v="703"/>
          </reference>
        </references>
      </pivotArea>
    </format>
    <format dxfId="9442">
      <pivotArea dataOnly="0" labelOnly="1" fieldPosition="0">
        <references count="2">
          <reference field="0" count="1" selected="0">
            <x v="229"/>
          </reference>
          <reference field="1" count="1">
            <x v="704"/>
          </reference>
        </references>
      </pivotArea>
    </format>
    <format dxfId="9441">
      <pivotArea dataOnly="0" labelOnly="1" fieldPosition="0">
        <references count="2">
          <reference field="0" count="1" selected="0">
            <x v="230"/>
          </reference>
          <reference field="1" count="1">
            <x v="705"/>
          </reference>
        </references>
      </pivotArea>
    </format>
    <format dxfId="9440">
      <pivotArea dataOnly="0" labelOnly="1" fieldPosition="0">
        <references count="2">
          <reference field="0" count="1" selected="0">
            <x v="231"/>
          </reference>
          <reference field="1" count="1">
            <x v="706"/>
          </reference>
        </references>
      </pivotArea>
    </format>
    <format dxfId="9439">
      <pivotArea dataOnly="0" labelOnly="1" fieldPosition="0">
        <references count="2">
          <reference field="0" count="1" selected="0">
            <x v="232"/>
          </reference>
          <reference field="1" count="1">
            <x v="707"/>
          </reference>
        </references>
      </pivotArea>
    </format>
    <format dxfId="9438">
      <pivotArea dataOnly="0" labelOnly="1" fieldPosition="0">
        <references count="2">
          <reference field="0" count="1" selected="0">
            <x v="233"/>
          </reference>
          <reference field="1" count="1">
            <x v="708"/>
          </reference>
        </references>
      </pivotArea>
    </format>
    <format dxfId="9437">
      <pivotArea dataOnly="0" labelOnly="1" fieldPosition="0">
        <references count="2">
          <reference field="0" count="1" selected="0">
            <x v="234"/>
          </reference>
          <reference field="1" count="1">
            <x v="709"/>
          </reference>
        </references>
      </pivotArea>
    </format>
    <format dxfId="9436">
      <pivotArea dataOnly="0" labelOnly="1" fieldPosition="0">
        <references count="2">
          <reference field="0" count="1" selected="0">
            <x v="235"/>
          </reference>
          <reference field="1" count="1">
            <x v="710"/>
          </reference>
        </references>
      </pivotArea>
    </format>
    <format dxfId="9435">
      <pivotArea dataOnly="0" labelOnly="1" fieldPosition="0">
        <references count="2">
          <reference field="0" count="1" selected="0">
            <x v="236"/>
          </reference>
          <reference field="1" count="1">
            <x v="711"/>
          </reference>
        </references>
      </pivotArea>
    </format>
    <format dxfId="9434">
      <pivotArea dataOnly="0" labelOnly="1" fieldPosition="0">
        <references count="2">
          <reference field="0" count="1" selected="0">
            <x v="237"/>
          </reference>
          <reference field="1" count="1">
            <x v="712"/>
          </reference>
        </references>
      </pivotArea>
    </format>
    <format dxfId="9433">
      <pivotArea dataOnly="0" labelOnly="1" fieldPosition="0">
        <references count="2">
          <reference field="0" count="1" selected="0">
            <x v="238"/>
          </reference>
          <reference field="1" count="1">
            <x v="713"/>
          </reference>
        </references>
      </pivotArea>
    </format>
    <format dxfId="9432">
      <pivotArea dataOnly="0" labelOnly="1" fieldPosition="0">
        <references count="2">
          <reference field="0" count="1" selected="0">
            <x v="239"/>
          </reference>
          <reference field="1" count="1">
            <x v="714"/>
          </reference>
        </references>
      </pivotArea>
    </format>
    <format dxfId="9431">
      <pivotArea dataOnly="0" labelOnly="1" fieldPosition="0">
        <references count="2">
          <reference field="0" count="1" selected="0">
            <x v="240"/>
          </reference>
          <reference field="1" count="1">
            <x v="715"/>
          </reference>
        </references>
      </pivotArea>
    </format>
    <format dxfId="9430">
      <pivotArea dataOnly="0" labelOnly="1" fieldPosition="0">
        <references count="2">
          <reference field="0" count="1" selected="0">
            <x v="241"/>
          </reference>
          <reference field="1" count="1">
            <x v="716"/>
          </reference>
        </references>
      </pivotArea>
    </format>
    <format dxfId="9429">
      <pivotArea dataOnly="0" labelOnly="1" fieldPosition="0">
        <references count="2">
          <reference field="0" count="1" selected="0">
            <x v="242"/>
          </reference>
          <reference field="1" count="1">
            <x v="717"/>
          </reference>
        </references>
      </pivotArea>
    </format>
    <format dxfId="9428">
      <pivotArea dataOnly="0" labelOnly="1" fieldPosition="0">
        <references count="2">
          <reference field="0" count="1" selected="0">
            <x v="243"/>
          </reference>
          <reference field="1" count="1">
            <x v="718"/>
          </reference>
        </references>
      </pivotArea>
    </format>
    <format dxfId="9427">
      <pivotArea dataOnly="0" labelOnly="1" fieldPosition="0">
        <references count="2">
          <reference field="0" count="1" selected="0">
            <x v="244"/>
          </reference>
          <reference field="1" count="1">
            <x v="719"/>
          </reference>
        </references>
      </pivotArea>
    </format>
    <format dxfId="9426">
      <pivotArea dataOnly="0" labelOnly="1" fieldPosition="0">
        <references count="2">
          <reference field="0" count="1" selected="0">
            <x v="245"/>
          </reference>
          <reference field="1" count="1">
            <x v="720"/>
          </reference>
        </references>
      </pivotArea>
    </format>
    <format dxfId="9425">
      <pivotArea dataOnly="0" labelOnly="1" fieldPosition="0">
        <references count="2">
          <reference field="0" count="1" selected="0">
            <x v="246"/>
          </reference>
          <reference field="1" count="1">
            <x v="721"/>
          </reference>
        </references>
      </pivotArea>
    </format>
    <format dxfId="9424">
      <pivotArea dataOnly="0" labelOnly="1" fieldPosition="0">
        <references count="2">
          <reference field="0" count="1" selected="0">
            <x v="247"/>
          </reference>
          <reference field="1" count="1">
            <x v="722"/>
          </reference>
        </references>
      </pivotArea>
    </format>
    <format dxfId="9423">
      <pivotArea dataOnly="0" labelOnly="1" fieldPosition="0">
        <references count="2">
          <reference field="0" count="1" selected="0">
            <x v="248"/>
          </reference>
          <reference field="1" count="1">
            <x v="723"/>
          </reference>
        </references>
      </pivotArea>
    </format>
    <format dxfId="9422">
      <pivotArea dataOnly="0" labelOnly="1" fieldPosition="0">
        <references count="2">
          <reference field="0" count="1" selected="0">
            <x v="249"/>
          </reference>
          <reference field="1" count="1">
            <x v="724"/>
          </reference>
        </references>
      </pivotArea>
    </format>
    <format dxfId="9421">
      <pivotArea dataOnly="0" labelOnly="1" fieldPosition="0">
        <references count="2">
          <reference field="0" count="1" selected="0">
            <x v="250"/>
          </reference>
          <reference field="1" count="1">
            <x v="725"/>
          </reference>
        </references>
      </pivotArea>
    </format>
    <format dxfId="9420">
      <pivotArea dataOnly="0" labelOnly="1" fieldPosition="0">
        <references count="2">
          <reference field="0" count="1" selected="0">
            <x v="251"/>
          </reference>
          <reference field="1" count="1">
            <x v="726"/>
          </reference>
        </references>
      </pivotArea>
    </format>
    <format dxfId="9419">
      <pivotArea dataOnly="0" labelOnly="1" fieldPosition="0">
        <references count="2">
          <reference field="0" count="1" selected="0">
            <x v="252"/>
          </reference>
          <reference field="1" count="1">
            <x v="727"/>
          </reference>
        </references>
      </pivotArea>
    </format>
    <format dxfId="9418">
      <pivotArea dataOnly="0" labelOnly="1" fieldPosition="0">
        <references count="2">
          <reference field="0" count="1" selected="0">
            <x v="253"/>
          </reference>
          <reference field="1" count="1">
            <x v="728"/>
          </reference>
        </references>
      </pivotArea>
    </format>
    <format dxfId="9417">
      <pivotArea dataOnly="0" labelOnly="1" fieldPosition="0">
        <references count="2">
          <reference field="0" count="1" selected="0">
            <x v="254"/>
          </reference>
          <reference field="1" count="1">
            <x v="729"/>
          </reference>
        </references>
      </pivotArea>
    </format>
    <format dxfId="9416">
      <pivotArea dataOnly="0" labelOnly="1" fieldPosition="0">
        <references count="2">
          <reference field="0" count="1" selected="0">
            <x v="255"/>
          </reference>
          <reference field="1" count="1">
            <x v="730"/>
          </reference>
        </references>
      </pivotArea>
    </format>
    <format dxfId="9415">
      <pivotArea dataOnly="0" labelOnly="1" fieldPosition="0">
        <references count="2">
          <reference field="0" count="1" selected="0">
            <x v="256"/>
          </reference>
          <reference field="1" count="1">
            <x v="731"/>
          </reference>
        </references>
      </pivotArea>
    </format>
    <format dxfId="9414">
      <pivotArea dataOnly="0" labelOnly="1" fieldPosition="0">
        <references count="2">
          <reference field="0" count="1" selected="0">
            <x v="257"/>
          </reference>
          <reference field="1" count="1">
            <x v="732"/>
          </reference>
        </references>
      </pivotArea>
    </format>
    <format dxfId="9413">
      <pivotArea dataOnly="0" labelOnly="1" fieldPosition="0">
        <references count="2">
          <reference field="0" count="1" selected="0">
            <x v="258"/>
          </reference>
          <reference field="1" count="1">
            <x v="733"/>
          </reference>
        </references>
      </pivotArea>
    </format>
    <format dxfId="9412">
      <pivotArea dataOnly="0" labelOnly="1" fieldPosition="0">
        <references count="2">
          <reference field="0" count="1" selected="0">
            <x v="259"/>
          </reference>
          <reference field="1" count="1">
            <x v="734"/>
          </reference>
        </references>
      </pivotArea>
    </format>
    <format dxfId="9411">
      <pivotArea dataOnly="0" labelOnly="1" fieldPosition="0">
        <references count="2">
          <reference field="0" count="1" selected="0">
            <x v="260"/>
          </reference>
          <reference field="1" count="1">
            <x v="735"/>
          </reference>
        </references>
      </pivotArea>
    </format>
    <format dxfId="9410">
      <pivotArea dataOnly="0" labelOnly="1" fieldPosition="0">
        <references count="2">
          <reference field="0" count="1" selected="0">
            <x v="261"/>
          </reference>
          <reference field="1" count="1">
            <x v="736"/>
          </reference>
        </references>
      </pivotArea>
    </format>
    <format dxfId="9409">
      <pivotArea dataOnly="0" labelOnly="1" fieldPosition="0">
        <references count="2">
          <reference field="0" count="1" selected="0">
            <x v="262"/>
          </reference>
          <reference field="1" count="1">
            <x v="737"/>
          </reference>
        </references>
      </pivotArea>
    </format>
    <format dxfId="9408">
      <pivotArea dataOnly="0" labelOnly="1" fieldPosition="0">
        <references count="2">
          <reference field="0" count="1" selected="0">
            <x v="263"/>
          </reference>
          <reference field="1" count="1">
            <x v="738"/>
          </reference>
        </references>
      </pivotArea>
    </format>
    <format dxfId="9407">
      <pivotArea dataOnly="0" labelOnly="1" fieldPosition="0">
        <references count="2">
          <reference field="0" count="1" selected="0">
            <x v="264"/>
          </reference>
          <reference field="1" count="1">
            <x v="739"/>
          </reference>
        </references>
      </pivotArea>
    </format>
    <format dxfId="9406">
      <pivotArea dataOnly="0" labelOnly="1" fieldPosition="0">
        <references count="2">
          <reference field="0" count="1" selected="0">
            <x v="265"/>
          </reference>
          <reference field="1" count="1">
            <x v="740"/>
          </reference>
        </references>
      </pivotArea>
    </format>
    <format dxfId="9405">
      <pivotArea dataOnly="0" labelOnly="1" fieldPosition="0">
        <references count="2">
          <reference field="0" count="1" selected="0">
            <x v="266"/>
          </reference>
          <reference field="1" count="1">
            <x v="741"/>
          </reference>
        </references>
      </pivotArea>
    </format>
    <format dxfId="9404">
      <pivotArea dataOnly="0" labelOnly="1" fieldPosition="0">
        <references count="2">
          <reference field="0" count="1" selected="0">
            <x v="267"/>
          </reference>
          <reference field="1" count="1">
            <x v="742"/>
          </reference>
        </references>
      </pivotArea>
    </format>
    <format dxfId="9403">
      <pivotArea dataOnly="0" labelOnly="1" fieldPosition="0">
        <references count="2">
          <reference field="0" count="1" selected="0">
            <x v="268"/>
          </reference>
          <reference field="1" count="1">
            <x v="743"/>
          </reference>
        </references>
      </pivotArea>
    </format>
    <format dxfId="9402">
      <pivotArea dataOnly="0" labelOnly="1" fieldPosition="0">
        <references count="2">
          <reference field="0" count="1" selected="0">
            <x v="269"/>
          </reference>
          <reference field="1" count="1">
            <x v="744"/>
          </reference>
        </references>
      </pivotArea>
    </format>
    <format dxfId="9401">
      <pivotArea dataOnly="0" labelOnly="1" fieldPosition="0">
        <references count="2">
          <reference field="0" count="1" selected="0">
            <x v="270"/>
          </reference>
          <reference field="1" count="1">
            <x v="745"/>
          </reference>
        </references>
      </pivotArea>
    </format>
    <format dxfId="9400">
      <pivotArea dataOnly="0" labelOnly="1" fieldPosition="0">
        <references count="2">
          <reference field="0" count="1" selected="0">
            <x v="271"/>
          </reference>
          <reference field="1" count="1">
            <x v="746"/>
          </reference>
        </references>
      </pivotArea>
    </format>
    <format dxfId="9399">
      <pivotArea dataOnly="0" labelOnly="1" fieldPosition="0">
        <references count="2">
          <reference field="0" count="1" selected="0">
            <x v="272"/>
          </reference>
          <reference field="1" count="1">
            <x v="747"/>
          </reference>
        </references>
      </pivotArea>
    </format>
    <format dxfId="9398">
      <pivotArea dataOnly="0" labelOnly="1" fieldPosition="0">
        <references count="2">
          <reference field="0" count="1" selected="0">
            <x v="273"/>
          </reference>
          <reference field="1" count="1">
            <x v="748"/>
          </reference>
        </references>
      </pivotArea>
    </format>
    <format dxfId="9397">
      <pivotArea dataOnly="0" labelOnly="1" fieldPosition="0">
        <references count="2">
          <reference field="0" count="1" selected="0">
            <x v="274"/>
          </reference>
          <reference field="1" count="1">
            <x v="749"/>
          </reference>
        </references>
      </pivotArea>
    </format>
    <format dxfId="9396">
      <pivotArea dataOnly="0" labelOnly="1" fieldPosition="0">
        <references count="2">
          <reference field="0" count="1" selected="0">
            <x v="275"/>
          </reference>
          <reference field="1" count="1">
            <x v="750"/>
          </reference>
        </references>
      </pivotArea>
    </format>
    <format dxfId="9395">
      <pivotArea dataOnly="0" labelOnly="1" fieldPosition="0">
        <references count="2">
          <reference field="0" count="1" selected="0">
            <x v="276"/>
          </reference>
          <reference field="1" count="1">
            <x v="751"/>
          </reference>
        </references>
      </pivotArea>
    </format>
    <format dxfId="9394">
      <pivotArea dataOnly="0" labelOnly="1" fieldPosition="0">
        <references count="2">
          <reference field="0" count="1" selected="0">
            <x v="277"/>
          </reference>
          <reference field="1" count="1">
            <x v="752"/>
          </reference>
        </references>
      </pivotArea>
    </format>
    <format dxfId="9393">
      <pivotArea dataOnly="0" labelOnly="1" fieldPosition="0">
        <references count="2">
          <reference field="0" count="1" selected="0">
            <x v="278"/>
          </reference>
          <reference field="1" count="1">
            <x v="753"/>
          </reference>
        </references>
      </pivotArea>
    </format>
    <format dxfId="9392">
      <pivotArea dataOnly="0" labelOnly="1" fieldPosition="0">
        <references count="2">
          <reference field="0" count="1" selected="0">
            <x v="279"/>
          </reference>
          <reference field="1" count="1">
            <x v="754"/>
          </reference>
        </references>
      </pivotArea>
    </format>
    <format dxfId="9391">
      <pivotArea dataOnly="0" labelOnly="1" fieldPosition="0">
        <references count="2">
          <reference field="0" count="1" selected="0">
            <x v="280"/>
          </reference>
          <reference field="1" count="1">
            <x v="755"/>
          </reference>
        </references>
      </pivotArea>
    </format>
    <format dxfId="9390">
      <pivotArea dataOnly="0" labelOnly="1" fieldPosition="0">
        <references count="2">
          <reference field="0" count="1" selected="0">
            <x v="281"/>
          </reference>
          <reference field="1" count="1">
            <x v="756"/>
          </reference>
        </references>
      </pivotArea>
    </format>
    <format dxfId="9389">
      <pivotArea dataOnly="0" labelOnly="1" fieldPosition="0">
        <references count="2">
          <reference field="0" count="1" selected="0">
            <x v="282"/>
          </reference>
          <reference field="1" count="1">
            <x v="757"/>
          </reference>
        </references>
      </pivotArea>
    </format>
    <format dxfId="9388">
      <pivotArea dataOnly="0" labelOnly="1" fieldPosition="0">
        <references count="2">
          <reference field="0" count="1" selected="0">
            <x v="283"/>
          </reference>
          <reference field="1" count="1">
            <x v="758"/>
          </reference>
        </references>
      </pivotArea>
    </format>
    <format dxfId="9387">
      <pivotArea dataOnly="0" labelOnly="1" fieldPosition="0">
        <references count="2">
          <reference field="0" count="1" selected="0">
            <x v="284"/>
          </reference>
          <reference field="1" count="1">
            <x v="759"/>
          </reference>
        </references>
      </pivotArea>
    </format>
    <format dxfId="9386">
      <pivotArea dataOnly="0" labelOnly="1" fieldPosition="0">
        <references count="2">
          <reference field="0" count="1" selected="0">
            <x v="285"/>
          </reference>
          <reference field="1" count="1">
            <x v="760"/>
          </reference>
        </references>
      </pivotArea>
    </format>
    <format dxfId="9385">
      <pivotArea dataOnly="0" labelOnly="1" fieldPosition="0">
        <references count="2">
          <reference field="0" count="1" selected="0">
            <x v="286"/>
          </reference>
          <reference field="1" count="1">
            <x v="761"/>
          </reference>
        </references>
      </pivotArea>
    </format>
    <format dxfId="9384">
      <pivotArea dataOnly="0" labelOnly="1" fieldPosition="0">
        <references count="2">
          <reference field="0" count="1" selected="0">
            <x v="287"/>
          </reference>
          <reference field="1" count="1">
            <x v="762"/>
          </reference>
        </references>
      </pivotArea>
    </format>
    <format dxfId="9383">
      <pivotArea dataOnly="0" labelOnly="1" fieldPosition="0">
        <references count="2">
          <reference field="0" count="1" selected="0">
            <x v="288"/>
          </reference>
          <reference field="1" count="1">
            <x v="763"/>
          </reference>
        </references>
      </pivotArea>
    </format>
    <format dxfId="9382">
      <pivotArea dataOnly="0" labelOnly="1" fieldPosition="0">
        <references count="2">
          <reference field="0" count="1" selected="0">
            <x v="289"/>
          </reference>
          <reference field="1" count="1">
            <x v="764"/>
          </reference>
        </references>
      </pivotArea>
    </format>
    <format dxfId="9381">
      <pivotArea dataOnly="0" labelOnly="1" fieldPosition="0">
        <references count="2">
          <reference field="0" count="1" selected="0">
            <x v="290"/>
          </reference>
          <reference field="1" count="1">
            <x v="765"/>
          </reference>
        </references>
      </pivotArea>
    </format>
    <format dxfId="9380">
      <pivotArea dataOnly="0" labelOnly="1" fieldPosition="0">
        <references count="2">
          <reference field="0" count="1" selected="0">
            <x v="291"/>
          </reference>
          <reference field="1" count="1">
            <x v="766"/>
          </reference>
        </references>
      </pivotArea>
    </format>
    <format dxfId="9379">
      <pivotArea dataOnly="0" labelOnly="1" fieldPosition="0">
        <references count="2">
          <reference field="0" count="1" selected="0">
            <x v="292"/>
          </reference>
          <reference field="1" count="1">
            <x v="767"/>
          </reference>
        </references>
      </pivotArea>
    </format>
    <format dxfId="9378">
      <pivotArea dataOnly="0" labelOnly="1" fieldPosition="0">
        <references count="2">
          <reference field="0" count="1" selected="0">
            <x v="293"/>
          </reference>
          <reference field="1" count="1">
            <x v="768"/>
          </reference>
        </references>
      </pivotArea>
    </format>
    <format dxfId="9377">
      <pivotArea dataOnly="0" labelOnly="1" fieldPosition="0">
        <references count="2">
          <reference field="0" count="1" selected="0">
            <x v="294"/>
          </reference>
          <reference field="1" count="1">
            <x v="769"/>
          </reference>
        </references>
      </pivotArea>
    </format>
    <format dxfId="9376">
      <pivotArea dataOnly="0" labelOnly="1" fieldPosition="0">
        <references count="2">
          <reference field="0" count="1" selected="0">
            <x v="295"/>
          </reference>
          <reference field="1" count="1">
            <x v="770"/>
          </reference>
        </references>
      </pivotArea>
    </format>
    <format dxfId="9375">
      <pivotArea dataOnly="0" labelOnly="1" fieldPosition="0">
        <references count="2">
          <reference field="0" count="1" selected="0">
            <x v="296"/>
          </reference>
          <reference field="1" count="1">
            <x v="771"/>
          </reference>
        </references>
      </pivotArea>
    </format>
    <format dxfId="9374">
      <pivotArea dataOnly="0" labelOnly="1" fieldPosition="0">
        <references count="2">
          <reference field="0" count="1" selected="0">
            <x v="297"/>
          </reference>
          <reference field="1" count="1">
            <x v="772"/>
          </reference>
        </references>
      </pivotArea>
    </format>
    <format dxfId="9373">
      <pivotArea dataOnly="0" labelOnly="1" fieldPosition="0">
        <references count="2">
          <reference field="0" count="1" selected="0">
            <x v="298"/>
          </reference>
          <reference field="1" count="1">
            <x v="773"/>
          </reference>
        </references>
      </pivotArea>
    </format>
    <format dxfId="9372">
      <pivotArea dataOnly="0" labelOnly="1" fieldPosition="0">
        <references count="2">
          <reference field="0" count="1" selected="0">
            <x v="299"/>
          </reference>
          <reference field="1" count="1">
            <x v="774"/>
          </reference>
        </references>
      </pivotArea>
    </format>
    <format dxfId="9371">
      <pivotArea dataOnly="0" labelOnly="1" fieldPosition="0">
        <references count="2">
          <reference field="0" count="1" selected="0">
            <x v="300"/>
          </reference>
          <reference field="1" count="1">
            <x v="775"/>
          </reference>
        </references>
      </pivotArea>
    </format>
    <format dxfId="9370">
      <pivotArea dataOnly="0" labelOnly="1" fieldPosition="0">
        <references count="2">
          <reference field="0" count="1" selected="0">
            <x v="301"/>
          </reference>
          <reference field="1" count="1">
            <x v="776"/>
          </reference>
        </references>
      </pivotArea>
    </format>
    <format dxfId="9369">
      <pivotArea dataOnly="0" labelOnly="1" fieldPosition="0">
        <references count="2">
          <reference field="0" count="1" selected="0">
            <x v="302"/>
          </reference>
          <reference field="1" count="1">
            <x v="777"/>
          </reference>
        </references>
      </pivotArea>
    </format>
    <format dxfId="9368">
      <pivotArea dataOnly="0" labelOnly="1" fieldPosition="0">
        <references count="2">
          <reference field="0" count="1" selected="0">
            <x v="303"/>
          </reference>
          <reference field="1" count="1">
            <x v="778"/>
          </reference>
        </references>
      </pivotArea>
    </format>
    <format dxfId="9367">
      <pivotArea dataOnly="0" labelOnly="1" fieldPosition="0">
        <references count="2">
          <reference field="0" count="1" selected="0">
            <x v="304"/>
          </reference>
          <reference field="1" count="1">
            <x v="779"/>
          </reference>
        </references>
      </pivotArea>
    </format>
    <format dxfId="9366">
      <pivotArea dataOnly="0" labelOnly="1" fieldPosition="0">
        <references count="2">
          <reference field="0" count="1" selected="0">
            <x v="305"/>
          </reference>
          <reference field="1" count="1">
            <x v="780"/>
          </reference>
        </references>
      </pivotArea>
    </format>
    <format dxfId="9365">
      <pivotArea dataOnly="0" labelOnly="1" fieldPosition="0">
        <references count="2">
          <reference field="0" count="1" selected="0">
            <x v="306"/>
          </reference>
          <reference field="1" count="1">
            <x v="781"/>
          </reference>
        </references>
      </pivotArea>
    </format>
    <format dxfId="9364">
      <pivotArea dataOnly="0" labelOnly="1" fieldPosition="0">
        <references count="2">
          <reference field="0" count="1" selected="0">
            <x v="307"/>
          </reference>
          <reference field="1" count="1">
            <x v="782"/>
          </reference>
        </references>
      </pivotArea>
    </format>
    <format dxfId="9363">
      <pivotArea dataOnly="0" labelOnly="1" fieldPosition="0">
        <references count="2">
          <reference field="0" count="1" selected="0">
            <x v="308"/>
          </reference>
          <reference field="1" count="1">
            <x v="783"/>
          </reference>
        </references>
      </pivotArea>
    </format>
    <format dxfId="9362">
      <pivotArea dataOnly="0" labelOnly="1" fieldPosition="0">
        <references count="2">
          <reference field="0" count="1" selected="0">
            <x v="309"/>
          </reference>
          <reference field="1" count="1">
            <x v="784"/>
          </reference>
        </references>
      </pivotArea>
    </format>
    <format dxfId="9361">
      <pivotArea dataOnly="0" labelOnly="1" fieldPosition="0">
        <references count="2">
          <reference field="0" count="1" selected="0">
            <x v="310"/>
          </reference>
          <reference field="1" count="1">
            <x v="785"/>
          </reference>
        </references>
      </pivotArea>
    </format>
    <format dxfId="9360">
      <pivotArea dataOnly="0" labelOnly="1" fieldPosition="0">
        <references count="2">
          <reference field="0" count="1" selected="0">
            <x v="311"/>
          </reference>
          <reference field="1" count="1">
            <x v="786"/>
          </reference>
        </references>
      </pivotArea>
    </format>
    <format dxfId="9359">
      <pivotArea dataOnly="0" labelOnly="1" fieldPosition="0">
        <references count="2">
          <reference field="0" count="1" selected="0">
            <x v="312"/>
          </reference>
          <reference field="1" count="1">
            <x v="787"/>
          </reference>
        </references>
      </pivotArea>
    </format>
    <format dxfId="9358">
      <pivotArea dataOnly="0" labelOnly="1" fieldPosition="0">
        <references count="2">
          <reference field="0" count="1" selected="0">
            <x v="313"/>
          </reference>
          <reference field="1" count="1">
            <x v="788"/>
          </reference>
        </references>
      </pivotArea>
    </format>
    <format dxfId="9357">
      <pivotArea dataOnly="0" labelOnly="1" fieldPosition="0">
        <references count="2">
          <reference field="0" count="1" selected="0">
            <x v="314"/>
          </reference>
          <reference field="1" count="1">
            <x v="789"/>
          </reference>
        </references>
      </pivotArea>
    </format>
    <format dxfId="9356">
      <pivotArea dataOnly="0" labelOnly="1" fieldPosition="0">
        <references count="2">
          <reference field="0" count="1" selected="0">
            <x v="315"/>
          </reference>
          <reference field="1" count="1">
            <x v="790"/>
          </reference>
        </references>
      </pivotArea>
    </format>
    <format dxfId="9355">
      <pivotArea dataOnly="0" labelOnly="1" fieldPosition="0">
        <references count="2">
          <reference field="0" count="1" selected="0">
            <x v="316"/>
          </reference>
          <reference field="1" count="1">
            <x v="791"/>
          </reference>
        </references>
      </pivotArea>
    </format>
    <format dxfId="9354">
      <pivotArea dataOnly="0" labelOnly="1" fieldPosition="0">
        <references count="2">
          <reference field="0" count="1" selected="0">
            <x v="317"/>
          </reference>
          <reference field="1" count="1">
            <x v="792"/>
          </reference>
        </references>
      </pivotArea>
    </format>
    <format dxfId="9353">
      <pivotArea dataOnly="0" labelOnly="1" fieldPosition="0">
        <references count="2">
          <reference field="0" count="1" selected="0">
            <x v="318"/>
          </reference>
          <reference field="1" count="1">
            <x v="793"/>
          </reference>
        </references>
      </pivotArea>
    </format>
    <format dxfId="9352">
      <pivotArea dataOnly="0" labelOnly="1" fieldPosition="0">
        <references count="2">
          <reference field="0" count="1" selected="0">
            <x v="319"/>
          </reference>
          <reference field="1" count="1">
            <x v="794"/>
          </reference>
        </references>
      </pivotArea>
    </format>
    <format dxfId="9351">
      <pivotArea dataOnly="0" labelOnly="1" fieldPosition="0">
        <references count="2">
          <reference field="0" count="1" selected="0">
            <x v="320"/>
          </reference>
          <reference field="1" count="1">
            <x v="795"/>
          </reference>
        </references>
      </pivotArea>
    </format>
    <format dxfId="9350">
      <pivotArea dataOnly="0" labelOnly="1" fieldPosition="0">
        <references count="2">
          <reference field="0" count="1" selected="0">
            <x v="321"/>
          </reference>
          <reference field="1" count="1">
            <x v="796"/>
          </reference>
        </references>
      </pivotArea>
    </format>
    <format dxfId="9349">
      <pivotArea dataOnly="0" labelOnly="1" fieldPosition="0">
        <references count="2">
          <reference field="0" count="1" selected="0">
            <x v="322"/>
          </reference>
          <reference field="1" count="1">
            <x v="797"/>
          </reference>
        </references>
      </pivotArea>
    </format>
    <format dxfId="9348">
      <pivotArea dataOnly="0" labelOnly="1" fieldPosition="0">
        <references count="2">
          <reference field="0" count="1" selected="0">
            <x v="323"/>
          </reference>
          <reference field="1" count="1">
            <x v="798"/>
          </reference>
        </references>
      </pivotArea>
    </format>
    <format dxfId="9347">
      <pivotArea dataOnly="0" labelOnly="1" fieldPosition="0">
        <references count="2">
          <reference field="0" count="1" selected="0">
            <x v="324"/>
          </reference>
          <reference field="1" count="1">
            <x v="799"/>
          </reference>
        </references>
      </pivotArea>
    </format>
    <format dxfId="9346">
      <pivotArea dataOnly="0" labelOnly="1" fieldPosition="0">
        <references count="2">
          <reference field="0" count="1" selected="0">
            <x v="325"/>
          </reference>
          <reference field="1" count="1">
            <x v="800"/>
          </reference>
        </references>
      </pivotArea>
    </format>
    <format dxfId="9345">
      <pivotArea dataOnly="0" labelOnly="1" fieldPosition="0">
        <references count="2">
          <reference field="0" count="1" selected="0">
            <x v="326"/>
          </reference>
          <reference field="1" count="1">
            <x v="801"/>
          </reference>
        </references>
      </pivotArea>
    </format>
    <format dxfId="9344">
      <pivotArea dataOnly="0" labelOnly="1" fieldPosition="0">
        <references count="2">
          <reference field="0" count="1" selected="0">
            <x v="327"/>
          </reference>
          <reference field="1" count="1">
            <x v="802"/>
          </reference>
        </references>
      </pivotArea>
    </format>
    <format dxfId="9343">
      <pivotArea dataOnly="0" labelOnly="1" fieldPosition="0">
        <references count="2">
          <reference field="0" count="1" selected="0">
            <x v="328"/>
          </reference>
          <reference field="1" count="1">
            <x v="803"/>
          </reference>
        </references>
      </pivotArea>
    </format>
    <format dxfId="9342">
      <pivotArea dataOnly="0" labelOnly="1" fieldPosition="0">
        <references count="2">
          <reference field="0" count="1" selected="0">
            <x v="329"/>
          </reference>
          <reference field="1" count="1">
            <x v="804"/>
          </reference>
        </references>
      </pivotArea>
    </format>
    <format dxfId="9341">
      <pivotArea dataOnly="0" labelOnly="1" fieldPosition="0">
        <references count="2">
          <reference field="0" count="1" selected="0">
            <x v="330"/>
          </reference>
          <reference field="1" count="1">
            <x v="805"/>
          </reference>
        </references>
      </pivotArea>
    </format>
    <format dxfId="9340">
      <pivotArea dataOnly="0" labelOnly="1" fieldPosition="0">
        <references count="2">
          <reference field="0" count="1" selected="0">
            <x v="331"/>
          </reference>
          <reference field="1" count="1">
            <x v="806"/>
          </reference>
        </references>
      </pivotArea>
    </format>
    <format dxfId="9339">
      <pivotArea dataOnly="0" labelOnly="1" fieldPosition="0">
        <references count="2">
          <reference field="0" count="1" selected="0">
            <x v="332"/>
          </reference>
          <reference field="1" count="1">
            <x v="807"/>
          </reference>
        </references>
      </pivotArea>
    </format>
    <format dxfId="9338">
      <pivotArea dataOnly="0" labelOnly="1" fieldPosition="0">
        <references count="2">
          <reference field="0" count="1" selected="0">
            <x v="333"/>
          </reference>
          <reference field="1" count="1">
            <x v="808"/>
          </reference>
        </references>
      </pivotArea>
    </format>
    <format dxfId="9337">
      <pivotArea dataOnly="0" labelOnly="1" fieldPosition="0">
        <references count="2">
          <reference field="0" count="1" selected="0">
            <x v="334"/>
          </reference>
          <reference field="1" count="1">
            <x v="809"/>
          </reference>
        </references>
      </pivotArea>
    </format>
    <format dxfId="9336">
      <pivotArea dataOnly="0" labelOnly="1" fieldPosition="0">
        <references count="2">
          <reference field="0" count="1" selected="0">
            <x v="335"/>
          </reference>
          <reference field="1" count="1">
            <x v="810"/>
          </reference>
        </references>
      </pivotArea>
    </format>
    <format dxfId="9335">
      <pivotArea dataOnly="0" labelOnly="1" fieldPosition="0">
        <references count="2">
          <reference field="0" count="1" selected="0">
            <x v="336"/>
          </reference>
          <reference field="1" count="1">
            <x v="811"/>
          </reference>
        </references>
      </pivotArea>
    </format>
    <format dxfId="9334">
      <pivotArea dataOnly="0" labelOnly="1" fieldPosition="0">
        <references count="2">
          <reference field="0" count="1" selected="0">
            <x v="337"/>
          </reference>
          <reference field="1" count="1">
            <x v="812"/>
          </reference>
        </references>
      </pivotArea>
    </format>
    <format dxfId="9333">
      <pivotArea dataOnly="0" labelOnly="1" fieldPosition="0">
        <references count="2">
          <reference field="0" count="1" selected="0">
            <x v="338"/>
          </reference>
          <reference field="1" count="1">
            <x v="813"/>
          </reference>
        </references>
      </pivotArea>
    </format>
    <format dxfId="9332">
      <pivotArea dataOnly="0" labelOnly="1" fieldPosition="0">
        <references count="2">
          <reference field="0" count="1" selected="0">
            <x v="339"/>
          </reference>
          <reference field="1" count="1">
            <x v="814"/>
          </reference>
        </references>
      </pivotArea>
    </format>
    <format dxfId="9331">
      <pivotArea dataOnly="0" labelOnly="1" fieldPosition="0">
        <references count="2">
          <reference field="0" count="1" selected="0">
            <x v="340"/>
          </reference>
          <reference field="1" count="1">
            <x v="815"/>
          </reference>
        </references>
      </pivotArea>
    </format>
    <format dxfId="9330">
      <pivotArea dataOnly="0" labelOnly="1" fieldPosition="0">
        <references count="2">
          <reference field="0" count="1" selected="0">
            <x v="341"/>
          </reference>
          <reference field="1" count="1">
            <x v="816"/>
          </reference>
        </references>
      </pivotArea>
    </format>
    <format dxfId="9329">
      <pivotArea dataOnly="0" labelOnly="1" fieldPosition="0">
        <references count="2">
          <reference field="0" count="1" selected="0">
            <x v="342"/>
          </reference>
          <reference field="1" count="1">
            <x v="817"/>
          </reference>
        </references>
      </pivotArea>
    </format>
    <format dxfId="9328">
      <pivotArea dataOnly="0" labelOnly="1" fieldPosition="0">
        <references count="2">
          <reference field="0" count="1" selected="0">
            <x v="343"/>
          </reference>
          <reference field="1" count="1">
            <x v="818"/>
          </reference>
        </references>
      </pivotArea>
    </format>
    <format dxfId="9327">
      <pivotArea dataOnly="0" labelOnly="1" fieldPosition="0">
        <references count="2">
          <reference field="0" count="1" selected="0">
            <x v="344"/>
          </reference>
          <reference field="1" count="1">
            <x v="819"/>
          </reference>
        </references>
      </pivotArea>
    </format>
    <format dxfId="9326">
      <pivotArea dataOnly="0" labelOnly="1" fieldPosition="0">
        <references count="2">
          <reference field="0" count="1" selected="0">
            <x v="345"/>
          </reference>
          <reference field="1" count="1">
            <x v="820"/>
          </reference>
        </references>
      </pivotArea>
    </format>
    <format dxfId="9325">
      <pivotArea dataOnly="0" labelOnly="1" fieldPosition="0">
        <references count="2">
          <reference field="0" count="1" selected="0">
            <x v="346"/>
          </reference>
          <reference field="1" count="1">
            <x v="821"/>
          </reference>
        </references>
      </pivotArea>
    </format>
    <format dxfId="9324">
      <pivotArea dataOnly="0" labelOnly="1" fieldPosition="0">
        <references count="2">
          <reference field="0" count="1" selected="0">
            <x v="347"/>
          </reference>
          <reference field="1" count="1">
            <x v="822"/>
          </reference>
        </references>
      </pivotArea>
    </format>
    <format dxfId="9323">
      <pivotArea dataOnly="0" labelOnly="1" fieldPosition="0">
        <references count="2">
          <reference field="0" count="1" selected="0">
            <x v="348"/>
          </reference>
          <reference field="1" count="1">
            <x v="823"/>
          </reference>
        </references>
      </pivotArea>
    </format>
    <format dxfId="9322">
      <pivotArea dataOnly="0" labelOnly="1" fieldPosition="0">
        <references count="2">
          <reference field="0" count="1" selected="0">
            <x v="349"/>
          </reference>
          <reference field="1" count="1">
            <x v="824"/>
          </reference>
        </references>
      </pivotArea>
    </format>
    <format dxfId="9321">
      <pivotArea dataOnly="0" labelOnly="1" fieldPosition="0">
        <references count="2">
          <reference field="0" count="1" selected="0">
            <x v="350"/>
          </reference>
          <reference field="1" count="1">
            <x v="825"/>
          </reference>
        </references>
      </pivotArea>
    </format>
    <format dxfId="9320">
      <pivotArea dataOnly="0" labelOnly="1" fieldPosition="0">
        <references count="2">
          <reference field="0" count="1" selected="0">
            <x v="351"/>
          </reference>
          <reference field="1" count="1">
            <x v="826"/>
          </reference>
        </references>
      </pivotArea>
    </format>
    <format dxfId="9319">
      <pivotArea dataOnly="0" labelOnly="1" fieldPosition="0">
        <references count="2">
          <reference field="0" count="1" selected="0">
            <x v="352"/>
          </reference>
          <reference field="1" count="1">
            <x v="827"/>
          </reference>
        </references>
      </pivotArea>
    </format>
    <format dxfId="9318">
      <pivotArea dataOnly="0" labelOnly="1" fieldPosition="0">
        <references count="2">
          <reference field="0" count="1" selected="0">
            <x v="353"/>
          </reference>
          <reference field="1" count="1">
            <x v="828"/>
          </reference>
        </references>
      </pivotArea>
    </format>
    <format dxfId="9317">
      <pivotArea dataOnly="0" labelOnly="1" fieldPosition="0">
        <references count="2">
          <reference field="0" count="1" selected="0">
            <x v="354"/>
          </reference>
          <reference field="1" count="1">
            <x v="829"/>
          </reference>
        </references>
      </pivotArea>
    </format>
    <format dxfId="9316">
      <pivotArea dataOnly="0" labelOnly="1" fieldPosition="0">
        <references count="2">
          <reference field="0" count="1" selected="0">
            <x v="355"/>
          </reference>
          <reference field="1" count="1">
            <x v="830"/>
          </reference>
        </references>
      </pivotArea>
    </format>
    <format dxfId="9315">
      <pivotArea dataOnly="0" labelOnly="1" fieldPosition="0">
        <references count="2">
          <reference field="0" count="1" selected="0">
            <x v="356"/>
          </reference>
          <reference field="1" count="1">
            <x v="831"/>
          </reference>
        </references>
      </pivotArea>
    </format>
    <format dxfId="9314">
      <pivotArea dataOnly="0" labelOnly="1" fieldPosition="0">
        <references count="2">
          <reference field="0" count="1" selected="0">
            <x v="357"/>
          </reference>
          <reference field="1" count="1">
            <x v="832"/>
          </reference>
        </references>
      </pivotArea>
    </format>
    <format dxfId="9313">
      <pivotArea dataOnly="0" labelOnly="1" fieldPosition="0">
        <references count="2">
          <reference field="0" count="1" selected="0">
            <x v="358"/>
          </reference>
          <reference field="1" count="1">
            <x v="833"/>
          </reference>
        </references>
      </pivotArea>
    </format>
    <format dxfId="9312">
      <pivotArea dataOnly="0" labelOnly="1" fieldPosition="0">
        <references count="2">
          <reference field="0" count="1" selected="0">
            <x v="359"/>
          </reference>
          <reference field="1" count="1">
            <x v="834"/>
          </reference>
        </references>
      </pivotArea>
    </format>
    <format dxfId="9311">
      <pivotArea dataOnly="0" labelOnly="1" fieldPosition="0">
        <references count="2">
          <reference field="0" count="1" selected="0">
            <x v="360"/>
          </reference>
          <reference field="1" count="1">
            <x v="835"/>
          </reference>
        </references>
      </pivotArea>
    </format>
    <format dxfId="9310">
      <pivotArea dataOnly="0" labelOnly="1" fieldPosition="0">
        <references count="2">
          <reference field="0" count="1" selected="0">
            <x v="361"/>
          </reference>
          <reference field="1" count="1">
            <x v="836"/>
          </reference>
        </references>
      </pivotArea>
    </format>
    <format dxfId="9309">
      <pivotArea dataOnly="0" labelOnly="1" fieldPosition="0">
        <references count="2">
          <reference field="0" count="1" selected="0">
            <x v="362"/>
          </reference>
          <reference field="1" count="1">
            <x v="837"/>
          </reference>
        </references>
      </pivotArea>
    </format>
    <format dxfId="9308">
      <pivotArea dataOnly="0" labelOnly="1" fieldPosition="0">
        <references count="2">
          <reference field="0" count="1" selected="0">
            <x v="363"/>
          </reference>
          <reference field="1" count="1">
            <x v="838"/>
          </reference>
        </references>
      </pivotArea>
    </format>
    <format dxfId="9307">
      <pivotArea dataOnly="0" labelOnly="1" fieldPosition="0">
        <references count="2">
          <reference field="0" count="1" selected="0">
            <x v="364"/>
          </reference>
          <reference field="1" count="1">
            <x v="839"/>
          </reference>
        </references>
      </pivotArea>
    </format>
    <format dxfId="9306">
      <pivotArea dataOnly="0" labelOnly="1" fieldPosition="0">
        <references count="2">
          <reference field="0" count="1" selected="0">
            <x v="365"/>
          </reference>
          <reference field="1" count="1">
            <x v="840"/>
          </reference>
        </references>
      </pivotArea>
    </format>
    <format dxfId="9305">
      <pivotArea dataOnly="0" labelOnly="1" fieldPosition="0">
        <references count="2">
          <reference field="0" count="1" selected="0">
            <x v="366"/>
          </reference>
          <reference field="1" count="1">
            <x v="841"/>
          </reference>
        </references>
      </pivotArea>
    </format>
    <format dxfId="9304">
      <pivotArea dataOnly="0" labelOnly="1" fieldPosition="0">
        <references count="2">
          <reference field="0" count="1" selected="0">
            <x v="367"/>
          </reference>
          <reference field="1" count="1">
            <x v="842"/>
          </reference>
        </references>
      </pivotArea>
    </format>
    <format dxfId="9303">
      <pivotArea dataOnly="0" labelOnly="1" fieldPosition="0">
        <references count="2">
          <reference field="0" count="1" selected="0">
            <x v="368"/>
          </reference>
          <reference field="1" count="1">
            <x v="843"/>
          </reference>
        </references>
      </pivotArea>
    </format>
    <format dxfId="9302">
      <pivotArea dataOnly="0" labelOnly="1" fieldPosition="0">
        <references count="2">
          <reference field="0" count="1" selected="0">
            <x v="369"/>
          </reference>
          <reference field="1" count="1">
            <x v="844"/>
          </reference>
        </references>
      </pivotArea>
    </format>
    <format dxfId="9301">
      <pivotArea dataOnly="0" labelOnly="1" fieldPosition="0">
        <references count="2">
          <reference field="0" count="1" selected="0">
            <x v="370"/>
          </reference>
          <reference field="1" count="1">
            <x v="845"/>
          </reference>
        </references>
      </pivotArea>
    </format>
    <format dxfId="9300">
      <pivotArea dataOnly="0" labelOnly="1" fieldPosition="0">
        <references count="2">
          <reference field="0" count="1" selected="0">
            <x v="371"/>
          </reference>
          <reference field="1" count="1">
            <x v="846"/>
          </reference>
        </references>
      </pivotArea>
    </format>
    <format dxfId="9299">
      <pivotArea dataOnly="0" labelOnly="1" fieldPosition="0">
        <references count="2">
          <reference field="0" count="1" selected="0">
            <x v="372"/>
          </reference>
          <reference field="1" count="1">
            <x v="847"/>
          </reference>
        </references>
      </pivotArea>
    </format>
    <format dxfId="9298">
      <pivotArea dataOnly="0" labelOnly="1" fieldPosition="0">
        <references count="2">
          <reference field="0" count="1" selected="0">
            <x v="373"/>
          </reference>
          <reference field="1" count="1">
            <x v="848"/>
          </reference>
        </references>
      </pivotArea>
    </format>
    <format dxfId="9297">
      <pivotArea dataOnly="0" labelOnly="1" fieldPosition="0">
        <references count="2">
          <reference field="0" count="1" selected="0">
            <x v="374"/>
          </reference>
          <reference field="1" count="1">
            <x v="849"/>
          </reference>
        </references>
      </pivotArea>
    </format>
    <format dxfId="9296">
      <pivotArea dataOnly="0" labelOnly="1" fieldPosition="0">
        <references count="2">
          <reference field="0" count="1" selected="0">
            <x v="375"/>
          </reference>
          <reference field="1" count="1">
            <x v="850"/>
          </reference>
        </references>
      </pivotArea>
    </format>
    <format dxfId="9295">
      <pivotArea dataOnly="0" labelOnly="1" fieldPosition="0">
        <references count="2">
          <reference field="0" count="1" selected="0">
            <x v="376"/>
          </reference>
          <reference field="1" count="1">
            <x v="851"/>
          </reference>
        </references>
      </pivotArea>
    </format>
    <format dxfId="9294">
      <pivotArea dataOnly="0" labelOnly="1" fieldPosition="0">
        <references count="2">
          <reference field="0" count="1" selected="0">
            <x v="377"/>
          </reference>
          <reference field="1" count="1">
            <x v="852"/>
          </reference>
        </references>
      </pivotArea>
    </format>
    <format dxfId="9293">
      <pivotArea dataOnly="0" labelOnly="1" fieldPosition="0">
        <references count="2">
          <reference field="0" count="1" selected="0">
            <x v="378"/>
          </reference>
          <reference field="1" count="1">
            <x v="853"/>
          </reference>
        </references>
      </pivotArea>
    </format>
    <format dxfId="9292">
      <pivotArea dataOnly="0" labelOnly="1" fieldPosition="0">
        <references count="2">
          <reference field="0" count="1" selected="0">
            <x v="379"/>
          </reference>
          <reference field="1" count="1">
            <x v="854"/>
          </reference>
        </references>
      </pivotArea>
    </format>
    <format dxfId="9291">
      <pivotArea dataOnly="0" labelOnly="1" fieldPosition="0">
        <references count="2">
          <reference field="0" count="1" selected="0">
            <x v="380"/>
          </reference>
          <reference field="1" count="1">
            <x v="855"/>
          </reference>
        </references>
      </pivotArea>
    </format>
    <format dxfId="9290">
      <pivotArea dataOnly="0" labelOnly="1" fieldPosition="0">
        <references count="2">
          <reference field="0" count="1" selected="0">
            <x v="381"/>
          </reference>
          <reference field="1" count="1">
            <x v="856"/>
          </reference>
        </references>
      </pivotArea>
    </format>
    <format dxfId="9289">
      <pivotArea dataOnly="0" labelOnly="1" fieldPosition="0">
        <references count="2">
          <reference field="0" count="1" selected="0">
            <x v="382"/>
          </reference>
          <reference field="1" count="1">
            <x v="857"/>
          </reference>
        </references>
      </pivotArea>
    </format>
    <format dxfId="9288">
      <pivotArea dataOnly="0" labelOnly="1" fieldPosition="0">
        <references count="2">
          <reference field="0" count="1" selected="0">
            <x v="383"/>
          </reference>
          <reference field="1" count="1">
            <x v="858"/>
          </reference>
        </references>
      </pivotArea>
    </format>
    <format dxfId="9287">
      <pivotArea dataOnly="0" labelOnly="1" fieldPosition="0">
        <references count="2">
          <reference field="0" count="1" selected="0">
            <x v="384"/>
          </reference>
          <reference field="1" count="1">
            <x v="859"/>
          </reference>
        </references>
      </pivotArea>
    </format>
    <format dxfId="9286">
      <pivotArea dataOnly="0" labelOnly="1" fieldPosition="0">
        <references count="2">
          <reference field="0" count="1" selected="0">
            <x v="385"/>
          </reference>
          <reference field="1" count="1">
            <x v="860"/>
          </reference>
        </references>
      </pivotArea>
    </format>
    <format dxfId="9285">
      <pivotArea dataOnly="0" labelOnly="1" fieldPosition="0">
        <references count="2">
          <reference field="0" count="1" selected="0">
            <x v="386"/>
          </reference>
          <reference field="1" count="1">
            <x v="861"/>
          </reference>
        </references>
      </pivotArea>
    </format>
    <format dxfId="9284">
      <pivotArea dataOnly="0" labelOnly="1" fieldPosition="0">
        <references count="2">
          <reference field="0" count="1" selected="0">
            <x v="387"/>
          </reference>
          <reference field="1" count="1">
            <x v="862"/>
          </reference>
        </references>
      </pivotArea>
    </format>
    <format dxfId="9283">
      <pivotArea dataOnly="0" labelOnly="1" fieldPosition="0">
        <references count="2">
          <reference field="0" count="1" selected="0">
            <x v="388"/>
          </reference>
          <reference field="1" count="1">
            <x v="863"/>
          </reference>
        </references>
      </pivotArea>
    </format>
    <format dxfId="9282">
      <pivotArea dataOnly="0" labelOnly="1" fieldPosition="0">
        <references count="2">
          <reference field="0" count="1" selected="0">
            <x v="389"/>
          </reference>
          <reference field="1" count="1">
            <x v="864"/>
          </reference>
        </references>
      </pivotArea>
    </format>
    <format dxfId="9281">
      <pivotArea dataOnly="0" labelOnly="1" fieldPosition="0">
        <references count="2">
          <reference field="0" count="1" selected="0">
            <x v="390"/>
          </reference>
          <reference field="1" count="1">
            <x v="865"/>
          </reference>
        </references>
      </pivotArea>
    </format>
    <format dxfId="9280">
      <pivotArea dataOnly="0" labelOnly="1" fieldPosition="0">
        <references count="2">
          <reference field="0" count="1" selected="0">
            <x v="391"/>
          </reference>
          <reference field="1" count="1">
            <x v="866"/>
          </reference>
        </references>
      </pivotArea>
    </format>
    <format dxfId="9279">
      <pivotArea dataOnly="0" labelOnly="1" fieldPosition="0">
        <references count="2">
          <reference field="0" count="1" selected="0">
            <x v="392"/>
          </reference>
          <reference field="1" count="1">
            <x v="867"/>
          </reference>
        </references>
      </pivotArea>
    </format>
    <format dxfId="9278">
      <pivotArea dataOnly="0" labelOnly="1" fieldPosition="0">
        <references count="2">
          <reference field="0" count="1" selected="0">
            <x v="393"/>
          </reference>
          <reference field="1" count="1">
            <x v="868"/>
          </reference>
        </references>
      </pivotArea>
    </format>
    <format dxfId="9277">
      <pivotArea dataOnly="0" labelOnly="1" fieldPosition="0">
        <references count="2">
          <reference field="0" count="1" selected="0">
            <x v="394"/>
          </reference>
          <reference field="1" count="1">
            <x v="869"/>
          </reference>
        </references>
      </pivotArea>
    </format>
    <format dxfId="9276">
      <pivotArea dataOnly="0" labelOnly="1" fieldPosition="0">
        <references count="2">
          <reference field="0" count="1" selected="0">
            <x v="395"/>
          </reference>
          <reference field="1" count="1">
            <x v="870"/>
          </reference>
        </references>
      </pivotArea>
    </format>
    <format dxfId="9275">
      <pivotArea dataOnly="0" labelOnly="1" fieldPosition="0">
        <references count="2">
          <reference field="0" count="1" selected="0">
            <x v="396"/>
          </reference>
          <reference field="1" count="1">
            <x v="871"/>
          </reference>
        </references>
      </pivotArea>
    </format>
    <format dxfId="9274">
      <pivotArea dataOnly="0" labelOnly="1" fieldPosition="0">
        <references count="2">
          <reference field="0" count="1" selected="0">
            <x v="397"/>
          </reference>
          <reference field="1" count="1">
            <x v="872"/>
          </reference>
        </references>
      </pivotArea>
    </format>
    <format dxfId="9273">
      <pivotArea dataOnly="0" labelOnly="1" fieldPosition="0">
        <references count="2">
          <reference field="0" count="1" selected="0">
            <x v="398"/>
          </reference>
          <reference field="1" count="1">
            <x v="873"/>
          </reference>
        </references>
      </pivotArea>
    </format>
    <format dxfId="9272">
      <pivotArea dataOnly="0" labelOnly="1" fieldPosition="0">
        <references count="2">
          <reference field="0" count="1" selected="0">
            <x v="399"/>
          </reference>
          <reference field="1" count="1">
            <x v="874"/>
          </reference>
        </references>
      </pivotArea>
    </format>
    <format dxfId="9271">
      <pivotArea dataOnly="0" labelOnly="1" fieldPosition="0">
        <references count="2">
          <reference field="0" count="1" selected="0">
            <x v="400"/>
          </reference>
          <reference field="1" count="1">
            <x v="875"/>
          </reference>
        </references>
      </pivotArea>
    </format>
    <format dxfId="9270">
      <pivotArea dataOnly="0" labelOnly="1" fieldPosition="0">
        <references count="2">
          <reference field="0" count="1" selected="0">
            <x v="401"/>
          </reference>
          <reference field="1" count="1">
            <x v="876"/>
          </reference>
        </references>
      </pivotArea>
    </format>
    <format dxfId="9269">
      <pivotArea dataOnly="0" labelOnly="1" fieldPosition="0">
        <references count="2">
          <reference field="0" count="1" selected="0">
            <x v="402"/>
          </reference>
          <reference field="1" count="1">
            <x v="877"/>
          </reference>
        </references>
      </pivotArea>
    </format>
    <format dxfId="9268">
      <pivotArea dataOnly="0" labelOnly="1" fieldPosition="0">
        <references count="2">
          <reference field="0" count="1" selected="0">
            <x v="403"/>
          </reference>
          <reference field="1" count="1">
            <x v="878"/>
          </reference>
        </references>
      </pivotArea>
    </format>
    <format dxfId="9267">
      <pivotArea dataOnly="0" labelOnly="1" fieldPosition="0">
        <references count="2">
          <reference field="0" count="1" selected="0">
            <x v="404"/>
          </reference>
          <reference field="1" count="1">
            <x v="879"/>
          </reference>
        </references>
      </pivotArea>
    </format>
    <format dxfId="9266">
      <pivotArea dataOnly="0" labelOnly="1" fieldPosition="0">
        <references count="2">
          <reference field="0" count="1" selected="0">
            <x v="405"/>
          </reference>
          <reference field="1" count="1">
            <x v="880"/>
          </reference>
        </references>
      </pivotArea>
    </format>
    <format dxfId="9265">
      <pivotArea dataOnly="0" labelOnly="1" fieldPosition="0">
        <references count="2">
          <reference field="0" count="1" selected="0">
            <x v="406"/>
          </reference>
          <reference field="1" count="1">
            <x v="881"/>
          </reference>
        </references>
      </pivotArea>
    </format>
    <format dxfId="9264">
      <pivotArea dataOnly="0" labelOnly="1" fieldPosition="0">
        <references count="2">
          <reference field="0" count="1" selected="0">
            <x v="407"/>
          </reference>
          <reference field="1" count="1">
            <x v="882"/>
          </reference>
        </references>
      </pivotArea>
    </format>
    <format dxfId="9263">
      <pivotArea dataOnly="0" labelOnly="1" fieldPosition="0">
        <references count="2">
          <reference field="0" count="1" selected="0">
            <x v="408"/>
          </reference>
          <reference field="1" count="1">
            <x v="883"/>
          </reference>
        </references>
      </pivotArea>
    </format>
    <format dxfId="9262">
      <pivotArea dataOnly="0" labelOnly="1" fieldPosition="0">
        <references count="2">
          <reference field="0" count="1" selected="0">
            <x v="409"/>
          </reference>
          <reference field="1" count="1">
            <x v="884"/>
          </reference>
        </references>
      </pivotArea>
    </format>
    <format dxfId="9261">
      <pivotArea dataOnly="0" labelOnly="1" fieldPosition="0">
        <references count="2">
          <reference field="0" count="1" selected="0">
            <x v="410"/>
          </reference>
          <reference field="1" count="1">
            <x v="885"/>
          </reference>
        </references>
      </pivotArea>
    </format>
    <format dxfId="9260">
      <pivotArea dataOnly="0" labelOnly="1" fieldPosition="0">
        <references count="2">
          <reference field="0" count="1" selected="0">
            <x v="411"/>
          </reference>
          <reference field="1" count="1">
            <x v="886"/>
          </reference>
        </references>
      </pivotArea>
    </format>
    <format dxfId="9259">
      <pivotArea dataOnly="0" labelOnly="1" fieldPosition="0">
        <references count="2">
          <reference field="0" count="1" selected="0">
            <x v="412"/>
          </reference>
          <reference field="1" count="1">
            <x v="887"/>
          </reference>
        </references>
      </pivotArea>
    </format>
    <format dxfId="9258">
      <pivotArea dataOnly="0" labelOnly="1" fieldPosition="0">
        <references count="2">
          <reference field="0" count="1" selected="0">
            <x v="413"/>
          </reference>
          <reference field="1" count="1">
            <x v="888"/>
          </reference>
        </references>
      </pivotArea>
    </format>
    <format dxfId="9257">
      <pivotArea dataOnly="0" labelOnly="1" fieldPosition="0">
        <references count="2">
          <reference field="0" count="1" selected="0">
            <x v="414"/>
          </reference>
          <reference field="1" count="1">
            <x v="889"/>
          </reference>
        </references>
      </pivotArea>
    </format>
    <format dxfId="9256">
      <pivotArea dataOnly="0" labelOnly="1" fieldPosition="0">
        <references count="2">
          <reference field="0" count="1" selected="0">
            <x v="415"/>
          </reference>
          <reference field="1" count="1">
            <x v="890"/>
          </reference>
        </references>
      </pivotArea>
    </format>
    <format dxfId="9255">
      <pivotArea dataOnly="0" labelOnly="1" fieldPosition="0">
        <references count="2">
          <reference field="0" count="1" selected="0">
            <x v="416"/>
          </reference>
          <reference field="1" count="1">
            <x v="891"/>
          </reference>
        </references>
      </pivotArea>
    </format>
    <format dxfId="9254">
      <pivotArea dataOnly="0" labelOnly="1" fieldPosition="0">
        <references count="2">
          <reference field="0" count="1" selected="0">
            <x v="417"/>
          </reference>
          <reference field="1" count="1">
            <x v="892"/>
          </reference>
        </references>
      </pivotArea>
    </format>
    <format dxfId="9253">
      <pivotArea dataOnly="0" labelOnly="1" fieldPosition="0">
        <references count="2">
          <reference field="0" count="1" selected="0">
            <x v="418"/>
          </reference>
          <reference field="1" count="1">
            <x v="893"/>
          </reference>
        </references>
      </pivotArea>
    </format>
    <format dxfId="9252">
      <pivotArea dataOnly="0" labelOnly="1" fieldPosition="0">
        <references count="2">
          <reference field="0" count="1" selected="0">
            <x v="419"/>
          </reference>
          <reference field="1" count="1">
            <x v="894"/>
          </reference>
        </references>
      </pivotArea>
    </format>
    <format dxfId="9251">
      <pivotArea dataOnly="0" labelOnly="1" fieldPosition="0">
        <references count="2">
          <reference field="0" count="1" selected="0">
            <x v="420"/>
          </reference>
          <reference field="1" count="1">
            <x v="895"/>
          </reference>
        </references>
      </pivotArea>
    </format>
    <format dxfId="9250">
      <pivotArea dataOnly="0" labelOnly="1" fieldPosition="0">
        <references count="2">
          <reference field="0" count="1" selected="0">
            <x v="421"/>
          </reference>
          <reference field="1" count="1">
            <x v="896"/>
          </reference>
        </references>
      </pivotArea>
    </format>
    <format dxfId="9249">
      <pivotArea dataOnly="0" labelOnly="1" fieldPosition="0">
        <references count="2">
          <reference field="0" count="1" selected="0">
            <x v="422"/>
          </reference>
          <reference field="1" count="1">
            <x v="897"/>
          </reference>
        </references>
      </pivotArea>
    </format>
    <format dxfId="9248">
      <pivotArea dataOnly="0" labelOnly="1" fieldPosition="0">
        <references count="2">
          <reference field="0" count="1" selected="0">
            <x v="423"/>
          </reference>
          <reference field="1" count="1">
            <x v="898"/>
          </reference>
        </references>
      </pivotArea>
    </format>
    <format dxfId="9247">
      <pivotArea dataOnly="0" labelOnly="1" fieldPosition="0">
        <references count="2">
          <reference field="0" count="1" selected="0">
            <x v="424"/>
          </reference>
          <reference field="1" count="1">
            <x v="899"/>
          </reference>
        </references>
      </pivotArea>
    </format>
    <format dxfId="9246">
      <pivotArea dataOnly="0" labelOnly="1" fieldPosition="0">
        <references count="2">
          <reference field="0" count="1" selected="0">
            <x v="425"/>
          </reference>
          <reference field="1" count="1">
            <x v="900"/>
          </reference>
        </references>
      </pivotArea>
    </format>
    <format dxfId="9245">
      <pivotArea dataOnly="0" labelOnly="1" fieldPosition="0">
        <references count="2">
          <reference field="0" count="1" selected="0">
            <x v="426"/>
          </reference>
          <reference field="1" count="1">
            <x v="901"/>
          </reference>
        </references>
      </pivotArea>
    </format>
    <format dxfId="9244">
      <pivotArea dataOnly="0" labelOnly="1" fieldPosition="0">
        <references count="2">
          <reference field="0" count="1" selected="0">
            <x v="427"/>
          </reference>
          <reference field="1" count="1">
            <x v="902"/>
          </reference>
        </references>
      </pivotArea>
    </format>
    <format dxfId="9243">
      <pivotArea dataOnly="0" labelOnly="1" fieldPosition="0">
        <references count="2">
          <reference field="0" count="1" selected="0">
            <x v="428"/>
          </reference>
          <reference field="1" count="1">
            <x v="903"/>
          </reference>
        </references>
      </pivotArea>
    </format>
    <format dxfId="9242">
      <pivotArea dataOnly="0" labelOnly="1" fieldPosition="0">
        <references count="2">
          <reference field="0" count="1" selected="0">
            <x v="429"/>
          </reference>
          <reference field="1" count="1">
            <x v="904"/>
          </reference>
        </references>
      </pivotArea>
    </format>
    <format dxfId="9241">
      <pivotArea dataOnly="0" labelOnly="1" fieldPosition="0">
        <references count="2">
          <reference field="0" count="1" selected="0">
            <x v="430"/>
          </reference>
          <reference field="1" count="1">
            <x v="905"/>
          </reference>
        </references>
      </pivotArea>
    </format>
    <format dxfId="9240">
      <pivotArea dataOnly="0" labelOnly="1" fieldPosition="0">
        <references count="2">
          <reference field="0" count="1" selected="0">
            <x v="431"/>
          </reference>
          <reference field="1" count="1">
            <x v="906"/>
          </reference>
        </references>
      </pivotArea>
    </format>
    <format dxfId="9239">
      <pivotArea dataOnly="0" labelOnly="1" fieldPosition="0">
        <references count="2">
          <reference field="0" count="1" selected="0">
            <x v="432"/>
          </reference>
          <reference field="1" count="1">
            <x v="907"/>
          </reference>
        </references>
      </pivotArea>
    </format>
    <format dxfId="9238">
      <pivotArea dataOnly="0" labelOnly="1" fieldPosition="0">
        <references count="2">
          <reference field="0" count="1" selected="0">
            <x v="433"/>
          </reference>
          <reference field="1" count="1">
            <x v="908"/>
          </reference>
        </references>
      </pivotArea>
    </format>
    <format dxfId="9237">
      <pivotArea dataOnly="0" labelOnly="1" fieldPosition="0">
        <references count="2">
          <reference field="0" count="1" selected="0">
            <x v="434"/>
          </reference>
          <reference field="1" count="1">
            <x v="909"/>
          </reference>
        </references>
      </pivotArea>
    </format>
    <format dxfId="9236">
      <pivotArea dataOnly="0" labelOnly="1" fieldPosition="0">
        <references count="2">
          <reference field="0" count="1" selected="0">
            <x v="435"/>
          </reference>
          <reference field="1" count="1">
            <x v="910"/>
          </reference>
        </references>
      </pivotArea>
    </format>
    <format dxfId="9235">
      <pivotArea dataOnly="0" labelOnly="1" fieldPosition="0">
        <references count="2">
          <reference field="0" count="1" selected="0">
            <x v="436"/>
          </reference>
          <reference field="1" count="1">
            <x v="911"/>
          </reference>
        </references>
      </pivotArea>
    </format>
    <format dxfId="9234">
      <pivotArea dataOnly="0" labelOnly="1" fieldPosition="0">
        <references count="2">
          <reference field="0" count="1" selected="0">
            <x v="437"/>
          </reference>
          <reference field="1" count="1">
            <x v="912"/>
          </reference>
        </references>
      </pivotArea>
    </format>
    <format dxfId="9233">
      <pivotArea dataOnly="0" labelOnly="1" fieldPosition="0">
        <references count="2">
          <reference field="0" count="1" selected="0">
            <x v="438"/>
          </reference>
          <reference field="1" count="1">
            <x v="913"/>
          </reference>
        </references>
      </pivotArea>
    </format>
    <format dxfId="9232">
      <pivotArea dataOnly="0" labelOnly="1" fieldPosition="0">
        <references count="2">
          <reference field="0" count="1" selected="0">
            <x v="439"/>
          </reference>
          <reference field="1" count="1">
            <x v="914"/>
          </reference>
        </references>
      </pivotArea>
    </format>
    <format dxfId="9231">
      <pivotArea dataOnly="0" labelOnly="1" fieldPosition="0">
        <references count="2">
          <reference field="0" count="1" selected="0">
            <x v="440"/>
          </reference>
          <reference field="1" count="1">
            <x v="915"/>
          </reference>
        </references>
      </pivotArea>
    </format>
    <format dxfId="9230">
      <pivotArea dataOnly="0" labelOnly="1" fieldPosition="0">
        <references count="2">
          <reference field="0" count="1" selected="0">
            <x v="441"/>
          </reference>
          <reference field="1" count="1">
            <x v="916"/>
          </reference>
        </references>
      </pivotArea>
    </format>
    <format dxfId="9229">
      <pivotArea dataOnly="0" labelOnly="1" fieldPosition="0">
        <references count="2">
          <reference field="0" count="1" selected="0">
            <x v="442"/>
          </reference>
          <reference field="1" count="1">
            <x v="917"/>
          </reference>
        </references>
      </pivotArea>
    </format>
    <format dxfId="9228">
      <pivotArea dataOnly="0" labelOnly="1" fieldPosition="0">
        <references count="2">
          <reference field="0" count="1" selected="0">
            <x v="443"/>
          </reference>
          <reference field="1" count="1">
            <x v="918"/>
          </reference>
        </references>
      </pivotArea>
    </format>
    <format dxfId="9227">
      <pivotArea dataOnly="0" labelOnly="1" fieldPosition="0">
        <references count="2">
          <reference field="0" count="1" selected="0">
            <x v="444"/>
          </reference>
          <reference field="1" count="1">
            <x v="919"/>
          </reference>
        </references>
      </pivotArea>
    </format>
    <format dxfId="9226">
      <pivotArea dataOnly="0" labelOnly="1" fieldPosition="0">
        <references count="2">
          <reference field="0" count="1" selected="0">
            <x v="445"/>
          </reference>
          <reference field="1" count="1">
            <x v="920"/>
          </reference>
        </references>
      </pivotArea>
    </format>
    <format dxfId="9225">
      <pivotArea dataOnly="0" labelOnly="1" fieldPosition="0">
        <references count="2">
          <reference field="0" count="1" selected="0">
            <x v="446"/>
          </reference>
          <reference field="1" count="1">
            <x v="921"/>
          </reference>
        </references>
      </pivotArea>
    </format>
    <format dxfId="9224">
      <pivotArea dataOnly="0" labelOnly="1" fieldPosition="0">
        <references count="2">
          <reference field="0" count="1" selected="0">
            <x v="447"/>
          </reference>
          <reference field="1" count="1">
            <x v="922"/>
          </reference>
        </references>
      </pivotArea>
    </format>
    <format dxfId="9223">
      <pivotArea dataOnly="0" labelOnly="1" fieldPosition="0">
        <references count="2">
          <reference field="0" count="1" selected="0">
            <x v="448"/>
          </reference>
          <reference field="1" count="1">
            <x v="923"/>
          </reference>
        </references>
      </pivotArea>
    </format>
    <format dxfId="9222">
      <pivotArea dataOnly="0" labelOnly="1" fieldPosition="0">
        <references count="2">
          <reference field="0" count="1" selected="0">
            <x v="449"/>
          </reference>
          <reference field="1" count="1">
            <x v="924"/>
          </reference>
        </references>
      </pivotArea>
    </format>
    <format dxfId="9221">
      <pivotArea dataOnly="0" labelOnly="1" fieldPosition="0">
        <references count="2">
          <reference field="0" count="1" selected="0">
            <x v="450"/>
          </reference>
          <reference field="1" count="1">
            <x v="925"/>
          </reference>
        </references>
      </pivotArea>
    </format>
    <format dxfId="9220">
      <pivotArea dataOnly="0" labelOnly="1" fieldPosition="0">
        <references count="2">
          <reference field="0" count="1" selected="0">
            <x v="451"/>
          </reference>
          <reference field="1" count="1">
            <x v="926"/>
          </reference>
        </references>
      </pivotArea>
    </format>
    <format dxfId="9219">
      <pivotArea dataOnly="0" labelOnly="1" fieldPosition="0">
        <references count="2">
          <reference field="0" count="1" selected="0">
            <x v="452"/>
          </reference>
          <reference field="1" count="1">
            <x v="927"/>
          </reference>
        </references>
      </pivotArea>
    </format>
    <format dxfId="9218">
      <pivotArea dataOnly="0" labelOnly="1" fieldPosition="0">
        <references count="2">
          <reference field="0" count="1" selected="0">
            <x v="453"/>
          </reference>
          <reference field="1" count="1">
            <x v="928"/>
          </reference>
        </references>
      </pivotArea>
    </format>
    <format dxfId="9217">
      <pivotArea dataOnly="0" labelOnly="1" fieldPosition="0">
        <references count="2">
          <reference field="0" count="1" selected="0">
            <x v="454"/>
          </reference>
          <reference field="1" count="1">
            <x v="929"/>
          </reference>
        </references>
      </pivotArea>
    </format>
    <format dxfId="9216">
      <pivotArea dataOnly="0" labelOnly="1" fieldPosition="0">
        <references count="2">
          <reference field="0" count="1" selected="0">
            <x v="455"/>
          </reference>
          <reference field="1" count="1">
            <x v="930"/>
          </reference>
        </references>
      </pivotArea>
    </format>
    <format dxfId="9215">
      <pivotArea dataOnly="0" labelOnly="1" fieldPosition="0">
        <references count="2">
          <reference field="0" count="1" selected="0">
            <x v="456"/>
          </reference>
          <reference field="1" count="1">
            <x v="931"/>
          </reference>
        </references>
      </pivotArea>
    </format>
    <format dxfId="9214">
      <pivotArea dataOnly="0" labelOnly="1" fieldPosition="0">
        <references count="2">
          <reference field="0" count="1" selected="0">
            <x v="457"/>
          </reference>
          <reference field="1" count="1">
            <x v="932"/>
          </reference>
        </references>
      </pivotArea>
    </format>
    <format dxfId="9213">
      <pivotArea dataOnly="0" labelOnly="1" fieldPosition="0">
        <references count="2">
          <reference field="0" count="1" selected="0">
            <x v="458"/>
          </reference>
          <reference field="1" count="1">
            <x v="933"/>
          </reference>
        </references>
      </pivotArea>
    </format>
    <format dxfId="9212">
      <pivotArea dataOnly="0" labelOnly="1" fieldPosition="0">
        <references count="2">
          <reference field="0" count="1" selected="0">
            <x v="459"/>
          </reference>
          <reference field="1" count="1">
            <x v="934"/>
          </reference>
        </references>
      </pivotArea>
    </format>
    <format dxfId="9211">
      <pivotArea dataOnly="0" labelOnly="1" fieldPosition="0">
        <references count="2">
          <reference field="0" count="1" selected="0">
            <x v="460"/>
          </reference>
          <reference field="1" count="1">
            <x v="935"/>
          </reference>
        </references>
      </pivotArea>
    </format>
    <format dxfId="9210">
      <pivotArea dataOnly="0" labelOnly="1" fieldPosition="0">
        <references count="2">
          <reference field="0" count="1" selected="0">
            <x v="461"/>
          </reference>
          <reference field="1" count="1">
            <x v="936"/>
          </reference>
        </references>
      </pivotArea>
    </format>
    <format dxfId="9209">
      <pivotArea dataOnly="0" labelOnly="1" fieldPosition="0">
        <references count="2">
          <reference field="0" count="1" selected="0">
            <x v="462"/>
          </reference>
          <reference field="1" count="1">
            <x v="937"/>
          </reference>
        </references>
      </pivotArea>
    </format>
    <format dxfId="9208">
      <pivotArea dataOnly="0" labelOnly="1" fieldPosition="0">
        <references count="2">
          <reference field="0" count="1" selected="0">
            <x v="463"/>
          </reference>
          <reference field="1" count="1">
            <x v="938"/>
          </reference>
        </references>
      </pivotArea>
    </format>
    <format dxfId="9207">
      <pivotArea dataOnly="0" labelOnly="1" fieldPosition="0">
        <references count="2">
          <reference field="0" count="1" selected="0">
            <x v="464"/>
          </reference>
          <reference field="1" count="1">
            <x v="939"/>
          </reference>
        </references>
      </pivotArea>
    </format>
    <format dxfId="9206">
      <pivotArea dataOnly="0" labelOnly="1" fieldPosition="0">
        <references count="2">
          <reference field="0" count="1" selected="0">
            <x v="465"/>
          </reference>
          <reference field="1" count="1">
            <x v="940"/>
          </reference>
        </references>
      </pivotArea>
    </format>
    <format dxfId="9205">
      <pivotArea dataOnly="0" labelOnly="1" fieldPosition="0">
        <references count="2">
          <reference field="0" count="1" selected="0">
            <x v="466"/>
          </reference>
          <reference field="1" count="1">
            <x v="941"/>
          </reference>
        </references>
      </pivotArea>
    </format>
    <format dxfId="9204">
      <pivotArea dataOnly="0" labelOnly="1" fieldPosition="0">
        <references count="2">
          <reference field="0" count="1" selected="0">
            <x v="467"/>
          </reference>
          <reference field="1" count="1">
            <x v="942"/>
          </reference>
        </references>
      </pivotArea>
    </format>
    <format dxfId="9203">
      <pivotArea dataOnly="0" labelOnly="1" fieldPosition="0">
        <references count="2">
          <reference field="0" count="1" selected="0">
            <x v="468"/>
          </reference>
          <reference field="1" count="1">
            <x v="943"/>
          </reference>
        </references>
      </pivotArea>
    </format>
    <format dxfId="9202">
      <pivotArea dataOnly="0" labelOnly="1" fieldPosition="0">
        <references count="2">
          <reference field="0" count="1" selected="0">
            <x v="469"/>
          </reference>
          <reference field="1" count="1">
            <x v="944"/>
          </reference>
        </references>
      </pivotArea>
    </format>
    <format dxfId="9201">
      <pivotArea dataOnly="0" labelOnly="1" fieldPosition="0">
        <references count="2">
          <reference field="0" count="1" selected="0">
            <x v="470"/>
          </reference>
          <reference field="1" count="1">
            <x v="945"/>
          </reference>
        </references>
      </pivotArea>
    </format>
    <format dxfId="9200">
      <pivotArea dataOnly="0" labelOnly="1" fieldPosition="0">
        <references count="2">
          <reference field="0" count="1" selected="0">
            <x v="471"/>
          </reference>
          <reference field="1" count="1">
            <x v="946"/>
          </reference>
        </references>
      </pivotArea>
    </format>
    <format dxfId="9199">
      <pivotArea dataOnly="0" labelOnly="1" fieldPosition="0">
        <references count="2">
          <reference field="0" count="1" selected="0">
            <x v="472"/>
          </reference>
          <reference field="1" count="1">
            <x v="947"/>
          </reference>
        </references>
      </pivotArea>
    </format>
    <format dxfId="9198">
      <pivotArea dataOnly="0" labelOnly="1" fieldPosition="0">
        <references count="2">
          <reference field="0" count="1" selected="0">
            <x v="473"/>
          </reference>
          <reference field="1" count="1">
            <x v="948"/>
          </reference>
        </references>
      </pivotArea>
    </format>
    <format dxfId="9197">
      <pivotArea dataOnly="0" labelOnly="1" fieldPosition="0">
        <references count="2">
          <reference field="0" count="1" selected="0">
            <x v="474"/>
          </reference>
          <reference field="1" count="1">
            <x v="949"/>
          </reference>
        </references>
      </pivotArea>
    </format>
    <format dxfId="9196">
      <pivotArea dataOnly="0" labelOnly="1" fieldPosition="0">
        <references count="2">
          <reference field="0" count="1" selected="0">
            <x v="475"/>
          </reference>
          <reference field="1" count="1">
            <x v="950"/>
          </reference>
        </references>
      </pivotArea>
    </format>
    <format dxfId="9195">
      <pivotArea dataOnly="0" labelOnly="1" fieldPosition="0">
        <references count="2">
          <reference field="0" count="1" selected="0">
            <x v="476"/>
          </reference>
          <reference field="1" count="1">
            <x v="951"/>
          </reference>
        </references>
      </pivotArea>
    </format>
    <format dxfId="9194">
      <pivotArea dataOnly="0" labelOnly="1" fieldPosition="0">
        <references count="2">
          <reference field="0" count="1" selected="0">
            <x v="477"/>
          </reference>
          <reference field="1" count="1">
            <x v="952"/>
          </reference>
        </references>
      </pivotArea>
    </format>
    <format dxfId="9193">
      <pivotArea dataOnly="0" labelOnly="1" fieldPosition="0">
        <references count="2">
          <reference field="0" count="1" selected="0">
            <x v="478"/>
          </reference>
          <reference field="1" count="1">
            <x v="953"/>
          </reference>
        </references>
      </pivotArea>
    </format>
    <format dxfId="9192">
      <pivotArea dataOnly="0" labelOnly="1" fieldPosition="0">
        <references count="2">
          <reference field="0" count="1" selected="0">
            <x v="479"/>
          </reference>
          <reference field="1" count="1">
            <x v="954"/>
          </reference>
        </references>
      </pivotArea>
    </format>
    <format dxfId="9191">
      <pivotArea dataOnly="0" labelOnly="1" fieldPosition="0">
        <references count="2">
          <reference field="0" count="1" selected="0">
            <x v="480"/>
          </reference>
          <reference field="1" count="1">
            <x v="955"/>
          </reference>
        </references>
      </pivotArea>
    </format>
    <format dxfId="9190">
      <pivotArea dataOnly="0" labelOnly="1" fieldPosition="0">
        <references count="2">
          <reference field="0" count="1" selected="0">
            <x v="481"/>
          </reference>
          <reference field="1" count="1">
            <x v="956"/>
          </reference>
        </references>
      </pivotArea>
    </format>
    <format dxfId="9189">
      <pivotArea dataOnly="0" labelOnly="1" fieldPosition="0">
        <references count="2">
          <reference field="0" count="1" selected="0">
            <x v="482"/>
          </reference>
          <reference field="1" count="1">
            <x v="957"/>
          </reference>
        </references>
      </pivotArea>
    </format>
    <format dxfId="9188">
      <pivotArea dataOnly="0" labelOnly="1" fieldPosition="0">
        <references count="2">
          <reference field="0" count="1" selected="0">
            <x v="483"/>
          </reference>
          <reference field="1" count="1">
            <x v="958"/>
          </reference>
        </references>
      </pivotArea>
    </format>
    <format dxfId="9187">
      <pivotArea dataOnly="0" labelOnly="1" fieldPosition="0">
        <references count="2">
          <reference field="0" count="1" selected="0">
            <x v="484"/>
          </reference>
          <reference field="1" count="1">
            <x v="959"/>
          </reference>
        </references>
      </pivotArea>
    </format>
    <format dxfId="9186">
      <pivotArea dataOnly="0" labelOnly="1" fieldPosition="0">
        <references count="3">
          <reference field="0" count="1" selected="0">
            <x v="2"/>
          </reference>
          <reference field="1" count="1" selected="0">
            <x v="1"/>
          </reference>
          <reference field="2" count="1">
            <x v="1"/>
          </reference>
        </references>
      </pivotArea>
    </format>
    <format dxfId="9185">
      <pivotArea dataOnly="0" labelOnly="1" fieldPosition="0">
        <references count="3">
          <reference field="0" count="1" selected="0">
            <x v="3"/>
          </reference>
          <reference field="1" count="1" selected="0">
            <x v="2"/>
          </reference>
          <reference field="2" count="1">
            <x v="2"/>
          </reference>
        </references>
      </pivotArea>
    </format>
    <format dxfId="9184">
      <pivotArea dataOnly="0" labelOnly="1" fieldPosition="0">
        <references count="3">
          <reference field="0" count="1" selected="0">
            <x v="8"/>
          </reference>
          <reference field="1" count="1" selected="0">
            <x v="483"/>
          </reference>
          <reference field="2" count="1">
            <x v="484"/>
          </reference>
        </references>
      </pivotArea>
    </format>
    <format dxfId="9183">
      <pivotArea dataOnly="0" labelOnly="1" fieldPosition="0">
        <references count="3">
          <reference field="0" count="1" selected="0">
            <x v="9"/>
          </reference>
          <reference field="1" count="1" selected="0">
            <x v="484"/>
          </reference>
          <reference field="2" count="1">
            <x v="485"/>
          </reference>
        </references>
      </pivotArea>
    </format>
    <format dxfId="9182">
      <pivotArea dataOnly="0" labelOnly="1" fieldPosition="0">
        <references count="3">
          <reference field="0" count="1" selected="0">
            <x v="10"/>
          </reference>
          <reference field="1" count="1" selected="0">
            <x v="485"/>
          </reference>
          <reference field="2" count="1">
            <x v="486"/>
          </reference>
        </references>
      </pivotArea>
    </format>
    <format dxfId="9181">
      <pivotArea dataOnly="0" labelOnly="1" fieldPosition="0">
        <references count="3">
          <reference field="0" count="1" selected="0">
            <x v="11"/>
          </reference>
          <reference field="1" count="1" selected="0">
            <x v="486"/>
          </reference>
          <reference field="2" count="1">
            <x v="487"/>
          </reference>
        </references>
      </pivotArea>
    </format>
    <format dxfId="9180">
      <pivotArea dataOnly="0" labelOnly="1" fieldPosition="0">
        <references count="3">
          <reference field="0" count="1" selected="0">
            <x v="12"/>
          </reference>
          <reference field="1" count="1" selected="0">
            <x v="487"/>
          </reference>
          <reference field="2" count="1">
            <x v="488"/>
          </reference>
        </references>
      </pivotArea>
    </format>
    <format dxfId="9179">
      <pivotArea dataOnly="0" labelOnly="1" fieldPosition="0">
        <references count="3">
          <reference field="0" count="1" selected="0">
            <x v="13"/>
          </reference>
          <reference field="1" count="1" selected="0">
            <x v="488"/>
          </reference>
          <reference field="2" count="1">
            <x v="489"/>
          </reference>
        </references>
      </pivotArea>
    </format>
    <format dxfId="9178">
      <pivotArea dataOnly="0" labelOnly="1" fieldPosition="0">
        <references count="3">
          <reference field="0" count="1" selected="0">
            <x v="14"/>
          </reference>
          <reference field="1" count="1" selected="0">
            <x v="489"/>
          </reference>
          <reference field="2" count="1">
            <x v="490"/>
          </reference>
        </references>
      </pivotArea>
    </format>
    <format dxfId="9177">
      <pivotArea dataOnly="0" labelOnly="1" fieldPosition="0">
        <references count="3">
          <reference field="0" count="1" selected="0">
            <x v="15"/>
          </reference>
          <reference field="1" count="1" selected="0">
            <x v="490"/>
          </reference>
          <reference field="2" count="1">
            <x v="491"/>
          </reference>
        </references>
      </pivotArea>
    </format>
    <format dxfId="9176">
      <pivotArea dataOnly="0" labelOnly="1" fieldPosition="0">
        <references count="3">
          <reference field="0" count="1" selected="0">
            <x v="16"/>
          </reference>
          <reference field="1" count="1" selected="0">
            <x v="491"/>
          </reference>
          <reference field="2" count="1">
            <x v="492"/>
          </reference>
        </references>
      </pivotArea>
    </format>
    <format dxfId="9175">
      <pivotArea dataOnly="0" labelOnly="1" fieldPosition="0">
        <references count="3">
          <reference field="0" count="1" selected="0">
            <x v="17"/>
          </reference>
          <reference field="1" count="1" selected="0">
            <x v="492"/>
          </reference>
          <reference field="2" count="1">
            <x v="493"/>
          </reference>
        </references>
      </pivotArea>
    </format>
    <format dxfId="9174">
      <pivotArea dataOnly="0" labelOnly="1" fieldPosition="0">
        <references count="3">
          <reference field="0" count="1" selected="0">
            <x v="18"/>
          </reference>
          <reference field="1" count="1" selected="0">
            <x v="493"/>
          </reference>
          <reference field="2" count="1">
            <x v="494"/>
          </reference>
        </references>
      </pivotArea>
    </format>
    <format dxfId="9173">
      <pivotArea dataOnly="0" labelOnly="1" fieldPosition="0">
        <references count="3">
          <reference field="0" count="1" selected="0">
            <x v="19"/>
          </reference>
          <reference field="1" count="1" selected="0">
            <x v="494"/>
          </reference>
          <reference field="2" count="1">
            <x v="495"/>
          </reference>
        </references>
      </pivotArea>
    </format>
    <format dxfId="9172">
      <pivotArea dataOnly="0" labelOnly="1" fieldPosition="0">
        <references count="3">
          <reference field="0" count="1" selected="0">
            <x v="20"/>
          </reference>
          <reference field="1" count="1" selected="0">
            <x v="495"/>
          </reference>
          <reference field="2" count="1">
            <x v="496"/>
          </reference>
        </references>
      </pivotArea>
    </format>
    <format dxfId="9171">
      <pivotArea dataOnly="0" labelOnly="1" fieldPosition="0">
        <references count="3">
          <reference field="0" count="1" selected="0">
            <x v="21"/>
          </reference>
          <reference field="1" count="1" selected="0">
            <x v="496"/>
          </reference>
          <reference field="2" count="1">
            <x v="497"/>
          </reference>
        </references>
      </pivotArea>
    </format>
    <format dxfId="9170">
      <pivotArea dataOnly="0" labelOnly="1" fieldPosition="0">
        <references count="3">
          <reference field="0" count="1" selected="0">
            <x v="22"/>
          </reference>
          <reference field="1" count="1" selected="0">
            <x v="497"/>
          </reference>
          <reference field="2" count="1">
            <x v="498"/>
          </reference>
        </references>
      </pivotArea>
    </format>
    <format dxfId="9169">
      <pivotArea dataOnly="0" labelOnly="1" fieldPosition="0">
        <references count="3">
          <reference field="0" count="1" selected="0">
            <x v="23"/>
          </reference>
          <reference field="1" count="1" selected="0">
            <x v="498"/>
          </reference>
          <reference field="2" count="1">
            <x v="499"/>
          </reference>
        </references>
      </pivotArea>
    </format>
    <format dxfId="9168">
      <pivotArea dataOnly="0" labelOnly="1" fieldPosition="0">
        <references count="3">
          <reference field="0" count="1" selected="0">
            <x v="24"/>
          </reference>
          <reference field="1" count="1" selected="0">
            <x v="499"/>
          </reference>
          <reference field="2" count="1">
            <x v="500"/>
          </reference>
        </references>
      </pivotArea>
    </format>
    <format dxfId="9167">
      <pivotArea dataOnly="0" labelOnly="1" fieldPosition="0">
        <references count="3">
          <reference field="0" count="1" selected="0">
            <x v="25"/>
          </reference>
          <reference field="1" count="1" selected="0">
            <x v="500"/>
          </reference>
          <reference field="2" count="1">
            <x v="501"/>
          </reference>
        </references>
      </pivotArea>
    </format>
    <format dxfId="9166">
      <pivotArea dataOnly="0" labelOnly="1" fieldPosition="0">
        <references count="3">
          <reference field="0" count="1" selected="0">
            <x v="26"/>
          </reference>
          <reference field="1" count="1" selected="0">
            <x v="501"/>
          </reference>
          <reference field="2" count="1">
            <x v="502"/>
          </reference>
        </references>
      </pivotArea>
    </format>
    <format dxfId="9165">
      <pivotArea dataOnly="0" labelOnly="1" fieldPosition="0">
        <references count="3">
          <reference field="0" count="1" selected="0">
            <x v="27"/>
          </reference>
          <reference field="1" count="1" selected="0">
            <x v="502"/>
          </reference>
          <reference field="2" count="1">
            <x v="503"/>
          </reference>
        </references>
      </pivotArea>
    </format>
    <format dxfId="9164">
      <pivotArea dataOnly="0" labelOnly="1" fieldPosition="0">
        <references count="3">
          <reference field="0" count="1" selected="0">
            <x v="28"/>
          </reference>
          <reference field="1" count="1" selected="0">
            <x v="503"/>
          </reference>
          <reference field="2" count="1">
            <x v="504"/>
          </reference>
        </references>
      </pivotArea>
    </format>
    <format dxfId="9163">
      <pivotArea dataOnly="0" labelOnly="1" fieldPosition="0">
        <references count="3">
          <reference field="0" count="1" selected="0">
            <x v="29"/>
          </reference>
          <reference field="1" count="1" selected="0">
            <x v="504"/>
          </reference>
          <reference field="2" count="1">
            <x v="505"/>
          </reference>
        </references>
      </pivotArea>
    </format>
    <format dxfId="9162">
      <pivotArea dataOnly="0" labelOnly="1" fieldPosition="0">
        <references count="3">
          <reference field="0" count="1" selected="0">
            <x v="30"/>
          </reference>
          <reference field="1" count="1" selected="0">
            <x v="505"/>
          </reference>
          <reference field="2" count="1">
            <x v="506"/>
          </reference>
        </references>
      </pivotArea>
    </format>
    <format dxfId="9161">
      <pivotArea dataOnly="0" labelOnly="1" fieldPosition="0">
        <references count="3">
          <reference field="0" count="1" selected="0">
            <x v="31"/>
          </reference>
          <reference field="1" count="1" selected="0">
            <x v="506"/>
          </reference>
          <reference field="2" count="1">
            <x v="507"/>
          </reference>
        </references>
      </pivotArea>
    </format>
    <format dxfId="9160">
      <pivotArea dataOnly="0" labelOnly="1" fieldPosition="0">
        <references count="3">
          <reference field="0" count="1" selected="0">
            <x v="32"/>
          </reference>
          <reference field="1" count="1" selected="0">
            <x v="507"/>
          </reference>
          <reference field="2" count="1">
            <x v="508"/>
          </reference>
        </references>
      </pivotArea>
    </format>
    <format dxfId="9159">
      <pivotArea dataOnly="0" labelOnly="1" fieldPosition="0">
        <references count="3">
          <reference field="0" count="1" selected="0">
            <x v="33"/>
          </reference>
          <reference field="1" count="1" selected="0">
            <x v="508"/>
          </reference>
          <reference field="2" count="1">
            <x v="509"/>
          </reference>
        </references>
      </pivotArea>
    </format>
    <format dxfId="9158">
      <pivotArea dataOnly="0" labelOnly="1" fieldPosition="0">
        <references count="3">
          <reference field="0" count="1" selected="0">
            <x v="34"/>
          </reference>
          <reference field="1" count="1" selected="0">
            <x v="509"/>
          </reference>
          <reference field="2" count="1">
            <x v="510"/>
          </reference>
        </references>
      </pivotArea>
    </format>
    <format dxfId="9157">
      <pivotArea dataOnly="0" labelOnly="1" fieldPosition="0">
        <references count="3">
          <reference field="0" count="1" selected="0">
            <x v="35"/>
          </reference>
          <reference field="1" count="1" selected="0">
            <x v="510"/>
          </reference>
          <reference field="2" count="1">
            <x v="511"/>
          </reference>
        </references>
      </pivotArea>
    </format>
    <format dxfId="9156">
      <pivotArea dataOnly="0" labelOnly="1" fieldPosition="0">
        <references count="3">
          <reference field="0" count="1" selected="0">
            <x v="36"/>
          </reference>
          <reference field="1" count="1" selected="0">
            <x v="511"/>
          </reference>
          <reference field="2" count="1">
            <x v="512"/>
          </reference>
        </references>
      </pivotArea>
    </format>
    <format dxfId="9155">
      <pivotArea dataOnly="0" labelOnly="1" fieldPosition="0">
        <references count="3">
          <reference field="0" count="1" selected="0">
            <x v="37"/>
          </reference>
          <reference field="1" count="1" selected="0">
            <x v="512"/>
          </reference>
          <reference field="2" count="1">
            <x v="513"/>
          </reference>
        </references>
      </pivotArea>
    </format>
    <format dxfId="9154">
      <pivotArea dataOnly="0" labelOnly="1" fieldPosition="0">
        <references count="3">
          <reference field="0" count="1" selected="0">
            <x v="38"/>
          </reference>
          <reference field="1" count="1" selected="0">
            <x v="513"/>
          </reference>
          <reference field="2" count="1">
            <x v="514"/>
          </reference>
        </references>
      </pivotArea>
    </format>
    <format dxfId="9153">
      <pivotArea dataOnly="0" labelOnly="1" fieldPosition="0">
        <references count="3">
          <reference field="0" count="1" selected="0">
            <x v="39"/>
          </reference>
          <reference field="1" count="1" selected="0">
            <x v="514"/>
          </reference>
          <reference field="2" count="1">
            <x v="515"/>
          </reference>
        </references>
      </pivotArea>
    </format>
    <format dxfId="9152">
      <pivotArea dataOnly="0" labelOnly="1" fieldPosition="0">
        <references count="3">
          <reference field="0" count="1" selected="0">
            <x v="40"/>
          </reference>
          <reference field="1" count="1" selected="0">
            <x v="515"/>
          </reference>
          <reference field="2" count="1">
            <x v="516"/>
          </reference>
        </references>
      </pivotArea>
    </format>
    <format dxfId="9151">
      <pivotArea dataOnly="0" labelOnly="1" fieldPosition="0">
        <references count="3">
          <reference field="0" count="1" selected="0">
            <x v="41"/>
          </reference>
          <reference field="1" count="1" selected="0">
            <x v="516"/>
          </reference>
          <reference field="2" count="1">
            <x v="517"/>
          </reference>
        </references>
      </pivotArea>
    </format>
    <format dxfId="9150">
      <pivotArea dataOnly="0" labelOnly="1" fieldPosition="0">
        <references count="3">
          <reference field="0" count="1" selected="0">
            <x v="42"/>
          </reference>
          <reference field="1" count="1" selected="0">
            <x v="517"/>
          </reference>
          <reference field="2" count="1">
            <x v="518"/>
          </reference>
        </references>
      </pivotArea>
    </format>
    <format dxfId="9149">
      <pivotArea dataOnly="0" labelOnly="1" fieldPosition="0">
        <references count="3">
          <reference field="0" count="1" selected="0">
            <x v="43"/>
          </reference>
          <reference field="1" count="1" selected="0">
            <x v="518"/>
          </reference>
          <reference field="2" count="1">
            <x v="519"/>
          </reference>
        </references>
      </pivotArea>
    </format>
    <format dxfId="9148">
      <pivotArea dataOnly="0" labelOnly="1" fieldPosition="0">
        <references count="3">
          <reference field="0" count="1" selected="0">
            <x v="44"/>
          </reference>
          <reference field="1" count="1" selected="0">
            <x v="519"/>
          </reference>
          <reference field="2" count="1">
            <x v="520"/>
          </reference>
        </references>
      </pivotArea>
    </format>
    <format dxfId="9147">
      <pivotArea dataOnly="0" labelOnly="1" fieldPosition="0">
        <references count="3">
          <reference field="0" count="1" selected="0">
            <x v="45"/>
          </reference>
          <reference field="1" count="1" selected="0">
            <x v="520"/>
          </reference>
          <reference field="2" count="1">
            <x v="521"/>
          </reference>
        </references>
      </pivotArea>
    </format>
    <format dxfId="9146">
      <pivotArea dataOnly="0" labelOnly="1" fieldPosition="0">
        <references count="3">
          <reference field="0" count="1" selected="0">
            <x v="46"/>
          </reference>
          <reference field="1" count="1" selected="0">
            <x v="521"/>
          </reference>
          <reference field="2" count="1">
            <x v="522"/>
          </reference>
        </references>
      </pivotArea>
    </format>
    <format dxfId="9145">
      <pivotArea dataOnly="0" labelOnly="1" fieldPosition="0">
        <references count="3">
          <reference field="0" count="1" selected="0">
            <x v="47"/>
          </reference>
          <reference field="1" count="1" selected="0">
            <x v="522"/>
          </reference>
          <reference field="2" count="1">
            <x v="523"/>
          </reference>
        </references>
      </pivotArea>
    </format>
    <format dxfId="9144">
      <pivotArea dataOnly="0" labelOnly="1" fieldPosition="0">
        <references count="3">
          <reference field="0" count="1" selected="0">
            <x v="48"/>
          </reference>
          <reference field="1" count="1" selected="0">
            <x v="523"/>
          </reference>
          <reference field="2" count="1">
            <x v="524"/>
          </reference>
        </references>
      </pivotArea>
    </format>
    <format dxfId="9143">
      <pivotArea dataOnly="0" labelOnly="1" fieldPosition="0">
        <references count="3">
          <reference field="0" count="1" selected="0">
            <x v="49"/>
          </reference>
          <reference field="1" count="1" selected="0">
            <x v="524"/>
          </reference>
          <reference field="2" count="1">
            <x v="525"/>
          </reference>
        </references>
      </pivotArea>
    </format>
    <format dxfId="9142">
      <pivotArea dataOnly="0" labelOnly="1" fieldPosition="0">
        <references count="3">
          <reference field="0" count="1" selected="0">
            <x v="50"/>
          </reference>
          <reference field="1" count="1" selected="0">
            <x v="525"/>
          </reference>
          <reference field="2" count="1">
            <x v="526"/>
          </reference>
        </references>
      </pivotArea>
    </format>
    <format dxfId="9141">
      <pivotArea dataOnly="0" labelOnly="1" fieldPosition="0">
        <references count="3">
          <reference field="0" count="1" selected="0">
            <x v="51"/>
          </reference>
          <reference field="1" count="1" selected="0">
            <x v="526"/>
          </reference>
          <reference field="2" count="1">
            <x v="527"/>
          </reference>
        </references>
      </pivotArea>
    </format>
    <format dxfId="9140">
      <pivotArea dataOnly="0" labelOnly="1" fieldPosition="0">
        <references count="3">
          <reference field="0" count="1" selected="0">
            <x v="52"/>
          </reference>
          <reference field="1" count="1" selected="0">
            <x v="527"/>
          </reference>
          <reference field="2" count="1">
            <x v="528"/>
          </reference>
        </references>
      </pivotArea>
    </format>
    <format dxfId="9139">
      <pivotArea dataOnly="0" labelOnly="1" fieldPosition="0">
        <references count="3">
          <reference field="0" count="1" selected="0">
            <x v="53"/>
          </reference>
          <reference field="1" count="1" selected="0">
            <x v="528"/>
          </reference>
          <reference field="2" count="1">
            <x v="529"/>
          </reference>
        </references>
      </pivotArea>
    </format>
    <format dxfId="9138">
      <pivotArea dataOnly="0" labelOnly="1" fieldPosition="0">
        <references count="3">
          <reference field="0" count="1" selected="0">
            <x v="54"/>
          </reference>
          <reference field="1" count="1" selected="0">
            <x v="529"/>
          </reference>
          <reference field="2" count="1">
            <x v="530"/>
          </reference>
        </references>
      </pivotArea>
    </format>
    <format dxfId="9137">
      <pivotArea dataOnly="0" labelOnly="1" fieldPosition="0">
        <references count="3">
          <reference field="0" count="1" selected="0">
            <x v="55"/>
          </reference>
          <reference field="1" count="1" selected="0">
            <x v="530"/>
          </reference>
          <reference field="2" count="1">
            <x v="531"/>
          </reference>
        </references>
      </pivotArea>
    </format>
    <format dxfId="9136">
      <pivotArea dataOnly="0" labelOnly="1" fieldPosition="0">
        <references count="3">
          <reference field="0" count="1" selected="0">
            <x v="56"/>
          </reference>
          <reference field="1" count="1" selected="0">
            <x v="531"/>
          </reference>
          <reference field="2" count="1">
            <x v="532"/>
          </reference>
        </references>
      </pivotArea>
    </format>
    <format dxfId="9135">
      <pivotArea dataOnly="0" labelOnly="1" fieldPosition="0">
        <references count="3">
          <reference field="0" count="1" selected="0">
            <x v="57"/>
          </reference>
          <reference field="1" count="1" selected="0">
            <x v="532"/>
          </reference>
          <reference field="2" count="1">
            <x v="533"/>
          </reference>
        </references>
      </pivotArea>
    </format>
    <format dxfId="9134">
      <pivotArea dataOnly="0" labelOnly="1" fieldPosition="0">
        <references count="3">
          <reference field="0" count="1" selected="0">
            <x v="58"/>
          </reference>
          <reference field="1" count="1" selected="0">
            <x v="533"/>
          </reference>
          <reference field="2" count="1">
            <x v="534"/>
          </reference>
        </references>
      </pivotArea>
    </format>
    <format dxfId="9133">
      <pivotArea dataOnly="0" labelOnly="1" fieldPosition="0">
        <references count="3">
          <reference field="0" count="1" selected="0">
            <x v="59"/>
          </reference>
          <reference field="1" count="1" selected="0">
            <x v="534"/>
          </reference>
          <reference field="2" count="1">
            <x v="535"/>
          </reference>
        </references>
      </pivotArea>
    </format>
    <format dxfId="9132">
      <pivotArea dataOnly="0" labelOnly="1" fieldPosition="0">
        <references count="3">
          <reference field="0" count="1" selected="0">
            <x v="60"/>
          </reference>
          <reference field="1" count="1" selected="0">
            <x v="535"/>
          </reference>
          <reference field="2" count="1">
            <x v="536"/>
          </reference>
        </references>
      </pivotArea>
    </format>
    <format dxfId="9131">
      <pivotArea dataOnly="0" labelOnly="1" fieldPosition="0">
        <references count="3">
          <reference field="0" count="1" selected="0">
            <x v="61"/>
          </reference>
          <reference field="1" count="1" selected="0">
            <x v="536"/>
          </reference>
          <reference field="2" count="1">
            <x v="537"/>
          </reference>
        </references>
      </pivotArea>
    </format>
    <format dxfId="9130">
      <pivotArea dataOnly="0" labelOnly="1" fieldPosition="0">
        <references count="3">
          <reference field="0" count="1" selected="0">
            <x v="62"/>
          </reference>
          <reference field="1" count="1" selected="0">
            <x v="537"/>
          </reference>
          <reference field="2" count="1">
            <x v="538"/>
          </reference>
        </references>
      </pivotArea>
    </format>
    <format dxfId="9129">
      <pivotArea dataOnly="0" labelOnly="1" fieldPosition="0">
        <references count="3">
          <reference field="0" count="1" selected="0">
            <x v="63"/>
          </reference>
          <reference field="1" count="1" selected="0">
            <x v="538"/>
          </reference>
          <reference field="2" count="1">
            <x v="539"/>
          </reference>
        </references>
      </pivotArea>
    </format>
    <format dxfId="9128">
      <pivotArea dataOnly="0" labelOnly="1" fieldPosition="0">
        <references count="3">
          <reference field="0" count="1" selected="0">
            <x v="64"/>
          </reference>
          <reference field="1" count="1" selected="0">
            <x v="539"/>
          </reference>
          <reference field="2" count="1">
            <x v="540"/>
          </reference>
        </references>
      </pivotArea>
    </format>
    <format dxfId="9127">
      <pivotArea dataOnly="0" labelOnly="1" fieldPosition="0">
        <references count="3">
          <reference field="0" count="1" selected="0">
            <x v="65"/>
          </reference>
          <reference field="1" count="1" selected="0">
            <x v="540"/>
          </reference>
          <reference field="2" count="1">
            <x v="541"/>
          </reference>
        </references>
      </pivotArea>
    </format>
    <format dxfId="9126">
      <pivotArea dataOnly="0" labelOnly="1" fieldPosition="0">
        <references count="3">
          <reference field="0" count="1" selected="0">
            <x v="66"/>
          </reference>
          <reference field="1" count="1" selected="0">
            <x v="541"/>
          </reference>
          <reference field="2" count="1">
            <x v="542"/>
          </reference>
        </references>
      </pivotArea>
    </format>
    <format dxfId="9125">
      <pivotArea dataOnly="0" labelOnly="1" fieldPosition="0">
        <references count="3">
          <reference field="0" count="1" selected="0">
            <x v="67"/>
          </reference>
          <reference field="1" count="1" selected="0">
            <x v="542"/>
          </reference>
          <reference field="2" count="1">
            <x v="543"/>
          </reference>
        </references>
      </pivotArea>
    </format>
    <format dxfId="9124">
      <pivotArea dataOnly="0" labelOnly="1" fieldPosition="0">
        <references count="3">
          <reference field="0" count="1" selected="0">
            <x v="68"/>
          </reference>
          <reference field="1" count="1" selected="0">
            <x v="543"/>
          </reference>
          <reference field="2" count="1">
            <x v="544"/>
          </reference>
        </references>
      </pivotArea>
    </format>
    <format dxfId="9123">
      <pivotArea dataOnly="0" labelOnly="1" fieldPosition="0">
        <references count="3">
          <reference field="0" count="1" selected="0">
            <x v="69"/>
          </reference>
          <reference field="1" count="1" selected="0">
            <x v="544"/>
          </reference>
          <reference field="2" count="1">
            <x v="545"/>
          </reference>
        </references>
      </pivotArea>
    </format>
    <format dxfId="9122">
      <pivotArea dataOnly="0" labelOnly="1" fieldPosition="0">
        <references count="3">
          <reference field="0" count="1" selected="0">
            <x v="70"/>
          </reference>
          <reference field="1" count="1" selected="0">
            <x v="545"/>
          </reference>
          <reference field="2" count="1">
            <x v="546"/>
          </reference>
        </references>
      </pivotArea>
    </format>
    <format dxfId="9121">
      <pivotArea dataOnly="0" labelOnly="1" fieldPosition="0">
        <references count="3">
          <reference field="0" count="1" selected="0">
            <x v="71"/>
          </reference>
          <reference field="1" count="1" selected="0">
            <x v="546"/>
          </reference>
          <reference field="2" count="1">
            <x v="547"/>
          </reference>
        </references>
      </pivotArea>
    </format>
    <format dxfId="9120">
      <pivotArea dataOnly="0" labelOnly="1" fieldPosition="0">
        <references count="3">
          <reference field="0" count="1" selected="0">
            <x v="72"/>
          </reference>
          <reference field="1" count="1" selected="0">
            <x v="547"/>
          </reference>
          <reference field="2" count="1">
            <x v="548"/>
          </reference>
        </references>
      </pivotArea>
    </format>
    <format dxfId="9119">
      <pivotArea dataOnly="0" labelOnly="1" fieldPosition="0">
        <references count="3">
          <reference field="0" count="1" selected="0">
            <x v="73"/>
          </reference>
          <reference field="1" count="1" selected="0">
            <x v="548"/>
          </reference>
          <reference field="2" count="1">
            <x v="549"/>
          </reference>
        </references>
      </pivotArea>
    </format>
    <format dxfId="9118">
      <pivotArea dataOnly="0" labelOnly="1" fieldPosition="0">
        <references count="3">
          <reference field="0" count="1" selected="0">
            <x v="74"/>
          </reference>
          <reference field="1" count="1" selected="0">
            <x v="549"/>
          </reference>
          <reference field="2" count="1">
            <x v="550"/>
          </reference>
        </references>
      </pivotArea>
    </format>
    <format dxfId="9117">
      <pivotArea dataOnly="0" labelOnly="1" fieldPosition="0">
        <references count="3">
          <reference field="0" count="1" selected="0">
            <x v="75"/>
          </reference>
          <reference field="1" count="1" selected="0">
            <x v="550"/>
          </reference>
          <reference field="2" count="1">
            <x v="551"/>
          </reference>
        </references>
      </pivotArea>
    </format>
    <format dxfId="9116">
      <pivotArea dataOnly="0" labelOnly="1" fieldPosition="0">
        <references count="3">
          <reference field="0" count="1" selected="0">
            <x v="76"/>
          </reference>
          <reference field="1" count="1" selected="0">
            <x v="551"/>
          </reference>
          <reference field="2" count="1">
            <x v="552"/>
          </reference>
        </references>
      </pivotArea>
    </format>
    <format dxfId="9115">
      <pivotArea dataOnly="0" labelOnly="1" fieldPosition="0">
        <references count="3">
          <reference field="0" count="1" selected="0">
            <x v="77"/>
          </reference>
          <reference field="1" count="1" selected="0">
            <x v="552"/>
          </reference>
          <reference field="2" count="1">
            <x v="553"/>
          </reference>
        </references>
      </pivotArea>
    </format>
    <format dxfId="9114">
      <pivotArea dataOnly="0" labelOnly="1" fieldPosition="0">
        <references count="3">
          <reference field="0" count="1" selected="0">
            <x v="78"/>
          </reference>
          <reference field="1" count="1" selected="0">
            <x v="553"/>
          </reference>
          <reference field="2" count="1">
            <x v="554"/>
          </reference>
        </references>
      </pivotArea>
    </format>
    <format dxfId="9113">
      <pivotArea dataOnly="0" labelOnly="1" fieldPosition="0">
        <references count="3">
          <reference field="0" count="1" selected="0">
            <x v="79"/>
          </reference>
          <reference field="1" count="1" selected="0">
            <x v="554"/>
          </reference>
          <reference field="2" count="1">
            <x v="555"/>
          </reference>
        </references>
      </pivotArea>
    </format>
    <format dxfId="9112">
      <pivotArea dataOnly="0" labelOnly="1" fieldPosition="0">
        <references count="3">
          <reference field="0" count="1" selected="0">
            <x v="80"/>
          </reference>
          <reference field="1" count="1" selected="0">
            <x v="555"/>
          </reference>
          <reference field="2" count="1">
            <x v="556"/>
          </reference>
        </references>
      </pivotArea>
    </format>
    <format dxfId="9111">
      <pivotArea dataOnly="0" labelOnly="1" fieldPosition="0">
        <references count="3">
          <reference field="0" count="1" selected="0">
            <x v="81"/>
          </reference>
          <reference field="1" count="1" selected="0">
            <x v="556"/>
          </reference>
          <reference field="2" count="1">
            <x v="557"/>
          </reference>
        </references>
      </pivotArea>
    </format>
    <format dxfId="9110">
      <pivotArea dataOnly="0" labelOnly="1" fieldPosition="0">
        <references count="3">
          <reference field="0" count="1" selected="0">
            <x v="82"/>
          </reference>
          <reference field="1" count="1" selected="0">
            <x v="557"/>
          </reference>
          <reference field="2" count="1">
            <x v="558"/>
          </reference>
        </references>
      </pivotArea>
    </format>
    <format dxfId="9109">
      <pivotArea dataOnly="0" labelOnly="1" fieldPosition="0">
        <references count="3">
          <reference field="0" count="1" selected="0">
            <x v="83"/>
          </reference>
          <reference field="1" count="1" selected="0">
            <x v="558"/>
          </reference>
          <reference field="2" count="1">
            <x v="559"/>
          </reference>
        </references>
      </pivotArea>
    </format>
    <format dxfId="9108">
      <pivotArea dataOnly="0" labelOnly="1" fieldPosition="0">
        <references count="3">
          <reference field="0" count="1" selected="0">
            <x v="84"/>
          </reference>
          <reference field="1" count="1" selected="0">
            <x v="559"/>
          </reference>
          <reference field="2" count="1">
            <x v="560"/>
          </reference>
        </references>
      </pivotArea>
    </format>
    <format dxfId="9107">
      <pivotArea dataOnly="0" labelOnly="1" fieldPosition="0">
        <references count="3">
          <reference field="0" count="1" selected="0">
            <x v="85"/>
          </reference>
          <reference field="1" count="1" selected="0">
            <x v="560"/>
          </reference>
          <reference field="2" count="1">
            <x v="561"/>
          </reference>
        </references>
      </pivotArea>
    </format>
    <format dxfId="9106">
      <pivotArea dataOnly="0" labelOnly="1" fieldPosition="0">
        <references count="3">
          <reference field="0" count="1" selected="0">
            <x v="86"/>
          </reference>
          <reference field="1" count="1" selected="0">
            <x v="561"/>
          </reference>
          <reference field="2" count="1">
            <x v="562"/>
          </reference>
        </references>
      </pivotArea>
    </format>
    <format dxfId="9105">
      <pivotArea dataOnly="0" labelOnly="1" fieldPosition="0">
        <references count="3">
          <reference field="0" count="1" selected="0">
            <x v="87"/>
          </reference>
          <reference field="1" count="1" selected="0">
            <x v="562"/>
          </reference>
          <reference field="2" count="1">
            <x v="563"/>
          </reference>
        </references>
      </pivotArea>
    </format>
    <format dxfId="9104">
      <pivotArea dataOnly="0" labelOnly="1" fieldPosition="0">
        <references count="3">
          <reference field="0" count="1" selected="0">
            <x v="88"/>
          </reference>
          <reference field="1" count="1" selected="0">
            <x v="563"/>
          </reference>
          <reference field="2" count="1">
            <x v="564"/>
          </reference>
        </references>
      </pivotArea>
    </format>
    <format dxfId="9103">
      <pivotArea dataOnly="0" labelOnly="1" fieldPosition="0">
        <references count="3">
          <reference field="0" count="1" selected="0">
            <x v="89"/>
          </reference>
          <reference field="1" count="1" selected="0">
            <x v="564"/>
          </reference>
          <reference field="2" count="1">
            <x v="565"/>
          </reference>
        </references>
      </pivotArea>
    </format>
    <format dxfId="9102">
      <pivotArea dataOnly="0" labelOnly="1" fieldPosition="0">
        <references count="3">
          <reference field="0" count="1" selected="0">
            <x v="90"/>
          </reference>
          <reference field="1" count="1" selected="0">
            <x v="565"/>
          </reference>
          <reference field="2" count="1">
            <x v="566"/>
          </reference>
        </references>
      </pivotArea>
    </format>
    <format dxfId="9101">
      <pivotArea dataOnly="0" labelOnly="1" fieldPosition="0">
        <references count="3">
          <reference field="0" count="1" selected="0">
            <x v="91"/>
          </reference>
          <reference field="1" count="1" selected="0">
            <x v="566"/>
          </reference>
          <reference field="2" count="1">
            <x v="567"/>
          </reference>
        </references>
      </pivotArea>
    </format>
    <format dxfId="9100">
      <pivotArea dataOnly="0" labelOnly="1" fieldPosition="0">
        <references count="3">
          <reference field="0" count="1" selected="0">
            <x v="92"/>
          </reference>
          <reference field="1" count="1" selected="0">
            <x v="567"/>
          </reference>
          <reference field="2" count="1">
            <x v="568"/>
          </reference>
        </references>
      </pivotArea>
    </format>
    <format dxfId="9099">
      <pivotArea dataOnly="0" labelOnly="1" fieldPosition="0">
        <references count="3">
          <reference field="0" count="1" selected="0">
            <x v="93"/>
          </reference>
          <reference field="1" count="1" selected="0">
            <x v="568"/>
          </reference>
          <reference field="2" count="1">
            <x v="569"/>
          </reference>
        </references>
      </pivotArea>
    </format>
    <format dxfId="9098">
      <pivotArea dataOnly="0" labelOnly="1" fieldPosition="0">
        <references count="3">
          <reference field="0" count="1" selected="0">
            <x v="94"/>
          </reference>
          <reference field="1" count="1" selected="0">
            <x v="569"/>
          </reference>
          <reference field="2" count="1">
            <x v="570"/>
          </reference>
        </references>
      </pivotArea>
    </format>
    <format dxfId="9097">
      <pivotArea dataOnly="0" labelOnly="1" fieldPosition="0">
        <references count="3">
          <reference field="0" count="1" selected="0">
            <x v="95"/>
          </reference>
          <reference field="1" count="1" selected="0">
            <x v="570"/>
          </reference>
          <reference field="2" count="1">
            <x v="571"/>
          </reference>
        </references>
      </pivotArea>
    </format>
    <format dxfId="9096">
      <pivotArea dataOnly="0" labelOnly="1" fieldPosition="0">
        <references count="3">
          <reference field="0" count="1" selected="0">
            <x v="96"/>
          </reference>
          <reference field="1" count="1" selected="0">
            <x v="571"/>
          </reference>
          <reference field="2" count="1">
            <x v="572"/>
          </reference>
        </references>
      </pivotArea>
    </format>
    <format dxfId="9095">
      <pivotArea dataOnly="0" labelOnly="1" fieldPosition="0">
        <references count="3">
          <reference field="0" count="1" selected="0">
            <x v="97"/>
          </reference>
          <reference field="1" count="1" selected="0">
            <x v="572"/>
          </reference>
          <reference field="2" count="1">
            <x v="573"/>
          </reference>
        </references>
      </pivotArea>
    </format>
    <format dxfId="9094">
      <pivotArea dataOnly="0" labelOnly="1" fieldPosition="0">
        <references count="3">
          <reference field="0" count="1" selected="0">
            <x v="98"/>
          </reference>
          <reference field="1" count="1" selected="0">
            <x v="573"/>
          </reference>
          <reference field="2" count="1">
            <x v="574"/>
          </reference>
        </references>
      </pivotArea>
    </format>
    <format dxfId="9093">
      <pivotArea dataOnly="0" labelOnly="1" fieldPosition="0">
        <references count="3">
          <reference field="0" count="1" selected="0">
            <x v="99"/>
          </reference>
          <reference field="1" count="1" selected="0">
            <x v="574"/>
          </reference>
          <reference field="2" count="1">
            <x v="575"/>
          </reference>
        </references>
      </pivotArea>
    </format>
    <format dxfId="9092">
      <pivotArea dataOnly="0" labelOnly="1" fieldPosition="0">
        <references count="3">
          <reference field="0" count="1" selected="0">
            <x v="100"/>
          </reference>
          <reference field="1" count="1" selected="0">
            <x v="575"/>
          </reference>
          <reference field="2" count="1">
            <x v="576"/>
          </reference>
        </references>
      </pivotArea>
    </format>
    <format dxfId="9091">
      <pivotArea dataOnly="0" labelOnly="1" fieldPosition="0">
        <references count="3">
          <reference field="0" count="1" selected="0">
            <x v="101"/>
          </reference>
          <reference field="1" count="1" selected="0">
            <x v="576"/>
          </reference>
          <reference field="2" count="1">
            <x v="577"/>
          </reference>
        </references>
      </pivotArea>
    </format>
    <format dxfId="9090">
      <pivotArea dataOnly="0" labelOnly="1" fieldPosition="0">
        <references count="3">
          <reference field="0" count="1" selected="0">
            <x v="102"/>
          </reference>
          <reference field="1" count="1" selected="0">
            <x v="577"/>
          </reference>
          <reference field="2" count="1">
            <x v="578"/>
          </reference>
        </references>
      </pivotArea>
    </format>
    <format dxfId="9089">
      <pivotArea dataOnly="0" labelOnly="1" fieldPosition="0">
        <references count="3">
          <reference field="0" count="1" selected="0">
            <x v="103"/>
          </reference>
          <reference field="1" count="1" selected="0">
            <x v="578"/>
          </reference>
          <reference field="2" count="1">
            <x v="579"/>
          </reference>
        </references>
      </pivotArea>
    </format>
    <format dxfId="9088">
      <pivotArea dataOnly="0" labelOnly="1" fieldPosition="0">
        <references count="3">
          <reference field="0" count="1" selected="0">
            <x v="104"/>
          </reference>
          <reference field="1" count="1" selected="0">
            <x v="579"/>
          </reference>
          <reference field="2" count="1">
            <x v="580"/>
          </reference>
        </references>
      </pivotArea>
    </format>
    <format dxfId="9087">
      <pivotArea dataOnly="0" labelOnly="1" fieldPosition="0">
        <references count="3">
          <reference field="0" count="1" selected="0">
            <x v="105"/>
          </reference>
          <reference field="1" count="1" selected="0">
            <x v="580"/>
          </reference>
          <reference field="2" count="1">
            <x v="581"/>
          </reference>
        </references>
      </pivotArea>
    </format>
    <format dxfId="9086">
      <pivotArea dataOnly="0" labelOnly="1" fieldPosition="0">
        <references count="3">
          <reference field="0" count="1" selected="0">
            <x v="106"/>
          </reference>
          <reference field="1" count="1" selected="0">
            <x v="581"/>
          </reference>
          <reference field="2" count="1">
            <x v="582"/>
          </reference>
        </references>
      </pivotArea>
    </format>
    <format dxfId="9085">
      <pivotArea dataOnly="0" labelOnly="1" fieldPosition="0">
        <references count="3">
          <reference field="0" count="1" selected="0">
            <x v="107"/>
          </reference>
          <reference field="1" count="1" selected="0">
            <x v="582"/>
          </reference>
          <reference field="2" count="1">
            <x v="583"/>
          </reference>
        </references>
      </pivotArea>
    </format>
    <format dxfId="9084">
      <pivotArea dataOnly="0" labelOnly="1" fieldPosition="0">
        <references count="3">
          <reference field="0" count="1" selected="0">
            <x v="108"/>
          </reference>
          <reference field="1" count="1" selected="0">
            <x v="583"/>
          </reference>
          <reference field="2" count="1">
            <x v="584"/>
          </reference>
        </references>
      </pivotArea>
    </format>
    <format dxfId="9083">
      <pivotArea dataOnly="0" labelOnly="1" fieldPosition="0">
        <references count="3">
          <reference field="0" count="1" selected="0">
            <x v="109"/>
          </reference>
          <reference field="1" count="1" selected="0">
            <x v="584"/>
          </reference>
          <reference field="2" count="1">
            <x v="585"/>
          </reference>
        </references>
      </pivotArea>
    </format>
    <format dxfId="9082">
      <pivotArea dataOnly="0" labelOnly="1" fieldPosition="0">
        <references count="3">
          <reference field="0" count="1" selected="0">
            <x v="110"/>
          </reference>
          <reference field="1" count="1" selected="0">
            <x v="585"/>
          </reference>
          <reference field="2" count="1">
            <x v="586"/>
          </reference>
        </references>
      </pivotArea>
    </format>
    <format dxfId="9081">
      <pivotArea dataOnly="0" labelOnly="1" fieldPosition="0">
        <references count="3">
          <reference field="0" count="1" selected="0">
            <x v="111"/>
          </reference>
          <reference field="1" count="1" selected="0">
            <x v="586"/>
          </reference>
          <reference field="2" count="1">
            <x v="587"/>
          </reference>
        </references>
      </pivotArea>
    </format>
    <format dxfId="9080">
      <pivotArea dataOnly="0" labelOnly="1" fieldPosition="0">
        <references count="3">
          <reference field="0" count="1" selected="0">
            <x v="112"/>
          </reference>
          <reference field="1" count="1" selected="0">
            <x v="587"/>
          </reference>
          <reference field="2" count="1">
            <x v="588"/>
          </reference>
        </references>
      </pivotArea>
    </format>
    <format dxfId="9079">
      <pivotArea dataOnly="0" labelOnly="1" fieldPosition="0">
        <references count="3">
          <reference field="0" count="1" selected="0">
            <x v="113"/>
          </reference>
          <reference field="1" count="1" selected="0">
            <x v="588"/>
          </reference>
          <reference field="2" count="1">
            <x v="589"/>
          </reference>
        </references>
      </pivotArea>
    </format>
    <format dxfId="9078">
      <pivotArea dataOnly="0" labelOnly="1" fieldPosition="0">
        <references count="3">
          <reference field="0" count="1" selected="0">
            <x v="114"/>
          </reference>
          <reference field="1" count="1" selected="0">
            <x v="589"/>
          </reference>
          <reference field="2" count="1">
            <x v="590"/>
          </reference>
        </references>
      </pivotArea>
    </format>
    <format dxfId="9077">
      <pivotArea dataOnly="0" labelOnly="1" fieldPosition="0">
        <references count="3">
          <reference field="0" count="1" selected="0">
            <x v="115"/>
          </reference>
          <reference field="1" count="1" selected="0">
            <x v="590"/>
          </reference>
          <reference field="2" count="1">
            <x v="591"/>
          </reference>
        </references>
      </pivotArea>
    </format>
    <format dxfId="9076">
      <pivotArea dataOnly="0" labelOnly="1" fieldPosition="0">
        <references count="3">
          <reference field="0" count="1" selected="0">
            <x v="116"/>
          </reference>
          <reference field="1" count="1" selected="0">
            <x v="591"/>
          </reference>
          <reference field="2" count="1">
            <x v="592"/>
          </reference>
        </references>
      </pivotArea>
    </format>
    <format dxfId="9075">
      <pivotArea dataOnly="0" labelOnly="1" fieldPosition="0">
        <references count="3">
          <reference field="0" count="1" selected="0">
            <x v="117"/>
          </reference>
          <reference field="1" count="1" selected="0">
            <x v="592"/>
          </reference>
          <reference field="2" count="1">
            <x v="593"/>
          </reference>
        </references>
      </pivotArea>
    </format>
    <format dxfId="9074">
      <pivotArea dataOnly="0" labelOnly="1" fieldPosition="0">
        <references count="3">
          <reference field="0" count="1" selected="0">
            <x v="118"/>
          </reference>
          <reference field="1" count="1" selected="0">
            <x v="593"/>
          </reference>
          <reference field="2" count="1">
            <x v="594"/>
          </reference>
        </references>
      </pivotArea>
    </format>
    <format dxfId="9073">
      <pivotArea dataOnly="0" labelOnly="1" fieldPosition="0">
        <references count="3">
          <reference field="0" count="1" selected="0">
            <x v="119"/>
          </reference>
          <reference field="1" count="1" selected="0">
            <x v="594"/>
          </reference>
          <reference field="2" count="1">
            <x v="595"/>
          </reference>
        </references>
      </pivotArea>
    </format>
    <format dxfId="9072">
      <pivotArea dataOnly="0" labelOnly="1" fieldPosition="0">
        <references count="3">
          <reference field="0" count="1" selected="0">
            <x v="120"/>
          </reference>
          <reference field="1" count="1" selected="0">
            <x v="595"/>
          </reference>
          <reference field="2" count="1">
            <x v="596"/>
          </reference>
        </references>
      </pivotArea>
    </format>
    <format dxfId="9071">
      <pivotArea dataOnly="0" labelOnly="1" fieldPosition="0">
        <references count="3">
          <reference field="0" count="1" selected="0">
            <x v="121"/>
          </reference>
          <reference field="1" count="1" selected="0">
            <x v="596"/>
          </reference>
          <reference field="2" count="1">
            <x v="597"/>
          </reference>
        </references>
      </pivotArea>
    </format>
    <format dxfId="9070">
      <pivotArea dataOnly="0" labelOnly="1" fieldPosition="0">
        <references count="3">
          <reference field="0" count="1" selected="0">
            <x v="122"/>
          </reference>
          <reference field="1" count="1" selected="0">
            <x v="597"/>
          </reference>
          <reference field="2" count="1">
            <x v="598"/>
          </reference>
        </references>
      </pivotArea>
    </format>
    <format dxfId="9069">
      <pivotArea dataOnly="0" labelOnly="1" fieldPosition="0">
        <references count="3">
          <reference field="0" count="1" selected="0">
            <x v="123"/>
          </reference>
          <reference field="1" count="1" selected="0">
            <x v="598"/>
          </reference>
          <reference field="2" count="1">
            <x v="599"/>
          </reference>
        </references>
      </pivotArea>
    </format>
    <format dxfId="9068">
      <pivotArea dataOnly="0" labelOnly="1" fieldPosition="0">
        <references count="3">
          <reference field="0" count="1" selected="0">
            <x v="124"/>
          </reference>
          <reference field="1" count="1" selected="0">
            <x v="599"/>
          </reference>
          <reference field="2" count="1">
            <x v="600"/>
          </reference>
        </references>
      </pivotArea>
    </format>
    <format dxfId="9067">
      <pivotArea dataOnly="0" labelOnly="1" fieldPosition="0">
        <references count="3">
          <reference field="0" count="1" selected="0">
            <x v="125"/>
          </reference>
          <reference field="1" count="1" selected="0">
            <x v="600"/>
          </reference>
          <reference field="2" count="1">
            <x v="601"/>
          </reference>
        </references>
      </pivotArea>
    </format>
    <format dxfId="9066">
      <pivotArea dataOnly="0" labelOnly="1" fieldPosition="0">
        <references count="3">
          <reference field="0" count="1" selected="0">
            <x v="126"/>
          </reference>
          <reference field="1" count="1" selected="0">
            <x v="601"/>
          </reference>
          <reference field="2" count="1">
            <x v="602"/>
          </reference>
        </references>
      </pivotArea>
    </format>
    <format dxfId="9065">
      <pivotArea dataOnly="0" labelOnly="1" fieldPosition="0">
        <references count="3">
          <reference field="0" count="1" selected="0">
            <x v="127"/>
          </reference>
          <reference field="1" count="1" selected="0">
            <x v="602"/>
          </reference>
          <reference field="2" count="1">
            <x v="603"/>
          </reference>
        </references>
      </pivotArea>
    </format>
    <format dxfId="9064">
      <pivotArea dataOnly="0" labelOnly="1" fieldPosition="0">
        <references count="3">
          <reference field="0" count="1" selected="0">
            <x v="128"/>
          </reference>
          <reference field="1" count="1" selected="0">
            <x v="603"/>
          </reference>
          <reference field="2" count="1">
            <x v="604"/>
          </reference>
        </references>
      </pivotArea>
    </format>
    <format dxfId="9063">
      <pivotArea dataOnly="0" labelOnly="1" fieldPosition="0">
        <references count="3">
          <reference field="0" count="1" selected="0">
            <x v="129"/>
          </reference>
          <reference field="1" count="1" selected="0">
            <x v="604"/>
          </reference>
          <reference field="2" count="1">
            <x v="605"/>
          </reference>
        </references>
      </pivotArea>
    </format>
    <format dxfId="9062">
      <pivotArea dataOnly="0" labelOnly="1" fieldPosition="0">
        <references count="3">
          <reference field="0" count="1" selected="0">
            <x v="130"/>
          </reference>
          <reference field="1" count="1" selected="0">
            <x v="605"/>
          </reference>
          <reference field="2" count="1">
            <x v="606"/>
          </reference>
        </references>
      </pivotArea>
    </format>
    <format dxfId="9061">
      <pivotArea dataOnly="0" labelOnly="1" fieldPosition="0">
        <references count="3">
          <reference field="0" count="1" selected="0">
            <x v="131"/>
          </reference>
          <reference field="1" count="1" selected="0">
            <x v="606"/>
          </reference>
          <reference field="2" count="1">
            <x v="607"/>
          </reference>
        </references>
      </pivotArea>
    </format>
    <format dxfId="9060">
      <pivotArea dataOnly="0" labelOnly="1" fieldPosition="0">
        <references count="3">
          <reference field="0" count="1" selected="0">
            <x v="132"/>
          </reference>
          <reference field="1" count="1" selected="0">
            <x v="607"/>
          </reference>
          <reference field="2" count="1">
            <x v="608"/>
          </reference>
        </references>
      </pivotArea>
    </format>
    <format dxfId="9059">
      <pivotArea dataOnly="0" labelOnly="1" fieldPosition="0">
        <references count="3">
          <reference field="0" count="1" selected="0">
            <x v="133"/>
          </reference>
          <reference field="1" count="1" selected="0">
            <x v="608"/>
          </reference>
          <reference field="2" count="1">
            <x v="609"/>
          </reference>
        </references>
      </pivotArea>
    </format>
    <format dxfId="9058">
      <pivotArea dataOnly="0" labelOnly="1" fieldPosition="0">
        <references count="3">
          <reference field="0" count="1" selected="0">
            <x v="134"/>
          </reference>
          <reference field="1" count="1" selected="0">
            <x v="609"/>
          </reference>
          <reference field="2" count="1">
            <x v="610"/>
          </reference>
        </references>
      </pivotArea>
    </format>
    <format dxfId="9057">
      <pivotArea dataOnly="0" labelOnly="1" fieldPosition="0">
        <references count="3">
          <reference field="0" count="1" selected="0">
            <x v="135"/>
          </reference>
          <reference field="1" count="1" selected="0">
            <x v="610"/>
          </reference>
          <reference field="2" count="1">
            <x v="611"/>
          </reference>
        </references>
      </pivotArea>
    </format>
    <format dxfId="9056">
      <pivotArea dataOnly="0" labelOnly="1" fieldPosition="0">
        <references count="3">
          <reference field="0" count="1" selected="0">
            <x v="136"/>
          </reference>
          <reference field="1" count="1" selected="0">
            <x v="611"/>
          </reference>
          <reference field="2" count="1">
            <x v="612"/>
          </reference>
        </references>
      </pivotArea>
    </format>
    <format dxfId="9055">
      <pivotArea dataOnly="0" labelOnly="1" fieldPosition="0">
        <references count="3">
          <reference field="0" count="1" selected="0">
            <x v="137"/>
          </reference>
          <reference field="1" count="1" selected="0">
            <x v="612"/>
          </reference>
          <reference field="2" count="1">
            <x v="613"/>
          </reference>
        </references>
      </pivotArea>
    </format>
    <format dxfId="9054">
      <pivotArea dataOnly="0" labelOnly="1" fieldPosition="0">
        <references count="3">
          <reference field="0" count="1" selected="0">
            <x v="138"/>
          </reference>
          <reference field="1" count="1" selected="0">
            <x v="613"/>
          </reference>
          <reference field="2" count="1">
            <x v="614"/>
          </reference>
        </references>
      </pivotArea>
    </format>
    <format dxfId="9053">
      <pivotArea dataOnly="0" labelOnly="1" fieldPosition="0">
        <references count="3">
          <reference field="0" count="1" selected="0">
            <x v="139"/>
          </reference>
          <reference field="1" count="1" selected="0">
            <x v="614"/>
          </reference>
          <reference field="2" count="1">
            <x v="615"/>
          </reference>
        </references>
      </pivotArea>
    </format>
    <format dxfId="9052">
      <pivotArea dataOnly="0" labelOnly="1" fieldPosition="0">
        <references count="3">
          <reference field="0" count="1" selected="0">
            <x v="140"/>
          </reference>
          <reference field="1" count="1" selected="0">
            <x v="615"/>
          </reference>
          <reference field="2" count="1">
            <x v="616"/>
          </reference>
        </references>
      </pivotArea>
    </format>
    <format dxfId="9051">
      <pivotArea dataOnly="0" labelOnly="1" fieldPosition="0">
        <references count="3">
          <reference field="0" count="1" selected="0">
            <x v="141"/>
          </reference>
          <reference field="1" count="1" selected="0">
            <x v="616"/>
          </reference>
          <reference field="2" count="1">
            <x v="617"/>
          </reference>
        </references>
      </pivotArea>
    </format>
    <format dxfId="9050">
      <pivotArea dataOnly="0" labelOnly="1" fieldPosition="0">
        <references count="3">
          <reference field="0" count="1" selected="0">
            <x v="142"/>
          </reference>
          <reference field="1" count="1" selected="0">
            <x v="617"/>
          </reference>
          <reference field="2" count="1">
            <x v="618"/>
          </reference>
        </references>
      </pivotArea>
    </format>
    <format dxfId="9049">
      <pivotArea dataOnly="0" labelOnly="1" fieldPosition="0">
        <references count="3">
          <reference field="0" count="1" selected="0">
            <x v="143"/>
          </reference>
          <reference field="1" count="1" selected="0">
            <x v="618"/>
          </reference>
          <reference field="2" count="1">
            <x v="619"/>
          </reference>
        </references>
      </pivotArea>
    </format>
    <format dxfId="9048">
      <pivotArea dataOnly="0" labelOnly="1" fieldPosition="0">
        <references count="3">
          <reference field="0" count="1" selected="0">
            <x v="144"/>
          </reference>
          <reference field="1" count="1" selected="0">
            <x v="619"/>
          </reference>
          <reference field="2" count="1">
            <x v="620"/>
          </reference>
        </references>
      </pivotArea>
    </format>
    <format dxfId="9047">
      <pivotArea dataOnly="0" labelOnly="1" fieldPosition="0">
        <references count="3">
          <reference field="0" count="1" selected="0">
            <x v="145"/>
          </reference>
          <reference field="1" count="1" selected="0">
            <x v="620"/>
          </reference>
          <reference field="2" count="1">
            <x v="621"/>
          </reference>
        </references>
      </pivotArea>
    </format>
    <format dxfId="9046">
      <pivotArea dataOnly="0" labelOnly="1" fieldPosition="0">
        <references count="3">
          <reference field="0" count="1" selected="0">
            <x v="146"/>
          </reference>
          <reference field="1" count="1" selected="0">
            <x v="621"/>
          </reference>
          <reference field="2" count="1">
            <x v="622"/>
          </reference>
        </references>
      </pivotArea>
    </format>
    <format dxfId="9045">
      <pivotArea dataOnly="0" labelOnly="1" fieldPosition="0">
        <references count="3">
          <reference field="0" count="1" selected="0">
            <x v="147"/>
          </reference>
          <reference field="1" count="1" selected="0">
            <x v="622"/>
          </reference>
          <reference field="2" count="1">
            <x v="623"/>
          </reference>
        </references>
      </pivotArea>
    </format>
    <format dxfId="9044">
      <pivotArea dataOnly="0" labelOnly="1" fieldPosition="0">
        <references count="3">
          <reference field="0" count="1" selected="0">
            <x v="148"/>
          </reference>
          <reference field="1" count="1" selected="0">
            <x v="623"/>
          </reference>
          <reference field="2" count="1">
            <x v="624"/>
          </reference>
        </references>
      </pivotArea>
    </format>
    <format dxfId="9043">
      <pivotArea dataOnly="0" labelOnly="1" fieldPosition="0">
        <references count="3">
          <reference field="0" count="1" selected="0">
            <x v="149"/>
          </reference>
          <reference field="1" count="1" selected="0">
            <x v="624"/>
          </reference>
          <reference field="2" count="1">
            <x v="625"/>
          </reference>
        </references>
      </pivotArea>
    </format>
    <format dxfId="9042">
      <pivotArea dataOnly="0" labelOnly="1" fieldPosition="0">
        <references count="3">
          <reference field="0" count="1" selected="0">
            <x v="150"/>
          </reference>
          <reference field="1" count="1" selected="0">
            <x v="625"/>
          </reference>
          <reference field="2" count="1">
            <x v="626"/>
          </reference>
        </references>
      </pivotArea>
    </format>
    <format dxfId="9041">
      <pivotArea dataOnly="0" labelOnly="1" fieldPosition="0">
        <references count="3">
          <reference field="0" count="1" selected="0">
            <x v="151"/>
          </reference>
          <reference field="1" count="1" selected="0">
            <x v="626"/>
          </reference>
          <reference field="2" count="1">
            <x v="627"/>
          </reference>
        </references>
      </pivotArea>
    </format>
    <format dxfId="9040">
      <pivotArea dataOnly="0" labelOnly="1" fieldPosition="0">
        <references count="3">
          <reference field="0" count="1" selected="0">
            <x v="152"/>
          </reference>
          <reference field="1" count="1" selected="0">
            <x v="627"/>
          </reference>
          <reference field="2" count="1">
            <x v="628"/>
          </reference>
        </references>
      </pivotArea>
    </format>
    <format dxfId="9039">
      <pivotArea dataOnly="0" labelOnly="1" fieldPosition="0">
        <references count="3">
          <reference field="0" count="1" selected="0">
            <x v="153"/>
          </reference>
          <reference field="1" count="1" selected="0">
            <x v="628"/>
          </reference>
          <reference field="2" count="1">
            <x v="629"/>
          </reference>
        </references>
      </pivotArea>
    </format>
    <format dxfId="9038">
      <pivotArea dataOnly="0" labelOnly="1" fieldPosition="0">
        <references count="3">
          <reference field="0" count="1" selected="0">
            <x v="154"/>
          </reference>
          <reference field="1" count="1" selected="0">
            <x v="629"/>
          </reference>
          <reference field="2" count="1">
            <x v="630"/>
          </reference>
        </references>
      </pivotArea>
    </format>
    <format dxfId="9037">
      <pivotArea dataOnly="0" labelOnly="1" fieldPosition="0">
        <references count="3">
          <reference field="0" count="1" selected="0">
            <x v="155"/>
          </reference>
          <reference field="1" count="1" selected="0">
            <x v="630"/>
          </reference>
          <reference field="2" count="1">
            <x v="631"/>
          </reference>
        </references>
      </pivotArea>
    </format>
    <format dxfId="9036">
      <pivotArea dataOnly="0" labelOnly="1" fieldPosition="0">
        <references count="3">
          <reference field="0" count="1" selected="0">
            <x v="156"/>
          </reference>
          <reference field="1" count="1" selected="0">
            <x v="631"/>
          </reference>
          <reference field="2" count="1">
            <x v="632"/>
          </reference>
        </references>
      </pivotArea>
    </format>
    <format dxfId="9035">
      <pivotArea dataOnly="0" labelOnly="1" fieldPosition="0">
        <references count="3">
          <reference field="0" count="1" selected="0">
            <x v="157"/>
          </reference>
          <reference field="1" count="1" selected="0">
            <x v="632"/>
          </reference>
          <reference field="2" count="1">
            <x v="633"/>
          </reference>
        </references>
      </pivotArea>
    </format>
    <format dxfId="9034">
      <pivotArea dataOnly="0" labelOnly="1" fieldPosition="0">
        <references count="3">
          <reference field="0" count="1" selected="0">
            <x v="158"/>
          </reference>
          <reference field="1" count="1" selected="0">
            <x v="633"/>
          </reference>
          <reference field="2" count="1">
            <x v="634"/>
          </reference>
        </references>
      </pivotArea>
    </format>
    <format dxfId="9033">
      <pivotArea dataOnly="0" labelOnly="1" fieldPosition="0">
        <references count="3">
          <reference field="0" count="1" selected="0">
            <x v="159"/>
          </reference>
          <reference field="1" count="1" selected="0">
            <x v="634"/>
          </reference>
          <reference field="2" count="1">
            <x v="635"/>
          </reference>
        </references>
      </pivotArea>
    </format>
    <format dxfId="9032">
      <pivotArea dataOnly="0" labelOnly="1" fieldPosition="0">
        <references count="3">
          <reference field="0" count="1" selected="0">
            <x v="160"/>
          </reference>
          <reference field="1" count="1" selected="0">
            <x v="635"/>
          </reference>
          <reference field="2" count="1">
            <x v="636"/>
          </reference>
        </references>
      </pivotArea>
    </format>
    <format dxfId="9031">
      <pivotArea dataOnly="0" labelOnly="1" fieldPosition="0">
        <references count="3">
          <reference field="0" count="1" selected="0">
            <x v="161"/>
          </reference>
          <reference field="1" count="1" selected="0">
            <x v="636"/>
          </reference>
          <reference field="2" count="1">
            <x v="637"/>
          </reference>
        </references>
      </pivotArea>
    </format>
    <format dxfId="9030">
      <pivotArea dataOnly="0" labelOnly="1" fieldPosition="0">
        <references count="3">
          <reference field="0" count="1" selected="0">
            <x v="162"/>
          </reference>
          <reference field="1" count="1" selected="0">
            <x v="637"/>
          </reference>
          <reference field="2" count="1">
            <x v="638"/>
          </reference>
        </references>
      </pivotArea>
    </format>
    <format dxfId="9029">
      <pivotArea dataOnly="0" labelOnly="1" fieldPosition="0">
        <references count="3">
          <reference field="0" count="1" selected="0">
            <x v="163"/>
          </reference>
          <reference field="1" count="1" selected="0">
            <x v="638"/>
          </reference>
          <reference field="2" count="1">
            <x v="639"/>
          </reference>
        </references>
      </pivotArea>
    </format>
    <format dxfId="9028">
      <pivotArea dataOnly="0" labelOnly="1" fieldPosition="0">
        <references count="3">
          <reference field="0" count="1" selected="0">
            <x v="164"/>
          </reference>
          <reference field="1" count="1" selected="0">
            <x v="639"/>
          </reference>
          <reference field="2" count="1">
            <x v="640"/>
          </reference>
        </references>
      </pivotArea>
    </format>
    <format dxfId="9027">
      <pivotArea dataOnly="0" labelOnly="1" fieldPosition="0">
        <references count="3">
          <reference field="0" count="1" selected="0">
            <x v="165"/>
          </reference>
          <reference field="1" count="1" selected="0">
            <x v="640"/>
          </reference>
          <reference field="2" count="1">
            <x v="641"/>
          </reference>
        </references>
      </pivotArea>
    </format>
    <format dxfId="9026">
      <pivotArea dataOnly="0" labelOnly="1" fieldPosition="0">
        <references count="3">
          <reference field="0" count="1" selected="0">
            <x v="166"/>
          </reference>
          <reference field="1" count="1" selected="0">
            <x v="641"/>
          </reference>
          <reference field="2" count="1">
            <x v="642"/>
          </reference>
        </references>
      </pivotArea>
    </format>
    <format dxfId="9025">
      <pivotArea dataOnly="0" labelOnly="1" fieldPosition="0">
        <references count="3">
          <reference field="0" count="1" selected="0">
            <x v="167"/>
          </reference>
          <reference field="1" count="1" selected="0">
            <x v="642"/>
          </reference>
          <reference field="2" count="1">
            <x v="643"/>
          </reference>
        </references>
      </pivotArea>
    </format>
    <format dxfId="9024">
      <pivotArea dataOnly="0" labelOnly="1" fieldPosition="0">
        <references count="3">
          <reference field="0" count="1" selected="0">
            <x v="168"/>
          </reference>
          <reference field="1" count="1" selected="0">
            <x v="643"/>
          </reference>
          <reference field="2" count="1">
            <x v="644"/>
          </reference>
        </references>
      </pivotArea>
    </format>
    <format dxfId="9023">
      <pivotArea dataOnly="0" labelOnly="1" fieldPosition="0">
        <references count="3">
          <reference field="0" count="1" selected="0">
            <x v="169"/>
          </reference>
          <reference field="1" count="1" selected="0">
            <x v="644"/>
          </reference>
          <reference field="2" count="1">
            <x v="645"/>
          </reference>
        </references>
      </pivotArea>
    </format>
    <format dxfId="9022">
      <pivotArea dataOnly="0" labelOnly="1" fieldPosition="0">
        <references count="3">
          <reference field="0" count="1" selected="0">
            <x v="170"/>
          </reference>
          <reference field="1" count="1" selected="0">
            <x v="645"/>
          </reference>
          <reference field="2" count="1">
            <x v="646"/>
          </reference>
        </references>
      </pivotArea>
    </format>
    <format dxfId="9021">
      <pivotArea dataOnly="0" labelOnly="1" fieldPosition="0">
        <references count="3">
          <reference field="0" count="1" selected="0">
            <x v="171"/>
          </reference>
          <reference field="1" count="1" selected="0">
            <x v="646"/>
          </reference>
          <reference field="2" count="1">
            <x v="647"/>
          </reference>
        </references>
      </pivotArea>
    </format>
    <format dxfId="9020">
      <pivotArea dataOnly="0" labelOnly="1" fieldPosition="0">
        <references count="3">
          <reference field="0" count="1" selected="0">
            <x v="172"/>
          </reference>
          <reference field="1" count="1" selected="0">
            <x v="647"/>
          </reference>
          <reference field="2" count="1">
            <x v="648"/>
          </reference>
        </references>
      </pivotArea>
    </format>
    <format dxfId="9019">
      <pivotArea dataOnly="0" labelOnly="1" fieldPosition="0">
        <references count="3">
          <reference field="0" count="1" selected="0">
            <x v="173"/>
          </reference>
          <reference field="1" count="1" selected="0">
            <x v="648"/>
          </reference>
          <reference field="2" count="1">
            <x v="649"/>
          </reference>
        </references>
      </pivotArea>
    </format>
    <format dxfId="9018">
      <pivotArea dataOnly="0" labelOnly="1" fieldPosition="0">
        <references count="3">
          <reference field="0" count="1" selected="0">
            <x v="174"/>
          </reference>
          <reference field="1" count="1" selected="0">
            <x v="649"/>
          </reference>
          <reference field="2" count="1">
            <x v="650"/>
          </reference>
        </references>
      </pivotArea>
    </format>
    <format dxfId="9017">
      <pivotArea dataOnly="0" labelOnly="1" fieldPosition="0">
        <references count="3">
          <reference field="0" count="1" selected="0">
            <x v="175"/>
          </reference>
          <reference field="1" count="1" selected="0">
            <x v="650"/>
          </reference>
          <reference field="2" count="1">
            <x v="651"/>
          </reference>
        </references>
      </pivotArea>
    </format>
    <format dxfId="9016">
      <pivotArea dataOnly="0" labelOnly="1" fieldPosition="0">
        <references count="3">
          <reference field="0" count="1" selected="0">
            <x v="176"/>
          </reference>
          <reference field="1" count="1" selected="0">
            <x v="651"/>
          </reference>
          <reference field="2" count="1">
            <x v="652"/>
          </reference>
        </references>
      </pivotArea>
    </format>
    <format dxfId="9015">
      <pivotArea dataOnly="0" labelOnly="1" fieldPosition="0">
        <references count="3">
          <reference field="0" count="1" selected="0">
            <x v="177"/>
          </reference>
          <reference field="1" count="1" selected="0">
            <x v="652"/>
          </reference>
          <reference field="2" count="1">
            <x v="653"/>
          </reference>
        </references>
      </pivotArea>
    </format>
    <format dxfId="9014">
      <pivotArea dataOnly="0" labelOnly="1" fieldPosition="0">
        <references count="3">
          <reference field="0" count="1" selected="0">
            <x v="178"/>
          </reference>
          <reference field="1" count="1" selected="0">
            <x v="653"/>
          </reference>
          <reference field="2" count="1">
            <x v="654"/>
          </reference>
        </references>
      </pivotArea>
    </format>
    <format dxfId="9013">
      <pivotArea dataOnly="0" labelOnly="1" fieldPosition="0">
        <references count="3">
          <reference field="0" count="1" selected="0">
            <x v="179"/>
          </reference>
          <reference field="1" count="1" selected="0">
            <x v="654"/>
          </reference>
          <reference field="2" count="1">
            <x v="655"/>
          </reference>
        </references>
      </pivotArea>
    </format>
    <format dxfId="9012">
      <pivotArea dataOnly="0" labelOnly="1" fieldPosition="0">
        <references count="3">
          <reference field="0" count="1" selected="0">
            <x v="180"/>
          </reference>
          <reference field="1" count="1" selected="0">
            <x v="655"/>
          </reference>
          <reference field="2" count="1">
            <x v="656"/>
          </reference>
        </references>
      </pivotArea>
    </format>
    <format dxfId="9011">
      <pivotArea dataOnly="0" labelOnly="1" fieldPosition="0">
        <references count="3">
          <reference field="0" count="1" selected="0">
            <x v="181"/>
          </reference>
          <reference field="1" count="1" selected="0">
            <x v="656"/>
          </reference>
          <reference field="2" count="1">
            <x v="657"/>
          </reference>
        </references>
      </pivotArea>
    </format>
    <format dxfId="9010">
      <pivotArea dataOnly="0" labelOnly="1" fieldPosition="0">
        <references count="3">
          <reference field="0" count="1" selected="0">
            <x v="182"/>
          </reference>
          <reference field="1" count="1" selected="0">
            <x v="657"/>
          </reference>
          <reference field="2" count="1">
            <x v="658"/>
          </reference>
        </references>
      </pivotArea>
    </format>
    <format dxfId="9009">
      <pivotArea dataOnly="0" labelOnly="1" fieldPosition="0">
        <references count="3">
          <reference field="0" count="1" selected="0">
            <x v="183"/>
          </reference>
          <reference field="1" count="1" selected="0">
            <x v="658"/>
          </reference>
          <reference field="2" count="1">
            <x v="659"/>
          </reference>
        </references>
      </pivotArea>
    </format>
    <format dxfId="9008">
      <pivotArea dataOnly="0" labelOnly="1" fieldPosition="0">
        <references count="3">
          <reference field="0" count="1" selected="0">
            <x v="184"/>
          </reference>
          <reference field="1" count="1" selected="0">
            <x v="659"/>
          </reference>
          <reference field="2" count="1">
            <x v="660"/>
          </reference>
        </references>
      </pivotArea>
    </format>
    <format dxfId="9007">
      <pivotArea dataOnly="0" labelOnly="1" fieldPosition="0">
        <references count="3">
          <reference field="0" count="1" selected="0">
            <x v="185"/>
          </reference>
          <reference field="1" count="1" selected="0">
            <x v="660"/>
          </reference>
          <reference field="2" count="1">
            <x v="661"/>
          </reference>
        </references>
      </pivotArea>
    </format>
    <format dxfId="9006">
      <pivotArea dataOnly="0" labelOnly="1" fieldPosition="0">
        <references count="3">
          <reference field="0" count="1" selected="0">
            <x v="186"/>
          </reference>
          <reference field="1" count="1" selected="0">
            <x v="661"/>
          </reference>
          <reference field="2" count="1">
            <x v="662"/>
          </reference>
        </references>
      </pivotArea>
    </format>
    <format dxfId="9005">
      <pivotArea dataOnly="0" labelOnly="1" fieldPosition="0">
        <references count="3">
          <reference field="0" count="1" selected="0">
            <x v="187"/>
          </reference>
          <reference field="1" count="1" selected="0">
            <x v="662"/>
          </reference>
          <reference field="2" count="1">
            <x v="663"/>
          </reference>
        </references>
      </pivotArea>
    </format>
    <format dxfId="9004">
      <pivotArea dataOnly="0" labelOnly="1" fieldPosition="0">
        <references count="3">
          <reference field="0" count="1" selected="0">
            <x v="188"/>
          </reference>
          <reference field="1" count="1" selected="0">
            <x v="663"/>
          </reference>
          <reference field="2" count="1">
            <x v="664"/>
          </reference>
        </references>
      </pivotArea>
    </format>
    <format dxfId="9003">
      <pivotArea dataOnly="0" labelOnly="1" fieldPosition="0">
        <references count="3">
          <reference field="0" count="1" selected="0">
            <x v="189"/>
          </reference>
          <reference field="1" count="1" selected="0">
            <x v="664"/>
          </reference>
          <reference field="2" count="1">
            <x v="665"/>
          </reference>
        </references>
      </pivotArea>
    </format>
    <format dxfId="9002">
      <pivotArea dataOnly="0" labelOnly="1" fieldPosition="0">
        <references count="3">
          <reference field="0" count="1" selected="0">
            <x v="190"/>
          </reference>
          <reference field="1" count="1" selected="0">
            <x v="665"/>
          </reference>
          <reference field="2" count="1">
            <x v="666"/>
          </reference>
        </references>
      </pivotArea>
    </format>
    <format dxfId="9001">
      <pivotArea dataOnly="0" labelOnly="1" fieldPosition="0">
        <references count="3">
          <reference field="0" count="1" selected="0">
            <x v="191"/>
          </reference>
          <reference field="1" count="1" selected="0">
            <x v="666"/>
          </reference>
          <reference field="2" count="1">
            <x v="667"/>
          </reference>
        </references>
      </pivotArea>
    </format>
    <format dxfId="9000">
      <pivotArea dataOnly="0" labelOnly="1" fieldPosition="0">
        <references count="3">
          <reference field="0" count="1" selected="0">
            <x v="192"/>
          </reference>
          <reference field="1" count="1" selected="0">
            <x v="667"/>
          </reference>
          <reference field="2" count="1">
            <x v="668"/>
          </reference>
        </references>
      </pivotArea>
    </format>
    <format dxfId="8999">
      <pivotArea dataOnly="0" labelOnly="1" fieldPosition="0">
        <references count="3">
          <reference field="0" count="1" selected="0">
            <x v="193"/>
          </reference>
          <reference field="1" count="1" selected="0">
            <x v="668"/>
          </reference>
          <reference field="2" count="1">
            <x v="669"/>
          </reference>
        </references>
      </pivotArea>
    </format>
    <format dxfId="8998">
      <pivotArea dataOnly="0" labelOnly="1" fieldPosition="0">
        <references count="3">
          <reference field="0" count="1" selected="0">
            <x v="194"/>
          </reference>
          <reference field="1" count="1" selected="0">
            <x v="669"/>
          </reference>
          <reference field="2" count="1">
            <x v="670"/>
          </reference>
        </references>
      </pivotArea>
    </format>
    <format dxfId="8997">
      <pivotArea dataOnly="0" labelOnly="1" fieldPosition="0">
        <references count="3">
          <reference field="0" count="1" selected="0">
            <x v="195"/>
          </reference>
          <reference field="1" count="1" selected="0">
            <x v="670"/>
          </reference>
          <reference field="2" count="1">
            <x v="671"/>
          </reference>
        </references>
      </pivotArea>
    </format>
    <format dxfId="8996">
      <pivotArea dataOnly="0" labelOnly="1" fieldPosition="0">
        <references count="3">
          <reference field="0" count="1" selected="0">
            <x v="196"/>
          </reference>
          <reference field="1" count="1" selected="0">
            <x v="671"/>
          </reference>
          <reference field="2" count="1">
            <x v="672"/>
          </reference>
        </references>
      </pivotArea>
    </format>
    <format dxfId="8995">
      <pivotArea dataOnly="0" labelOnly="1" fieldPosition="0">
        <references count="3">
          <reference field="0" count="1" selected="0">
            <x v="197"/>
          </reference>
          <reference field="1" count="1" selected="0">
            <x v="672"/>
          </reference>
          <reference field="2" count="1">
            <x v="673"/>
          </reference>
        </references>
      </pivotArea>
    </format>
    <format dxfId="8994">
      <pivotArea dataOnly="0" labelOnly="1" fieldPosition="0">
        <references count="3">
          <reference field="0" count="1" selected="0">
            <x v="198"/>
          </reference>
          <reference field="1" count="1" selected="0">
            <x v="673"/>
          </reference>
          <reference field="2" count="1">
            <x v="674"/>
          </reference>
        </references>
      </pivotArea>
    </format>
    <format dxfId="8993">
      <pivotArea dataOnly="0" labelOnly="1" fieldPosition="0">
        <references count="3">
          <reference field="0" count="1" selected="0">
            <x v="199"/>
          </reference>
          <reference field="1" count="1" selected="0">
            <x v="674"/>
          </reference>
          <reference field="2" count="1">
            <x v="675"/>
          </reference>
        </references>
      </pivotArea>
    </format>
    <format dxfId="8992">
      <pivotArea dataOnly="0" labelOnly="1" fieldPosition="0">
        <references count="3">
          <reference field="0" count="1" selected="0">
            <x v="200"/>
          </reference>
          <reference field="1" count="1" selected="0">
            <x v="675"/>
          </reference>
          <reference field="2" count="1">
            <x v="676"/>
          </reference>
        </references>
      </pivotArea>
    </format>
    <format dxfId="8991">
      <pivotArea dataOnly="0" labelOnly="1" fieldPosition="0">
        <references count="3">
          <reference field="0" count="1" selected="0">
            <x v="201"/>
          </reference>
          <reference field="1" count="1" selected="0">
            <x v="676"/>
          </reference>
          <reference field="2" count="1">
            <x v="677"/>
          </reference>
        </references>
      </pivotArea>
    </format>
    <format dxfId="8990">
      <pivotArea dataOnly="0" labelOnly="1" fieldPosition="0">
        <references count="3">
          <reference field="0" count="1" selected="0">
            <x v="202"/>
          </reference>
          <reference field="1" count="1" selected="0">
            <x v="677"/>
          </reference>
          <reference field="2" count="1">
            <x v="678"/>
          </reference>
        </references>
      </pivotArea>
    </format>
    <format dxfId="8989">
      <pivotArea dataOnly="0" labelOnly="1" fieldPosition="0">
        <references count="3">
          <reference field="0" count="1" selected="0">
            <x v="203"/>
          </reference>
          <reference field="1" count="1" selected="0">
            <x v="678"/>
          </reference>
          <reference field="2" count="1">
            <x v="679"/>
          </reference>
        </references>
      </pivotArea>
    </format>
    <format dxfId="8988">
      <pivotArea dataOnly="0" labelOnly="1" fieldPosition="0">
        <references count="3">
          <reference field="0" count="1" selected="0">
            <x v="204"/>
          </reference>
          <reference field="1" count="1" selected="0">
            <x v="679"/>
          </reference>
          <reference field="2" count="1">
            <x v="680"/>
          </reference>
        </references>
      </pivotArea>
    </format>
    <format dxfId="8987">
      <pivotArea dataOnly="0" labelOnly="1" fieldPosition="0">
        <references count="3">
          <reference field="0" count="1" selected="0">
            <x v="205"/>
          </reference>
          <reference field="1" count="1" selected="0">
            <x v="680"/>
          </reference>
          <reference field="2" count="1">
            <x v="681"/>
          </reference>
        </references>
      </pivotArea>
    </format>
    <format dxfId="8986">
      <pivotArea dataOnly="0" labelOnly="1" fieldPosition="0">
        <references count="3">
          <reference field="0" count="1" selected="0">
            <x v="206"/>
          </reference>
          <reference field="1" count="1" selected="0">
            <x v="681"/>
          </reference>
          <reference field="2" count="1">
            <x v="682"/>
          </reference>
        </references>
      </pivotArea>
    </format>
    <format dxfId="8985">
      <pivotArea dataOnly="0" labelOnly="1" fieldPosition="0">
        <references count="3">
          <reference field="0" count="1" selected="0">
            <x v="207"/>
          </reference>
          <reference field="1" count="1" selected="0">
            <x v="682"/>
          </reference>
          <reference field="2" count="1">
            <x v="683"/>
          </reference>
        </references>
      </pivotArea>
    </format>
    <format dxfId="8984">
      <pivotArea dataOnly="0" labelOnly="1" fieldPosition="0">
        <references count="3">
          <reference field="0" count="1" selected="0">
            <x v="208"/>
          </reference>
          <reference field="1" count="1" selected="0">
            <x v="683"/>
          </reference>
          <reference field="2" count="1">
            <x v="684"/>
          </reference>
        </references>
      </pivotArea>
    </format>
    <format dxfId="8983">
      <pivotArea dataOnly="0" labelOnly="1" fieldPosition="0">
        <references count="3">
          <reference field="0" count="1" selected="0">
            <x v="209"/>
          </reference>
          <reference field="1" count="1" selected="0">
            <x v="684"/>
          </reference>
          <reference field="2" count="1">
            <x v="685"/>
          </reference>
        </references>
      </pivotArea>
    </format>
    <format dxfId="8982">
      <pivotArea dataOnly="0" labelOnly="1" fieldPosition="0">
        <references count="3">
          <reference field="0" count="1" selected="0">
            <x v="210"/>
          </reference>
          <reference field="1" count="1" selected="0">
            <x v="685"/>
          </reference>
          <reference field="2" count="1">
            <x v="686"/>
          </reference>
        </references>
      </pivotArea>
    </format>
    <format dxfId="8981">
      <pivotArea dataOnly="0" labelOnly="1" fieldPosition="0">
        <references count="3">
          <reference field="0" count="1" selected="0">
            <x v="211"/>
          </reference>
          <reference field="1" count="1" selected="0">
            <x v="686"/>
          </reference>
          <reference field="2" count="1">
            <x v="687"/>
          </reference>
        </references>
      </pivotArea>
    </format>
    <format dxfId="8980">
      <pivotArea dataOnly="0" labelOnly="1" fieldPosition="0">
        <references count="3">
          <reference field="0" count="1" selected="0">
            <x v="212"/>
          </reference>
          <reference field="1" count="1" selected="0">
            <x v="687"/>
          </reference>
          <reference field="2" count="1">
            <x v="688"/>
          </reference>
        </references>
      </pivotArea>
    </format>
    <format dxfId="8979">
      <pivotArea dataOnly="0" labelOnly="1" fieldPosition="0">
        <references count="3">
          <reference field="0" count="1" selected="0">
            <x v="213"/>
          </reference>
          <reference field="1" count="1" selected="0">
            <x v="688"/>
          </reference>
          <reference field="2" count="1">
            <x v="689"/>
          </reference>
        </references>
      </pivotArea>
    </format>
    <format dxfId="8978">
      <pivotArea dataOnly="0" labelOnly="1" fieldPosition="0">
        <references count="3">
          <reference field="0" count="1" selected="0">
            <x v="214"/>
          </reference>
          <reference field="1" count="1" selected="0">
            <x v="689"/>
          </reference>
          <reference field="2" count="1">
            <x v="690"/>
          </reference>
        </references>
      </pivotArea>
    </format>
    <format dxfId="8977">
      <pivotArea dataOnly="0" labelOnly="1" fieldPosition="0">
        <references count="3">
          <reference field="0" count="1" selected="0">
            <x v="215"/>
          </reference>
          <reference field="1" count="1" selected="0">
            <x v="690"/>
          </reference>
          <reference field="2" count="1">
            <x v="691"/>
          </reference>
        </references>
      </pivotArea>
    </format>
    <format dxfId="8976">
      <pivotArea dataOnly="0" labelOnly="1" fieldPosition="0">
        <references count="3">
          <reference field="0" count="1" selected="0">
            <x v="216"/>
          </reference>
          <reference field="1" count="1" selected="0">
            <x v="691"/>
          </reference>
          <reference field="2" count="1">
            <x v="692"/>
          </reference>
        </references>
      </pivotArea>
    </format>
    <format dxfId="8975">
      <pivotArea dataOnly="0" labelOnly="1" fieldPosition="0">
        <references count="3">
          <reference field="0" count="1" selected="0">
            <x v="217"/>
          </reference>
          <reference field="1" count="1" selected="0">
            <x v="692"/>
          </reference>
          <reference field="2" count="1">
            <x v="693"/>
          </reference>
        </references>
      </pivotArea>
    </format>
    <format dxfId="8974">
      <pivotArea dataOnly="0" labelOnly="1" fieldPosition="0">
        <references count="3">
          <reference field="0" count="1" selected="0">
            <x v="218"/>
          </reference>
          <reference field="1" count="1" selected="0">
            <x v="693"/>
          </reference>
          <reference field="2" count="1">
            <x v="694"/>
          </reference>
        </references>
      </pivotArea>
    </format>
    <format dxfId="8973">
      <pivotArea dataOnly="0" labelOnly="1" fieldPosition="0">
        <references count="3">
          <reference field="0" count="1" selected="0">
            <x v="219"/>
          </reference>
          <reference field="1" count="1" selected="0">
            <x v="694"/>
          </reference>
          <reference field="2" count="1">
            <x v="695"/>
          </reference>
        </references>
      </pivotArea>
    </format>
    <format dxfId="8972">
      <pivotArea dataOnly="0" labelOnly="1" fieldPosition="0">
        <references count="3">
          <reference field="0" count="1" selected="0">
            <x v="220"/>
          </reference>
          <reference field="1" count="1" selected="0">
            <x v="695"/>
          </reference>
          <reference field="2" count="1">
            <x v="696"/>
          </reference>
        </references>
      </pivotArea>
    </format>
    <format dxfId="8971">
      <pivotArea dataOnly="0" labelOnly="1" fieldPosition="0">
        <references count="3">
          <reference field="0" count="1" selected="0">
            <x v="221"/>
          </reference>
          <reference field="1" count="1" selected="0">
            <x v="696"/>
          </reference>
          <reference field="2" count="1">
            <x v="697"/>
          </reference>
        </references>
      </pivotArea>
    </format>
    <format dxfId="8970">
      <pivotArea dataOnly="0" labelOnly="1" fieldPosition="0">
        <references count="3">
          <reference field="0" count="1" selected="0">
            <x v="222"/>
          </reference>
          <reference field="1" count="1" selected="0">
            <x v="697"/>
          </reference>
          <reference field="2" count="1">
            <x v="698"/>
          </reference>
        </references>
      </pivotArea>
    </format>
    <format dxfId="8969">
      <pivotArea dataOnly="0" labelOnly="1" fieldPosition="0">
        <references count="3">
          <reference field="0" count="1" selected="0">
            <x v="223"/>
          </reference>
          <reference field="1" count="1" selected="0">
            <x v="698"/>
          </reference>
          <reference field="2" count="1">
            <x v="699"/>
          </reference>
        </references>
      </pivotArea>
    </format>
    <format dxfId="8968">
      <pivotArea dataOnly="0" labelOnly="1" fieldPosition="0">
        <references count="3">
          <reference field="0" count="1" selected="0">
            <x v="224"/>
          </reference>
          <reference field="1" count="1" selected="0">
            <x v="699"/>
          </reference>
          <reference field="2" count="1">
            <x v="700"/>
          </reference>
        </references>
      </pivotArea>
    </format>
    <format dxfId="8967">
      <pivotArea dataOnly="0" labelOnly="1" fieldPosition="0">
        <references count="3">
          <reference field="0" count="1" selected="0">
            <x v="225"/>
          </reference>
          <reference field="1" count="1" selected="0">
            <x v="700"/>
          </reference>
          <reference field="2" count="1">
            <x v="701"/>
          </reference>
        </references>
      </pivotArea>
    </format>
    <format dxfId="8966">
      <pivotArea dataOnly="0" labelOnly="1" fieldPosition="0">
        <references count="3">
          <reference field="0" count="1" selected="0">
            <x v="226"/>
          </reference>
          <reference field="1" count="1" selected="0">
            <x v="701"/>
          </reference>
          <reference field="2" count="1">
            <x v="702"/>
          </reference>
        </references>
      </pivotArea>
    </format>
    <format dxfId="8965">
      <pivotArea dataOnly="0" labelOnly="1" fieldPosition="0">
        <references count="3">
          <reference field="0" count="1" selected="0">
            <x v="227"/>
          </reference>
          <reference field="1" count="1" selected="0">
            <x v="702"/>
          </reference>
          <reference field="2" count="1">
            <x v="703"/>
          </reference>
        </references>
      </pivotArea>
    </format>
    <format dxfId="8964">
      <pivotArea dataOnly="0" labelOnly="1" fieldPosition="0">
        <references count="3">
          <reference field="0" count="1" selected="0">
            <x v="228"/>
          </reference>
          <reference field="1" count="1" selected="0">
            <x v="703"/>
          </reference>
          <reference field="2" count="1">
            <x v="704"/>
          </reference>
        </references>
      </pivotArea>
    </format>
    <format dxfId="8963">
      <pivotArea dataOnly="0" labelOnly="1" fieldPosition="0">
        <references count="3">
          <reference field="0" count="1" selected="0">
            <x v="229"/>
          </reference>
          <reference field="1" count="1" selected="0">
            <x v="704"/>
          </reference>
          <reference field="2" count="1">
            <x v="705"/>
          </reference>
        </references>
      </pivotArea>
    </format>
    <format dxfId="8962">
      <pivotArea dataOnly="0" labelOnly="1" fieldPosition="0">
        <references count="3">
          <reference field="0" count="1" selected="0">
            <x v="230"/>
          </reference>
          <reference field="1" count="1" selected="0">
            <x v="705"/>
          </reference>
          <reference field="2" count="1">
            <x v="706"/>
          </reference>
        </references>
      </pivotArea>
    </format>
    <format dxfId="8961">
      <pivotArea dataOnly="0" labelOnly="1" fieldPosition="0">
        <references count="3">
          <reference field="0" count="1" selected="0">
            <x v="231"/>
          </reference>
          <reference field="1" count="1" selected="0">
            <x v="706"/>
          </reference>
          <reference field="2" count="1">
            <x v="707"/>
          </reference>
        </references>
      </pivotArea>
    </format>
    <format dxfId="8960">
      <pivotArea dataOnly="0" labelOnly="1" fieldPosition="0">
        <references count="3">
          <reference field="0" count="1" selected="0">
            <x v="232"/>
          </reference>
          <reference field="1" count="1" selected="0">
            <x v="707"/>
          </reference>
          <reference field="2" count="1">
            <x v="708"/>
          </reference>
        </references>
      </pivotArea>
    </format>
    <format dxfId="8959">
      <pivotArea dataOnly="0" labelOnly="1" fieldPosition="0">
        <references count="3">
          <reference field="0" count="1" selected="0">
            <x v="233"/>
          </reference>
          <reference field="1" count="1" selected="0">
            <x v="708"/>
          </reference>
          <reference field="2" count="1">
            <x v="709"/>
          </reference>
        </references>
      </pivotArea>
    </format>
    <format dxfId="8958">
      <pivotArea dataOnly="0" labelOnly="1" fieldPosition="0">
        <references count="3">
          <reference field="0" count="1" selected="0">
            <x v="234"/>
          </reference>
          <reference field="1" count="1" selected="0">
            <x v="709"/>
          </reference>
          <reference field="2" count="1">
            <x v="710"/>
          </reference>
        </references>
      </pivotArea>
    </format>
    <format dxfId="8957">
      <pivotArea dataOnly="0" labelOnly="1" fieldPosition="0">
        <references count="3">
          <reference field="0" count="1" selected="0">
            <x v="235"/>
          </reference>
          <reference field="1" count="1" selected="0">
            <x v="710"/>
          </reference>
          <reference field="2" count="1">
            <x v="711"/>
          </reference>
        </references>
      </pivotArea>
    </format>
    <format dxfId="8956">
      <pivotArea dataOnly="0" labelOnly="1" fieldPosition="0">
        <references count="3">
          <reference field="0" count="1" selected="0">
            <x v="236"/>
          </reference>
          <reference field="1" count="1" selected="0">
            <x v="711"/>
          </reference>
          <reference field="2" count="1">
            <x v="712"/>
          </reference>
        </references>
      </pivotArea>
    </format>
    <format dxfId="8955">
      <pivotArea dataOnly="0" labelOnly="1" fieldPosition="0">
        <references count="3">
          <reference field="0" count="1" selected="0">
            <x v="237"/>
          </reference>
          <reference field="1" count="1" selected="0">
            <x v="712"/>
          </reference>
          <reference field="2" count="1">
            <x v="713"/>
          </reference>
        </references>
      </pivotArea>
    </format>
    <format dxfId="8954">
      <pivotArea dataOnly="0" labelOnly="1" fieldPosition="0">
        <references count="3">
          <reference field="0" count="1" selected="0">
            <x v="238"/>
          </reference>
          <reference field="1" count="1" selected="0">
            <x v="713"/>
          </reference>
          <reference field="2" count="1">
            <x v="714"/>
          </reference>
        </references>
      </pivotArea>
    </format>
    <format dxfId="8953">
      <pivotArea dataOnly="0" labelOnly="1" fieldPosition="0">
        <references count="3">
          <reference field="0" count="1" selected="0">
            <x v="239"/>
          </reference>
          <reference field="1" count="1" selected="0">
            <x v="714"/>
          </reference>
          <reference field="2" count="1">
            <x v="715"/>
          </reference>
        </references>
      </pivotArea>
    </format>
    <format dxfId="8952">
      <pivotArea dataOnly="0" labelOnly="1" fieldPosition="0">
        <references count="3">
          <reference field="0" count="1" selected="0">
            <x v="240"/>
          </reference>
          <reference field="1" count="1" selected="0">
            <x v="715"/>
          </reference>
          <reference field="2" count="1">
            <x v="716"/>
          </reference>
        </references>
      </pivotArea>
    </format>
    <format dxfId="8951">
      <pivotArea dataOnly="0" labelOnly="1" fieldPosition="0">
        <references count="3">
          <reference field="0" count="1" selected="0">
            <x v="241"/>
          </reference>
          <reference field="1" count="1" selected="0">
            <x v="716"/>
          </reference>
          <reference field="2" count="1">
            <x v="717"/>
          </reference>
        </references>
      </pivotArea>
    </format>
    <format dxfId="8950">
      <pivotArea dataOnly="0" labelOnly="1" fieldPosition="0">
        <references count="3">
          <reference field="0" count="1" selected="0">
            <x v="242"/>
          </reference>
          <reference field="1" count="1" selected="0">
            <x v="717"/>
          </reference>
          <reference field="2" count="1">
            <x v="718"/>
          </reference>
        </references>
      </pivotArea>
    </format>
    <format dxfId="8949">
      <pivotArea dataOnly="0" labelOnly="1" fieldPosition="0">
        <references count="3">
          <reference field="0" count="1" selected="0">
            <x v="243"/>
          </reference>
          <reference field="1" count="1" selected="0">
            <x v="718"/>
          </reference>
          <reference field="2" count="1">
            <x v="719"/>
          </reference>
        </references>
      </pivotArea>
    </format>
    <format dxfId="8948">
      <pivotArea dataOnly="0" labelOnly="1" fieldPosition="0">
        <references count="3">
          <reference field="0" count="1" selected="0">
            <x v="244"/>
          </reference>
          <reference field="1" count="1" selected="0">
            <x v="719"/>
          </reference>
          <reference field="2" count="1">
            <x v="720"/>
          </reference>
        </references>
      </pivotArea>
    </format>
    <format dxfId="8947">
      <pivotArea dataOnly="0" labelOnly="1" fieldPosition="0">
        <references count="3">
          <reference field="0" count="1" selected="0">
            <x v="245"/>
          </reference>
          <reference field="1" count="1" selected="0">
            <x v="720"/>
          </reference>
          <reference field="2" count="1">
            <x v="721"/>
          </reference>
        </references>
      </pivotArea>
    </format>
    <format dxfId="8946">
      <pivotArea dataOnly="0" labelOnly="1" fieldPosition="0">
        <references count="3">
          <reference field="0" count="1" selected="0">
            <x v="246"/>
          </reference>
          <reference field="1" count="1" selected="0">
            <x v="721"/>
          </reference>
          <reference field="2" count="1">
            <x v="722"/>
          </reference>
        </references>
      </pivotArea>
    </format>
    <format dxfId="8945">
      <pivotArea dataOnly="0" labelOnly="1" fieldPosition="0">
        <references count="3">
          <reference field="0" count="1" selected="0">
            <x v="247"/>
          </reference>
          <reference field="1" count="1" selected="0">
            <x v="722"/>
          </reference>
          <reference field="2" count="1">
            <x v="723"/>
          </reference>
        </references>
      </pivotArea>
    </format>
    <format dxfId="8944">
      <pivotArea dataOnly="0" labelOnly="1" fieldPosition="0">
        <references count="3">
          <reference field="0" count="1" selected="0">
            <x v="248"/>
          </reference>
          <reference field="1" count="1" selected="0">
            <x v="723"/>
          </reference>
          <reference field="2" count="1">
            <x v="724"/>
          </reference>
        </references>
      </pivotArea>
    </format>
    <format dxfId="8943">
      <pivotArea dataOnly="0" labelOnly="1" fieldPosition="0">
        <references count="3">
          <reference field="0" count="1" selected="0">
            <x v="249"/>
          </reference>
          <reference field="1" count="1" selected="0">
            <x v="724"/>
          </reference>
          <reference field="2" count="1">
            <x v="725"/>
          </reference>
        </references>
      </pivotArea>
    </format>
    <format dxfId="8942">
      <pivotArea dataOnly="0" labelOnly="1" fieldPosition="0">
        <references count="3">
          <reference field="0" count="1" selected="0">
            <x v="250"/>
          </reference>
          <reference field="1" count="1" selected="0">
            <x v="725"/>
          </reference>
          <reference field="2" count="1">
            <x v="726"/>
          </reference>
        </references>
      </pivotArea>
    </format>
    <format dxfId="8941">
      <pivotArea dataOnly="0" labelOnly="1" fieldPosition="0">
        <references count="3">
          <reference field="0" count="1" selected="0">
            <x v="251"/>
          </reference>
          <reference field="1" count="1" selected="0">
            <x v="726"/>
          </reference>
          <reference field="2" count="1">
            <x v="727"/>
          </reference>
        </references>
      </pivotArea>
    </format>
    <format dxfId="8940">
      <pivotArea dataOnly="0" labelOnly="1" fieldPosition="0">
        <references count="3">
          <reference field="0" count="1" selected="0">
            <x v="252"/>
          </reference>
          <reference field="1" count="1" selected="0">
            <x v="727"/>
          </reference>
          <reference field="2" count="1">
            <x v="728"/>
          </reference>
        </references>
      </pivotArea>
    </format>
    <format dxfId="8939">
      <pivotArea dataOnly="0" labelOnly="1" fieldPosition="0">
        <references count="3">
          <reference field="0" count="1" selected="0">
            <x v="253"/>
          </reference>
          <reference field="1" count="1" selected="0">
            <x v="728"/>
          </reference>
          <reference field="2" count="1">
            <x v="729"/>
          </reference>
        </references>
      </pivotArea>
    </format>
    <format dxfId="8938">
      <pivotArea dataOnly="0" labelOnly="1" fieldPosition="0">
        <references count="3">
          <reference field="0" count="1" selected="0">
            <x v="254"/>
          </reference>
          <reference field="1" count="1" selected="0">
            <x v="729"/>
          </reference>
          <reference field="2" count="1">
            <x v="730"/>
          </reference>
        </references>
      </pivotArea>
    </format>
    <format dxfId="8937">
      <pivotArea dataOnly="0" labelOnly="1" fieldPosition="0">
        <references count="3">
          <reference field="0" count="1" selected="0">
            <x v="255"/>
          </reference>
          <reference field="1" count="1" selected="0">
            <x v="730"/>
          </reference>
          <reference field="2" count="1">
            <x v="731"/>
          </reference>
        </references>
      </pivotArea>
    </format>
    <format dxfId="8936">
      <pivotArea dataOnly="0" labelOnly="1" fieldPosition="0">
        <references count="3">
          <reference field="0" count="1" selected="0">
            <x v="256"/>
          </reference>
          <reference field="1" count="1" selected="0">
            <x v="731"/>
          </reference>
          <reference field="2" count="1">
            <x v="732"/>
          </reference>
        </references>
      </pivotArea>
    </format>
    <format dxfId="8935">
      <pivotArea dataOnly="0" labelOnly="1" fieldPosition="0">
        <references count="3">
          <reference field="0" count="1" selected="0">
            <x v="257"/>
          </reference>
          <reference field="1" count="1" selected="0">
            <x v="732"/>
          </reference>
          <reference field="2" count="1">
            <x v="733"/>
          </reference>
        </references>
      </pivotArea>
    </format>
    <format dxfId="8934">
      <pivotArea dataOnly="0" labelOnly="1" fieldPosition="0">
        <references count="3">
          <reference field="0" count="1" selected="0">
            <x v="258"/>
          </reference>
          <reference field="1" count="1" selected="0">
            <x v="733"/>
          </reference>
          <reference field="2" count="1">
            <x v="734"/>
          </reference>
        </references>
      </pivotArea>
    </format>
    <format dxfId="8933">
      <pivotArea dataOnly="0" labelOnly="1" fieldPosition="0">
        <references count="3">
          <reference field="0" count="1" selected="0">
            <x v="259"/>
          </reference>
          <reference field="1" count="1" selected="0">
            <x v="734"/>
          </reference>
          <reference field="2" count="1">
            <x v="735"/>
          </reference>
        </references>
      </pivotArea>
    </format>
    <format dxfId="8932">
      <pivotArea dataOnly="0" labelOnly="1" fieldPosition="0">
        <references count="3">
          <reference field="0" count="1" selected="0">
            <x v="260"/>
          </reference>
          <reference field="1" count="1" selected="0">
            <x v="735"/>
          </reference>
          <reference field="2" count="1">
            <x v="736"/>
          </reference>
        </references>
      </pivotArea>
    </format>
    <format dxfId="8931">
      <pivotArea dataOnly="0" labelOnly="1" fieldPosition="0">
        <references count="3">
          <reference field="0" count="1" selected="0">
            <x v="261"/>
          </reference>
          <reference field="1" count="1" selected="0">
            <x v="736"/>
          </reference>
          <reference field="2" count="1">
            <x v="737"/>
          </reference>
        </references>
      </pivotArea>
    </format>
    <format dxfId="8930">
      <pivotArea dataOnly="0" labelOnly="1" fieldPosition="0">
        <references count="3">
          <reference field="0" count="1" selected="0">
            <x v="262"/>
          </reference>
          <reference field="1" count="1" selected="0">
            <x v="737"/>
          </reference>
          <reference field="2" count="1">
            <x v="738"/>
          </reference>
        </references>
      </pivotArea>
    </format>
    <format dxfId="8929">
      <pivotArea dataOnly="0" labelOnly="1" fieldPosition="0">
        <references count="3">
          <reference field="0" count="1" selected="0">
            <x v="263"/>
          </reference>
          <reference field="1" count="1" selected="0">
            <x v="738"/>
          </reference>
          <reference field="2" count="1">
            <x v="739"/>
          </reference>
        </references>
      </pivotArea>
    </format>
    <format dxfId="8928">
      <pivotArea dataOnly="0" labelOnly="1" fieldPosition="0">
        <references count="3">
          <reference field="0" count="1" selected="0">
            <x v="264"/>
          </reference>
          <reference field="1" count="1" selected="0">
            <x v="739"/>
          </reference>
          <reference field="2" count="1">
            <x v="740"/>
          </reference>
        </references>
      </pivotArea>
    </format>
    <format dxfId="8927">
      <pivotArea dataOnly="0" labelOnly="1" fieldPosition="0">
        <references count="3">
          <reference field="0" count="1" selected="0">
            <x v="265"/>
          </reference>
          <reference field="1" count="1" selected="0">
            <x v="740"/>
          </reference>
          <reference field="2" count="1">
            <x v="741"/>
          </reference>
        </references>
      </pivotArea>
    </format>
    <format dxfId="8926">
      <pivotArea dataOnly="0" labelOnly="1" fieldPosition="0">
        <references count="3">
          <reference field="0" count="1" selected="0">
            <x v="266"/>
          </reference>
          <reference field="1" count="1" selected="0">
            <x v="741"/>
          </reference>
          <reference field="2" count="1">
            <x v="742"/>
          </reference>
        </references>
      </pivotArea>
    </format>
    <format dxfId="8925">
      <pivotArea dataOnly="0" labelOnly="1" fieldPosition="0">
        <references count="3">
          <reference field="0" count="1" selected="0">
            <x v="267"/>
          </reference>
          <reference field="1" count="1" selected="0">
            <x v="742"/>
          </reference>
          <reference field="2" count="1">
            <x v="743"/>
          </reference>
        </references>
      </pivotArea>
    </format>
    <format dxfId="8924">
      <pivotArea dataOnly="0" labelOnly="1" fieldPosition="0">
        <references count="3">
          <reference field="0" count="1" selected="0">
            <x v="268"/>
          </reference>
          <reference field="1" count="1" selected="0">
            <x v="743"/>
          </reference>
          <reference field="2" count="1">
            <x v="744"/>
          </reference>
        </references>
      </pivotArea>
    </format>
    <format dxfId="8923">
      <pivotArea dataOnly="0" labelOnly="1" fieldPosition="0">
        <references count="3">
          <reference field="0" count="1" selected="0">
            <x v="269"/>
          </reference>
          <reference field="1" count="1" selected="0">
            <x v="744"/>
          </reference>
          <reference field="2" count="1">
            <x v="745"/>
          </reference>
        </references>
      </pivotArea>
    </format>
    <format dxfId="8922">
      <pivotArea dataOnly="0" labelOnly="1" fieldPosition="0">
        <references count="3">
          <reference field="0" count="1" selected="0">
            <x v="270"/>
          </reference>
          <reference field="1" count="1" selected="0">
            <x v="745"/>
          </reference>
          <reference field="2" count="1">
            <x v="746"/>
          </reference>
        </references>
      </pivotArea>
    </format>
    <format dxfId="8921">
      <pivotArea dataOnly="0" labelOnly="1" fieldPosition="0">
        <references count="3">
          <reference field="0" count="1" selected="0">
            <x v="271"/>
          </reference>
          <reference field="1" count="1" selected="0">
            <x v="746"/>
          </reference>
          <reference field="2" count="1">
            <x v="747"/>
          </reference>
        </references>
      </pivotArea>
    </format>
    <format dxfId="8920">
      <pivotArea dataOnly="0" labelOnly="1" fieldPosition="0">
        <references count="3">
          <reference field="0" count="1" selected="0">
            <x v="272"/>
          </reference>
          <reference field="1" count="1" selected="0">
            <x v="747"/>
          </reference>
          <reference field="2" count="1">
            <x v="748"/>
          </reference>
        </references>
      </pivotArea>
    </format>
    <format dxfId="8919">
      <pivotArea dataOnly="0" labelOnly="1" fieldPosition="0">
        <references count="3">
          <reference field="0" count="1" selected="0">
            <x v="273"/>
          </reference>
          <reference field="1" count="1" selected="0">
            <x v="748"/>
          </reference>
          <reference field="2" count="1">
            <x v="749"/>
          </reference>
        </references>
      </pivotArea>
    </format>
    <format dxfId="8918">
      <pivotArea dataOnly="0" labelOnly="1" fieldPosition="0">
        <references count="3">
          <reference field="0" count="1" selected="0">
            <x v="274"/>
          </reference>
          <reference field="1" count="1" selected="0">
            <x v="749"/>
          </reference>
          <reference field="2" count="1">
            <x v="750"/>
          </reference>
        </references>
      </pivotArea>
    </format>
    <format dxfId="8917">
      <pivotArea dataOnly="0" labelOnly="1" fieldPosition="0">
        <references count="3">
          <reference field="0" count="1" selected="0">
            <x v="275"/>
          </reference>
          <reference field="1" count="1" selected="0">
            <x v="750"/>
          </reference>
          <reference field="2" count="1">
            <x v="751"/>
          </reference>
        </references>
      </pivotArea>
    </format>
    <format dxfId="8916">
      <pivotArea dataOnly="0" labelOnly="1" fieldPosition="0">
        <references count="3">
          <reference field="0" count="1" selected="0">
            <x v="276"/>
          </reference>
          <reference field="1" count="1" selected="0">
            <x v="751"/>
          </reference>
          <reference field="2" count="1">
            <x v="752"/>
          </reference>
        </references>
      </pivotArea>
    </format>
    <format dxfId="8915">
      <pivotArea dataOnly="0" labelOnly="1" fieldPosition="0">
        <references count="3">
          <reference field="0" count="1" selected="0">
            <x v="277"/>
          </reference>
          <reference field="1" count="1" selected="0">
            <x v="752"/>
          </reference>
          <reference field="2" count="1">
            <x v="753"/>
          </reference>
        </references>
      </pivotArea>
    </format>
    <format dxfId="8914">
      <pivotArea dataOnly="0" labelOnly="1" fieldPosition="0">
        <references count="3">
          <reference field="0" count="1" selected="0">
            <x v="278"/>
          </reference>
          <reference field="1" count="1" selected="0">
            <x v="753"/>
          </reference>
          <reference field="2" count="1">
            <x v="754"/>
          </reference>
        </references>
      </pivotArea>
    </format>
    <format dxfId="8913">
      <pivotArea dataOnly="0" labelOnly="1" fieldPosition="0">
        <references count="3">
          <reference field="0" count="1" selected="0">
            <x v="279"/>
          </reference>
          <reference field="1" count="1" selected="0">
            <x v="754"/>
          </reference>
          <reference field="2" count="1">
            <x v="755"/>
          </reference>
        </references>
      </pivotArea>
    </format>
    <format dxfId="8912">
      <pivotArea dataOnly="0" labelOnly="1" fieldPosition="0">
        <references count="3">
          <reference field="0" count="1" selected="0">
            <x v="280"/>
          </reference>
          <reference field="1" count="1" selected="0">
            <x v="755"/>
          </reference>
          <reference field="2" count="1">
            <x v="756"/>
          </reference>
        </references>
      </pivotArea>
    </format>
    <format dxfId="8911">
      <pivotArea dataOnly="0" labelOnly="1" fieldPosition="0">
        <references count="3">
          <reference field="0" count="1" selected="0">
            <x v="281"/>
          </reference>
          <reference field="1" count="1" selected="0">
            <x v="756"/>
          </reference>
          <reference field="2" count="1">
            <x v="757"/>
          </reference>
        </references>
      </pivotArea>
    </format>
    <format dxfId="8910">
      <pivotArea dataOnly="0" labelOnly="1" fieldPosition="0">
        <references count="3">
          <reference field="0" count="1" selected="0">
            <x v="282"/>
          </reference>
          <reference field="1" count="1" selected="0">
            <x v="757"/>
          </reference>
          <reference field="2" count="1">
            <x v="758"/>
          </reference>
        </references>
      </pivotArea>
    </format>
    <format dxfId="8909">
      <pivotArea dataOnly="0" labelOnly="1" fieldPosition="0">
        <references count="3">
          <reference field="0" count="1" selected="0">
            <x v="283"/>
          </reference>
          <reference field="1" count="1" selected="0">
            <x v="758"/>
          </reference>
          <reference field="2" count="1">
            <x v="759"/>
          </reference>
        </references>
      </pivotArea>
    </format>
    <format dxfId="8908">
      <pivotArea dataOnly="0" labelOnly="1" fieldPosition="0">
        <references count="3">
          <reference field="0" count="1" selected="0">
            <x v="284"/>
          </reference>
          <reference field="1" count="1" selected="0">
            <x v="759"/>
          </reference>
          <reference field="2" count="1">
            <x v="760"/>
          </reference>
        </references>
      </pivotArea>
    </format>
    <format dxfId="8907">
      <pivotArea dataOnly="0" labelOnly="1" fieldPosition="0">
        <references count="3">
          <reference field="0" count="1" selected="0">
            <x v="285"/>
          </reference>
          <reference field="1" count="1" selected="0">
            <x v="760"/>
          </reference>
          <reference field="2" count="1">
            <x v="761"/>
          </reference>
        </references>
      </pivotArea>
    </format>
    <format dxfId="8906">
      <pivotArea dataOnly="0" labelOnly="1" fieldPosition="0">
        <references count="3">
          <reference field="0" count="1" selected="0">
            <x v="286"/>
          </reference>
          <reference field="1" count="1" selected="0">
            <x v="761"/>
          </reference>
          <reference field="2" count="1">
            <x v="762"/>
          </reference>
        </references>
      </pivotArea>
    </format>
    <format dxfId="8905">
      <pivotArea dataOnly="0" labelOnly="1" fieldPosition="0">
        <references count="3">
          <reference field="0" count="1" selected="0">
            <x v="287"/>
          </reference>
          <reference field="1" count="1" selected="0">
            <x v="762"/>
          </reference>
          <reference field="2" count="1">
            <x v="763"/>
          </reference>
        </references>
      </pivotArea>
    </format>
    <format dxfId="8904">
      <pivotArea dataOnly="0" labelOnly="1" fieldPosition="0">
        <references count="3">
          <reference field="0" count="1" selected="0">
            <x v="288"/>
          </reference>
          <reference field="1" count="1" selected="0">
            <x v="763"/>
          </reference>
          <reference field="2" count="1">
            <x v="764"/>
          </reference>
        </references>
      </pivotArea>
    </format>
    <format dxfId="8903">
      <pivotArea dataOnly="0" labelOnly="1" fieldPosition="0">
        <references count="3">
          <reference field="0" count="1" selected="0">
            <x v="289"/>
          </reference>
          <reference field="1" count="1" selected="0">
            <x v="764"/>
          </reference>
          <reference field="2" count="1">
            <x v="765"/>
          </reference>
        </references>
      </pivotArea>
    </format>
    <format dxfId="8902">
      <pivotArea dataOnly="0" labelOnly="1" fieldPosition="0">
        <references count="3">
          <reference field="0" count="1" selected="0">
            <x v="290"/>
          </reference>
          <reference field="1" count="1" selected="0">
            <x v="765"/>
          </reference>
          <reference field="2" count="1">
            <x v="766"/>
          </reference>
        </references>
      </pivotArea>
    </format>
    <format dxfId="8901">
      <pivotArea dataOnly="0" labelOnly="1" fieldPosition="0">
        <references count="3">
          <reference field="0" count="1" selected="0">
            <x v="291"/>
          </reference>
          <reference field="1" count="1" selected="0">
            <x v="766"/>
          </reference>
          <reference field="2" count="1">
            <x v="767"/>
          </reference>
        </references>
      </pivotArea>
    </format>
    <format dxfId="8900">
      <pivotArea dataOnly="0" labelOnly="1" fieldPosition="0">
        <references count="3">
          <reference field="0" count="1" selected="0">
            <x v="292"/>
          </reference>
          <reference field="1" count="1" selected="0">
            <x v="767"/>
          </reference>
          <reference field="2" count="1">
            <x v="768"/>
          </reference>
        </references>
      </pivotArea>
    </format>
    <format dxfId="8899">
      <pivotArea dataOnly="0" labelOnly="1" fieldPosition="0">
        <references count="3">
          <reference field="0" count="1" selected="0">
            <x v="293"/>
          </reference>
          <reference field="1" count="1" selected="0">
            <x v="768"/>
          </reference>
          <reference field="2" count="1">
            <x v="769"/>
          </reference>
        </references>
      </pivotArea>
    </format>
    <format dxfId="8898">
      <pivotArea dataOnly="0" labelOnly="1" fieldPosition="0">
        <references count="3">
          <reference field="0" count="1" selected="0">
            <x v="294"/>
          </reference>
          <reference field="1" count="1" selected="0">
            <x v="769"/>
          </reference>
          <reference field="2" count="1">
            <x v="770"/>
          </reference>
        </references>
      </pivotArea>
    </format>
    <format dxfId="8897">
      <pivotArea dataOnly="0" labelOnly="1" fieldPosition="0">
        <references count="3">
          <reference field="0" count="1" selected="0">
            <x v="295"/>
          </reference>
          <reference field="1" count="1" selected="0">
            <x v="770"/>
          </reference>
          <reference field="2" count="1">
            <x v="771"/>
          </reference>
        </references>
      </pivotArea>
    </format>
    <format dxfId="8896">
      <pivotArea dataOnly="0" labelOnly="1" fieldPosition="0">
        <references count="3">
          <reference field="0" count="1" selected="0">
            <x v="296"/>
          </reference>
          <reference field="1" count="1" selected="0">
            <x v="771"/>
          </reference>
          <reference field="2" count="1">
            <x v="772"/>
          </reference>
        </references>
      </pivotArea>
    </format>
    <format dxfId="8895">
      <pivotArea dataOnly="0" labelOnly="1" fieldPosition="0">
        <references count="3">
          <reference field="0" count="1" selected="0">
            <x v="297"/>
          </reference>
          <reference field="1" count="1" selected="0">
            <x v="772"/>
          </reference>
          <reference field="2" count="1">
            <x v="773"/>
          </reference>
        </references>
      </pivotArea>
    </format>
    <format dxfId="8894">
      <pivotArea dataOnly="0" labelOnly="1" fieldPosition="0">
        <references count="3">
          <reference field="0" count="1" selected="0">
            <x v="298"/>
          </reference>
          <reference field="1" count="1" selected="0">
            <x v="773"/>
          </reference>
          <reference field="2" count="1">
            <x v="774"/>
          </reference>
        </references>
      </pivotArea>
    </format>
    <format dxfId="8893">
      <pivotArea dataOnly="0" labelOnly="1" fieldPosition="0">
        <references count="3">
          <reference field="0" count="1" selected="0">
            <x v="299"/>
          </reference>
          <reference field="1" count="1" selected="0">
            <x v="774"/>
          </reference>
          <reference field="2" count="1">
            <x v="775"/>
          </reference>
        </references>
      </pivotArea>
    </format>
    <format dxfId="8892">
      <pivotArea dataOnly="0" labelOnly="1" fieldPosition="0">
        <references count="3">
          <reference field="0" count="1" selected="0">
            <x v="300"/>
          </reference>
          <reference field="1" count="1" selected="0">
            <x v="775"/>
          </reference>
          <reference field="2" count="1">
            <x v="776"/>
          </reference>
        </references>
      </pivotArea>
    </format>
    <format dxfId="8891">
      <pivotArea dataOnly="0" labelOnly="1" fieldPosition="0">
        <references count="3">
          <reference field="0" count="1" selected="0">
            <x v="301"/>
          </reference>
          <reference field="1" count="1" selected="0">
            <x v="776"/>
          </reference>
          <reference field="2" count="1">
            <x v="777"/>
          </reference>
        </references>
      </pivotArea>
    </format>
    <format dxfId="8890">
      <pivotArea dataOnly="0" labelOnly="1" fieldPosition="0">
        <references count="3">
          <reference field="0" count="1" selected="0">
            <x v="302"/>
          </reference>
          <reference field="1" count="1" selected="0">
            <x v="777"/>
          </reference>
          <reference field="2" count="1">
            <x v="778"/>
          </reference>
        </references>
      </pivotArea>
    </format>
    <format dxfId="8889">
      <pivotArea dataOnly="0" labelOnly="1" fieldPosition="0">
        <references count="3">
          <reference field="0" count="1" selected="0">
            <x v="303"/>
          </reference>
          <reference field="1" count="1" selected="0">
            <x v="778"/>
          </reference>
          <reference field="2" count="1">
            <x v="779"/>
          </reference>
        </references>
      </pivotArea>
    </format>
    <format dxfId="8888">
      <pivotArea dataOnly="0" labelOnly="1" fieldPosition="0">
        <references count="3">
          <reference field="0" count="1" selected="0">
            <x v="304"/>
          </reference>
          <reference field="1" count="1" selected="0">
            <x v="779"/>
          </reference>
          <reference field="2" count="1">
            <x v="780"/>
          </reference>
        </references>
      </pivotArea>
    </format>
    <format dxfId="8887">
      <pivotArea dataOnly="0" labelOnly="1" fieldPosition="0">
        <references count="3">
          <reference field="0" count="1" selected="0">
            <x v="305"/>
          </reference>
          <reference field="1" count="1" selected="0">
            <x v="780"/>
          </reference>
          <reference field="2" count="1">
            <x v="781"/>
          </reference>
        </references>
      </pivotArea>
    </format>
    <format dxfId="8886">
      <pivotArea dataOnly="0" labelOnly="1" fieldPosition="0">
        <references count="3">
          <reference field="0" count="1" selected="0">
            <x v="306"/>
          </reference>
          <reference field="1" count="1" selected="0">
            <x v="781"/>
          </reference>
          <reference field="2" count="1">
            <x v="782"/>
          </reference>
        </references>
      </pivotArea>
    </format>
    <format dxfId="8885">
      <pivotArea dataOnly="0" labelOnly="1" fieldPosition="0">
        <references count="3">
          <reference field="0" count="1" selected="0">
            <x v="307"/>
          </reference>
          <reference field="1" count="1" selected="0">
            <x v="782"/>
          </reference>
          <reference field="2" count="1">
            <x v="783"/>
          </reference>
        </references>
      </pivotArea>
    </format>
    <format dxfId="8884">
      <pivotArea dataOnly="0" labelOnly="1" fieldPosition="0">
        <references count="3">
          <reference field="0" count="1" selected="0">
            <x v="308"/>
          </reference>
          <reference field="1" count="1" selected="0">
            <x v="783"/>
          </reference>
          <reference field="2" count="1">
            <x v="784"/>
          </reference>
        </references>
      </pivotArea>
    </format>
    <format dxfId="8883">
      <pivotArea dataOnly="0" labelOnly="1" fieldPosition="0">
        <references count="3">
          <reference field="0" count="1" selected="0">
            <x v="309"/>
          </reference>
          <reference field="1" count="1" selected="0">
            <x v="784"/>
          </reference>
          <reference field="2" count="1">
            <x v="785"/>
          </reference>
        </references>
      </pivotArea>
    </format>
    <format dxfId="8882">
      <pivotArea dataOnly="0" labelOnly="1" fieldPosition="0">
        <references count="3">
          <reference field="0" count="1" selected="0">
            <x v="310"/>
          </reference>
          <reference field="1" count="1" selected="0">
            <x v="785"/>
          </reference>
          <reference field="2" count="1">
            <x v="786"/>
          </reference>
        </references>
      </pivotArea>
    </format>
    <format dxfId="8881">
      <pivotArea dataOnly="0" labelOnly="1" fieldPosition="0">
        <references count="3">
          <reference field="0" count="1" selected="0">
            <x v="311"/>
          </reference>
          <reference field="1" count="1" selected="0">
            <x v="786"/>
          </reference>
          <reference field="2" count="1">
            <x v="787"/>
          </reference>
        </references>
      </pivotArea>
    </format>
    <format dxfId="8880">
      <pivotArea dataOnly="0" labelOnly="1" fieldPosition="0">
        <references count="3">
          <reference field="0" count="1" selected="0">
            <x v="312"/>
          </reference>
          <reference field="1" count="1" selected="0">
            <x v="787"/>
          </reference>
          <reference field="2" count="1">
            <x v="788"/>
          </reference>
        </references>
      </pivotArea>
    </format>
    <format dxfId="8879">
      <pivotArea dataOnly="0" labelOnly="1" fieldPosition="0">
        <references count="3">
          <reference field="0" count="1" selected="0">
            <x v="313"/>
          </reference>
          <reference field="1" count="1" selected="0">
            <x v="788"/>
          </reference>
          <reference field="2" count="1">
            <x v="789"/>
          </reference>
        </references>
      </pivotArea>
    </format>
    <format dxfId="8878">
      <pivotArea dataOnly="0" labelOnly="1" fieldPosition="0">
        <references count="3">
          <reference field="0" count="1" selected="0">
            <x v="314"/>
          </reference>
          <reference field="1" count="1" selected="0">
            <x v="789"/>
          </reference>
          <reference field="2" count="1">
            <x v="790"/>
          </reference>
        </references>
      </pivotArea>
    </format>
    <format dxfId="8877">
      <pivotArea dataOnly="0" labelOnly="1" fieldPosition="0">
        <references count="3">
          <reference field="0" count="1" selected="0">
            <x v="315"/>
          </reference>
          <reference field="1" count="1" selected="0">
            <x v="790"/>
          </reference>
          <reference field="2" count="1">
            <x v="791"/>
          </reference>
        </references>
      </pivotArea>
    </format>
    <format dxfId="8876">
      <pivotArea dataOnly="0" labelOnly="1" fieldPosition="0">
        <references count="3">
          <reference field="0" count="1" selected="0">
            <x v="316"/>
          </reference>
          <reference field="1" count="1" selected="0">
            <x v="791"/>
          </reference>
          <reference field="2" count="1">
            <x v="792"/>
          </reference>
        </references>
      </pivotArea>
    </format>
    <format dxfId="8875">
      <pivotArea dataOnly="0" labelOnly="1" fieldPosition="0">
        <references count="3">
          <reference field="0" count="1" selected="0">
            <x v="317"/>
          </reference>
          <reference field="1" count="1" selected="0">
            <x v="792"/>
          </reference>
          <reference field="2" count="1">
            <x v="793"/>
          </reference>
        </references>
      </pivotArea>
    </format>
    <format dxfId="8874">
      <pivotArea dataOnly="0" labelOnly="1" fieldPosition="0">
        <references count="3">
          <reference field="0" count="1" selected="0">
            <x v="318"/>
          </reference>
          <reference field="1" count="1" selected="0">
            <x v="793"/>
          </reference>
          <reference field="2" count="1">
            <x v="794"/>
          </reference>
        </references>
      </pivotArea>
    </format>
    <format dxfId="8873">
      <pivotArea dataOnly="0" labelOnly="1" fieldPosition="0">
        <references count="3">
          <reference field="0" count="1" selected="0">
            <x v="319"/>
          </reference>
          <reference field="1" count="1" selected="0">
            <x v="794"/>
          </reference>
          <reference field="2" count="1">
            <x v="795"/>
          </reference>
        </references>
      </pivotArea>
    </format>
    <format dxfId="8872">
      <pivotArea dataOnly="0" labelOnly="1" fieldPosition="0">
        <references count="3">
          <reference field="0" count="1" selected="0">
            <x v="320"/>
          </reference>
          <reference field="1" count="1" selected="0">
            <x v="795"/>
          </reference>
          <reference field="2" count="1">
            <x v="796"/>
          </reference>
        </references>
      </pivotArea>
    </format>
    <format dxfId="8871">
      <pivotArea dataOnly="0" labelOnly="1" fieldPosition="0">
        <references count="3">
          <reference field="0" count="1" selected="0">
            <x v="321"/>
          </reference>
          <reference field="1" count="1" selected="0">
            <x v="796"/>
          </reference>
          <reference field="2" count="1">
            <x v="797"/>
          </reference>
        </references>
      </pivotArea>
    </format>
    <format dxfId="8870">
      <pivotArea dataOnly="0" labelOnly="1" fieldPosition="0">
        <references count="3">
          <reference field="0" count="1" selected="0">
            <x v="322"/>
          </reference>
          <reference field="1" count="1" selected="0">
            <x v="797"/>
          </reference>
          <reference field="2" count="1">
            <x v="798"/>
          </reference>
        </references>
      </pivotArea>
    </format>
    <format dxfId="8869">
      <pivotArea dataOnly="0" labelOnly="1" fieldPosition="0">
        <references count="3">
          <reference field="0" count="1" selected="0">
            <x v="323"/>
          </reference>
          <reference field="1" count="1" selected="0">
            <x v="798"/>
          </reference>
          <reference field="2" count="1">
            <x v="799"/>
          </reference>
        </references>
      </pivotArea>
    </format>
    <format dxfId="8868">
      <pivotArea dataOnly="0" labelOnly="1" fieldPosition="0">
        <references count="3">
          <reference field="0" count="1" selected="0">
            <x v="324"/>
          </reference>
          <reference field="1" count="1" selected="0">
            <x v="799"/>
          </reference>
          <reference field="2" count="1">
            <x v="800"/>
          </reference>
        </references>
      </pivotArea>
    </format>
    <format dxfId="8867">
      <pivotArea dataOnly="0" labelOnly="1" fieldPosition="0">
        <references count="3">
          <reference field="0" count="1" selected="0">
            <x v="325"/>
          </reference>
          <reference field="1" count="1" selected="0">
            <x v="800"/>
          </reference>
          <reference field="2" count="1">
            <x v="801"/>
          </reference>
        </references>
      </pivotArea>
    </format>
    <format dxfId="8866">
      <pivotArea dataOnly="0" labelOnly="1" fieldPosition="0">
        <references count="3">
          <reference field="0" count="1" selected="0">
            <x v="326"/>
          </reference>
          <reference field="1" count="1" selected="0">
            <x v="801"/>
          </reference>
          <reference field="2" count="1">
            <x v="802"/>
          </reference>
        </references>
      </pivotArea>
    </format>
    <format dxfId="8865">
      <pivotArea dataOnly="0" labelOnly="1" fieldPosition="0">
        <references count="3">
          <reference field="0" count="1" selected="0">
            <x v="327"/>
          </reference>
          <reference field="1" count="1" selected="0">
            <x v="802"/>
          </reference>
          <reference field="2" count="1">
            <x v="803"/>
          </reference>
        </references>
      </pivotArea>
    </format>
    <format dxfId="8864">
      <pivotArea dataOnly="0" labelOnly="1" fieldPosition="0">
        <references count="3">
          <reference field="0" count="1" selected="0">
            <x v="328"/>
          </reference>
          <reference field="1" count="1" selected="0">
            <x v="803"/>
          </reference>
          <reference field="2" count="1">
            <x v="804"/>
          </reference>
        </references>
      </pivotArea>
    </format>
    <format dxfId="8863">
      <pivotArea dataOnly="0" labelOnly="1" fieldPosition="0">
        <references count="3">
          <reference field="0" count="1" selected="0">
            <x v="329"/>
          </reference>
          <reference field="1" count="1" selected="0">
            <x v="804"/>
          </reference>
          <reference field="2" count="1">
            <x v="805"/>
          </reference>
        </references>
      </pivotArea>
    </format>
    <format dxfId="8862">
      <pivotArea dataOnly="0" labelOnly="1" fieldPosition="0">
        <references count="3">
          <reference field="0" count="1" selected="0">
            <x v="330"/>
          </reference>
          <reference field="1" count="1" selected="0">
            <x v="805"/>
          </reference>
          <reference field="2" count="1">
            <x v="806"/>
          </reference>
        </references>
      </pivotArea>
    </format>
    <format dxfId="8861">
      <pivotArea dataOnly="0" labelOnly="1" fieldPosition="0">
        <references count="3">
          <reference field="0" count="1" selected="0">
            <x v="331"/>
          </reference>
          <reference field="1" count="1" selected="0">
            <x v="806"/>
          </reference>
          <reference field="2" count="1">
            <x v="807"/>
          </reference>
        </references>
      </pivotArea>
    </format>
    <format dxfId="8860">
      <pivotArea dataOnly="0" labelOnly="1" fieldPosition="0">
        <references count="3">
          <reference field="0" count="1" selected="0">
            <x v="332"/>
          </reference>
          <reference field="1" count="1" selected="0">
            <x v="807"/>
          </reference>
          <reference field="2" count="1">
            <x v="808"/>
          </reference>
        </references>
      </pivotArea>
    </format>
    <format dxfId="8859">
      <pivotArea dataOnly="0" labelOnly="1" fieldPosition="0">
        <references count="3">
          <reference field="0" count="1" selected="0">
            <x v="333"/>
          </reference>
          <reference field="1" count="1" selected="0">
            <x v="808"/>
          </reference>
          <reference field="2" count="1">
            <x v="809"/>
          </reference>
        </references>
      </pivotArea>
    </format>
    <format dxfId="8858">
      <pivotArea dataOnly="0" labelOnly="1" fieldPosition="0">
        <references count="3">
          <reference field="0" count="1" selected="0">
            <x v="334"/>
          </reference>
          <reference field="1" count="1" selected="0">
            <x v="809"/>
          </reference>
          <reference field="2" count="1">
            <x v="810"/>
          </reference>
        </references>
      </pivotArea>
    </format>
    <format dxfId="8857">
      <pivotArea dataOnly="0" labelOnly="1" fieldPosition="0">
        <references count="3">
          <reference field="0" count="1" selected="0">
            <x v="335"/>
          </reference>
          <reference field="1" count="1" selected="0">
            <x v="810"/>
          </reference>
          <reference field="2" count="1">
            <x v="811"/>
          </reference>
        </references>
      </pivotArea>
    </format>
    <format dxfId="8856">
      <pivotArea dataOnly="0" labelOnly="1" fieldPosition="0">
        <references count="3">
          <reference field="0" count="1" selected="0">
            <x v="336"/>
          </reference>
          <reference field="1" count="1" selected="0">
            <x v="811"/>
          </reference>
          <reference field="2" count="1">
            <x v="812"/>
          </reference>
        </references>
      </pivotArea>
    </format>
    <format dxfId="8855">
      <pivotArea dataOnly="0" labelOnly="1" fieldPosition="0">
        <references count="3">
          <reference field="0" count="1" selected="0">
            <x v="337"/>
          </reference>
          <reference field="1" count="1" selected="0">
            <x v="812"/>
          </reference>
          <reference field="2" count="1">
            <x v="813"/>
          </reference>
        </references>
      </pivotArea>
    </format>
    <format dxfId="8854">
      <pivotArea dataOnly="0" labelOnly="1" fieldPosition="0">
        <references count="3">
          <reference field="0" count="1" selected="0">
            <x v="338"/>
          </reference>
          <reference field="1" count="1" selected="0">
            <x v="813"/>
          </reference>
          <reference field="2" count="1">
            <x v="814"/>
          </reference>
        </references>
      </pivotArea>
    </format>
    <format dxfId="8853">
      <pivotArea dataOnly="0" labelOnly="1" fieldPosition="0">
        <references count="3">
          <reference field="0" count="1" selected="0">
            <x v="339"/>
          </reference>
          <reference field="1" count="1" selected="0">
            <x v="814"/>
          </reference>
          <reference field="2" count="1">
            <x v="815"/>
          </reference>
        </references>
      </pivotArea>
    </format>
    <format dxfId="8852">
      <pivotArea dataOnly="0" labelOnly="1" fieldPosition="0">
        <references count="3">
          <reference field="0" count="1" selected="0">
            <x v="340"/>
          </reference>
          <reference field="1" count="1" selected="0">
            <x v="815"/>
          </reference>
          <reference field="2" count="1">
            <x v="816"/>
          </reference>
        </references>
      </pivotArea>
    </format>
    <format dxfId="8851">
      <pivotArea dataOnly="0" labelOnly="1" fieldPosition="0">
        <references count="3">
          <reference field="0" count="1" selected="0">
            <x v="341"/>
          </reference>
          <reference field="1" count="1" selected="0">
            <x v="816"/>
          </reference>
          <reference field="2" count="1">
            <x v="817"/>
          </reference>
        </references>
      </pivotArea>
    </format>
    <format dxfId="8850">
      <pivotArea dataOnly="0" labelOnly="1" fieldPosition="0">
        <references count="3">
          <reference field="0" count="1" selected="0">
            <x v="342"/>
          </reference>
          <reference field="1" count="1" selected="0">
            <x v="817"/>
          </reference>
          <reference field="2" count="1">
            <x v="818"/>
          </reference>
        </references>
      </pivotArea>
    </format>
    <format dxfId="8849">
      <pivotArea dataOnly="0" labelOnly="1" fieldPosition="0">
        <references count="3">
          <reference field="0" count="1" selected="0">
            <x v="343"/>
          </reference>
          <reference field="1" count="1" selected="0">
            <x v="818"/>
          </reference>
          <reference field="2" count="1">
            <x v="819"/>
          </reference>
        </references>
      </pivotArea>
    </format>
    <format dxfId="8848">
      <pivotArea dataOnly="0" labelOnly="1" fieldPosition="0">
        <references count="3">
          <reference field="0" count="1" selected="0">
            <x v="344"/>
          </reference>
          <reference field="1" count="1" selected="0">
            <x v="819"/>
          </reference>
          <reference field="2" count="1">
            <x v="820"/>
          </reference>
        </references>
      </pivotArea>
    </format>
    <format dxfId="8847">
      <pivotArea dataOnly="0" labelOnly="1" fieldPosition="0">
        <references count="3">
          <reference field="0" count="1" selected="0">
            <x v="345"/>
          </reference>
          <reference field="1" count="1" selected="0">
            <x v="820"/>
          </reference>
          <reference field="2" count="1">
            <x v="821"/>
          </reference>
        </references>
      </pivotArea>
    </format>
    <format dxfId="8846">
      <pivotArea dataOnly="0" labelOnly="1" fieldPosition="0">
        <references count="3">
          <reference field="0" count="1" selected="0">
            <x v="346"/>
          </reference>
          <reference field="1" count="1" selected="0">
            <x v="821"/>
          </reference>
          <reference field="2" count="1">
            <x v="822"/>
          </reference>
        </references>
      </pivotArea>
    </format>
    <format dxfId="8845">
      <pivotArea dataOnly="0" labelOnly="1" fieldPosition="0">
        <references count="3">
          <reference field="0" count="1" selected="0">
            <x v="347"/>
          </reference>
          <reference field="1" count="1" selected="0">
            <x v="822"/>
          </reference>
          <reference field="2" count="1">
            <x v="823"/>
          </reference>
        </references>
      </pivotArea>
    </format>
    <format dxfId="8844">
      <pivotArea dataOnly="0" labelOnly="1" fieldPosition="0">
        <references count="3">
          <reference field="0" count="1" selected="0">
            <x v="348"/>
          </reference>
          <reference field="1" count="1" selected="0">
            <x v="823"/>
          </reference>
          <reference field="2" count="1">
            <x v="824"/>
          </reference>
        </references>
      </pivotArea>
    </format>
    <format dxfId="8843">
      <pivotArea dataOnly="0" labelOnly="1" fieldPosition="0">
        <references count="3">
          <reference field="0" count="1" selected="0">
            <x v="349"/>
          </reference>
          <reference field="1" count="1" selected="0">
            <x v="824"/>
          </reference>
          <reference field="2" count="1">
            <x v="825"/>
          </reference>
        </references>
      </pivotArea>
    </format>
    <format dxfId="8842">
      <pivotArea dataOnly="0" labelOnly="1" fieldPosition="0">
        <references count="3">
          <reference field="0" count="1" selected="0">
            <x v="350"/>
          </reference>
          <reference field="1" count="1" selected="0">
            <x v="825"/>
          </reference>
          <reference field="2" count="1">
            <x v="826"/>
          </reference>
        </references>
      </pivotArea>
    </format>
    <format dxfId="8841">
      <pivotArea dataOnly="0" labelOnly="1" fieldPosition="0">
        <references count="3">
          <reference field="0" count="1" selected="0">
            <x v="351"/>
          </reference>
          <reference field="1" count="1" selected="0">
            <x v="826"/>
          </reference>
          <reference field="2" count="1">
            <x v="827"/>
          </reference>
        </references>
      </pivotArea>
    </format>
    <format dxfId="8840">
      <pivotArea dataOnly="0" labelOnly="1" fieldPosition="0">
        <references count="3">
          <reference field="0" count="1" selected="0">
            <x v="352"/>
          </reference>
          <reference field="1" count="1" selected="0">
            <x v="827"/>
          </reference>
          <reference field="2" count="1">
            <x v="828"/>
          </reference>
        </references>
      </pivotArea>
    </format>
    <format dxfId="8839">
      <pivotArea dataOnly="0" labelOnly="1" fieldPosition="0">
        <references count="3">
          <reference field="0" count="1" selected="0">
            <x v="353"/>
          </reference>
          <reference field="1" count="1" selected="0">
            <x v="828"/>
          </reference>
          <reference field="2" count="1">
            <x v="829"/>
          </reference>
        </references>
      </pivotArea>
    </format>
    <format dxfId="8838">
      <pivotArea dataOnly="0" labelOnly="1" fieldPosition="0">
        <references count="3">
          <reference field="0" count="1" selected="0">
            <x v="354"/>
          </reference>
          <reference field="1" count="1" selected="0">
            <x v="829"/>
          </reference>
          <reference field="2" count="1">
            <x v="830"/>
          </reference>
        </references>
      </pivotArea>
    </format>
    <format dxfId="8837">
      <pivotArea dataOnly="0" labelOnly="1" fieldPosition="0">
        <references count="3">
          <reference field="0" count="1" selected="0">
            <x v="355"/>
          </reference>
          <reference field="1" count="1" selected="0">
            <x v="830"/>
          </reference>
          <reference field="2" count="1">
            <x v="831"/>
          </reference>
        </references>
      </pivotArea>
    </format>
    <format dxfId="8836">
      <pivotArea dataOnly="0" labelOnly="1" fieldPosition="0">
        <references count="3">
          <reference field="0" count="1" selected="0">
            <x v="356"/>
          </reference>
          <reference field="1" count="1" selected="0">
            <x v="831"/>
          </reference>
          <reference field="2" count="1">
            <x v="832"/>
          </reference>
        </references>
      </pivotArea>
    </format>
    <format dxfId="8835">
      <pivotArea dataOnly="0" labelOnly="1" fieldPosition="0">
        <references count="3">
          <reference field="0" count="1" selected="0">
            <x v="357"/>
          </reference>
          <reference field="1" count="1" selected="0">
            <x v="832"/>
          </reference>
          <reference field="2" count="1">
            <x v="833"/>
          </reference>
        </references>
      </pivotArea>
    </format>
    <format dxfId="8834">
      <pivotArea dataOnly="0" labelOnly="1" fieldPosition="0">
        <references count="3">
          <reference field="0" count="1" selected="0">
            <x v="358"/>
          </reference>
          <reference field="1" count="1" selected="0">
            <x v="833"/>
          </reference>
          <reference field="2" count="1">
            <x v="834"/>
          </reference>
        </references>
      </pivotArea>
    </format>
    <format dxfId="8833">
      <pivotArea dataOnly="0" labelOnly="1" fieldPosition="0">
        <references count="3">
          <reference field="0" count="1" selected="0">
            <x v="359"/>
          </reference>
          <reference field="1" count="1" selected="0">
            <x v="834"/>
          </reference>
          <reference field="2" count="1">
            <x v="835"/>
          </reference>
        </references>
      </pivotArea>
    </format>
    <format dxfId="8832">
      <pivotArea dataOnly="0" labelOnly="1" fieldPosition="0">
        <references count="3">
          <reference field="0" count="1" selected="0">
            <x v="360"/>
          </reference>
          <reference field="1" count="1" selected="0">
            <x v="835"/>
          </reference>
          <reference field="2" count="1">
            <x v="836"/>
          </reference>
        </references>
      </pivotArea>
    </format>
    <format dxfId="8831">
      <pivotArea dataOnly="0" labelOnly="1" fieldPosition="0">
        <references count="3">
          <reference field="0" count="1" selected="0">
            <x v="361"/>
          </reference>
          <reference field="1" count="1" selected="0">
            <x v="836"/>
          </reference>
          <reference field="2" count="1">
            <x v="837"/>
          </reference>
        </references>
      </pivotArea>
    </format>
    <format dxfId="8830">
      <pivotArea dataOnly="0" labelOnly="1" fieldPosition="0">
        <references count="3">
          <reference field="0" count="1" selected="0">
            <x v="362"/>
          </reference>
          <reference field="1" count="1" selected="0">
            <x v="837"/>
          </reference>
          <reference field="2" count="1">
            <x v="838"/>
          </reference>
        </references>
      </pivotArea>
    </format>
    <format dxfId="8829">
      <pivotArea dataOnly="0" labelOnly="1" fieldPosition="0">
        <references count="3">
          <reference field="0" count="1" selected="0">
            <x v="363"/>
          </reference>
          <reference field="1" count="1" selected="0">
            <x v="838"/>
          </reference>
          <reference field="2" count="1">
            <x v="839"/>
          </reference>
        </references>
      </pivotArea>
    </format>
    <format dxfId="8828">
      <pivotArea dataOnly="0" labelOnly="1" fieldPosition="0">
        <references count="3">
          <reference field="0" count="1" selected="0">
            <x v="364"/>
          </reference>
          <reference field="1" count="1" selected="0">
            <x v="839"/>
          </reference>
          <reference field="2" count="1">
            <x v="840"/>
          </reference>
        </references>
      </pivotArea>
    </format>
    <format dxfId="8827">
      <pivotArea dataOnly="0" labelOnly="1" fieldPosition="0">
        <references count="3">
          <reference field="0" count="1" selected="0">
            <x v="365"/>
          </reference>
          <reference field="1" count="1" selected="0">
            <x v="840"/>
          </reference>
          <reference field="2" count="1">
            <x v="841"/>
          </reference>
        </references>
      </pivotArea>
    </format>
    <format dxfId="8826">
      <pivotArea dataOnly="0" labelOnly="1" fieldPosition="0">
        <references count="3">
          <reference field="0" count="1" selected="0">
            <x v="366"/>
          </reference>
          <reference field="1" count="1" selected="0">
            <x v="841"/>
          </reference>
          <reference field="2" count="1">
            <x v="842"/>
          </reference>
        </references>
      </pivotArea>
    </format>
    <format dxfId="8825">
      <pivotArea dataOnly="0" labelOnly="1" fieldPosition="0">
        <references count="3">
          <reference field="0" count="1" selected="0">
            <x v="367"/>
          </reference>
          <reference field="1" count="1" selected="0">
            <x v="842"/>
          </reference>
          <reference field="2" count="1">
            <x v="843"/>
          </reference>
        </references>
      </pivotArea>
    </format>
    <format dxfId="8824">
      <pivotArea dataOnly="0" labelOnly="1" fieldPosition="0">
        <references count="3">
          <reference field="0" count="1" selected="0">
            <x v="368"/>
          </reference>
          <reference field="1" count="1" selected="0">
            <x v="843"/>
          </reference>
          <reference field="2" count="1">
            <x v="844"/>
          </reference>
        </references>
      </pivotArea>
    </format>
    <format dxfId="8823">
      <pivotArea dataOnly="0" labelOnly="1" fieldPosition="0">
        <references count="3">
          <reference field="0" count="1" selected="0">
            <x v="369"/>
          </reference>
          <reference field="1" count="1" selected="0">
            <x v="844"/>
          </reference>
          <reference field="2" count="1">
            <x v="845"/>
          </reference>
        </references>
      </pivotArea>
    </format>
    <format dxfId="8822">
      <pivotArea dataOnly="0" labelOnly="1" fieldPosition="0">
        <references count="3">
          <reference field="0" count="1" selected="0">
            <x v="370"/>
          </reference>
          <reference field="1" count="1" selected="0">
            <x v="845"/>
          </reference>
          <reference field="2" count="1">
            <x v="846"/>
          </reference>
        </references>
      </pivotArea>
    </format>
    <format dxfId="8821">
      <pivotArea dataOnly="0" labelOnly="1" fieldPosition="0">
        <references count="3">
          <reference field="0" count="1" selected="0">
            <x v="371"/>
          </reference>
          <reference field="1" count="1" selected="0">
            <x v="846"/>
          </reference>
          <reference field="2" count="1">
            <x v="847"/>
          </reference>
        </references>
      </pivotArea>
    </format>
    <format dxfId="8820">
      <pivotArea dataOnly="0" labelOnly="1" fieldPosition="0">
        <references count="3">
          <reference field="0" count="1" selected="0">
            <x v="372"/>
          </reference>
          <reference field="1" count="1" selected="0">
            <x v="847"/>
          </reference>
          <reference field="2" count="1">
            <x v="848"/>
          </reference>
        </references>
      </pivotArea>
    </format>
    <format dxfId="8819">
      <pivotArea dataOnly="0" labelOnly="1" fieldPosition="0">
        <references count="3">
          <reference field="0" count="1" selected="0">
            <x v="373"/>
          </reference>
          <reference field="1" count="1" selected="0">
            <x v="848"/>
          </reference>
          <reference field="2" count="1">
            <x v="849"/>
          </reference>
        </references>
      </pivotArea>
    </format>
    <format dxfId="8818">
      <pivotArea dataOnly="0" labelOnly="1" fieldPosition="0">
        <references count="3">
          <reference field="0" count="1" selected="0">
            <x v="374"/>
          </reference>
          <reference field="1" count="1" selected="0">
            <x v="849"/>
          </reference>
          <reference field="2" count="1">
            <x v="850"/>
          </reference>
        </references>
      </pivotArea>
    </format>
    <format dxfId="8817">
      <pivotArea dataOnly="0" labelOnly="1" fieldPosition="0">
        <references count="3">
          <reference field="0" count="1" selected="0">
            <x v="375"/>
          </reference>
          <reference field="1" count="1" selected="0">
            <x v="850"/>
          </reference>
          <reference field="2" count="1">
            <x v="851"/>
          </reference>
        </references>
      </pivotArea>
    </format>
    <format dxfId="8816">
      <pivotArea dataOnly="0" labelOnly="1" fieldPosition="0">
        <references count="3">
          <reference field="0" count="1" selected="0">
            <x v="376"/>
          </reference>
          <reference field="1" count="1" selected="0">
            <x v="851"/>
          </reference>
          <reference field="2" count="1">
            <x v="852"/>
          </reference>
        </references>
      </pivotArea>
    </format>
    <format dxfId="8815">
      <pivotArea dataOnly="0" labelOnly="1" fieldPosition="0">
        <references count="3">
          <reference field="0" count="1" selected="0">
            <x v="377"/>
          </reference>
          <reference field="1" count="1" selected="0">
            <x v="852"/>
          </reference>
          <reference field="2" count="1">
            <x v="853"/>
          </reference>
        </references>
      </pivotArea>
    </format>
    <format dxfId="8814">
      <pivotArea dataOnly="0" labelOnly="1" fieldPosition="0">
        <references count="3">
          <reference field="0" count="1" selected="0">
            <x v="378"/>
          </reference>
          <reference field="1" count="1" selected="0">
            <x v="853"/>
          </reference>
          <reference field="2" count="1">
            <x v="854"/>
          </reference>
        </references>
      </pivotArea>
    </format>
    <format dxfId="8813">
      <pivotArea dataOnly="0" labelOnly="1" fieldPosition="0">
        <references count="3">
          <reference field="0" count="1" selected="0">
            <x v="379"/>
          </reference>
          <reference field="1" count="1" selected="0">
            <x v="854"/>
          </reference>
          <reference field="2" count="1">
            <x v="855"/>
          </reference>
        </references>
      </pivotArea>
    </format>
    <format dxfId="8812">
      <pivotArea dataOnly="0" labelOnly="1" fieldPosition="0">
        <references count="3">
          <reference field="0" count="1" selected="0">
            <x v="380"/>
          </reference>
          <reference field="1" count="1" selected="0">
            <x v="855"/>
          </reference>
          <reference field="2" count="1">
            <x v="856"/>
          </reference>
        </references>
      </pivotArea>
    </format>
    <format dxfId="8811">
      <pivotArea dataOnly="0" labelOnly="1" fieldPosition="0">
        <references count="3">
          <reference field="0" count="1" selected="0">
            <x v="381"/>
          </reference>
          <reference field="1" count="1" selected="0">
            <x v="856"/>
          </reference>
          <reference field="2" count="1">
            <x v="857"/>
          </reference>
        </references>
      </pivotArea>
    </format>
    <format dxfId="8810">
      <pivotArea dataOnly="0" labelOnly="1" fieldPosition="0">
        <references count="3">
          <reference field="0" count="1" selected="0">
            <x v="382"/>
          </reference>
          <reference field="1" count="1" selected="0">
            <x v="857"/>
          </reference>
          <reference field="2" count="1">
            <x v="858"/>
          </reference>
        </references>
      </pivotArea>
    </format>
    <format dxfId="8809">
      <pivotArea dataOnly="0" labelOnly="1" fieldPosition="0">
        <references count="3">
          <reference field="0" count="1" selected="0">
            <x v="383"/>
          </reference>
          <reference field="1" count="1" selected="0">
            <x v="858"/>
          </reference>
          <reference field="2" count="1">
            <x v="859"/>
          </reference>
        </references>
      </pivotArea>
    </format>
    <format dxfId="8808">
      <pivotArea dataOnly="0" labelOnly="1" fieldPosition="0">
        <references count="3">
          <reference field="0" count="1" selected="0">
            <x v="384"/>
          </reference>
          <reference field="1" count="1" selected="0">
            <x v="859"/>
          </reference>
          <reference field="2" count="1">
            <x v="860"/>
          </reference>
        </references>
      </pivotArea>
    </format>
    <format dxfId="8807">
      <pivotArea dataOnly="0" labelOnly="1" fieldPosition="0">
        <references count="3">
          <reference field="0" count="1" selected="0">
            <x v="385"/>
          </reference>
          <reference field="1" count="1" selected="0">
            <x v="860"/>
          </reference>
          <reference field="2" count="1">
            <x v="861"/>
          </reference>
        </references>
      </pivotArea>
    </format>
    <format dxfId="8806">
      <pivotArea dataOnly="0" labelOnly="1" fieldPosition="0">
        <references count="3">
          <reference field="0" count="1" selected="0">
            <x v="386"/>
          </reference>
          <reference field="1" count="1" selected="0">
            <x v="861"/>
          </reference>
          <reference field="2" count="1">
            <x v="862"/>
          </reference>
        </references>
      </pivotArea>
    </format>
    <format dxfId="8805">
      <pivotArea dataOnly="0" labelOnly="1" fieldPosition="0">
        <references count="3">
          <reference field="0" count="1" selected="0">
            <x v="387"/>
          </reference>
          <reference field="1" count="1" selected="0">
            <x v="862"/>
          </reference>
          <reference field="2" count="1">
            <x v="863"/>
          </reference>
        </references>
      </pivotArea>
    </format>
    <format dxfId="8804">
      <pivotArea dataOnly="0" labelOnly="1" fieldPosition="0">
        <references count="3">
          <reference field="0" count="1" selected="0">
            <x v="388"/>
          </reference>
          <reference field="1" count="1" selected="0">
            <x v="863"/>
          </reference>
          <reference field="2" count="1">
            <x v="864"/>
          </reference>
        </references>
      </pivotArea>
    </format>
    <format dxfId="8803">
      <pivotArea dataOnly="0" labelOnly="1" fieldPosition="0">
        <references count="3">
          <reference field="0" count="1" selected="0">
            <x v="389"/>
          </reference>
          <reference field="1" count="1" selected="0">
            <x v="864"/>
          </reference>
          <reference field="2" count="1">
            <x v="865"/>
          </reference>
        </references>
      </pivotArea>
    </format>
    <format dxfId="8802">
      <pivotArea dataOnly="0" labelOnly="1" fieldPosition="0">
        <references count="3">
          <reference field="0" count="1" selected="0">
            <x v="390"/>
          </reference>
          <reference field="1" count="1" selected="0">
            <x v="865"/>
          </reference>
          <reference field="2" count="1">
            <x v="866"/>
          </reference>
        </references>
      </pivotArea>
    </format>
    <format dxfId="8801">
      <pivotArea dataOnly="0" labelOnly="1" fieldPosition="0">
        <references count="3">
          <reference field="0" count="1" selected="0">
            <x v="391"/>
          </reference>
          <reference field="1" count="1" selected="0">
            <x v="866"/>
          </reference>
          <reference field="2" count="1">
            <x v="867"/>
          </reference>
        </references>
      </pivotArea>
    </format>
    <format dxfId="8800">
      <pivotArea dataOnly="0" labelOnly="1" fieldPosition="0">
        <references count="3">
          <reference field="0" count="1" selected="0">
            <x v="392"/>
          </reference>
          <reference field="1" count="1" selected="0">
            <x v="867"/>
          </reference>
          <reference field="2" count="1">
            <x v="868"/>
          </reference>
        </references>
      </pivotArea>
    </format>
    <format dxfId="8799">
      <pivotArea dataOnly="0" labelOnly="1" fieldPosition="0">
        <references count="3">
          <reference field="0" count="1" selected="0">
            <x v="393"/>
          </reference>
          <reference field="1" count="1" selected="0">
            <x v="868"/>
          </reference>
          <reference field="2" count="1">
            <x v="869"/>
          </reference>
        </references>
      </pivotArea>
    </format>
    <format dxfId="8798">
      <pivotArea dataOnly="0" labelOnly="1" fieldPosition="0">
        <references count="3">
          <reference field="0" count="1" selected="0">
            <x v="394"/>
          </reference>
          <reference field="1" count="1" selected="0">
            <x v="869"/>
          </reference>
          <reference field="2" count="1">
            <x v="870"/>
          </reference>
        </references>
      </pivotArea>
    </format>
    <format dxfId="8797">
      <pivotArea dataOnly="0" labelOnly="1" fieldPosition="0">
        <references count="3">
          <reference field="0" count="1" selected="0">
            <x v="395"/>
          </reference>
          <reference field="1" count="1" selected="0">
            <x v="870"/>
          </reference>
          <reference field="2" count="1">
            <x v="871"/>
          </reference>
        </references>
      </pivotArea>
    </format>
    <format dxfId="8796">
      <pivotArea dataOnly="0" labelOnly="1" fieldPosition="0">
        <references count="3">
          <reference field="0" count="1" selected="0">
            <x v="396"/>
          </reference>
          <reference field="1" count="1" selected="0">
            <x v="871"/>
          </reference>
          <reference field="2" count="1">
            <x v="872"/>
          </reference>
        </references>
      </pivotArea>
    </format>
    <format dxfId="8795">
      <pivotArea dataOnly="0" labelOnly="1" fieldPosition="0">
        <references count="3">
          <reference field="0" count="1" selected="0">
            <x v="397"/>
          </reference>
          <reference field="1" count="1" selected="0">
            <x v="872"/>
          </reference>
          <reference field="2" count="1">
            <x v="873"/>
          </reference>
        </references>
      </pivotArea>
    </format>
    <format dxfId="8794">
      <pivotArea dataOnly="0" labelOnly="1" fieldPosition="0">
        <references count="3">
          <reference field="0" count="1" selected="0">
            <x v="398"/>
          </reference>
          <reference field="1" count="1" selected="0">
            <x v="873"/>
          </reference>
          <reference field="2" count="1">
            <x v="874"/>
          </reference>
        </references>
      </pivotArea>
    </format>
    <format dxfId="8793">
      <pivotArea dataOnly="0" labelOnly="1" fieldPosition="0">
        <references count="3">
          <reference field="0" count="1" selected="0">
            <x v="399"/>
          </reference>
          <reference field="1" count="1" selected="0">
            <x v="874"/>
          </reference>
          <reference field="2" count="1">
            <x v="875"/>
          </reference>
        </references>
      </pivotArea>
    </format>
    <format dxfId="8792">
      <pivotArea dataOnly="0" labelOnly="1" fieldPosition="0">
        <references count="3">
          <reference field="0" count="1" selected="0">
            <x v="400"/>
          </reference>
          <reference field="1" count="1" selected="0">
            <x v="875"/>
          </reference>
          <reference field="2" count="1">
            <x v="876"/>
          </reference>
        </references>
      </pivotArea>
    </format>
    <format dxfId="8791">
      <pivotArea dataOnly="0" labelOnly="1" fieldPosition="0">
        <references count="3">
          <reference field="0" count="1" selected="0">
            <x v="401"/>
          </reference>
          <reference field="1" count="1" selected="0">
            <x v="876"/>
          </reference>
          <reference field="2" count="1">
            <x v="877"/>
          </reference>
        </references>
      </pivotArea>
    </format>
    <format dxfId="8790">
      <pivotArea dataOnly="0" labelOnly="1" fieldPosition="0">
        <references count="3">
          <reference field="0" count="1" selected="0">
            <x v="402"/>
          </reference>
          <reference field="1" count="1" selected="0">
            <x v="877"/>
          </reference>
          <reference field="2" count="1">
            <x v="878"/>
          </reference>
        </references>
      </pivotArea>
    </format>
    <format dxfId="8789">
      <pivotArea dataOnly="0" labelOnly="1" fieldPosition="0">
        <references count="3">
          <reference field="0" count="1" selected="0">
            <x v="403"/>
          </reference>
          <reference field="1" count="1" selected="0">
            <x v="878"/>
          </reference>
          <reference field="2" count="1">
            <x v="879"/>
          </reference>
        </references>
      </pivotArea>
    </format>
    <format dxfId="8788">
      <pivotArea dataOnly="0" labelOnly="1" fieldPosition="0">
        <references count="3">
          <reference field="0" count="1" selected="0">
            <x v="404"/>
          </reference>
          <reference field="1" count="1" selected="0">
            <x v="879"/>
          </reference>
          <reference field="2" count="1">
            <x v="880"/>
          </reference>
        </references>
      </pivotArea>
    </format>
    <format dxfId="8787">
      <pivotArea dataOnly="0" labelOnly="1" fieldPosition="0">
        <references count="3">
          <reference field="0" count="1" selected="0">
            <x v="405"/>
          </reference>
          <reference field="1" count="1" selected="0">
            <x v="880"/>
          </reference>
          <reference field="2" count="1">
            <x v="881"/>
          </reference>
        </references>
      </pivotArea>
    </format>
    <format dxfId="8786">
      <pivotArea dataOnly="0" labelOnly="1" fieldPosition="0">
        <references count="3">
          <reference field="0" count="1" selected="0">
            <x v="406"/>
          </reference>
          <reference field="1" count="1" selected="0">
            <x v="881"/>
          </reference>
          <reference field="2" count="1">
            <x v="882"/>
          </reference>
        </references>
      </pivotArea>
    </format>
    <format dxfId="8785">
      <pivotArea dataOnly="0" labelOnly="1" fieldPosition="0">
        <references count="3">
          <reference field="0" count="1" selected="0">
            <x v="407"/>
          </reference>
          <reference field="1" count="1" selected="0">
            <x v="882"/>
          </reference>
          <reference field="2" count="1">
            <x v="883"/>
          </reference>
        </references>
      </pivotArea>
    </format>
    <format dxfId="8784">
      <pivotArea dataOnly="0" labelOnly="1" fieldPosition="0">
        <references count="3">
          <reference field="0" count="1" selected="0">
            <x v="408"/>
          </reference>
          <reference field="1" count="1" selected="0">
            <x v="883"/>
          </reference>
          <reference field="2" count="1">
            <x v="884"/>
          </reference>
        </references>
      </pivotArea>
    </format>
    <format dxfId="8783">
      <pivotArea dataOnly="0" labelOnly="1" fieldPosition="0">
        <references count="3">
          <reference field="0" count="1" selected="0">
            <x v="409"/>
          </reference>
          <reference field="1" count="1" selected="0">
            <x v="884"/>
          </reference>
          <reference field="2" count="1">
            <x v="885"/>
          </reference>
        </references>
      </pivotArea>
    </format>
    <format dxfId="8782">
      <pivotArea dataOnly="0" labelOnly="1" fieldPosition="0">
        <references count="3">
          <reference field="0" count="1" selected="0">
            <x v="410"/>
          </reference>
          <reference field="1" count="1" selected="0">
            <x v="885"/>
          </reference>
          <reference field="2" count="1">
            <x v="886"/>
          </reference>
        </references>
      </pivotArea>
    </format>
    <format dxfId="8781">
      <pivotArea dataOnly="0" labelOnly="1" fieldPosition="0">
        <references count="3">
          <reference field="0" count="1" selected="0">
            <x v="411"/>
          </reference>
          <reference field="1" count="1" selected="0">
            <x v="886"/>
          </reference>
          <reference field="2" count="1">
            <x v="887"/>
          </reference>
        </references>
      </pivotArea>
    </format>
    <format dxfId="8780">
      <pivotArea dataOnly="0" labelOnly="1" fieldPosition="0">
        <references count="3">
          <reference field="0" count="1" selected="0">
            <x v="412"/>
          </reference>
          <reference field="1" count="1" selected="0">
            <x v="887"/>
          </reference>
          <reference field="2" count="1">
            <x v="888"/>
          </reference>
        </references>
      </pivotArea>
    </format>
    <format dxfId="8779">
      <pivotArea dataOnly="0" labelOnly="1" fieldPosition="0">
        <references count="3">
          <reference field="0" count="1" selected="0">
            <x v="413"/>
          </reference>
          <reference field="1" count="1" selected="0">
            <x v="888"/>
          </reference>
          <reference field="2" count="1">
            <x v="889"/>
          </reference>
        </references>
      </pivotArea>
    </format>
    <format dxfId="8778">
      <pivotArea dataOnly="0" labelOnly="1" fieldPosition="0">
        <references count="3">
          <reference field="0" count="1" selected="0">
            <x v="414"/>
          </reference>
          <reference field="1" count="1" selected="0">
            <x v="889"/>
          </reference>
          <reference field="2" count="1">
            <x v="890"/>
          </reference>
        </references>
      </pivotArea>
    </format>
    <format dxfId="8777">
      <pivotArea dataOnly="0" labelOnly="1" fieldPosition="0">
        <references count="3">
          <reference field="0" count="1" selected="0">
            <x v="415"/>
          </reference>
          <reference field="1" count="1" selected="0">
            <x v="890"/>
          </reference>
          <reference field="2" count="1">
            <x v="891"/>
          </reference>
        </references>
      </pivotArea>
    </format>
    <format dxfId="8776">
      <pivotArea dataOnly="0" labelOnly="1" fieldPosition="0">
        <references count="3">
          <reference field="0" count="1" selected="0">
            <x v="416"/>
          </reference>
          <reference field="1" count="1" selected="0">
            <x v="891"/>
          </reference>
          <reference field="2" count="1">
            <x v="892"/>
          </reference>
        </references>
      </pivotArea>
    </format>
    <format dxfId="8775">
      <pivotArea dataOnly="0" labelOnly="1" fieldPosition="0">
        <references count="3">
          <reference field="0" count="1" selected="0">
            <x v="417"/>
          </reference>
          <reference field="1" count="1" selected="0">
            <x v="892"/>
          </reference>
          <reference field="2" count="1">
            <x v="893"/>
          </reference>
        </references>
      </pivotArea>
    </format>
    <format dxfId="8774">
      <pivotArea dataOnly="0" labelOnly="1" fieldPosition="0">
        <references count="3">
          <reference field="0" count="1" selected="0">
            <x v="418"/>
          </reference>
          <reference field="1" count="1" selected="0">
            <x v="893"/>
          </reference>
          <reference field="2" count="1">
            <x v="894"/>
          </reference>
        </references>
      </pivotArea>
    </format>
    <format dxfId="8773">
      <pivotArea dataOnly="0" labelOnly="1" fieldPosition="0">
        <references count="3">
          <reference field="0" count="1" selected="0">
            <x v="419"/>
          </reference>
          <reference field="1" count="1" selected="0">
            <x v="894"/>
          </reference>
          <reference field="2" count="1">
            <x v="895"/>
          </reference>
        </references>
      </pivotArea>
    </format>
    <format dxfId="8772">
      <pivotArea dataOnly="0" labelOnly="1" fieldPosition="0">
        <references count="3">
          <reference field="0" count="1" selected="0">
            <x v="420"/>
          </reference>
          <reference field="1" count="1" selected="0">
            <x v="895"/>
          </reference>
          <reference field="2" count="1">
            <x v="896"/>
          </reference>
        </references>
      </pivotArea>
    </format>
    <format dxfId="8771">
      <pivotArea dataOnly="0" labelOnly="1" fieldPosition="0">
        <references count="3">
          <reference field="0" count="1" selected="0">
            <x v="421"/>
          </reference>
          <reference field="1" count="1" selected="0">
            <x v="896"/>
          </reference>
          <reference field="2" count="1">
            <x v="897"/>
          </reference>
        </references>
      </pivotArea>
    </format>
    <format dxfId="8770">
      <pivotArea dataOnly="0" labelOnly="1" fieldPosition="0">
        <references count="3">
          <reference field="0" count="1" selected="0">
            <x v="422"/>
          </reference>
          <reference field="1" count="1" selected="0">
            <x v="897"/>
          </reference>
          <reference field="2" count="1">
            <x v="898"/>
          </reference>
        </references>
      </pivotArea>
    </format>
    <format dxfId="8769">
      <pivotArea dataOnly="0" labelOnly="1" fieldPosition="0">
        <references count="3">
          <reference field="0" count="1" selected="0">
            <x v="423"/>
          </reference>
          <reference field="1" count="1" selected="0">
            <x v="898"/>
          </reference>
          <reference field="2" count="1">
            <x v="899"/>
          </reference>
        </references>
      </pivotArea>
    </format>
    <format dxfId="8768">
      <pivotArea dataOnly="0" labelOnly="1" fieldPosition="0">
        <references count="3">
          <reference field="0" count="1" selected="0">
            <x v="424"/>
          </reference>
          <reference field="1" count="1" selected="0">
            <x v="899"/>
          </reference>
          <reference field="2" count="1">
            <x v="900"/>
          </reference>
        </references>
      </pivotArea>
    </format>
    <format dxfId="8767">
      <pivotArea dataOnly="0" labelOnly="1" fieldPosition="0">
        <references count="3">
          <reference field="0" count="1" selected="0">
            <x v="425"/>
          </reference>
          <reference field="1" count="1" selected="0">
            <x v="900"/>
          </reference>
          <reference field="2" count="1">
            <x v="901"/>
          </reference>
        </references>
      </pivotArea>
    </format>
    <format dxfId="8766">
      <pivotArea dataOnly="0" labelOnly="1" fieldPosition="0">
        <references count="3">
          <reference field="0" count="1" selected="0">
            <x v="426"/>
          </reference>
          <reference field="1" count="1" selected="0">
            <x v="901"/>
          </reference>
          <reference field="2" count="1">
            <x v="902"/>
          </reference>
        </references>
      </pivotArea>
    </format>
    <format dxfId="8765">
      <pivotArea dataOnly="0" labelOnly="1" fieldPosition="0">
        <references count="3">
          <reference field="0" count="1" selected="0">
            <x v="427"/>
          </reference>
          <reference field="1" count="1" selected="0">
            <x v="902"/>
          </reference>
          <reference field="2" count="1">
            <x v="903"/>
          </reference>
        </references>
      </pivotArea>
    </format>
    <format dxfId="8764">
      <pivotArea dataOnly="0" labelOnly="1" fieldPosition="0">
        <references count="3">
          <reference field="0" count="1" selected="0">
            <x v="428"/>
          </reference>
          <reference field="1" count="1" selected="0">
            <x v="903"/>
          </reference>
          <reference field="2" count="1">
            <x v="904"/>
          </reference>
        </references>
      </pivotArea>
    </format>
    <format dxfId="8763">
      <pivotArea dataOnly="0" labelOnly="1" fieldPosition="0">
        <references count="3">
          <reference field="0" count="1" selected="0">
            <x v="429"/>
          </reference>
          <reference field="1" count="1" selected="0">
            <x v="904"/>
          </reference>
          <reference field="2" count="1">
            <x v="905"/>
          </reference>
        </references>
      </pivotArea>
    </format>
    <format dxfId="8762">
      <pivotArea dataOnly="0" labelOnly="1" fieldPosition="0">
        <references count="3">
          <reference field="0" count="1" selected="0">
            <x v="430"/>
          </reference>
          <reference field="1" count="1" selected="0">
            <x v="905"/>
          </reference>
          <reference field="2" count="1">
            <x v="906"/>
          </reference>
        </references>
      </pivotArea>
    </format>
    <format dxfId="8761">
      <pivotArea dataOnly="0" labelOnly="1" fieldPosition="0">
        <references count="3">
          <reference field="0" count="1" selected="0">
            <x v="431"/>
          </reference>
          <reference field="1" count="1" selected="0">
            <x v="906"/>
          </reference>
          <reference field="2" count="1">
            <x v="907"/>
          </reference>
        </references>
      </pivotArea>
    </format>
    <format dxfId="8760">
      <pivotArea dataOnly="0" labelOnly="1" fieldPosition="0">
        <references count="3">
          <reference field="0" count="1" selected="0">
            <x v="432"/>
          </reference>
          <reference field="1" count="1" selected="0">
            <x v="907"/>
          </reference>
          <reference field="2" count="1">
            <x v="908"/>
          </reference>
        </references>
      </pivotArea>
    </format>
    <format dxfId="8759">
      <pivotArea dataOnly="0" labelOnly="1" fieldPosition="0">
        <references count="3">
          <reference field="0" count="1" selected="0">
            <x v="433"/>
          </reference>
          <reference field="1" count="1" selected="0">
            <x v="908"/>
          </reference>
          <reference field="2" count="1">
            <x v="909"/>
          </reference>
        </references>
      </pivotArea>
    </format>
    <format dxfId="8758">
      <pivotArea dataOnly="0" labelOnly="1" fieldPosition="0">
        <references count="3">
          <reference field="0" count="1" selected="0">
            <x v="434"/>
          </reference>
          <reference field="1" count="1" selected="0">
            <x v="909"/>
          </reference>
          <reference field="2" count="1">
            <x v="910"/>
          </reference>
        </references>
      </pivotArea>
    </format>
    <format dxfId="8757">
      <pivotArea dataOnly="0" labelOnly="1" fieldPosition="0">
        <references count="3">
          <reference field="0" count="1" selected="0">
            <x v="435"/>
          </reference>
          <reference field="1" count="1" selected="0">
            <x v="910"/>
          </reference>
          <reference field="2" count="1">
            <x v="911"/>
          </reference>
        </references>
      </pivotArea>
    </format>
    <format dxfId="8756">
      <pivotArea dataOnly="0" labelOnly="1" fieldPosition="0">
        <references count="3">
          <reference field="0" count="1" selected="0">
            <x v="436"/>
          </reference>
          <reference field="1" count="1" selected="0">
            <x v="911"/>
          </reference>
          <reference field="2" count="1">
            <x v="912"/>
          </reference>
        </references>
      </pivotArea>
    </format>
    <format dxfId="8755">
      <pivotArea dataOnly="0" labelOnly="1" fieldPosition="0">
        <references count="3">
          <reference field="0" count="1" selected="0">
            <x v="437"/>
          </reference>
          <reference field="1" count="1" selected="0">
            <x v="912"/>
          </reference>
          <reference field="2" count="1">
            <x v="913"/>
          </reference>
        </references>
      </pivotArea>
    </format>
    <format dxfId="8754">
      <pivotArea dataOnly="0" labelOnly="1" fieldPosition="0">
        <references count="3">
          <reference field="0" count="1" selected="0">
            <x v="438"/>
          </reference>
          <reference field="1" count="1" selected="0">
            <x v="913"/>
          </reference>
          <reference field="2" count="1">
            <x v="914"/>
          </reference>
        </references>
      </pivotArea>
    </format>
    <format dxfId="8753">
      <pivotArea dataOnly="0" labelOnly="1" fieldPosition="0">
        <references count="3">
          <reference field="0" count="1" selected="0">
            <x v="439"/>
          </reference>
          <reference field="1" count="1" selected="0">
            <x v="914"/>
          </reference>
          <reference field="2" count="1">
            <x v="915"/>
          </reference>
        </references>
      </pivotArea>
    </format>
    <format dxfId="8752">
      <pivotArea dataOnly="0" labelOnly="1" fieldPosition="0">
        <references count="3">
          <reference field="0" count="1" selected="0">
            <x v="440"/>
          </reference>
          <reference field="1" count="1" selected="0">
            <x v="915"/>
          </reference>
          <reference field="2" count="1">
            <x v="916"/>
          </reference>
        </references>
      </pivotArea>
    </format>
    <format dxfId="8751">
      <pivotArea dataOnly="0" labelOnly="1" fieldPosition="0">
        <references count="3">
          <reference field="0" count="1" selected="0">
            <x v="441"/>
          </reference>
          <reference field="1" count="1" selected="0">
            <x v="916"/>
          </reference>
          <reference field="2" count="1">
            <x v="917"/>
          </reference>
        </references>
      </pivotArea>
    </format>
    <format dxfId="8750">
      <pivotArea dataOnly="0" labelOnly="1" fieldPosition="0">
        <references count="3">
          <reference field="0" count="1" selected="0">
            <x v="442"/>
          </reference>
          <reference field="1" count="1" selected="0">
            <x v="917"/>
          </reference>
          <reference field="2" count="1">
            <x v="918"/>
          </reference>
        </references>
      </pivotArea>
    </format>
    <format dxfId="8749">
      <pivotArea dataOnly="0" labelOnly="1" fieldPosition="0">
        <references count="3">
          <reference field="0" count="1" selected="0">
            <x v="443"/>
          </reference>
          <reference field="1" count="1" selected="0">
            <x v="918"/>
          </reference>
          <reference field="2" count="1">
            <x v="919"/>
          </reference>
        </references>
      </pivotArea>
    </format>
    <format dxfId="8748">
      <pivotArea dataOnly="0" labelOnly="1" fieldPosition="0">
        <references count="3">
          <reference field="0" count="1" selected="0">
            <x v="444"/>
          </reference>
          <reference field="1" count="1" selected="0">
            <x v="919"/>
          </reference>
          <reference field="2" count="1">
            <x v="920"/>
          </reference>
        </references>
      </pivotArea>
    </format>
    <format dxfId="8747">
      <pivotArea dataOnly="0" labelOnly="1" fieldPosition="0">
        <references count="3">
          <reference field="0" count="1" selected="0">
            <x v="445"/>
          </reference>
          <reference field="1" count="1" selected="0">
            <x v="920"/>
          </reference>
          <reference field="2" count="1">
            <x v="921"/>
          </reference>
        </references>
      </pivotArea>
    </format>
    <format dxfId="8746">
      <pivotArea dataOnly="0" labelOnly="1" fieldPosition="0">
        <references count="3">
          <reference field="0" count="1" selected="0">
            <x v="446"/>
          </reference>
          <reference field="1" count="1" selected="0">
            <x v="921"/>
          </reference>
          <reference field="2" count="1">
            <x v="922"/>
          </reference>
        </references>
      </pivotArea>
    </format>
    <format dxfId="8745">
      <pivotArea dataOnly="0" labelOnly="1" fieldPosition="0">
        <references count="3">
          <reference field="0" count="1" selected="0">
            <x v="447"/>
          </reference>
          <reference field="1" count="1" selected="0">
            <x v="922"/>
          </reference>
          <reference field="2" count="1">
            <x v="923"/>
          </reference>
        </references>
      </pivotArea>
    </format>
    <format dxfId="8744">
      <pivotArea dataOnly="0" labelOnly="1" fieldPosition="0">
        <references count="3">
          <reference field="0" count="1" selected="0">
            <x v="448"/>
          </reference>
          <reference field="1" count="1" selected="0">
            <x v="923"/>
          </reference>
          <reference field="2" count="1">
            <x v="924"/>
          </reference>
        </references>
      </pivotArea>
    </format>
    <format dxfId="8743">
      <pivotArea dataOnly="0" labelOnly="1" fieldPosition="0">
        <references count="3">
          <reference field="0" count="1" selected="0">
            <x v="449"/>
          </reference>
          <reference field="1" count="1" selected="0">
            <x v="924"/>
          </reference>
          <reference field="2" count="1">
            <x v="925"/>
          </reference>
        </references>
      </pivotArea>
    </format>
    <format dxfId="8742">
      <pivotArea dataOnly="0" labelOnly="1" fieldPosition="0">
        <references count="3">
          <reference field="0" count="1" selected="0">
            <x v="450"/>
          </reference>
          <reference field="1" count="1" selected="0">
            <x v="925"/>
          </reference>
          <reference field="2" count="1">
            <x v="926"/>
          </reference>
        </references>
      </pivotArea>
    </format>
    <format dxfId="8741">
      <pivotArea dataOnly="0" labelOnly="1" fieldPosition="0">
        <references count="3">
          <reference field="0" count="1" selected="0">
            <x v="451"/>
          </reference>
          <reference field="1" count="1" selected="0">
            <x v="926"/>
          </reference>
          <reference field="2" count="1">
            <x v="927"/>
          </reference>
        </references>
      </pivotArea>
    </format>
    <format dxfId="8740">
      <pivotArea dataOnly="0" labelOnly="1" fieldPosition="0">
        <references count="3">
          <reference field="0" count="1" selected="0">
            <x v="452"/>
          </reference>
          <reference field="1" count="1" selected="0">
            <x v="927"/>
          </reference>
          <reference field="2" count="1">
            <x v="928"/>
          </reference>
        </references>
      </pivotArea>
    </format>
    <format dxfId="8739">
      <pivotArea dataOnly="0" labelOnly="1" fieldPosition="0">
        <references count="3">
          <reference field="0" count="1" selected="0">
            <x v="453"/>
          </reference>
          <reference field="1" count="1" selected="0">
            <x v="928"/>
          </reference>
          <reference field="2" count="1">
            <x v="929"/>
          </reference>
        </references>
      </pivotArea>
    </format>
    <format dxfId="8738">
      <pivotArea dataOnly="0" labelOnly="1" fieldPosition="0">
        <references count="3">
          <reference field="0" count="1" selected="0">
            <x v="454"/>
          </reference>
          <reference field="1" count="1" selected="0">
            <x v="929"/>
          </reference>
          <reference field="2" count="1">
            <x v="930"/>
          </reference>
        </references>
      </pivotArea>
    </format>
    <format dxfId="8737">
      <pivotArea dataOnly="0" labelOnly="1" fieldPosition="0">
        <references count="3">
          <reference field="0" count="1" selected="0">
            <x v="455"/>
          </reference>
          <reference field="1" count="1" selected="0">
            <x v="930"/>
          </reference>
          <reference field="2" count="1">
            <x v="931"/>
          </reference>
        </references>
      </pivotArea>
    </format>
    <format dxfId="8736">
      <pivotArea dataOnly="0" labelOnly="1" fieldPosition="0">
        <references count="3">
          <reference field="0" count="1" selected="0">
            <x v="456"/>
          </reference>
          <reference field="1" count="1" selected="0">
            <x v="931"/>
          </reference>
          <reference field="2" count="1">
            <x v="932"/>
          </reference>
        </references>
      </pivotArea>
    </format>
    <format dxfId="8735">
      <pivotArea dataOnly="0" labelOnly="1" fieldPosition="0">
        <references count="3">
          <reference field="0" count="1" selected="0">
            <x v="457"/>
          </reference>
          <reference field="1" count="1" selected="0">
            <x v="932"/>
          </reference>
          <reference field="2" count="1">
            <x v="933"/>
          </reference>
        </references>
      </pivotArea>
    </format>
    <format dxfId="8734">
      <pivotArea dataOnly="0" labelOnly="1" fieldPosition="0">
        <references count="3">
          <reference field="0" count="1" selected="0">
            <x v="458"/>
          </reference>
          <reference field="1" count="1" selected="0">
            <x v="933"/>
          </reference>
          <reference field="2" count="1">
            <x v="934"/>
          </reference>
        </references>
      </pivotArea>
    </format>
    <format dxfId="8733">
      <pivotArea dataOnly="0" labelOnly="1" fieldPosition="0">
        <references count="3">
          <reference field="0" count="1" selected="0">
            <x v="459"/>
          </reference>
          <reference field="1" count="1" selected="0">
            <x v="934"/>
          </reference>
          <reference field="2" count="1">
            <x v="935"/>
          </reference>
        </references>
      </pivotArea>
    </format>
    <format dxfId="8732">
      <pivotArea dataOnly="0" labelOnly="1" fieldPosition="0">
        <references count="3">
          <reference field="0" count="1" selected="0">
            <x v="460"/>
          </reference>
          <reference field="1" count="1" selected="0">
            <x v="935"/>
          </reference>
          <reference field="2" count="1">
            <x v="936"/>
          </reference>
        </references>
      </pivotArea>
    </format>
    <format dxfId="8731">
      <pivotArea dataOnly="0" labelOnly="1" fieldPosition="0">
        <references count="3">
          <reference field="0" count="1" selected="0">
            <x v="461"/>
          </reference>
          <reference field="1" count="1" selected="0">
            <x v="936"/>
          </reference>
          <reference field="2" count="1">
            <x v="937"/>
          </reference>
        </references>
      </pivotArea>
    </format>
    <format dxfId="8730">
      <pivotArea dataOnly="0" labelOnly="1" fieldPosition="0">
        <references count="3">
          <reference field="0" count="1" selected="0">
            <x v="462"/>
          </reference>
          <reference field="1" count="1" selected="0">
            <x v="937"/>
          </reference>
          <reference field="2" count="1">
            <x v="938"/>
          </reference>
        </references>
      </pivotArea>
    </format>
    <format dxfId="8729">
      <pivotArea dataOnly="0" labelOnly="1" fieldPosition="0">
        <references count="3">
          <reference field="0" count="1" selected="0">
            <x v="463"/>
          </reference>
          <reference field="1" count="1" selected="0">
            <x v="938"/>
          </reference>
          <reference field="2" count="1">
            <x v="939"/>
          </reference>
        </references>
      </pivotArea>
    </format>
    <format dxfId="8728">
      <pivotArea dataOnly="0" labelOnly="1" fieldPosition="0">
        <references count="3">
          <reference field="0" count="1" selected="0">
            <x v="464"/>
          </reference>
          <reference field="1" count="1" selected="0">
            <x v="939"/>
          </reference>
          <reference field="2" count="1">
            <x v="940"/>
          </reference>
        </references>
      </pivotArea>
    </format>
    <format dxfId="8727">
      <pivotArea dataOnly="0" labelOnly="1" fieldPosition="0">
        <references count="3">
          <reference field="0" count="1" selected="0">
            <x v="465"/>
          </reference>
          <reference field="1" count="1" selected="0">
            <x v="940"/>
          </reference>
          <reference field="2" count="1">
            <x v="941"/>
          </reference>
        </references>
      </pivotArea>
    </format>
    <format dxfId="8726">
      <pivotArea dataOnly="0" labelOnly="1" fieldPosition="0">
        <references count="3">
          <reference field="0" count="1" selected="0">
            <x v="466"/>
          </reference>
          <reference field="1" count="1" selected="0">
            <x v="941"/>
          </reference>
          <reference field="2" count="1">
            <x v="942"/>
          </reference>
        </references>
      </pivotArea>
    </format>
    <format dxfId="8725">
      <pivotArea dataOnly="0" labelOnly="1" fieldPosition="0">
        <references count="3">
          <reference field="0" count="1" selected="0">
            <x v="467"/>
          </reference>
          <reference field="1" count="1" selected="0">
            <x v="942"/>
          </reference>
          <reference field="2" count="1">
            <x v="943"/>
          </reference>
        </references>
      </pivotArea>
    </format>
    <format dxfId="8724">
      <pivotArea dataOnly="0" labelOnly="1" fieldPosition="0">
        <references count="3">
          <reference field="0" count="1" selected="0">
            <x v="468"/>
          </reference>
          <reference field="1" count="1" selected="0">
            <x v="943"/>
          </reference>
          <reference field="2" count="1">
            <x v="944"/>
          </reference>
        </references>
      </pivotArea>
    </format>
    <format dxfId="8723">
      <pivotArea dataOnly="0" labelOnly="1" fieldPosition="0">
        <references count="3">
          <reference field="0" count="1" selected="0">
            <x v="469"/>
          </reference>
          <reference field="1" count="1" selected="0">
            <x v="944"/>
          </reference>
          <reference field="2" count="1">
            <x v="945"/>
          </reference>
        </references>
      </pivotArea>
    </format>
    <format dxfId="8722">
      <pivotArea dataOnly="0" labelOnly="1" fieldPosition="0">
        <references count="3">
          <reference field="0" count="1" selected="0">
            <x v="470"/>
          </reference>
          <reference field="1" count="1" selected="0">
            <x v="945"/>
          </reference>
          <reference field="2" count="1">
            <x v="946"/>
          </reference>
        </references>
      </pivotArea>
    </format>
    <format dxfId="8721">
      <pivotArea dataOnly="0" labelOnly="1" fieldPosition="0">
        <references count="3">
          <reference field="0" count="1" selected="0">
            <x v="471"/>
          </reference>
          <reference field="1" count="1" selected="0">
            <x v="946"/>
          </reference>
          <reference field="2" count="1">
            <x v="947"/>
          </reference>
        </references>
      </pivotArea>
    </format>
    <format dxfId="8720">
      <pivotArea dataOnly="0" labelOnly="1" fieldPosition="0">
        <references count="3">
          <reference field="0" count="1" selected="0">
            <x v="472"/>
          </reference>
          <reference field="1" count="1" selected="0">
            <x v="947"/>
          </reference>
          <reference field="2" count="1">
            <x v="948"/>
          </reference>
        </references>
      </pivotArea>
    </format>
    <format dxfId="8719">
      <pivotArea dataOnly="0" labelOnly="1" fieldPosition="0">
        <references count="3">
          <reference field="0" count="1" selected="0">
            <x v="473"/>
          </reference>
          <reference field="1" count="1" selected="0">
            <x v="948"/>
          </reference>
          <reference field="2" count="1">
            <x v="949"/>
          </reference>
        </references>
      </pivotArea>
    </format>
    <format dxfId="8718">
      <pivotArea dataOnly="0" labelOnly="1" fieldPosition="0">
        <references count="3">
          <reference field="0" count="1" selected="0">
            <x v="474"/>
          </reference>
          <reference field="1" count="1" selected="0">
            <x v="949"/>
          </reference>
          <reference field="2" count="1">
            <x v="950"/>
          </reference>
        </references>
      </pivotArea>
    </format>
    <format dxfId="8717">
      <pivotArea dataOnly="0" labelOnly="1" fieldPosition="0">
        <references count="3">
          <reference field="0" count="1" selected="0">
            <x v="475"/>
          </reference>
          <reference field="1" count="1" selected="0">
            <x v="950"/>
          </reference>
          <reference field="2" count="1">
            <x v="951"/>
          </reference>
        </references>
      </pivotArea>
    </format>
    <format dxfId="8716">
      <pivotArea dataOnly="0" labelOnly="1" fieldPosition="0">
        <references count="3">
          <reference field="0" count="1" selected="0">
            <x v="476"/>
          </reference>
          <reference field="1" count="1" selected="0">
            <x v="951"/>
          </reference>
          <reference field="2" count="1">
            <x v="952"/>
          </reference>
        </references>
      </pivotArea>
    </format>
    <format dxfId="8715">
      <pivotArea dataOnly="0" labelOnly="1" fieldPosition="0">
        <references count="3">
          <reference field="0" count="1" selected="0">
            <x v="477"/>
          </reference>
          <reference field="1" count="1" selected="0">
            <x v="952"/>
          </reference>
          <reference field="2" count="1">
            <x v="953"/>
          </reference>
        </references>
      </pivotArea>
    </format>
    <format dxfId="8714">
      <pivotArea dataOnly="0" labelOnly="1" fieldPosition="0">
        <references count="3">
          <reference field="0" count="1" selected="0">
            <x v="478"/>
          </reference>
          <reference field="1" count="1" selected="0">
            <x v="953"/>
          </reference>
          <reference field="2" count="1">
            <x v="954"/>
          </reference>
        </references>
      </pivotArea>
    </format>
    <format dxfId="8713">
      <pivotArea dataOnly="0" labelOnly="1" fieldPosition="0">
        <references count="3">
          <reference field="0" count="1" selected="0">
            <x v="479"/>
          </reference>
          <reference field="1" count="1" selected="0">
            <x v="954"/>
          </reference>
          <reference field="2" count="1">
            <x v="955"/>
          </reference>
        </references>
      </pivotArea>
    </format>
    <format dxfId="8712">
      <pivotArea dataOnly="0" labelOnly="1" fieldPosition="0">
        <references count="3">
          <reference field="0" count="1" selected="0">
            <x v="480"/>
          </reference>
          <reference field="1" count="1" selected="0">
            <x v="955"/>
          </reference>
          <reference field="2" count="1">
            <x v="956"/>
          </reference>
        </references>
      </pivotArea>
    </format>
    <format dxfId="8711">
      <pivotArea dataOnly="0" labelOnly="1" fieldPosition="0">
        <references count="3">
          <reference field="0" count="1" selected="0">
            <x v="481"/>
          </reference>
          <reference field="1" count="1" selected="0">
            <x v="956"/>
          </reference>
          <reference field="2" count="1">
            <x v="957"/>
          </reference>
        </references>
      </pivotArea>
    </format>
    <format dxfId="8710">
      <pivotArea dataOnly="0" labelOnly="1" fieldPosition="0">
        <references count="3">
          <reference field="0" count="1" selected="0">
            <x v="482"/>
          </reference>
          <reference field="1" count="1" selected="0">
            <x v="957"/>
          </reference>
          <reference field="2" count="1">
            <x v="958"/>
          </reference>
        </references>
      </pivotArea>
    </format>
    <format dxfId="8709">
      <pivotArea dataOnly="0" labelOnly="1" fieldPosition="0">
        <references count="3">
          <reference field="0" count="1" selected="0">
            <x v="483"/>
          </reference>
          <reference field="1" count="1" selected="0">
            <x v="958"/>
          </reference>
          <reference field="2" count="1">
            <x v="959"/>
          </reference>
        </references>
      </pivotArea>
    </format>
    <format dxfId="8708">
      <pivotArea dataOnly="0" labelOnly="1" fieldPosition="0">
        <references count="3">
          <reference field="0" count="1" selected="0">
            <x v="484"/>
          </reference>
          <reference field="1" count="1" selected="0">
            <x v="959"/>
          </reference>
          <reference field="2" count="1">
            <x v="960"/>
          </reference>
        </references>
      </pivotArea>
    </format>
    <format dxfId="8707">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8706">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8705">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8704">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8703">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8702">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8701">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8700">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8699">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8698">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8697">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8696">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8695">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8694">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8693">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8692">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8691">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8690">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8689">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8688">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8687">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8686">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8685">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8684">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8683">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8682">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8681">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8680">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8679">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8678">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8677">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8676">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8675">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8674">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8673">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8672">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8671">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8670">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8669">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8668">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8667">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8666">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8665">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8664">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8663">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8662">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8661">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8660">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8659">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8658">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8657">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8656">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8655">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8654">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8653">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8652">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8651">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8650">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8649">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8648">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8647">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8646">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8645">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8644">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8643">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8642">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8641">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8640">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8639">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8638">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8637">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8636">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8635">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8634">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8633">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8632">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8631">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8630">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8629">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8628">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8627">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8626">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8625">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8624">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8623">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8622">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8621">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8620">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8619">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8618">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8617">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8616">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8615">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8614">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8613">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8612">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8611">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8610">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8609">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8608">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8607">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8606">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8605">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8604">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8603">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8602">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8601">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8600">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8599">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8598">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8597">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8596">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8595">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8594">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8593">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8592">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8591">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8590">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8589">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8588">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8587">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8586">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8585">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8584">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8583">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8582">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8581">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8580">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8579">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8578">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8577">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8576">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8575">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8574">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8573">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8572">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8571">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8570">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8569">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8568">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8567">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8566">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8565">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8564">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8563">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8562">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8561">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8560">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8559">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8558">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8557">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8556">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8555">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8554">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8553">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8552">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8551">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8550">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8549">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8548">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8547">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8546">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8545">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8544">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8543">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8542">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8541">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8540">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8539">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8538">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8537">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8536">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8535">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8534">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8533">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8532">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8531">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8530">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8529">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8528">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8527">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8526">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8525">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8524">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8523">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8522">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8521">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8520">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8519">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8518">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8517">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8516">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8515">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8514">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8513">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8512">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8511">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8510">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8509">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8508">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8507">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8506">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8505">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8504">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8503">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8502">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8501">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8500">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8499">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8498">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8497">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8496">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8495">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8494">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8493">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8492">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8491">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8490">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8489">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8488">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8487">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8486">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8485">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8484">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8483">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8482">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8481">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8480">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8479">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8478">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8477">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8476">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8475">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8474">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8473">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8472">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8471">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8470">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8469">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8468">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8467">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8466">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8465">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8464">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8463">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8462">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8461">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8460">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8459">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8458">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8457">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8456">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8455">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8454">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8453">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8452">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8451">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8450">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8449">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8448">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8447">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8446">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8445">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8444">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8443">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8442">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8441">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8440">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8439">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8438">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8437">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8436">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8435">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8434">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8433">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8432">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8431">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8430">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8429">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8428">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8427">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8426">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8425">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8424">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8423">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8422">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8421">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8420">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8419">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8418">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8417">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8416">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8415">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8414">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8413">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8412">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8411">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8410">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8409">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8408">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8407">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8406">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8405">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8404">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8403">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8402">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8401">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8400">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8399">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8398">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8397">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8396">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8395">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8394">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8393">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8392">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8391">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8390">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8389">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8388">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8387">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8386">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8385">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8384">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8383">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8382">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8381">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8380">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8379">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8378">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8377">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8376">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8375">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8374">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8373">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8372">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8371">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8370">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8369">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8368">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8367">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8366">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8365">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8364">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8363">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8362">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8361">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8360">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8359">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8358">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8357">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8356">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8355">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8354">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8353">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8352">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8351">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8350">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8349">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8348">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8347">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8346">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8345">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8344">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8343">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8342">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8341">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8340">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8339">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8338">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8337">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8336">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8335">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8334">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8333">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8332">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8331">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8330">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8329">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8328">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8327">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8326">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8325">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8324">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8323">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8322">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8321">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8320">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8319">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8318">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8317">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8316">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8315">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8314">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8313">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8312">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8311">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8310">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8309">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8308">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8307">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8306">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8305">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8304">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8303">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8302">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8301">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8300">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8299">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8298">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8297">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8296">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8295">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8294">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8293">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8292">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8291">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8290">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8289">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8288">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8287">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8286">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8285">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8284">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8283">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8282">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8281">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8280">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8279">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8278">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8277">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8276">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8275">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8274">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8273">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8272">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8271">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8270">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8269">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8268">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8267">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8266">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8265">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8264">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8263">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8262">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8261">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8260">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8259">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8258">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8257">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8256">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8255">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8254">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8253">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8252">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8251">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8250">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8249">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8248">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8247">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8246">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8245">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8244">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8243">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8242">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8241">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8240">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8239">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8238">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8237">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8236">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8235">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8234">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8233">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8232">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8231">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8230">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8229">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8228">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8227">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8226">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8225">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8224">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8223">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8222">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8221">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8220">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8219">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8218">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8217">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8216">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8215">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8214">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8213">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8212">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8211">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8210">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8209">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8208">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8207">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8206">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8205">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8204">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8203">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8202">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8201">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8200">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8199">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8198">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8197">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8196">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8195">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8194">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8193">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8192">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8191">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8190">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8189">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8188">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8187">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8186">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8185">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8184">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8183">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8182">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8181">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8180">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8179">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8178">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8177">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8176">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8175">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8174">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8173">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8172">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8171">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8170">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8169">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8168">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8167">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8166">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8165">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8164">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8163">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8162">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8161">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8160">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8159">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8158">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8157">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8156">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8155">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8154">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8153">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8152">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8151">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8150">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8149">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8148">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8147">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8146">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8145">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8144">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8143">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8142">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8141">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8140">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8139">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8138">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8137">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8136">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8135">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8134">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8133">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8132">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8131">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8130">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8129">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8128">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8127">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8126">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8125">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8124">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8123">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8122">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8121">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8120">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8119">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8118">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8117">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8116">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8115">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8114">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8113">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8112">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8111">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8110">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8109">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8108">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8107">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8106">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8105">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8104">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8103">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8102">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8101">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8100">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8099">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8098">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8097">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8096">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8095">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8094">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8093">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8092">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8091">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8090">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8089">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8088">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8087">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8086">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8085">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8084">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8083">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8082">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8081">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8080">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8079">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8078">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8077">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8076">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8075">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8074">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8073">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8072">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8071">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8070">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8069">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8068">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8067">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8066">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8065">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8064">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8063">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8062">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8061">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8060">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8059">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8058">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8057">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8056">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8055">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8054">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8053">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8052">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8051">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8050">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8049">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8048">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8047">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8046">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8045">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8044">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8043">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8042">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8041">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8040">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8039">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8038">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8037">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8036">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8035">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8034">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8033">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8032">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8031">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8030">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8029">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8028">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8027">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8026">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8025">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8024">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8023">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8022">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8021">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8020">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8019">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8018">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8017">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8016">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8015">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8014">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8013">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8012">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8011">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8010">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8009">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8008">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8007">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8006">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8005">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8004">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8003">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8002">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8001">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8000">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7999">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7998">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7997">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7996">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7995">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7994">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7993">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7992">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7991">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7990">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7989">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7988">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7987">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7986">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7985">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7984">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7983">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7982">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7981">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7980">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7979">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7978">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7977">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7976">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7975">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7974">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7973">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7972">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7971">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7970">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7969">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7968">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7967">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7966">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7965">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7964">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7963">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7962">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7961">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7960">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7959">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7958">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7957">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7956">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7955">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7954">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7953">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7952">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7951">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7950">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7949">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7948">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7947">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7946">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7945">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7944">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7943">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7942">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7941">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7940">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7939">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7938">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7937">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7936">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7935">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7934">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7933">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7932">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7931">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7930">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7929">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7928">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7927">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7926">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7925">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7924">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7923">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7922">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7921">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7920">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7919">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7918">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7917">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7916">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7915">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7914">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7913">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7912">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7911">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7910">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7909">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7908">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7907">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7906">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7905">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7904">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7903">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7902">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7901">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7900">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7899">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7898">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7897">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7896">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7895">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7894">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7893">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7892">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7891">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7890">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7889">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7888">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7887">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7886">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7885">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7884">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7883">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7882">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7881">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7880">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7879">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7878">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7877">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7876">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7875">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7874">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7873">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7872">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7871">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7870">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7869">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7868">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7867">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7866">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7865">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7864">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7863">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7862">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7861">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7860">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7859">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7858">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7857">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7856">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7855">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7854">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7853">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7852">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7851">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7850">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7849">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7848">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7847">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7846">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7845">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7844">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7843">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7842">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7841">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7840">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7839">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7838">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7837">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7836">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7835">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7834">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7833">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7832">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7831">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7830">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7829">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7828">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7827">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7826">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7825">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7824">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7823">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7822">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7821">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7820">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7819">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7818">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7817">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7816">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7815">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7814">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7813">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7812">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7811">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7810">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7809">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7808">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7807">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7806">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7805">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7804">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7803">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7802">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7801">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7800">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7799">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7798">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7797">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7796">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7795">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7794">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7793">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7792">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7791">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7790">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7789">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7788">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7787">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7786">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7785">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7784">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7783">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7782">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7781">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7780">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7779">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7778">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7777">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7776">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7775">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7774">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7773">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7772">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7771">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7770">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7769">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7768">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7767">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7766">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7765">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7764">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7763">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7762">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7761">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7760">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7759">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7758">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7757">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7756">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7755">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7754">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7753">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7752">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7751">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7750">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7749">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7748">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7747">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7746">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7745">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7744">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7743">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7742">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7741">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7740">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7739">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7738">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7737">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7736">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7735">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7734">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7733">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7732">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7731">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7730">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7729">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7728">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7727">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7726">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7725">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7724">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7723">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7722">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7721">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7720">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7719">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7718">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7717">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7716">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7715">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7714">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7713">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7712">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7711">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7710">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7709">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7708">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7707">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7706">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7705">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7704">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7703">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7702">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7701">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7700">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7699">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7698">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7697">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7696">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7695">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7694">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7693">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7692">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7691">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7690">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7689">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7688">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7687">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7686">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7685">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7684">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7683">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7682">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7681">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7680">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7679">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7678">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7677">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7676">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7675">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7674">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7673">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7672">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7671">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7670">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7669">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7668">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7667">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7666">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7665">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7664">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7663">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7662">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7661">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7660">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7659">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7658">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7657">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7656">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7655">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7654">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7653">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7652">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7651">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7650">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7649">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7648">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7647">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7646">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7645">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7644">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7643">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7642">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7641">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7640">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7639">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7638">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7637">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7636">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7635">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7634">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7633">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7632">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7631">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7630">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7629">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7628">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7627">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7626">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7625">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7624">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7623">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7622">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7621">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7620">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7619">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7618">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7617">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7616">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7615">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7614">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7613">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7612">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7611">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7610">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7609">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7608">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7607">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7606">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7605">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7604">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7603">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7602">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7601">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7600">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7599">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7598">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7597">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7596">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7595">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7594">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7593">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7592">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7591">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7590">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7589">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7588">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7587">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7586">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7585">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7584">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7583">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7582">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7581">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7580">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7579">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7578">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7577">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7576">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7575">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7574">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7573">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7572">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7571">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7570">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7569">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7568">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7567">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7566">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7565">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7564">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7563">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7562">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7561">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7560">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7559">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7558">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7557">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7556">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7555">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7554">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7553">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7552">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7551">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7550">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7549">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7548">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7547">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7546">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7545">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7544">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7543">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7542">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7541">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7540">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7539">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7538">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7537">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7536">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7535">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7534">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7533">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7532">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7531">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7530">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7529">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7528">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7527">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7526">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7525">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7524">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7523">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7522">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7521">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7520">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7519">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7518">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7517">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7516">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7515">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7514">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7513">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7512">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7511">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7510">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7509">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7508">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7507">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7506">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7505">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7504">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7503">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7502">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7501">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7500">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7499">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7498">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7497">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7496">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7495">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7494">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7493">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7492">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7491">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7490">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7489">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7488">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7487">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7486">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7485">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7484">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7483">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7482">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7481">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7480">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7479">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7478">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7477">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7476">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7475">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7474">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7473">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7472">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7471">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7470">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7469">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7468">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7467">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7466">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7465">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7464">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7463">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7462">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7461">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7460">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7459">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7458">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7457">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7456">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7455">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7454">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7453">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7452">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7451">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7450">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7449">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7448">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7447">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7446">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7445">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7444">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7443">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7442">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7441">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7440">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7439">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7438">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7437">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7436">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7435">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7434">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7433">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7432">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7431">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7430">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7429">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7428">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7427">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7426">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7425">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7424">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7423">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7422">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7421">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7420">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7419">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7418">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7417">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7416">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7415">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7414">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7413">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7412">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7411">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7410">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7409">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7408">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7407">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7406">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7405">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7404">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7403">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7402">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7401">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7400">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7399">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7398">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7397">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7396">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7395">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7394">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7393">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7392">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7391">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7390">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7389">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7388">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7387">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7386">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7385">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7384">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7383">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7382">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7381">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7380">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7379">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7378">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7377">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7376">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7375">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7374">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7373">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7372">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7371">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7370">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7369">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7368">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7367">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7366">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7365">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7364">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7363">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7362">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7361">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7360">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7359">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7358">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7357">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7356">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7355">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7354">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7353">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7352">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7351">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7350">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7349">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7348">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7347">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7346">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7345">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7344">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7343">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7342">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7341">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7340">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7339">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7338">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7337">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7336">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7335">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7334">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7333">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7332">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7331">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7330">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7329">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7328">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7327">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7326">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7325">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7324">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7323">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7322">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7321">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7320">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7319">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7318">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7317">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7316">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7315">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7314">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7313">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7312">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7311">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7310">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7309">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7308">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7307">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7306">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7305">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7304">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7303">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7302">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7301">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7300">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7299">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7298">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7297">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7296">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7295">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7294">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7293">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7292">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7291">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7290">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7289">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7288">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7287">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7286">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7285">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7284">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7283">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7282">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7281">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7280">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7279">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7278">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7277">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7276">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7275">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7274">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7273">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7272">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7271">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7270">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7269">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7268">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7267">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7266">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7265">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7264">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7263">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7262">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7261">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7260">
      <pivotArea dataOnly="0" labelOnly="1" fieldPosition="0">
        <references count="2">
          <reference field="0" count="1" selected="0">
            <x v="2"/>
          </reference>
          <reference field="1" count="1">
            <x v="1"/>
          </reference>
        </references>
      </pivotArea>
    </format>
    <format dxfId="7259">
      <pivotArea dataOnly="0" labelOnly="1" fieldPosition="0">
        <references count="2">
          <reference field="0" count="1" selected="0">
            <x v="3"/>
          </reference>
          <reference field="1" count="1">
            <x v="2"/>
          </reference>
        </references>
      </pivotArea>
    </format>
    <format dxfId="7258">
      <pivotArea dataOnly="0" labelOnly="1" fieldPosition="0">
        <references count="2">
          <reference field="0" count="1" selected="0">
            <x v="8"/>
          </reference>
          <reference field="1" count="1">
            <x v="483"/>
          </reference>
        </references>
      </pivotArea>
    </format>
    <format dxfId="7257">
      <pivotArea dataOnly="0" labelOnly="1" fieldPosition="0">
        <references count="2">
          <reference field="0" count="1" selected="0">
            <x v="9"/>
          </reference>
          <reference field="1" count="1">
            <x v="484"/>
          </reference>
        </references>
      </pivotArea>
    </format>
    <format dxfId="7256">
      <pivotArea dataOnly="0" labelOnly="1" fieldPosition="0">
        <references count="2">
          <reference field="0" count="1" selected="0">
            <x v="10"/>
          </reference>
          <reference field="1" count="1">
            <x v="485"/>
          </reference>
        </references>
      </pivotArea>
    </format>
    <format dxfId="7255">
      <pivotArea dataOnly="0" labelOnly="1" fieldPosition="0">
        <references count="2">
          <reference field="0" count="1" selected="0">
            <x v="11"/>
          </reference>
          <reference field="1" count="1">
            <x v="486"/>
          </reference>
        </references>
      </pivotArea>
    </format>
    <format dxfId="7254">
      <pivotArea dataOnly="0" labelOnly="1" fieldPosition="0">
        <references count="2">
          <reference field="0" count="1" selected="0">
            <x v="12"/>
          </reference>
          <reference field="1" count="1">
            <x v="487"/>
          </reference>
        </references>
      </pivotArea>
    </format>
    <format dxfId="7253">
      <pivotArea dataOnly="0" labelOnly="1" fieldPosition="0">
        <references count="2">
          <reference field="0" count="1" selected="0">
            <x v="13"/>
          </reference>
          <reference field="1" count="1">
            <x v="488"/>
          </reference>
        </references>
      </pivotArea>
    </format>
    <format dxfId="7252">
      <pivotArea dataOnly="0" labelOnly="1" fieldPosition="0">
        <references count="2">
          <reference field="0" count="1" selected="0">
            <x v="14"/>
          </reference>
          <reference field="1" count="1">
            <x v="489"/>
          </reference>
        </references>
      </pivotArea>
    </format>
    <format dxfId="7251">
      <pivotArea dataOnly="0" labelOnly="1" fieldPosition="0">
        <references count="2">
          <reference field="0" count="1" selected="0">
            <x v="15"/>
          </reference>
          <reference field="1" count="1">
            <x v="490"/>
          </reference>
        </references>
      </pivotArea>
    </format>
    <format dxfId="7250">
      <pivotArea dataOnly="0" labelOnly="1" fieldPosition="0">
        <references count="2">
          <reference field="0" count="1" selected="0">
            <x v="16"/>
          </reference>
          <reference field="1" count="1">
            <x v="491"/>
          </reference>
        </references>
      </pivotArea>
    </format>
    <format dxfId="7249">
      <pivotArea dataOnly="0" labelOnly="1" fieldPosition="0">
        <references count="2">
          <reference field="0" count="1" selected="0">
            <x v="17"/>
          </reference>
          <reference field="1" count="1">
            <x v="492"/>
          </reference>
        </references>
      </pivotArea>
    </format>
    <format dxfId="7248">
      <pivotArea dataOnly="0" labelOnly="1" fieldPosition="0">
        <references count="2">
          <reference field="0" count="1" selected="0">
            <x v="18"/>
          </reference>
          <reference field="1" count="1">
            <x v="493"/>
          </reference>
        </references>
      </pivotArea>
    </format>
    <format dxfId="7247">
      <pivotArea dataOnly="0" labelOnly="1" fieldPosition="0">
        <references count="2">
          <reference field="0" count="1" selected="0">
            <x v="19"/>
          </reference>
          <reference field="1" count="1">
            <x v="494"/>
          </reference>
        </references>
      </pivotArea>
    </format>
    <format dxfId="7246">
      <pivotArea dataOnly="0" labelOnly="1" fieldPosition="0">
        <references count="2">
          <reference field="0" count="1" selected="0">
            <x v="20"/>
          </reference>
          <reference field="1" count="1">
            <x v="495"/>
          </reference>
        </references>
      </pivotArea>
    </format>
    <format dxfId="7245">
      <pivotArea dataOnly="0" labelOnly="1" fieldPosition="0">
        <references count="2">
          <reference field="0" count="1" selected="0">
            <x v="21"/>
          </reference>
          <reference field="1" count="1">
            <x v="496"/>
          </reference>
        </references>
      </pivotArea>
    </format>
    <format dxfId="7244">
      <pivotArea dataOnly="0" labelOnly="1" fieldPosition="0">
        <references count="2">
          <reference field="0" count="1" selected="0">
            <x v="22"/>
          </reference>
          <reference field="1" count="1">
            <x v="497"/>
          </reference>
        </references>
      </pivotArea>
    </format>
    <format dxfId="7243">
      <pivotArea dataOnly="0" labelOnly="1" fieldPosition="0">
        <references count="2">
          <reference field="0" count="1" selected="0">
            <x v="23"/>
          </reference>
          <reference field="1" count="1">
            <x v="498"/>
          </reference>
        </references>
      </pivotArea>
    </format>
    <format dxfId="7242">
      <pivotArea dataOnly="0" labelOnly="1" fieldPosition="0">
        <references count="2">
          <reference field="0" count="1" selected="0">
            <x v="24"/>
          </reference>
          <reference field="1" count="1">
            <x v="499"/>
          </reference>
        </references>
      </pivotArea>
    </format>
    <format dxfId="7241">
      <pivotArea dataOnly="0" labelOnly="1" fieldPosition="0">
        <references count="2">
          <reference field="0" count="1" selected="0">
            <x v="25"/>
          </reference>
          <reference field="1" count="1">
            <x v="500"/>
          </reference>
        </references>
      </pivotArea>
    </format>
    <format dxfId="7240">
      <pivotArea dataOnly="0" labelOnly="1" fieldPosition="0">
        <references count="2">
          <reference field="0" count="1" selected="0">
            <x v="26"/>
          </reference>
          <reference field="1" count="1">
            <x v="501"/>
          </reference>
        </references>
      </pivotArea>
    </format>
    <format dxfId="7239">
      <pivotArea dataOnly="0" labelOnly="1" fieldPosition="0">
        <references count="2">
          <reference field="0" count="1" selected="0">
            <x v="27"/>
          </reference>
          <reference field="1" count="1">
            <x v="502"/>
          </reference>
        </references>
      </pivotArea>
    </format>
    <format dxfId="7238">
      <pivotArea dataOnly="0" labelOnly="1" fieldPosition="0">
        <references count="2">
          <reference field="0" count="1" selected="0">
            <x v="28"/>
          </reference>
          <reference field="1" count="1">
            <x v="503"/>
          </reference>
        </references>
      </pivotArea>
    </format>
    <format dxfId="7237">
      <pivotArea dataOnly="0" labelOnly="1" fieldPosition="0">
        <references count="2">
          <reference field="0" count="1" selected="0">
            <x v="29"/>
          </reference>
          <reference field="1" count="1">
            <x v="504"/>
          </reference>
        </references>
      </pivotArea>
    </format>
    <format dxfId="7236">
      <pivotArea dataOnly="0" labelOnly="1" fieldPosition="0">
        <references count="2">
          <reference field="0" count="1" selected="0">
            <x v="30"/>
          </reference>
          <reference field="1" count="1">
            <x v="505"/>
          </reference>
        </references>
      </pivotArea>
    </format>
    <format dxfId="7235">
      <pivotArea dataOnly="0" labelOnly="1" fieldPosition="0">
        <references count="2">
          <reference field="0" count="1" selected="0">
            <x v="31"/>
          </reference>
          <reference field="1" count="1">
            <x v="506"/>
          </reference>
        </references>
      </pivotArea>
    </format>
    <format dxfId="7234">
      <pivotArea dataOnly="0" labelOnly="1" fieldPosition="0">
        <references count="2">
          <reference field="0" count="1" selected="0">
            <x v="32"/>
          </reference>
          <reference field="1" count="1">
            <x v="507"/>
          </reference>
        </references>
      </pivotArea>
    </format>
    <format dxfId="7233">
      <pivotArea dataOnly="0" labelOnly="1" fieldPosition="0">
        <references count="2">
          <reference field="0" count="1" selected="0">
            <x v="33"/>
          </reference>
          <reference field="1" count="1">
            <x v="508"/>
          </reference>
        </references>
      </pivotArea>
    </format>
    <format dxfId="7232">
      <pivotArea dataOnly="0" labelOnly="1" fieldPosition="0">
        <references count="2">
          <reference field="0" count="1" selected="0">
            <x v="34"/>
          </reference>
          <reference field="1" count="1">
            <x v="509"/>
          </reference>
        </references>
      </pivotArea>
    </format>
    <format dxfId="7231">
      <pivotArea dataOnly="0" labelOnly="1" fieldPosition="0">
        <references count="2">
          <reference field="0" count="1" selected="0">
            <x v="35"/>
          </reference>
          <reference field="1" count="1">
            <x v="510"/>
          </reference>
        </references>
      </pivotArea>
    </format>
    <format dxfId="7230">
      <pivotArea dataOnly="0" labelOnly="1" fieldPosition="0">
        <references count="2">
          <reference field="0" count="1" selected="0">
            <x v="36"/>
          </reference>
          <reference field="1" count="1">
            <x v="511"/>
          </reference>
        </references>
      </pivotArea>
    </format>
    <format dxfId="7229">
      <pivotArea dataOnly="0" labelOnly="1" fieldPosition="0">
        <references count="2">
          <reference field="0" count="1" selected="0">
            <x v="37"/>
          </reference>
          <reference field="1" count="1">
            <x v="512"/>
          </reference>
        </references>
      </pivotArea>
    </format>
    <format dxfId="7228">
      <pivotArea dataOnly="0" labelOnly="1" fieldPosition="0">
        <references count="2">
          <reference field="0" count="1" selected="0">
            <x v="38"/>
          </reference>
          <reference field="1" count="1">
            <x v="513"/>
          </reference>
        </references>
      </pivotArea>
    </format>
    <format dxfId="7227">
      <pivotArea dataOnly="0" labelOnly="1" fieldPosition="0">
        <references count="2">
          <reference field="0" count="1" selected="0">
            <x v="39"/>
          </reference>
          <reference field="1" count="1">
            <x v="514"/>
          </reference>
        </references>
      </pivotArea>
    </format>
    <format dxfId="7226">
      <pivotArea dataOnly="0" labelOnly="1" fieldPosition="0">
        <references count="2">
          <reference field="0" count="1" selected="0">
            <x v="40"/>
          </reference>
          <reference field="1" count="1">
            <x v="515"/>
          </reference>
        </references>
      </pivotArea>
    </format>
    <format dxfId="7225">
      <pivotArea dataOnly="0" labelOnly="1" fieldPosition="0">
        <references count="2">
          <reference field="0" count="1" selected="0">
            <x v="41"/>
          </reference>
          <reference field="1" count="1">
            <x v="516"/>
          </reference>
        </references>
      </pivotArea>
    </format>
    <format dxfId="7224">
      <pivotArea dataOnly="0" labelOnly="1" fieldPosition="0">
        <references count="2">
          <reference field="0" count="1" selected="0">
            <x v="42"/>
          </reference>
          <reference field="1" count="1">
            <x v="517"/>
          </reference>
        </references>
      </pivotArea>
    </format>
    <format dxfId="7223">
      <pivotArea dataOnly="0" labelOnly="1" fieldPosition="0">
        <references count="2">
          <reference field="0" count="1" selected="0">
            <x v="43"/>
          </reference>
          <reference field="1" count="1">
            <x v="518"/>
          </reference>
        </references>
      </pivotArea>
    </format>
    <format dxfId="7222">
      <pivotArea dataOnly="0" labelOnly="1" fieldPosition="0">
        <references count="2">
          <reference field="0" count="1" selected="0">
            <x v="44"/>
          </reference>
          <reference field="1" count="1">
            <x v="519"/>
          </reference>
        </references>
      </pivotArea>
    </format>
    <format dxfId="7221">
      <pivotArea dataOnly="0" labelOnly="1" fieldPosition="0">
        <references count="2">
          <reference field="0" count="1" selected="0">
            <x v="45"/>
          </reference>
          <reference field="1" count="1">
            <x v="520"/>
          </reference>
        </references>
      </pivotArea>
    </format>
    <format dxfId="7220">
      <pivotArea dataOnly="0" labelOnly="1" fieldPosition="0">
        <references count="2">
          <reference field="0" count="1" selected="0">
            <x v="46"/>
          </reference>
          <reference field="1" count="1">
            <x v="521"/>
          </reference>
        </references>
      </pivotArea>
    </format>
    <format dxfId="7219">
      <pivotArea dataOnly="0" labelOnly="1" fieldPosition="0">
        <references count="2">
          <reference field="0" count="1" selected="0">
            <x v="47"/>
          </reference>
          <reference field="1" count="1">
            <x v="522"/>
          </reference>
        </references>
      </pivotArea>
    </format>
    <format dxfId="7218">
      <pivotArea dataOnly="0" labelOnly="1" fieldPosition="0">
        <references count="2">
          <reference field="0" count="1" selected="0">
            <x v="48"/>
          </reference>
          <reference field="1" count="1">
            <x v="523"/>
          </reference>
        </references>
      </pivotArea>
    </format>
    <format dxfId="7217">
      <pivotArea dataOnly="0" labelOnly="1" fieldPosition="0">
        <references count="2">
          <reference field="0" count="1" selected="0">
            <x v="49"/>
          </reference>
          <reference field="1" count="1">
            <x v="524"/>
          </reference>
        </references>
      </pivotArea>
    </format>
    <format dxfId="7216">
      <pivotArea dataOnly="0" labelOnly="1" fieldPosition="0">
        <references count="2">
          <reference field="0" count="1" selected="0">
            <x v="50"/>
          </reference>
          <reference field="1" count="1">
            <x v="525"/>
          </reference>
        </references>
      </pivotArea>
    </format>
    <format dxfId="7215">
      <pivotArea dataOnly="0" labelOnly="1" fieldPosition="0">
        <references count="2">
          <reference field="0" count="1" selected="0">
            <x v="51"/>
          </reference>
          <reference field="1" count="1">
            <x v="526"/>
          </reference>
        </references>
      </pivotArea>
    </format>
    <format dxfId="7214">
      <pivotArea dataOnly="0" labelOnly="1" fieldPosition="0">
        <references count="2">
          <reference field="0" count="1" selected="0">
            <x v="52"/>
          </reference>
          <reference field="1" count="1">
            <x v="527"/>
          </reference>
        </references>
      </pivotArea>
    </format>
    <format dxfId="7213">
      <pivotArea dataOnly="0" labelOnly="1" fieldPosition="0">
        <references count="2">
          <reference field="0" count="1" selected="0">
            <x v="53"/>
          </reference>
          <reference field="1" count="1">
            <x v="528"/>
          </reference>
        </references>
      </pivotArea>
    </format>
    <format dxfId="7212">
      <pivotArea dataOnly="0" labelOnly="1" fieldPosition="0">
        <references count="2">
          <reference field="0" count="1" selected="0">
            <x v="54"/>
          </reference>
          <reference field="1" count="1">
            <x v="529"/>
          </reference>
        </references>
      </pivotArea>
    </format>
    <format dxfId="7211">
      <pivotArea dataOnly="0" labelOnly="1" fieldPosition="0">
        <references count="2">
          <reference field="0" count="1" selected="0">
            <x v="55"/>
          </reference>
          <reference field="1" count="1">
            <x v="530"/>
          </reference>
        </references>
      </pivotArea>
    </format>
    <format dxfId="7210">
      <pivotArea dataOnly="0" labelOnly="1" fieldPosition="0">
        <references count="2">
          <reference field="0" count="1" selected="0">
            <x v="56"/>
          </reference>
          <reference field="1" count="1">
            <x v="531"/>
          </reference>
        </references>
      </pivotArea>
    </format>
    <format dxfId="7209">
      <pivotArea dataOnly="0" labelOnly="1" fieldPosition="0">
        <references count="2">
          <reference field="0" count="1" selected="0">
            <x v="57"/>
          </reference>
          <reference field="1" count="1">
            <x v="532"/>
          </reference>
        </references>
      </pivotArea>
    </format>
    <format dxfId="7208">
      <pivotArea dataOnly="0" labelOnly="1" fieldPosition="0">
        <references count="2">
          <reference field="0" count="1" selected="0">
            <x v="58"/>
          </reference>
          <reference field="1" count="1">
            <x v="533"/>
          </reference>
        </references>
      </pivotArea>
    </format>
    <format dxfId="7207">
      <pivotArea dataOnly="0" labelOnly="1" fieldPosition="0">
        <references count="2">
          <reference field="0" count="1" selected="0">
            <x v="59"/>
          </reference>
          <reference field="1" count="1">
            <x v="534"/>
          </reference>
        </references>
      </pivotArea>
    </format>
    <format dxfId="7206">
      <pivotArea dataOnly="0" labelOnly="1" fieldPosition="0">
        <references count="2">
          <reference field="0" count="1" selected="0">
            <x v="60"/>
          </reference>
          <reference field="1" count="1">
            <x v="535"/>
          </reference>
        </references>
      </pivotArea>
    </format>
    <format dxfId="7205">
      <pivotArea dataOnly="0" labelOnly="1" fieldPosition="0">
        <references count="2">
          <reference field="0" count="1" selected="0">
            <x v="61"/>
          </reference>
          <reference field="1" count="1">
            <x v="536"/>
          </reference>
        </references>
      </pivotArea>
    </format>
    <format dxfId="7204">
      <pivotArea dataOnly="0" labelOnly="1" fieldPosition="0">
        <references count="2">
          <reference field="0" count="1" selected="0">
            <x v="62"/>
          </reference>
          <reference field="1" count="1">
            <x v="537"/>
          </reference>
        </references>
      </pivotArea>
    </format>
    <format dxfId="7203">
      <pivotArea dataOnly="0" labelOnly="1" fieldPosition="0">
        <references count="2">
          <reference field="0" count="1" selected="0">
            <x v="63"/>
          </reference>
          <reference field="1" count="1">
            <x v="538"/>
          </reference>
        </references>
      </pivotArea>
    </format>
    <format dxfId="7202">
      <pivotArea dataOnly="0" labelOnly="1" fieldPosition="0">
        <references count="2">
          <reference field="0" count="1" selected="0">
            <x v="64"/>
          </reference>
          <reference field="1" count="1">
            <x v="539"/>
          </reference>
        </references>
      </pivotArea>
    </format>
    <format dxfId="7201">
      <pivotArea dataOnly="0" labelOnly="1" fieldPosition="0">
        <references count="2">
          <reference field="0" count="1" selected="0">
            <x v="65"/>
          </reference>
          <reference field="1" count="1">
            <x v="540"/>
          </reference>
        </references>
      </pivotArea>
    </format>
    <format dxfId="7200">
      <pivotArea dataOnly="0" labelOnly="1" fieldPosition="0">
        <references count="2">
          <reference field="0" count="1" selected="0">
            <x v="66"/>
          </reference>
          <reference field="1" count="1">
            <x v="541"/>
          </reference>
        </references>
      </pivotArea>
    </format>
    <format dxfId="7199">
      <pivotArea dataOnly="0" labelOnly="1" fieldPosition="0">
        <references count="2">
          <reference field="0" count="1" selected="0">
            <x v="67"/>
          </reference>
          <reference field="1" count="1">
            <x v="542"/>
          </reference>
        </references>
      </pivotArea>
    </format>
    <format dxfId="7198">
      <pivotArea dataOnly="0" labelOnly="1" fieldPosition="0">
        <references count="2">
          <reference field="0" count="1" selected="0">
            <x v="68"/>
          </reference>
          <reference field="1" count="1">
            <x v="543"/>
          </reference>
        </references>
      </pivotArea>
    </format>
    <format dxfId="7197">
      <pivotArea dataOnly="0" labelOnly="1" fieldPosition="0">
        <references count="2">
          <reference field="0" count="1" selected="0">
            <x v="69"/>
          </reference>
          <reference field="1" count="1">
            <x v="544"/>
          </reference>
        </references>
      </pivotArea>
    </format>
    <format dxfId="7196">
      <pivotArea dataOnly="0" labelOnly="1" fieldPosition="0">
        <references count="2">
          <reference field="0" count="1" selected="0">
            <x v="70"/>
          </reference>
          <reference field="1" count="1">
            <x v="545"/>
          </reference>
        </references>
      </pivotArea>
    </format>
    <format dxfId="7195">
      <pivotArea dataOnly="0" labelOnly="1" fieldPosition="0">
        <references count="2">
          <reference field="0" count="1" selected="0">
            <x v="71"/>
          </reference>
          <reference field="1" count="1">
            <x v="546"/>
          </reference>
        </references>
      </pivotArea>
    </format>
    <format dxfId="7194">
      <pivotArea dataOnly="0" labelOnly="1" fieldPosition="0">
        <references count="2">
          <reference field="0" count="1" selected="0">
            <x v="72"/>
          </reference>
          <reference field="1" count="1">
            <x v="547"/>
          </reference>
        </references>
      </pivotArea>
    </format>
    <format dxfId="7193">
      <pivotArea dataOnly="0" labelOnly="1" fieldPosition="0">
        <references count="2">
          <reference field="0" count="1" selected="0">
            <x v="73"/>
          </reference>
          <reference field="1" count="1">
            <x v="548"/>
          </reference>
        </references>
      </pivotArea>
    </format>
    <format dxfId="7192">
      <pivotArea dataOnly="0" labelOnly="1" fieldPosition="0">
        <references count="2">
          <reference field="0" count="1" selected="0">
            <x v="74"/>
          </reference>
          <reference field="1" count="1">
            <x v="549"/>
          </reference>
        </references>
      </pivotArea>
    </format>
    <format dxfId="7191">
      <pivotArea dataOnly="0" labelOnly="1" fieldPosition="0">
        <references count="2">
          <reference field="0" count="1" selected="0">
            <x v="75"/>
          </reference>
          <reference field="1" count="1">
            <x v="550"/>
          </reference>
        </references>
      </pivotArea>
    </format>
    <format dxfId="7190">
      <pivotArea dataOnly="0" labelOnly="1" fieldPosition="0">
        <references count="2">
          <reference field="0" count="1" selected="0">
            <x v="76"/>
          </reference>
          <reference field="1" count="1">
            <x v="551"/>
          </reference>
        </references>
      </pivotArea>
    </format>
    <format dxfId="7189">
      <pivotArea dataOnly="0" labelOnly="1" fieldPosition="0">
        <references count="2">
          <reference field="0" count="1" selected="0">
            <x v="77"/>
          </reference>
          <reference field="1" count="1">
            <x v="552"/>
          </reference>
        </references>
      </pivotArea>
    </format>
    <format dxfId="7188">
      <pivotArea dataOnly="0" labelOnly="1" fieldPosition="0">
        <references count="2">
          <reference field="0" count="1" selected="0">
            <x v="78"/>
          </reference>
          <reference field="1" count="1">
            <x v="553"/>
          </reference>
        </references>
      </pivotArea>
    </format>
    <format dxfId="7187">
      <pivotArea dataOnly="0" labelOnly="1" fieldPosition="0">
        <references count="2">
          <reference field="0" count="1" selected="0">
            <x v="79"/>
          </reference>
          <reference field="1" count="1">
            <x v="554"/>
          </reference>
        </references>
      </pivotArea>
    </format>
    <format dxfId="7186">
      <pivotArea dataOnly="0" labelOnly="1" fieldPosition="0">
        <references count="2">
          <reference field="0" count="1" selected="0">
            <x v="80"/>
          </reference>
          <reference field="1" count="1">
            <x v="555"/>
          </reference>
        </references>
      </pivotArea>
    </format>
    <format dxfId="7185">
      <pivotArea dataOnly="0" labelOnly="1" fieldPosition="0">
        <references count="2">
          <reference field="0" count="1" selected="0">
            <x v="81"/>
          </reference>
          <reference field="1" count="1">
            <x v="556"/>
          </reference>
        </references>
      </pivotArea>
    </format>
    <format dxfId="7184">
      <pivotArea dataOnly="0" labelOnly="1" fieldPosition="0">
        <references count="2">
          <reference field="0" count="1" selected="0">
            <x v="82"/>
          </reference>
          <reference field="1" count="1">
            <x v="557"/>
          </reference>
        </references>
      </pivotArea>
    </format>
    <format dxfId="7183">
      <pivotArea dataOnly="0" labelOnly="1" fieldPosition="0">
        <references count="2">
          <reference field="0" count="1" selected="0">
            <x v="83"/>
          </reference>
          <reference field="1" count="1">
            <x v="558"/>
          </reference>
        </references>
      </pivotArea>
    </format>
    <format dxfId="7182">
      <pivotArea dataOnly="0" labelOnly="1" fieldPosition="0">
        <references count="2">
          <reference field="0" count="1" selected="0">
            <x v="84"/>
          </reference>
          <reference field="1" count="1">
            <x v="559"/>
          </reference>
        </references>
      </pivotArea>
    </format>
    <format dxfId="7181">
      <pivotArea dataOnly="0" labelOnly="1" fieldPosition="0">
        <references count="2">
          <reference field="0" count="1" selected="0">
            <x v="85"/>
          </reference>
          <reference field="1" count="1">
            <x v="560"/>
          </reference>
        </references>
      </pivotArea>
    </format>
    <format dxfId="7180">
      <pivotArea dataOnly="0" labelOnly="1" fieldPosition="0">
        <references count="2">
          <reference field="0" count="1" selected="0">
            <x v="86"/>
          </reference>
          <reference field="1" count="1">
            <x v="561"/>
          </reference>
        </references>
      </pivotArea>
    </format>
    <format dxfId="7179">
      <pivotArea dataOnly="0" labelOnly="1" fieldPosition="0">
        <references count="2">
          <reference field="0" count="1" selected="0">
            <x v="87"/>
          </reference>
          <reference field="1" count="1">
            <x v="562"/>
          </reference>
        </references>
      </pivotArea>
    </format>
    <format dxfId="7178">
      <pivotArea dataOnly="0" labelOnly="1" fieldPosition="0">
        <references count="2">
          <reference field="0" count="1" selected="0">
            <x v="88"/>
          </reference>
          <reference field="1" count="1">
            <x v="563"/>
          </reference>
        </references>
      </pivotArea>
    </format>
    <format dxfId="7177">
      <pivotArea dataOnly="0" labelOnly="1" fieldPosition="0">
        <references count="2">
          <reference field="0" count="1" selected="0">
            <x v="89"/>
          </reference>
          <reference field="1" count="1">
            <x v="564"/>
          </reference>
        </references>
      </pivotArea>
    </format>
    <format dxfId="7176">
      <pivotArea dataOnly="0" labelOnly="1" fieldPosition="0">
        <references count="2">
          <reference field="0" count="1" selected="0">
            <x v="90"/>
          </reference>
          <reference field="1" count="1">
            <x v="565"/>
          </reference>
        </references>
      </pivotArea>
    </format>
    <format dxfId="7175">
      <pivotArea dataOnly="0" labelOnly="1" fieldPosition="0">
        <references count="2">
          <reference field="0" count="1" selected="0">
            <x v="91"/>
          </reference>
          <reference field="1" count="1">
            <x v="566"/>
          </reference>
        </references>
      </pivotArea>
    </format>
    <format dxfId="7174">
      <pivotArea dataOnly="0" labelOnly="1" fieldPosition="0">
        <references count="2">
          <reference field="0" count="1" selected="0">
            <x v="92"/>
          </reference>
          <reference field="1" count="1">
            <x v="567"/>
          </reference>
        </references>
      </pivotArea>
    </format>
    <format dxfId="7173">
      <pivotArea dataOnly="0" labelOnly="1" fieldPosition="0">
        <references count="2">
          <reference field="0" count="1" selected="0">
            <x v="93"/>
          </reference>
          <reference field="1" count="1">
            <x v="568"/>
          </reference>
        </references>
      </pivotArea>
    </format>
    <format dxfId="7172">
      <pivotArea dataOnly="0" labelOnly="1" fieldPosition="0">
        <references count="2">
          <reference field="0" count="1" selected="0">
            <x v="94"/>
          </reference>
          <reference field="1" count="1">
            <x v="569"/>
          </reference>
        </references>
      </pivotArea>
    </format>
    <format dxfId="7171">
      <pivotArea dataOnly="0" labelOnly="1" fieldPosition="0">
        <references count="2">
          <reference field="0" count="1" selected="0">
            <x v="95"/>
          </reference>
          <reference field="1" count="1">
            <x v="570"/>
          </reference>
        </references>
      </pivotArea>
    </format>
    <format dxfId="7170">
      <pivotArea dataOnly="0" labelOnly="1" fieldPosition="0">
        <references count="2">
          <reference field="0" count="1" selected="0">
            <x v="96"/>
          </reference>
          <reference field="1" count="1">
            <x v="571"/>
          </reference>
        </references>
      </pivotArea>
    </format>
    <format dxfId="7169">
      <pivotArea dataOnly="0" labelOnly="1" fieldPosition="0">
        <references count="2">
          <reference field="0" count="1" selected="0">
            <x v="97"/>
          </reference>
          <reference field="1" count="1">
            <x v="572"/>
          </reference>
        </references>
      </pivotArea>
    </format>
    <format dxfId="7168">
      <pivotArea dataOnly="0" labelOnly="1" fieldPosition="0">
        <references count="2">
          <reference field="0" count="1" selected="0">
            <x v="98"/>
          </reference>
          <reference field="1" count="1">
            <x v="573"/>
          </reference>
        </references>
      </pivotArea>
    </format>
    <format dxfId="7167">
      <pivotArea dataOnly="0" labelOnly="1" fieldPosition="0">
        <references count="2">
          <reference field="0" count="1" selected="0">
            <x v="99"/>
          </reference>
          <reference field="1" count="1">
            <x v="574"/>
          </reference>
        </references>
      </pivotArea>
    </format>
    <format dxfId="7166">
      <pivotArea dataOnly="0" labelOnly="1" fieldPosition="0">
        <references count="2">
          <reference field="0" count="1" selected="0">
            <x v="100"/>
          </reference>
          <reference field="1" count="1">
            <x v="575"/>
          </reference>
        </references>
      </pivotArea>
    </format>
    <format dxfId="7165">
      <pivotArea dataOnly="0" labelOnly="1" fieldPosition="0">
        <references count="2">
          <reference field="0" count="1" selected="0">
            <x v="101"/>
          </reference>
          <reference field="1" count="1">
            <x v="576"/>
          </reference>
        </references>
      </pivotArea>
    </format>
    <format dxfId="7164">
      <pivotArea dataOnly="0" labelOnly="1" fieldPosition="0">
        <references count="2">
          <reference field="0" count="1" selected="0">
            <x v="102"/>
          </reference>
          <reference field="1" count="1">
            <x v="577"/>
          </reference>
        </references>
      </pivotArea>
    </format>
    <format dxfId="7163">
      <pivotArea dataOnly="0" labelOnly="1" fieldPosition="0">
        <references count="2">
          <reference field="0" count="1" selected="0">
            <x v="103"/>
          </reference>
          <reference field="1" count="1">
            <x v="578"/>
          </reference>
        </references>
      </pivotArea>
    </format>
    <format dxfId="7162">
      <pivotArea dataOnly="0" labelOnly="1" fieldPosition="0">
        <references count="2">
          <reference field="0" count="1" selected="0">
            <x v="104"/>
          </reference>
          <reference field="1" count="1">
            <x v="579"/>
          </reference>
        </references>
      </pivotArea>
    </format>
    <format dxfId="7161">
      <pivotArea dataOnly="0" labelOnly="1" fieldPosition="0">
        <references count="2">
          <reference field="0" count="1" selected="0">
            <x v="105"/>
          </reference>
          <reference field="1" count="1">
            <x v="580"/>
          </reference>
        </references>
      </pivotArea>
    </format>
    <format dxfId="7160">
      <pivotArea dataOnly="0" labelOnly="1" fieldPosition="0">
        <references count="2">
          <reference field="0" count="1" selected="0">
            <x v="106"/>
          </reference>
          <reference field="1" count="1">
            <x v="581"/>
          </reference>
        </references>
      </pivotArea>
    </format>
    <format dxfId="7159">
      <pivotArea dataOnly="0" labelOnly="1" fieldPosition="0">
        <references count="2">
          <reference field="0" count="1" selected="0">
            <x v="107"/>
          </reference>
          <reference field="1" count="1">
            <x v="582"/>
          </reference>
        </references>
      </pivotArea>
    </format>
    <format dxfId="7158">
      <pivotArea dataOnly="0" labelOnly="1" fieldPosition="0">
        <references count="2">
          <reference field="0" count="1" selected="0">
            <x v="108"/>
          </reference>
          <reference field="1" count="1">
            <x v="583"/>
          </reference>
        </references>
      </pivotArea>
    </format>
    <format dxfId="7157">
      <pivotArea dataOnly="0" labelOnly="1" fieldPosition="0">
        <references count="2">
          <reference field="0" count="1" selected="0">
            <x v="109"/>
          </reference>
          <reference field="1" count="1">
            <x v="584"/>
          </reference>
        </references>
      </pivotArea>
    </format>
    <format dxfId="7156">
      <pivotArea dataOnly="0" labelOnly="1" fieldPosition="0">
        <references count="2">
          <reference field="0" count="1" selected="0">
            <x v="110"/>
          </reference>
          <reference field="1" count="1">
            <x v="585"/>
          </reference>
        </references>
      </pivotArea>
    </format>
    <format dxfId="7155">
      <pivotArea dataOnly="0" labelOnly="1" fieldPosition="0">
        <references count="2">
          <reference field="0" count="1" selected="0">
            <x v="111"/>
          </reference>
          <reference field="1" count="1">
            <x v="586"/>
          </reference>
        </references>
      </pivotArea>
    </format>
    <format dxfId="7154">
      <pivotArea dataOnly="0" labelOnly="1" fieldPosition="0">
        <references count="2">
          <reference field="0" count="1" selected="0">
            <x v="112"/>
          </reference>
          <reference field="1" count="1">
            <x v="587"/>
          </reference>
        </references>
      </pivotArea>
    </format>
    <format dxfId="7153">
      <pivotArea dataOnly="0" labelOnly="1" fieldPosition="0">
        <references count="2">
          <reference field="0" count="1" selected="0">
            <x v="113"/>
          </reference>
          <reference field="1" count="1">
            <x v="588"/>
          </reference>
        </references>
      </pivotArea>
    </format>
    <format dxfId="7152">
      <pivotArea dataOnly="0" labelOnly="1" fieldPosition="0">
        <references count="2">
          <reference field="0" count="1" selected="0">
            <x v="114"/>
          </reference>
          <reference field="1" count="1">
            <x v="589"/>
          </reference>
        </references>
      </pivotArea>
    </format>
    <format dxfId="7151">
      <pivotArea dataOnly="0" labelOnly="1" fieldPosition="0">
        <references count="2">
          <reference field="0" count="1" selected="0">
            <x v="115"/>
          </reference>
          <reference field="1" count="1">
            <x v="590"/>
          </reference>
        </references>
      </pivotArea>
    </format>
    <format dxfId="7150">
      <pivotArea dataOnly="0" labelOnly="1" fieldPosition="0">
        <references count="2">
          <reference field="0" count="1" selected="0">
            <x v="116"/>
          </reference>
          <reference field="1" count="1">
            <x v="591"/>
          </reference>
        </references>
      </pivotArea>
    </format>
    <format dxfId="7149">
      <pivotArea dataOnly="0" labelOnly="1" fieldPosition="0">
        <references count="2">
          <reference field="0" count="1" selected="0">
            <x v="117"/>
          </reference>
          <reference field="1" count="1">
            <x v="592"/>
          </reference>
        </references>
      </pivotArea>
    </format>
    <format dxfId="7148">
      <pivotArea dataOnly="0" labelOnly="1" fieldPosition="0">
        <references count="2">
          <reference field="0" count="1" selected="0">
            <x v="118"/>
          </reference>
          <reference field="1" count="1">
            <x v="593"/>
          </reference>
        </references>
      </pivotArea>
    </format>
    <format dxfId="7147">
      <pivotArea dataOnly="0" labelOnly="1" fieldPosition="0">
        <references count="2">
          <reference field="0" count="1" selected="0">
            <x v="119"/>
          </reference>
          <reference field="1" count="1">
            <x v="594"/>
          </reference>
        </references>
      </pivotArea>
    </format>
    <format dxfId="7146">
      <pivotArea dataOnly="0" labelOnly="1" fieldPosition="0">
        <references count="2">
          <reference field="0" count="1" selected="0">
            <x v="120"/>
          </reference>
          <reference field="1" count="1">
            <x v="595"/>
          </reference>
        </references>
      </pivotArea>
    </format>
    <format dxfId="7145">
      <pivotArea dataOnly="0" labelOnly="1" fieldPosition="0">
        <references count="2">
          <reference field="0" count="1" selected="0">
            <x v="121"/>
          </reference>
          <reference field="1" count="1">
            <x v="596"/>
          </reference>
        </references>
      </pivotArea>
    </format>
    <format dxfId="7144">
      <pivotArea dataOnly="0" labelOnly="1" fieldPosition="0">
        <references count="2">
          <reference field="0" count="1" selected="0">
            <x v="122"/>
          </reference>
          <reference field="1" count="1">
            <x v="597"/>
          </reference>
        </references>
      </pivotArea>
    </format>
    <format dxfId="7143">
      <pivotArea dataOnly="0" labelOnly="1" fieldPosition="0">
        <references count="2">
          <reference field="0" count="1" selected="0">
            <x v="123"/>
          </reference>
          <reference field="1" count="1">
            <x v="598"/>
          </reference>
        </references>
      </pivotArea>
    </format>
    <format dxfId="7142">
      <pivotArea dataOnly="0" labelOnly="1" fieldPosition="0">
        <references count="2">
          <reference field="0" count="1" selected="0">
            <x v="124"/>
          </reference>
          <reference field="1" count="1">
            <x v="599"/>
          </reference>
        </references>
      </pivotArea>
    </format>
    <format dxfId="7141">
      <pivotArea dataOnly="0" labelOnly="1" fieldPosition="0">
        <references count="2">
          <reference field="0" count="1" selected="0">
            <x v="125"/>
          </reference>
          <reference field="1" count="1">
            <x v="600"/>
          </reference>
        </references>
      </pivotArea>
    </format>
    <format dxfId="7140">
      <pivotArea dataOnly="0" labelOnly="1" fieldPosition="0">
        <references count="2">
          <reference field="0" count="1" selected="0">
            <x v="126"/>
          </reference>
          <reference field="1" count="1">
            <x v="601"/>
          </reference>
        </references>
      </pivotArea>
    </format>
    <format dxfId="7139">
      <pivotArea dataOnly="0" labelOnly="1" fieldPosition="0">
        <references count="2">
          <reference field="0" count="1" selected="0">
            <x v="127"/>
          </reference>
          <reference field="1" count="1">
            <x v="602"/>
          </reference>
        </references>
      </pivotArea>
    </format>
    <format dxfId="7138">
      <pivotArea dataOnly="0" labelOnly="1" fieldPosition="0">
        <references count="2">
          <reference field="0" count="1" selected="0">
            <x v="128"/>
          </reference>
          <reference field="1" count="1">
            <x v="603"/>
          </reference>
        </references>
      </pivotArea>
    </format>
    <format dxfId="7137">
      <pivotArea dataOnly="0" labelOnly="1" fieldPosition="0">
        <references count="2">
          <reference field="0" count="1" selected="0">
            <x v="129"/>
          </reference>
          <reference field="1" count="1">
            <x v="604"/>
          </reference>
        </references>
      </pivotArea>
    </format>
    <format dxfId="7136">
      <pivotArea dataOnly="0" labelOnly="1" fieldPosition="0">
        <references count="2">
          <reference field="0" count="1" selected="0">
            <x v="130"/>
          </reference>
          <reference field="1" count="1">
            <x v="605"/>
          </reference>
        </references>
      </pivotArea>
    </format>
    <format dxfId="7135">
      <pivotArea dataOnly="0" labelOnly="1" fieldPosition="0">
        <references count="2">
          <reference field="0" count="1" selected="0">
            <x v="131"/>
          </reference>
          <reference field="1" count="1">
            <x v="606"/>
          </reference>
        </references>
      </pivotArea>
    </format>
    <format dxfId="7134">
      <pivotArea dataOnly="0" labelOnly="1" fieldPosition="0">
        <references count="2">
          <reference field="0" count="1" selected="0">
            <x v="132"/>
          </reference>
          <reference field="1" count="1">
            <x v="607"/>
          </reference>
        </references>
      </pivotArea>
    </format>
    <format dxfId="7133">
      <pivotArea dataOnly="0" labelOnly="1" fieldPosition="0">
        <references count="2">
          <reference field="0" count="1" selected="0">
            <x v="133"/>
          </reference>
          <reference field="1" count="1">
            <x v="608"/>
          </reference>
        </references>
      </pivotArea>
    </format>
    <format dxfId="7132">
      <pivotArea dataOnly="0" labelOnly="1" fieldPosition="0">
        <references count="2">
          <reference field="0" count="1" selected="0">
            <x v="134"/>
          </reference>
          <reference field="1" count="1">
            <x v="609"/>
          </reference>
        </references>
      </pivotArea>
    </format>
    <format dxfId="7131">
      <pivotArea dataOnly="0" labelOnly="1" fieldPosition="0">
        <references count="2">
          <reference field="0" count="1" selected="0">
            <x v="135"/>
          </reference>
          <reference field="1" count="1">
            <x v="610"/>
          </reference>
        </references>
      </pivotArea>
    </format>
    <format dxfId="7130">
      <pivotArea dataOnly="0" labelOnly="1" fieldPosition="0">
        <references count="2">
          <reference field="0" count="1" selected="0">
            <x v="136"/>
          </reference>
          <reference field="1" count="1">
            <x v="611"/>
          </reference>
        </references>
      </pivotArea>
    </format>
    <format dxfId="7129">
      <pivotArea dataOnly="0" labelOnly="1" fieldPosition="0">
        <references count="2">
          <reference field="0" count="1" selected="0">
            <x v="137"/>
          </reference>
          <reference field="1" count="1">
            <x v="612"/>
          </reference>
        </references>
      </pivotArea>
    </format>
    <format dxfId="7128">
      <pivotArea dataOnly="0" labelOnly="1" fieldPosition="0">
        <references count="2">
          <reference field="0" count="1" selected="0">
            <x v="138"/>
          </reference>
          <reference field="1" count="1">
            <x v="613"/>
          </reference>
        </references>
      </pivotArea>
    </format>
    <format dxfId="7127">
      <pivotArea dataOnly="0" labelOnly="1" fieldPosition="0">
        <references count="2">
          <reference field="0" count="1" selected="0">
            <x v="139"/>
          </reference>
          <reference field="1" count="1">
            <x v="614"/>
          </reference>
        </references>
      </pivotArea>
    </format>
    <format dxfId="7126">
      <pivotArea dataOnly="0" labelOnly="1" fieldPosition="0">
        <references count="2">
          <reference field="0" count="1" selected="0">
            <x v="140"/>
          </reference>
          <reference field="1" count="1">
            <x v="615"/>
          </reference>
        </references>
      </pivotArea>
    </format>
    <format dxfId="7125">
      <pivotArea dataOnly="0" labelOnly="1" fieldPosition="0">
        <references count="2">
          <reference field="0" count="1" selected="0">
            <x v="141"/>
          </reference>
          <reference field="1" count="1">
            <x v="616"/>
          </reference>
        </references>
      </pivotArea>
    </format>
    <format dxfId="7124">
      <pivotArea dataOnly="0" labelOnly="1" fieldPosition="0">
        <references count="2">
          <reference field="0" count="1" selected="0">
            <x v="142"/>
          </reference>
          <reference field="1" count="1">
            <x v="617"/>
          </reference>
        </references>
      </pivotArea>
    </format>
    <format dxfId="7123">
      <pivotArea dataOnly="0" labelOnly="1" fieldPosition="0">
        <references count="2">
          <reference field="0" count="1" selected="0">
            <x v="143"/>
          </reference>
          <reference field="1" count="1">
            <x v="618"/>
          </reference>
        </references>
      </pivotArea>
    </format>
    <format dxfId="7122">
      <pivotArea dataOnly="0" labelOnly="1" fieldPosition="0">
        <references count="2">
          <reference field="0" count="1" selected="0">
            <x v="144"/>
          </reference>
          <reference field="1" count="1">
            <x v="619"/>
          </reference>
        </references>
      </pivotArea>
    </format>
    <format dxfId="7121">
      <pivotArea dataOnly="0" labelOnly="1" fieldPosition="0">
        <references count="2">
          <reference field="0" count="1" selected="0">
            <x v="145"/>
          </reference>
          <reference field="1" count="1">
            <x v="620"/>
          </reference>
        </references>
      </pivotArea>
    </format>
    <format dxfId="7120">
      <pivotArea dataOnly="0" labelOnly="1" fieldPosition="0">
        <references count="2">
          <reference field="0" count="1" selected="0">
            <x v="146"/>
          </reference>
          <reference field="1" count="1">
            <x v="621"/>
          </reference>
        </references>
      </pivotArea>
    </format>
    <format dxfId="7119">
      <pivotArea dataOnly="0" labelOnly="1" fieldPosition="0">
        <references count="2">
          <reference field="0" count="1" selected="0">
            <x v="147"/>
          </reference>
          <reference field="1" count="1">
            <x v="622"/>
          </reference>
        </references>
      </pivotArea>
    </format>
    <format dxfId="7118">
      <pivotArea dataOnly="0" labelOnly="1" fieldPosition="0">
        <references count="2">
          <reference field="0" count="1" selected="0">
            <x v="148"/>
          </reference>
          <reference field="1" count="1">
            <x v="623"/>
          </reference>
        </references>
      </pivotArea>
    </format>
    <format dxfId="7117">
      <pivotArea dataOnly="0" labelOnly="1" fieldPosition="0">
        <references count="2">
          <reference field="0" count="1" selected="0">
            <x v="149"/>
          </reference>
          <reference field="1" count="1">
            <x v="624"/>
          </reference>
        </references>
      </pivotArea>
    </format>
    <format dxfId="7116">
      <pivotArea dataOnly="0" labelOnly="1" fieldPosition="0">
        <references count="2">
          <reference field="0" count="1" selected="0">
            <x v="150"/>
          </reference>
          <reference field="1" count="1">
            <x v="625"/>
          </reference>
        </references>
      </pivotArea>
    </format>
    <format dxfId="7115">
      <pivotArea dataOnly="0" labelOnly="1" fieldPosition="0">
        <references count="2">
          <reference field="0" count="1" selected="0">
            <x v="151"/>
          </reference>
          <reference field="1" count="1">
            <x v="626"/>
          </reference>
        </references>
      </pivotArea>
    </format>
    <format dxfId="7114">
      <pivotArea dataOnly="0" labelOnly="1" fieldPosition="0">
        <references count="2">
          <reference field="0" count="1" selected="0">
            <x v="152"/>
          </reference>
          <reference field="1" count="1">
            <x v="627"/>
          </reference>
        </references>
      </pivotArea>
    </format>
    <format dxfId="7113">
      <pivotArea dataOnly="0" labelOnly="1" fieldPosition="0">
        <references count="2">
          <reference field="0" count="1" selected="0">
            <x v="153"/>
          </reference>
          <reference field="1" count="1">
            <x v="628"/>
          </reference>
        </references>
      </pivotArea>
    </format>
    <format dxfId="7112">
      <pivotArea dataOnly="0" labelOnly="1" fieldPosition="0">
        <references count="2">
          <reference field="0" count="1" selected="0">
            <x v="154"/>
          </reference>
          <reference field="1" count="1">
            <x v="629"/>
          </reference>
        </references>
      </pivotArea>
    </format>
    <format dxfId="7111">
      <pivotArea dataOnly="0" labelOnly="1" fieldPosition="0">
        <references count="2">
          <reference field="0" count="1" selected="0">
            <x v="155"/>
          </reference>
          <reference field="1" count="1">
            <x v="630"/>
          </reference>
        </references>
      </pivotArea>
    </format>
    <format dxfId="7110">
      <pivotArea dataOnly="0" labelOnly="1" fieldPosition="0">
        <references count="2">
          <reference field="0" count="1" selected="0">
            <x v="156"/>
          </reference>
          <reference field="1" count="1">
            <x v="631"/>
          </reference>
        </references>
      </pivotArea>
    </format>
    <format dxfId="7109">
      <pivotArea dataOnly="0" labelOnly="1" fieldPosition="0">
        <references count="2">
          <reference field="0" count="1" selected="0">
            <x v="157"/>
          </reference>
          <reference field="1" count="1">
            <x v="632"/>
          </reference>
        </references>
      </pivotArea>
    </format>
    <format dxfId="7108">
      <pivotArea dataOnly="0" labelOnly="1" fieldPosition="0">
        <references count="2">
          <reference field="0" count="1" selected="0">
            <x v="158"/>
          </reference>
          <reference field="1" count="1">
            <x v="633"/>
          </reference>
        </references>
      </pivotArea>
    </format>
    <format dxfId="7107">
      <pivotArea dataOnly="0" labelOnly="1" fieldPosition="0">
        <references count="2">
          <reference field="0" count="1" selected="0">
            <x v="159"/>
          </reference>
          <reference field="1" count="1">
            <x v="634"/>
          </reference>
        </references>
      </pivotArea>
    </format>
    <format dxfId="7106">
      <pivotArea dataOnly="0" labelOnly="1" fieldPosition="0">
        <references count="2">
          <reference field="0" count="1" selected="0">
            <x v="160"/>
          </reference>
          <reference field="1" count="1">
            <x v="635"/>
          </reference>
        </references>
      </pivotArea>
    </format>
    <format dxfId="7105">
      <pivotArea dataOnly="0" labelOnly="1" fieldPosition="0">
        <references count="2">
          <reference field="0" count="1" selected="0">
            <x v="161"/>
          </reference>
          <reference field="1" count="1">
            <x v="636"/>
          </reference>
        </references>
      </pivotArea>
    </format>
    <format dxfId="7104">
      <pivotArea dataOnly="0" labelOnly="1" fieldPosition="0">
        <references count="2">
          <reference field="0" count="1" selected="0">
            <x v="162"/>
          </reference>
          <reference field="1" count="1">
            <x v="637"/>
          </reference>
        </references>
      </pivotArea>
    </format>
    <format dxfId="7103">
      <pivotArea dataOnly="0" labelOnly="1" fieldPosition="0">
        <references count="2">
          <reference field="0" count="1" selected="0">
            <x v="163"/>
          </reference>
          <reference field="1" count="1">
            <x v="638"/>
          </reference>
        </references>
      </pivotArea>
    </format>
    <format dxfId="7102">
      <pivotArea dataOnly="0" labelOnly="1" fieldPosition="0">
        <references count="2">
          <reference field="0" count="1" selected="0">
            <x v="164"/>
          </reference>
          <reference field="1" count="1">
            <x v="639"/>
          </reference>
        </references>
      </pivotArea>
    </format>
    <format dxfId="7101">
      <pivotArea dataOnly="0" labelOnly="1" fieldPosition="0">
        <references count="2">
          <reference field="0" count="1" selected="0">
            <x v="165"/>
          </reference>
          <reference field="1" count="1">
            <x v="640"/>
          </reference>
        </references>
      </pivotArea>
    </format>
    <format dxfId="7100">
      <pivotArea dataOnly="0" labelOnly="1" fieldPosition="0">
        <references count="2">
          <reference field="0" count="1" selected="0">
            <x v="166"/>
          </reference>
          <reference field="1" count="1">
            <x v="641"/>
          </reference>
        </references>
      </pivotArea>
    </format>
    <format dxfId="7099">
      <pivotArea dataOnly="0" labelOnly="1" fieldPosition="0">
        <references count="2">
          <reference field="0" count="1" selected="0">
            <x v="167"/>
          </reference>
          <reference field="1" count="1">
            <x v="642"/>
          </reference>
        </references>
      </pivotArea>
    </format>
    <format dxfId="7098">
      <pivotArea dataOnly="0" labelOnly="1" fieldPosition="0">
        <references count="2">
          <reference field="0" count="1" selected="0">
            <x v="168"/>
          </reference>
          <reference field="1" count="1">
            <x v="643"/>
          </reference>
        </references>
      </pivotArea>
    </format>
    <format dxfId="7097">
      <pivotArea dataOnly="0" labelOnly="1" fieldPosition="0">
        <references count="2">
          <reference field="0" count="1" selected="0">
            <x v="169"/>
          </reference>
          <reference field="1" count="1">
            <x v="644"/>
          </reference>
        </references>
      </pivotArea>
    </format>
    <format dxfId="7096">
      <pivotArea dataOnly="0" labelOnly="1" fieldPosition="0">
        <references count="2">
          <reference field="0" count="1" selected="0">
            <x v="170"/>
          </reference>
          <reference field="1" count="1">
            <x v="645"/>
          </reference>
        </references>
      </pivotArea>
    </format>
    <format dxfId="7095">
      <pivotArea dataOnly="0" labelOnly="1" fieldPosition="0">
        <references count="2">
          <reference field="0" count="1" selected="0">
            <x v="171"/>
          </reference>
          <reference field="1" count="1">
            <x v="646"/>
          </reference>
        </references>
      </pivotArea>
    </format>
    <format dxfId="7094">
      <pivotArea dataOnly="0" labelOnly="1" fieldPosition="0">
        <references count="2">
          <reference field="0" count="1" selected="0">
            <x v="172"/>
          </reference>
          <reference field="1" count="1">
            <x v="647"/>
          </reference>
        </references>
      </pivotArea>
    </format>
    <format dxfId="7093">
      <pivotArea dataOnly="0" labelOnly="1" fieldPosition="0">
        <references count="2">
          <reference field="0" count="1" selected="0">
            <x v="173"/>
          </reference>
          <reference field="1" count="1">
            <x v="648"/>
          </reference>
        </references>
      </pivotArea>
    </format>
    <format dxfId="7092">
      <pivotArea dataOnly="0" labelOnly="1" fieldPosition="0">
        <references count="2">
          <reference field="0" count="1" selected="0">
            <x v="174"/>
          </reference>
          <reference field="1" count="1">
            <x v="649"/>
          </reference>
        </references>
      </pivotArea>
    </format>
    <format dxfId="7091">
      <pivotArea dataOnly="0" labelOnly="1" fieldPosition="0">
        <references count="2">
          <reference field="0" count="1" selected="0">
            <x v="175"/>
          </reference>
          <reference field="1" count="1">
            <x v="650"/>
          </reference>
        </references>
      </pivotArea>
    </format>
    <format dxfId="7090">
      <pivotArea dataOnly="0" labelOnly="1" fieldPosition="0">
        <references count="2">
          <reference field="0" count="1" selected="0">
            <x v="176"/>
          </reference>
          <reference field="1" count="1">
            <x v="651"/>
          </reference>
        </references>
      </pivotArea>
    </format>
    <format dxfId="7089">
      <pivotArea dataOnly="0" labelOnly="1" fieldPosition="0">
        <references count="2">
          <reference field="0" count="1" selected="0">
            <x v="177"/>
          </reference>
          <reference field="1" count="1">
            <x v="652"/>
          </reference>
        </references>
      </pivotArea>
    </format>
    <format dxfId="7088">
      <pivotArea dataOnly="0" labelOnly="1" fieldPosition="0">
        <references count="2">
          <reference field="0" count="1" selected="0">
            <x v="178"/>
          </reference>
          <reference field="1" count="1">
            <x v="653"/>
          </reference>
        </references>
      </pivotArea>
    </format>
    <format dxfId="7087">
      <pivotArea dataOnly="0" labelOnly="1" fieldPosition="0">
        <references count="2">
          <reference field="0" count="1" selected="0">
            <x v="179"/>
          </reference>
          <reference field="1" count="1">
            <x v="654"/>
          </reference>
        </references>
      </pivotArea>
    </format>
    <format dxfId="7086">
      <pivotArea dataOnly="0" labelOnly="1" fieldPosition="0">
        <references count="2">
          <reference field="0" count="1" selected="0">
            <x v="180"/>
          </reference>
          <reference field="1" count="1">
            <x v="655"/>
          </reference>
        </references>
      </pivotArea>
    </format>
    <format dxfId="7085">
      <pivotArea dataOnly="0" labelOnly="1" fieldPosition="0">
        <references count="2">
          <reference field="0" count="1" selected="0">
            <x v="181"/>
          </reference>
          <reference field="1" count="1">
            <x v="656"/>
          </reference>
        </references>
      </pivotArea>
    </format>
    <format dxfId="7084">
      <pivotArea dataOnly="0" labelOnly="1" fieldPosition="0">
        <references count="2">
          <reference field="0" count="1" selected="0">
            <x v="182"/>
          </reference>
          <reference field="1" count="1">
            <x v="657"/>
          </reference>
        </references>
      </pivotArea>
    </format>
    <format dxfId="7083">
      <pivotArea dataOnly="0" labelOnly="1" fieldPosition="0">
        <references count="2">
          <reference field="0" count="1" selected="0">
            <x v="183"/>
          </reference>
          <reference field="1" count="1">
            <x v="658"/>
          </reference>
        </references>
      </pivotArea>
    </format>
    <format dxfId="7082">
      <pivotArea dataOnly="0" labelOnly="1" fieldPosition="0">
        <references count="2">
          <reference field="0" count="1" selected="0">
            <x v="184"/>
          </reference>
          <reference field="1" count="1">
            <x v="659"/>
          </reference>
        </references>
      </pivotArea>
    </format>
    <format dxfId="7081">
      <pivotArea dataOnly="0" labelOnly="1" fieldPosition="0">
        <references count="2">
          <reference field="0" count="1" selected="0">
            <x v="185"/>
          </reference>
          <reference field="1" count="1">
            <x v="660"/>
          </reference>
        </references>
      </pivotArea>
    </format>
    <format dxfId="7080">
      <pivotArea dataOnly="0" labelOnly="1" fieldPosition="0">
        <references count="2">
          <reference field="0" count="1" selected="0">
            <x v="186"/>
          </reference>
          <reference field="1" count="1">
            <x v="661"/>
          </reference>
        </references>
      </pivotArea>
    </format>
    <format dxfId="7079">
      <pivotArea dataOnly="0" labelOnly="1" fieldPosition="0">
        <references count="2">
          <reference field="0" count="1" selected="0">
            <x v="187"/>
          </reference>
          <reference field="1" count="1">
            <x v="662"/>
          </reference>
        </references>
      </pivotArea>
    </format>
    <format dxfId="7078">
      <pivotArea dataOnly="0" labelOnly="1" fieldPosition="0">
        <references count="2">
          <reference field="0" count="1" selected="0">
            <x v="188"/>
          </reference>
          <reference field="1" count="1">
            <x v="663"/>
          </reference>
        </references>
      </pivotArea>
    </format>
    <format dxfId="7077">
      <pivotArea dataOnly="0" labelOnly="1" fieldPosition="0">
        <references count="2">
          <reference field="0" count="1" selected="0">
            <x v="189"/>
          </reference>
          <reference field="1" count="1">
            <x v="664"/>
          </reference>
        </references>
      </pivotArea>
    </format>
    <format dxfId="7076">
      <pivotArea dataOnly="0" labelOnly="1" fieldPosition="0">
        <references count="2">
          <reference field="0" count="1" selected="0">
            <x v="190"/>
          </reference>
          <reference field="1" count="1">
            <x v="665"/>
          </reference>
        </references>
      </pivotArea>
    </format>
    <format dxfId="7075">
      <pivotArea dataOnly="0" labelOnly="1" fieldPosition="0">
        <references count="2">
          <reference field="0" count="1" selected="0">
            <x v="191"/>
          </reference>
          <reference field="1" count="1">
            <x v="666"/>
          </reference>
        </references>
      </pivotArea>
    </format>
    <format dxfId="7074">
      <pivotArea dataOnly="0" labelOnly="1" fieldPosition="0">
        <references count="2">
          <reference field="0" count="1" selected="0">
            <x v="192"/>
          </reference>
          <reference field="1" count="1">
            <x v="667"/>
          </reference>
        </references>
      </pivotArea>
    </format>
    <format dxfId="7073">
      <pivotArea dataOnly="0" labelOnly="1" fieldPosition="0">
        <references count="2">
          <reference field="0" count="1" selected="0">
            <x v="193"/>
          </reference>
          <reference field="1" count="1">
            <x v="668"/>
          </reference>
        </references>
      </pivotArea>
    </format>
    <format dxfId="7072">
      <pivotArea dataOnly="0" labelOnly="1" fieldPosition="0">
        <references count="2">
          <reference field="0" count="1" selected="0">
            <x v="194"/>
          </reference>
          <reference field="1" count="1">
            <x v="669"/>
          </reference>
        </references>
      </pivotArea>
    </format>
    <format dxfId="7071">
      <pivotArea dataOnly="0" labelOnly="1" fieldPosition="0">
        <references count="2">
          <reference field="0" count="1" selected="0">
            <x v="195"/>
          </reference>
          <reference field="1" count="1">
            <x v="670"/>
          </reference>
        </references>
      </pivotArea>
    </format>
    <format dxfId="7070">
      <pivotArea dataOnly="0" labelOnly="1" fieldPosition="0">
        <references count="2">
          <reference field="0" count="1" selected="0">
            <x v="196"/>
          </reference>
          <reference field="1" count="1">
            <x v="671"/>
          </reference>
        </references>
      </pivotArea>
    </format>
    <format dxfId="7069">
      <pivotArea dataOnly="0" labelOnly="1" fieldPosition="0">
        <references count="2">
          <reference field="0" count="1" selected="0">
            <x v="197"/>
          </reference>
          <reference field="1" count="1">
            <x v="672"/>
          </reference>
        </references>
      </pivotArea>
    </format>
    <format dxfId="7068">
      <pivotArea dataOnly="0" labelOnly="1" fieldPosition="0">
        <references count="2">
          <reference field="0" count="1" selected="0">
            <x v="198"/>
          </reference>
          <reference field="1" count="1">
            <x v="673"/>
          </reference>
        </references>
      </pivotArea>
    </format>
    <format dxfId="7067">
      <pivotArea dataOnly="0" labelOnly="1" fieldPosition="0">
        <references count="2">
          <reference field="0" count="1" selected="0">
            <x v="199"/>
          </reference>
          <reference field="1" count="1">
            <x v="674"/>
          </reference>
        </references>
      </pivotArea>
    </format>
    <format dxfId="7066">
      <pivotArea dataOnly="0" labelOnly="1" fieldPosition="0">
        <references count="2">
          <reference field="0" count="1" selected="0">
            <x v="200"/>
          </reference>
          <reference field="1" count="1">
            <x v="675"/>
          </reference>
        </references>
      </pivotArea>
    </format>
    <format dxfId="7065">
      <pivotArea dataOnly="0" labelOnly="1" fieldPosition="0">
        <references count="2">
          <reference field="0" count="1" selected="0">
            <x v="201"/>
          </reference>
          <reference field="1" count="1">
            <x v="676"/>
          </reference>
        </references>
      </pivotArea>
    </format>
    <format dxfId="7064">
      <pivotArea dataOnly="0" labelOnly="1" fieldPosition="0">
        <references count="2">
          <reference field="0" count="1" selected="0">
            <x v="202"/>
          </reference>
          <reference field="1" count="1">
            <x v="677"/>
          </reference>
        </references>
      </pivotArea>
    </format>
    <format dxfId="7063">
      <pivotArea dataOnly="0" labelOnly="1" fieldPosition="0">
        <references count="2">
          <reference field="0" count="1" selected="0">
            <x v="203"/>
          </reference>
          <reference field="1" count="1">
            <x v="678"/>
          </reference>
        </references>
      </pivotArea>
    </format>
    <format dxfId="7062">
      <pivotArea dataOnly="0" labelOnly="1" fieldPosition="0">
        <references count="2">
          <reference field="0" count="1" selected="0">
            <x v="204"/>
          </reference>
          <reference field="1" count="1">
            <x v="679"/>
          </reference>
        </references>
      </pivotArea>
    </format>
    <format dxfId="7061">
      <pivotArea dataOnly="0" labelOnly="1" fieldPosition="0">
        <references count="2">
          <reference field="0" count="1" selected="0">
            <x v="205"/>
          </reference>
          <reference field="1" count="1">
            <x v="680"/>
          </reference>
        </references>
      </pivotArea>
    </format>
    <format dxfId="7060">
      <pivotArea dataOnly="0" labelOnly="1" fieldPosition="0">
        <references count="2">
          <reference field="0" count="1" selected="0">
            <x v="206"/>
          </reference>
          <reference field="1" count="1">
            <x v="681"/>
          </reference>
        </references>
      </pivotArea>
    </format>
    <format dxfId="7059">
      <pivotArea dataOnly="0" labelOnly="1" fieldPosition="0">
        <references count="2">
          <reference field="0" count="1" selected="0">
            <x v="207"/>
          </reference>
          <reference field="1" count="1">
            <x v="682"/>
          </reference>
        </references>
      </pivotArea>
    </format>
    <format dxfId="7058">
      <pivotArea dataOnly="0" labelOnly="1" fieldPosition="0">
        <references count="2">
          <reference field="0" count="1" selected="0">
            <x v="208"/>
          </reference>
          <reference field="1" count="1">
            <x v="683"/>
          </reference>
        </references>
      </pivotArea>
    </format>
    <format dxfId="7057">
      <pivotArea dataOnly="0" labelOnly="1" fieldPosition="0">
        <references count="2">
          <reference field="0" count="1" selected="0">
            <x v="209"/>
          </reference>
          <reference field="1" count="1">
            <x v="684"/>
          </reference>
        </references>
      </pivotArea>
    </format>
    <format dxfId="7056">
      <pivotArea dataOnly="0" labelOnly="1" fieldPosition="0">
        <references count="2">
          <reference field="0" count="1" selected="0">
            <x v="210"/>
          </reference>
          <reference field="1" count="1">
            <x v="685"/>
          </reference>
        </references>
      </pivotArea>
    </format>
    <format dxfId="7055">
      <pivotArea dataOnly="0" labelOnly="1" fieldPosition="0">
        <references count="2">
          <reference field="0" count="1" selected="0">
            <x v="211"/>
          </reference>
          <reference field="1" count="1">
            <x v="686"/>
          </reference>
        </references>
      </pivotArea>
    </format>
    <format dxfId="7054">
      <pivotArea dataOnly="0" labelOnly="1" fieldPosition="0">
        <references count="2">
          <reference field="0" count="1" selected="0">
            <x v="212"/>
          </reference>
          <reference field="1" count="1">
            <x v="687"/>
          </reference>
        </references>
      </pivotArea>
    </format>
    <format dxfId="7053">
      <pivotArea dataOnly="0" labelOnly="1" fieldPosition="0">
        <references count="2">
          <reference field="0" count="1" selected="0">
            <x v="213"/>
          </reference>
          <reference field="1" count="1">
            <x v="688"/>
          </reference>
        </references>
      </pivotArea>
    </format>
    <format dxfId="7052">
      <pivotArea dataOnly="0" labelOnly="1" fieldPosition="0">
        <references count="2">
          <reference field="0" count="1" selected="0">
            <x v="214"/>
          </reference>
          <reference field="1" count="1">
            <x v="689"/>
          </reference>
        </references>
      </pivotArea>
    </format>
    <format dxfId="7051">
      <pivotArea dataOnly="0" labelOnly="1" fieldPosition="0">
        <references count="2">
          <reference field="0" count="1" selected="0">
            <x v="215"/>
          </reference>
          <reference field="1" count="1">
            <x v="690"/>
          </reference>
        </references>
      </pivotArea>
    </format>
    <format dxfId="7050">
      <pivotArea dataOnly="0" labelOnly="1" fieldPosition="0">
        <references count="2">
          <reference field="0" count="1" selected="0">
            <x v="216"/>
          </reference>
          <reference field="1" count="1">
            <x v="691"/>
          </reference>
        </references>
      </pivotArea>
    </format>
    <format dxfId="7049">
      <pivotArea dataOnly="0" labelOnly="1" fieldPosition="0">
        <references count="2">
          <reference field="0" count="1" selected="0">
            <x v="217"/>
          </reference>
          <reference field="1" count="1">
            <x v="692"/>
          </reference>
        </references>
      </pivotArea>
    </format>
    <format dxfId="7048">
      <pivotArea dataOnly="0" labelOnly="1" fieldPosition="0">
        <references count="2">
          <reference field="0" count="1" selected="0">
            <x v="218"/>
          </reference>
          <reference field="1" count="1">
            <x v="693"/>
          </reference>
        </references>
      </pivotArea>
    </format>
    <format dxfId="7047">
      <pivotArea dataOnly="0" labelOnly="1" fieldPosition="0">
        <references count="2">
          <reference field="0" count="1" selected="0">
            <x v="219"/>
          </reference>
          <reference field="1" count="1">
            <x v="694"/>
          </reference>
        </references>
      </pivotArea>
    </format>
    <format dxfId="7046">
      <pivotArea dataOnly="0" labelOnly="1" fieldPosition="0">
        <references count="2">
          <reference field="0" count="1" selected="0">
            <x v="220"/>
          </reference>
          <reference field="1" count="1">
            <x v="695"/>
          </reference>
        </references>
      </pivotArea>
    </format>
    <format dxfId="7045">
      <pivotArea dataOnly="0" labelOnly="1" fieldPosition="0">
        <references count="2">
          <reference field="0" count="1" selected="0">
            <x v="221"/>
          </reference>
          <reference field="1" count="1">
            <x v="696"/>
          </reference>
        </references>
      </pivotArea>
    </format>
    <format dxfId="7044">
      <pivotArea dataOnly="0" labelOnly="1" fieldPosition="0">
        <references count="2">
          <reference field="0" count="1" selected="0">
            <x v="222"/>
          </reference>
          <reference field="1" count="1">
            <x v="697"/>
          </reference>
        </references>
      </pivotArea>
    </format>
    <format dxfId="7043">
      <pivotArea dataOnly="0" labelOnly="1" fieldPosition="0">
        <references count="2">
          <reference field="0" count="1" selected="0">
            <x v="223"/>
          </reference>
          <reference field="1" count="1">
            <x v="698"/>
          </reference>
        </references>
      </pivotArea>
    </format>
    <format dxfId="7042">
      <pivotArea dataOnly="0" labelOnly="1" fieldPosition="0">
        <references count="2">
          <reference field="0" count="1" selected="0">
            <x v="224"/>
          </reference>
          <reference field="1" count="1">
            <x v="699"/>
          </reference>
        </references>
      </pivotArea>
    </format>
    <format dxfId="7041">
      <pivotArea dataOnly="0" labelOnly="1" fieldPosition="0">
        <references count="2">
          <reference field="0" count="1" selected="0">
            <x v="225"/>
          </reference>
          <reference field="1" count="1">
            <x v="700"/>
          </reference>
        </references>
      </pivotArea>
    </format>
    <format dxfId="7040">
      <pivotArea dataOnly="0" labelOnly="1" fieldPosition="0">
        <references count="2">
          <reference field="0" count="1" selected="0">
            <x v="226"/>
          </reference>
          <reference field="1" count="1">
            <x v="701"/>
          </reference>
        </references>
      </pivotArea>
    </format>
    <format dxfId="7039">
      <pivotArea dataOnly="0" labelOnly="1" fieldPosition="0">
        <references count="2">
          <reference field="0" count="1" selected="0">
            <x v="227"/>
          </reference>
          <reference field="1" count="1">
            <x v="702"/>
          </reference>
        </references>
      </pivotArea>
    </format>
    <format dxfId="7038">
      <pivotArea dataOnly="0" labelOnly="1" fieldPosition="0">
        <references count="2">
          <reference field="0" count="1" selected="0">
            <x v="228"/>
          </reference>
          <reference field="1" count="1">
            <x v="703"/>
          </reference>
        </references>
      </pivotArea>
    </format>
    <format dxfId="7037">
      <pivotArea dataOnly="0" labelOnly="1" fieldPosition="0">
        <references count="2">
          <reference field="0" count="1" selected="0">
            <x v="229"/>
          </reference>
          <reference field="1" count="1">
            <x v="704"/>
          </reference>
        </references>
      </pivotArea>
    </format>
    <format dxfId="7036">
      <pivotArea dataOnly="0" labelOnly="1" fieldPosition="0">
        <references count="2">
          <reference field="0" count="1" selected="0">
            <x v="230"/>
          </reference>
          <reference field="1" count="1">
            <x v="705"/>
          </reference>
        </references>
      </pivotArea>
    </format>
    <format dxfId="7035">
      <pivotArea dataOnly="0" labelOnly="1" fieldPosition="0">
        <references count="2">
          <reference field="0" count="1" selected="0">
            <x v="231"/>
          </reference>
          <reference field="1" count="1">
            <x v="706"/>
          </reference>
        </references>
      </pivotArea>
    </format>
    <format dxfId="7034">
      <pivotArea dataOnly="0" labelOnly="1" fieldPosition="0">
        <references count="2">
          <reference field="0" count="1" selected="0">
            <x v="232"/>
          </reference>
          <reference field="1" count="1">
            <x v="707"/>
          </reference>
        </references>
      </pivotArea>
    </format>
    <format dxfId="7033">
      <pivotArea dataOnly="0" labelOnly="1" fieldPosition="0">
        <references count="2">
          <reference field="0" count="1" selected="0">
            <x v="233"/>
          </reference>
          <reference field="1" count="1">
            <x v="708"/>
          </reference>
        </references>
      </pivotArea>
    </format>
    <format dxfId="7032">
      <pivotArea dataOnly="0" labelOnly="1" fieldPosition="0">
        <references count="2">
          <reference field="0" count="1" selected="0">
            <x v="234"/>
          </reference>
          <reference field="1" count="1">
            <x v="709"/>
          </reference>
        </references>
      </pivotArea>
    </format>
    <format dxfId="7031">
      <pivotArea dataOnly="0" labelOnly="1" fieldPosition="0">
        <references count="2">
          <reference field="0" count="1" selected="0">
            <x v="235"/>
          </reference>
          <reference field="1" count="1">
            <x v="710"/>
          </reference>
        </references>
      </pivotArea>
    </format>
    <format dxfId="7030">
      <pivotArea dataOnly="0" labelOnly="1" fieldPosition="0">
        <references count="2">
          <reference field="0" count="1" selected="0">
            <x v="236"/>
          </reference>
          <reference field="1" count="1">
            <x v="711"/>
          </reference>
        </references>
      </pivotArea>
    </format>
    <format dxfId="7029">
      <pivotArea dataOnly="0" labelOnly="1" fieldPosition="0">
        <references count="2">
          <reference field="0" count="1" selected="0">
            <x v="237"/>
          </reference>
          <reference field="1" count="1">
            <x v="712"/>
          </reference>
        </references>
      </pivotArea>
    </format>
    <format dxfId="7028">
      <pivotArea dataOnly="0" labelOnly="1" fieldPosition="0">
        <references count="2">
          <reference field="0" count="1" selected="0">
            <x v="238"/>
          </reference>
          <reference field="1" count="1">
            <x v="713"/>
          </reference>
        </references>
      </pivotArea>
    </format>
    <format dxfId="7027">
      <pivotArea dataOnly="0" labelOnly="1" fieldPosition="0">
        <references count="2">
          <reference field="0" count="1" selected="0">
            <x v="239"/>
          </reference>
          <reference field="1" count="1">
            <x v="714"/>
          </reference>
        </references>
      </pivotArea>
    </format>
    <format dxfId="7026">
      <pivotArea dataOnly="0" labelOnly="1" fieldPosition="0">
        <references count="2">
          <reference field="0" count="1" selected="0">
            <x v="240"/>
          </reference>
          <reference field="1" count="1">
            <x v="715"/>
          </reference>
        </references>
      </pivotArea>
    </format>
    <format dxfId="7025">
      <pivotArea dataOnly="0" labelOnly="1" fieldPosition="0">
        <references count="2">
          <reference field="0" count="1" selected="0">
            <x v="241"/>
          </reference>
          <reference field="1" count="1">
            <x v="716"/>
          </reference>
        </references>
      </pivotArea>
    </format>
    <format dxfId="7024">
      <pivotArea dataOnly="0" labelOnly="1" fieldPosition="0">
        <references count="2">
          <reference field="0" count="1" selected="0">
            <x v="242"/>
          </reference>
          <reference field="1" count="1">
            <x v="717"/>
          </reference>
        </references>
      </pivotArea>
    </format>
    <format dxfId="7023">
      <pivotArea dataOnly="0" labelOnly="1" fieldPosition="0">
        <references count="2">
          <reference field="0" count="1" selected="0">
            <x v="243"/>
          </reference>
          <reference field="1" count="1">
            <x v="718"/>
          </reference>
        </references>
      </pivotArea>
    </format>
    <format dxfId="7022">
      <pivotArea dataOnly="0" labelOnly="1" fieldPosition="0">
        <references count="2">
          <reference field="0" count="1" selected="0">
            <x v="244"/>
          </reference>
          <reference field="1" count="1">
            <x v="719"/>
          </reference>
        </references>
      </pivotArea>
    </format>
    <format dxfId="7021">
      <pivotArea dataOnly="0" labelOnly="1" fieldPosition="0">
        <references count="2">
          <reference field="0" count="1" selected="0">
            <x v="245"/>
          </reference>
          <reference field="1" count="1">
            <x v="720"/>
          </reference>
        </references>
      </pivotArea>
    </format>
    <format dxfId="7020">
      <pivotArea dataOnly="0" labelOnly="1" fieldPosition="0">
        <references count="2">
          <reference field="0" count="1" selected="0">
            <x v="246"/>
          </reference>
          <reference field="1" count="1">
            <x v="721"/>
          </reference>
        </references>
      </pivotArea>
    </format>
    <format dxfId="7019">
      <pivotArea dataOnly="0" labelOnly="1" fieldPosition="0">
        <references count="2">
          <reference field="0" count="1" selected="0">
            <x v="247"/>
          </reference>
          <reference field="1" count="1">
            <x v="722"/>
          </reference>
        </references>
      </pivotArea>
    </format>
    <format dxfId="7018">
      <pivotArea dataOnly="0" labelOnly="1" fieldPosition="0">
        <references count="2">
          <reference field="0" count="1" selected="0">
            <x v="248"/>
          </reference>
          <reference field="1" count="1">
            <x v="723"/>
          </reference>
        </references>
      </pivotArea>
    </format>
    <format dxfId="7017">
      <pivotArea dataOnly="0" labelOnly="1" fieldPosition="0">
        <references count="2">
          <reference field="0" count="1" selected="0">
            <x v="249"/>
          </reference>
          <reference field="1" count="1">
            <x v="724"/>
          </reference>
        </references>
      </pivotArea>
    </format>
    <format dxfId="7016">
      <pivotArea dataOnly="0" labelOnly="1" fieldPosition="0">
        <references count="2">
          <reference field="0" count="1" selected="0">
            <x v="250"/>
          </reference>
          <reference field="1" count="1">
            <x v="725"/>
          </reference>
        </references>
      </pivotArea>
    </format>
    <format dxfId="7015">
      <pivotArea dataOnly="0" labelOnly="1" fieldPosition="0">
        <references count="2">
          <reference field="0" count="1" selected="0">
            <x v="251"/>
          </reference>
          <reference field="1" count="1">
            <x v="726"/>
          </reference>
        </references>
      </pivotArea>
    </format>
    <format dxfId="7014">
      <pivotArea dataOnly="0" labelOnly="1" fieldPosition="0">
        <references count="2">
          <reference field="0" count="1" selected="0">
            <x v="252"/>
          </reference>
          <reference field="1" count="1">
            <x v="727"/>
          </reference>
        </references>
      </pivotArea>
    </format>
    <format dxfId="7013">
      <pivotArea dataOnly="0" labelOnly="1" fieldPosition="0">
        <references count="2">
          <reference field="0" count="1" selected="0">
            <x v="253"/>
          </reference>
          <reference field="1" count="1">
            <x v="728"/>
          </reference>
        </references>
      </pivotArea>
    </format>
    <format dxfId="7012">
      <pivotArea dataOnly="0" labelOnly="1" fieldPosition="0">
        <references count="2">
          <reference field="0" count="1" selected="0">
            <x v="254"/>
          </reference>
          <reference field="1" count="1">
            <x v="729"/>
          </reference>
        </references>
      </pivotArea>
    </format>
    <format dxfId="7011">
      <pivotArea dataOnly="0" labelOnly="1" fieldPosition="0">
        <references count="2">
          <reference field="0" count="1" selected="0">
            <x v="255"/>
          </reference>
          <reference field="1" count="1">
            <x v="730"/>
          </reference>
        </references>
      </pivotArea>
    </format>
    <format dxfId="7010">
      <pivotArea dataOnly="0" labelOnly="1" fieldPosition="0">
        <references count="2">
          <reference field="0" count="1" selected="0">
            <x v="256"/>
          </reference>
          <reference field="1" count="1">
            <x v="731"/>
          </reference>
        </references>
      </pivotArea>
    </format>
    <format dxfId="7009">
      <pivotArea dataOnly="0" labelOnly="1" fieldPosition="0">
        <references count="2">
          <reference field="0" count="1" selected="0">
            <x v="257"/>
          </reference>
          <reference field="1" count="1">
            <x v="732"/>
          </reference>
        </references>
      </pivotArea>
    </format>
    <format dxfId="7008">
      <pivotArea dataOnly="0" labelOnly="1" fieldPosition="0">
        <references count="2">
          <reference field="0" count="1" selected="0">
            <x v="258"/>
          </reference>
          <reference field="1" count="1">
            <x v="733"/>
          </reference>
        </references>
      </pivotArea>
    </format>
    <format dxfId="7007">
      <pivotArea dataOnly="0" labelOnly="1" fieldPosition="0">
        <references count="2">
          <reference field="0" count="1" selected="0">
            <x v="259"/>
          </reference>
          <reference field="1" count="1">
            <x v="734"/>
          </reference>
        </references>
      </pivotArea>
    </format>
    <format dxfId="7006">
      <pivotArea dataOnly="0" labelOnly="1" fieldPosition="0">
        <references count="2">
          <reference field="0" count="1" selected="0">
            <x v="260"/>
          </reference>
          <reference field="1" count="1">
            <x v="735"/>
          </reference>
        </references>
      </pivotArea>
    </format>
    <format dxfId="7005">
      <pivotArea dataOnly="0" labelOnly="1" fieldPosition="0">
        <references count="2">
          <reference field="0" count="1" selected="0">
            <x v="261"/>
          </reference>
          <reference field="1" count="1">
            <x v="736"/>
          </reference>
        </references>
      </pivotArea>
    </format>
    <format dxfId="7004">
      <pivotArea dataOnly="0" labelOnly="1" fieldPosition="0">
        <references count="2">
          <reference field="0" count="1" selected="0">
            <x v="262"/>
          </reference>
          <reference field="1" count="1">
            <x v="737"/>
          </reference>
        </references>
      </pivotArea>
    </format>
    <format dxfId="7003">
      <pivotArea dataOnly="0" labelOnly="1" fieldPosition="0">
        <references count="2">
          <reference field="0" count="1" selected="0">
            <x v="263"/>
          </reference>
          <reference field="1" count="1">
            <x v="738"/>
          </reference>
        </references>
      </pivotArea>
    </format>
    <format dxfId="7002">
      <pivotArea dataOnly="0" labelOnly="1" fieldPosition="0">
        <references count="2">
          <reference field="0" count="1" selected="0">
            <x v="264"/>
          </reference>
          <reference field="1" count="1">
            <x v="739"/>
          </reference>
        </references>
      </pivotArea>
    </format>
    <format dxfId="7001">
      <pivotArea dataOnly="0" labelOnly="1" fieldPosition="0">
        <references count="2">
          <reference field="0" count="1" selected="0">
            <x v="265"/>
          </reference>
          <reference field="1" count="1">
            <x v="740"/>
          </reference>
        </references>
      </pivotArea>
    </format>
    <format dxfId="7000">
      <pivotArea dataOnly="0" labelOnly="1" fieldPosition="0">
        <references count="2">
          <reference field="0" count="1" selected="0">
            <x v="266"/>
          </reference>
          <reference field="1" count="1">
            <x v="741"/>
          </reference>
        </references>
      </pivotArea>
    </format>
    <format dxfId="6999">
      <pivotArea dataOnly="0" labelOnly="1" fieldPosition="0">
        <references count="2">
          <reference field="0" count="1" selected="0">
            <x v="267"/>
          </reference>
          <reference field="1" count="1">
            <x v="742"/>
          </reference>
        </references>
      </pivotArea>
    </format>
    <format dxfId="6998">
      <pivotArea dataOnly="0" labelOnly="1" fieldPosition="0">
        <references count="2">
          <reference field="0" count="1" selected="0">
            <x v="268"/>
          </reference>
          <reference field="1" count="1">
            <x v="743"/>
          </reference>
        </references>
      </pivotArea>
    </format>
    <format dxfId="6997">
      <pivotArea dataOnly="0" labelOnly="1" fieldPosition="0">
        <references count="2">
          <reference field="0" count="1" selected="0">
            <x v="269"/>
          </reference>
          <reference field="1" count="1">
            <x v="744"/>
          </reference>
        </references>
      </pivotArea>
    </format>
    <format dxfId="6996">
      <pivotArea dataOnly="0" labelOnly="1" fieldPosition="0">
        <references count="2">
          <reference field="0" count="1" selected="0">
            <x v="270"/>
          </reference>
          <reference field="1" count="1">
            <x v="745"/>
          </reference>
        </references>
      </pivotArea>
    </format>
    <format dxfId="6995">
      <pivotArea dataOnly="0" labelOnly="1" fieldPosition="0">
        <references count="2">
          <reference field="0" count="1" selected="0">
            <x v="271"/>
          </reference>
          <reference field="1" count="1">
            <x v="746"/>
          </reference>
        </references>
      </pivotArea>
    </format>
    <format dxfId="6994">
      <pivotArea dataOnly="0" labelOnly="1" fieldPosition="0">
        <references count="2">
          <reference field="0" count="1" selected="0">
            <x v="272"/>
          </reference>
          <reference field="1" count="1">
            <x v="747"/>
          </reference>
        </references>
      </pivotArea>
    </format>
    <format dxfId="6993">
      <pivotArea dataOnly="0" labelOnly="1" fieldPosition="0">
        <references count="2">
          <reference field="0" count="1" selected="0">
            <x v="273"/>
          </reference>
          <reference field="1" count="1">
            <x v="748"/>
          </reference>
        </references>
      </pivotArea>
    </format>
    <format dxfId="6992">
      <pivotArea dataOnly="0" labelOnly="1" fieldPosition="0">
        <references count="2">
          <reference field="0" count="1" selected="0">
            <x v="274"/>
          </reference>
          <reference field="1" count="1">
            <x v="749"/>
          </reference>
        </references>
      </pivotArea>
    </format>
    <format dxfId="6991">
      <pivotArea dataOnly="0" labelOnly="1" fieldPosition="0">
        <references count="2">
          <reference field="0" count="1" selected="0">
            <x v="275"/>
          </reference>
          <reference field="1" count="1">
            <x v="750"/>
          </reference>
        </references>
      </pivotArea>
    </format>
    <format dxfId="6990">
      <pivotArea dataOnly="0" labelOnly="1" fieldPosition="0">
        <references count="2">
          <reference field="0" count="1" selected="0">
            <x v="276"/>
          </reference>
          <reference field="1" count="1">
            <x v="751"/>
          </reference>
        </references>
      </pivotArea>
    </format>
    <format dxfId="6989">
      <pivotArea dataOnly="0" labelOnly="1" fieldPosition="0">
        <references count="2">
          <reference field="0" count="1" selected="0">
            <x v="277"/>
          </reference>
          <reference field="1" count="1">
            <x v="752"/>
          </reference>
        </references>
      </pivotArea>
    </format>
    <format dxfId="6988">
      <pivotArea dataOnly="0" labelOnly="1" fieldPosition="0">
        <references count="2">
          <reference field="0" count="1" selected="0">
            <x v="278"/>
          </reference>
          <reference field="1" count="1">
            <x v="753"/>
          </reference>
        </references>
      </pivotArea>
    </format>
    <format dxfId="6987">
      <pivotArea dataOnly="0" labelOnly="1" fieldPosition="0">
        <references count="2">
          <reference field="0" count="1" selected="0">
            <x v="279"/>
          </reference>
          <reference field="1" count="1">
            <x v="754"/>
          </reference>
        </references>
      </pivotArea>
    </format>
    <format dxfId="6986">
      <pivotArea dataOnly="0" labelOnly="1" fieldPosition="0">
        <references count="2">
          <reference field="0" count="1" selected="0">
            <x v="280"/>
          </reference>
          <reference field="1" count="1">
            <x v="755"/>
          </reference>
        </references>
      </pivotArea>
    </format>
    <format dxfId="6985">
      <pivotArea dataOnly="0" labelOnly="1" fieldPosition="0">
        <references count="2">
          <reference field="0" count="1" selected="0">
            <x v="281"/>
          </reference>
          <reference field="1" count="1">
            <x v="756"/>
          </reference>
        </references>
      </pivotArea>
    </format>
    <format dxfId="6984">
      <pivotArea dataOnly="0" labelOnly="1" fieldPosition="0">
        <references count="2">
          <reference field="0" count="1" selected="0">
            <x v="282"/>
          </reference>
          <reference field="1" count="1">
            <x v="757"/>
          </reference>
        </references>
      </pivotArea>
    </format>
    <format dxfId="6983">
      <pivotArea dataOnly="0" labelOnly="1" fieldPosition="0">
        <references count="2">
          <reference field="0" count="1" selected="0">
            <x v="283"/>
          </reference>
          <reference field="1" count="1">
            <x v="758"/>
          </reference>
        </references>
      </pivotArea>
    </format>
    <format dxfId="6982">
      <pivotArea dataOnly="0" labelOnly="1" fieldPosition="0">
        <references count="2">
          <reference field="0" count="1" selected="0">
            <x v="284"/>
          </reference>
          <reference field="1" count="1">
            <x v="759"/>
          </reference>
        </references>
      </pivotArea>
    </format>
    <format dxfId="6981">
      <pivotArea dataOnly="0" labelOnly="1" fieldPosition="0">
        <references count="2">
          <reference field="0" count="1" selected="0">
            <x v="285"/>
          </reference>
          <reference field="1" count="1">
            <x v="760"/>
          </reference>
        </references>
      </pivotArea>
    </format>
    <format dxfId="6980">
      <pivotArea dataOnly="0" labelOnly="1" fieldPosition="0">
        <references count="2">
          <reference field="0" count="1" selected="0">
            <x v="286"/>
          </reference>
          <reference field="1" count="1">
            <x v="761"/>
          </reference>
        </references>
      </pivotArea>
    </format>
    <format dxfId="6979">
      <pivotArea dataOnly="0" labelOnly="1" fieldPosition="0">
        <references count="2">
          <reference field="0" count="1" selected="0">
            <x v="287"/>
          </reference>
          <reference field="1" count="1">
            <x v="762"/>
          </reference>
        </references>
      </pivotArea>
    </format>
    <format dxfId="6978">
      <pivotArea dataOnly="0" labelOnly="1" fieldPosition="0">
        <references count="2">
          <reference field="0" count="1" selected="0">
            <x v="288"/>
          </reference>
          <reference field="1" count="1">
            <x v="763"/>
          </reference>
        </references>
      </pivotArea>
    </format>
    <format dxfId="6977">
      <pivotArea dataOnly="0" labelOnly="1" fieldPosition="0">
        <references count="2">
          <reference field="0" count="1" selected="0">
            <x v="289"/>
          </reference>
          <reference field="1" count="1">
            <x v="764"/>
          </reference>
        </references>
      </pivotArea>
    </format>
    <format dxfId="6976">
      <pivotArea dataOnly="0" labelOnly="1" fieldPosition="0">
        <references count="2">
          <reference field="0" count="1" selected="0">
            <x v="290"/>
          </reference>
          <reference field="1" count="1">
            <x v="765"/>
          </reference>
        </references>
      </pivotArea>
    </format>
    <format dxfId="6975">
      <pivotArea dataOnly="0" labelOnly="1" fieldPosition="0">
        <references count="2">
          <reference field="0" count="1" selected="0">
            <x v="291"/>
          </reference>
          <reference field="1" count="1">
            <x v="766"/>
          </reference>
        </references>
      </pivotArea>
    </format>
    <format dxfId="6974">
      <pivotArea dataOnly="0" labelOnly="1" fieldPosition="0">
        <references count="2">
          <reference field="0" count="1" selected="0">
            <x v="292"/>
          </reference>
          <reference field="1" count="1">
            <x v="767"/>
          </reference>
        </references>
      </pivotArea>
    </format>
    <format dxfId="6973">
      <pivotArea dataOnly="0" labelOnly="1" fieldPosition="0">
        <references count="2">
          <reference field="0" count="1" selected="0">
            <x v="293"/>
          </reference>
          <reference field="1" count="1">
            <x v="768"/>
          </reference>
        </references>
      </pivotArea>
    </format>
    <format dxfId="6972">
      <pivotArea dataOnly="0" labelOnly="1" fieldPosition="0">
        <references count="2">
          <reference field="0" count="1" selected="0">
            <x v="294"/>
          </reference>
          <reference field="1" count="1">
            <x v="769"/>
          </reference>
        </references>
      </pivotArea>
    </format>
    <format dxfId="6971">
      <pivotArea dataOnly="0" labelOnly="1" fieldPosition="0">
        <references count="2">
          <reference field="0" count="1" selected="0">
            <x v="295"/>
          </reference>
          <reference field="1" count="1">
            <x v="770"/>
          </reference>
        </references>
      </pivotArea>
    </format>
    <format dxfId="6970">
      <pivotArea dataOnly="0" labelOnly="1" fieldPosition="0">
        <references count="2">
          <reference field="0" count="1" selected="0">
            <x v="296"/>
          </reference>
          <reference field="1" count="1">
            <x v="771"/>
          </reference>
        </references>
      </pivotArea>
    </format>
    <format dxfId="6969">
      <pivotArea dataOnly="0" labelOnly="1" fieldPosition="0">
        <references count="2">
          <reference field="0" count="1" selected="0">
            <x v="297"/>
          </reference>
          <reference field="1" count="1">
            <x v="772"/>
          </reference>
        </references>
      </pivotArea>
    </format>
    <format dxfId="6968">
      <pivotArea dataOnly="0" labelOnly="1" fieldPosition="0">
        <references count="2">
          <reference field="0" count="1" selected="0">
            <x v="298"/>
          </reference>
          <reference field="1" count="1">
            <x v="773"/>
          </reference>
        </references>
      </pivotArea>
    </format>
    <format dxfId="6967">
      <pivotArea dataOnly="0" labelOnly="1" fieldPosition="0">
        <references count="2">
          <reference field="0" count="1" selected="0">
            <x v="299"/>
          </reference>
          <reference field="1" count="1">
            <x v="774"/>
          </reference>
        </references>
      </pivotArea>
    </format>
    <format dxfId="6966">
      <pivotArea dataOnly="0" labelOnly="1" fieldPosition="0">
        <references count="2">
          <reference field="0" count="1" selected="0">
            <x v="300"/>
          </reference>
          <reference field="1" count="1">
            <x v="775"/>
          </reference>
        </references>
      </pivotArea>
    </format>
    <format dxfId="6965">
      <pivotArea dataOnly="0" labelOnly="1" fieldPosition="0">
        <references count="2">
          <reference field="0" count="1" selected="0">
            <x v="301"/>
          </reference>
          <reference field="1" count="1">
            <x v="776"/>
          </reference>
        </references>
      </pivotArea>
    </format>
    <format dxfId="6964">
      <pivotArea dataOnly="0" labelOnly="1" fieldPosition="0">
        <references count="2">
          <reference field="0" count="1" selected="0">
            <x v="302"/>
          </reference>
          <reference field="1" count="1">
            <x v="777"/>
          </reference>
        </references>
      </pivotArea>
    </format>
    <format dxfId="6963">
      <pivotArea dataOnly="0" labelOnly="1" fieldPosition="0">
        <references count="2">
          <reference field="0" count="1" selected="0">
            <x v="303"/>
          </reference>
          <reference field="1" count="1">
            <x v="778"/>
          </reference>
        </references>
      </pivotArea>
    </format>
    <format dxfId="6962">
      <pivotArea dataOnly="0" labelOnly="1" fieldPosition="0">
        <references count="2">
          <reference field="0" count="1" selected="0">
            <x v="304"/>
          </reference>
          <reference field="1" count="1">
            <x v="779"/>
          </reference>
        </references>
      </pivotArea>
    </format>
    <format dxfId="6961">
      <pivotArea dataOnly="0" labelOnly="1" fieldPosition="0">
        <references count="2">
          <reference field="0" count="1" selected="0">
            <x v="305"/>
          </reference>
          <reference field="1" count="1">
            <x v="780"/>
          </reference>
        </references>
      </pivotArea>
    </format>
    <format dxfId="6960">
      <pivotArea dataOnly="0" labelOnly="1" fieldPosition="0">
        <references count="2">
          <reference field="0" count="1" selected="0">
            <x v="306"/>
          </reference>
          <reference field="1" count="1">
            <x v="781"/>
          </reference>
        </references>
      </pivotArea>
    </format>
    <format dxfId="6959">
      <pivotArea dataOnly="0" labelOnly="1" fieldPosition="0">
        <references count="2">
          <reference field="0" count="1" selected="0">
            <x v="307"/>
          </reference>
          <reference field="1" count="1">
            <x v="782"/>
          </reference>
        </references>
      </pivotArea>
    </format>
    <format dxfId="6958">
      <pivotArea dataOnly="0" labelOnly="1" fieldPosition="0">
        <references count="2">
          <reference field="0" count="1" selected="0">
            <x v="308"/>
          </reference>
          <reference field="1" count="1">
            <x v="783"/>
          </reference>
        </references>
      </pivotArea>
    </format>
    <format dxfId="6957">
      <pivotArea dataOnly="0" labelOnly="1" fieldPosition="0">
        <references count="2">
          <reference field="0" count="1" selected="0">
            <x v="309"/>
          </reference>
          <reference field="1" count="1">
            <x v="784"/>
          </reference>
        </references>
      </pivotArea>
    </format>
    <format dxfId="6956">
      <pivotArea dataOnly="0" labelOnly="1" fieldPosition="0">
        <references count="2">
          <reference field="0" count="1" selected="0">
            <x v="310"/>
          </reference>
          <reference field="1" count="1">
            <x v="785"/>
          </reference>
        </references>
      </pivotArea>
    </format>
    <format dxfId="6955">
      <pivotArea dataOnly="0" labelOnly="1" fieldPosition="0">
        <references count="2">
          <reference field="0" count="1" selected="0">
            <x v="311"/>
          </reference>
          <reference field="1" count="1">
            <x v="786"/>
          </reference>
        </references>
      </pivotArea>
    </format>
    <format dxfId="6954">
      <pivotArea dataOnly="0" labelOnly="1" fieldPosition="0">
        <references count="2">
          <reference field="0" count="1" selected="0">
            <x v="312"/>
          </reference>
          <reference field="1" count="1">
            <x v="787"/>
          </reference>
        </references>
      </pivotArea>
    </format>
    <format dxfId="6953">
      <pivotArea dataOnly="0" labelOnly="1" fieldPosition="0">
        <references count="2">
          <reference field="0" count="1" selected="0">
            <x v="313"/>
          </reference>
          <reference field="1" count="1">
            <x v="788"/>
          </reference>
        </references>
      </pivotArea>
    </format>
    <format dxfId="6952">
      <pivotArea dataOnly="0" labelOnly="1" fieldPosition="0">
        <references count="2">
          <reference field="0" count="1" selected="0">
            <x v="314"/>
          </reference>
          <reference field="1" count="1">
            <x v="789"/>
          </reference>
        </references>
      </pivotArea>
    </format>
    <format dxfId="6951">
      <pivotArea dataOnly="0" labelOnly="1" fieldPosition="0">
        <references count="2">
          <reference field="0" count="1" selected="0">
            <x v="315"/>
          </reference>
          <reference field="1" count="1">
            <x v="790"/>
          </reference>
        </references>
      </pivotArea>
    </format>
    <format dxfId="6950">
      <pivotArea dataOnly="0" labelOnly="1" fieldPosition="0">
        <references count="2">
          <reference field="0" count="1" selected="0">
            <x v="316"/>
          </reference>
          <reference field="1" count="1">
            <x v="791"/>
          </reference>
        </references>
      </pivotArea>
    </format>
    <format dxfId="6949">
      <pivotArea dataOnly="0" labelOnly="1" fieldPosition="0">
        <references count="2">
          <reference field="0" count="1" selected="0">
            <x v="317"/>
          </reference>
          <reference field="1" count="1">
            <x v="792"/>
          </reference>
        </references>
      </pivotArea>
    </format>
    <format dxfId="6948">
      <pivotArea dataOnly="0" labelOnly="1" fieldPosition="0">
        <references count="2">
          <reference field="0" count="1" selected="0">
            <x v="318"/>
          </reference>
          <reference field="1" count="1">
            <x v="793"/>
          </reference>
        </references>
      </pivotArea>
    </format>
    <format dxfId="6947">
      <pivotArea dataOnly="0" labelOnly="1" fieldPosition="0">
        <references count="2">
          <reference field="0" count="1" selected="0">
            <x v="319"/>
          </reference>
          <reference field="1" count="1">
            <x v="794"/>
          </reference>
        </references>
      </pivotArea>
    </format>
    <format dxfId="6946">
      <pivotArea dataOnly="0" labelOnly="1" fieldPosition="0">
        <references count="2">
          <reference field="0" count="1" selected="0">
            <x v="320"/>
          </reference>
          <reference field="1" count="1">
            <x v="795"/>
          </reference>
        </references>
      </pivotArea>
    </format>
    <format dxfId="6945">
      <pivotArea dataOnly="0" labelOnly="1" fieldPosition="0">
        <references count="2">
          <reference field="0" count="1" selected="0">
            <x v="321"/>
          </reference>
          <reference field="1" count="1">
            <x v="796"/>
          </reference>
        </references>
      </pivotArea>
    </format>
    <format dxfId="6944">
      <pivotArea dataOnly="0" labelOnly="1" fieldPosition="0">
        <references count="2">
          <reference field="0" count="1" selected="0">
            <x v="322"/>
          </reference>
          <reference field="1" count="1">
            <x v="797"/>
          </reference>
        </references>
      </pivotArea>
    </format>
    <format dxfId="6943">
      <pivotArea dataOnly="0" labelOnly="1" fieldPosition="0">
        <references count="2">
          <reference field="0" count="1" selected="0">
            <x v="323"/>
          </reference>
          <reference field="1" count="1">
            <x v="798"/>
          </reference>
        </references>
      </pivotArea>
    </format>
    <format dxfId="6942">
      <pivotArea dataOnly="0" labelOnly="1" fieldPosition="0">
        <references count="2">
          <reference field="0" count="1" selected="0">
            <x v="324"/>
          </reference>
          <reference field="1" count="1">
            <x v="799"/>
          </reference>
        </references>
      </pivotArea>
    </format>
    <format dxfId="6941">
      <pivotArea dataOnly="0" labelOnly="1" fieldPosition="0">
        <references count="2">
          <reference field="0" count="1" selected="0">
            <x v="325"/>
          </reference>
          <reference field="1" count="1">
            <x v="800"/>
          </reference>
        </references>
      </pivotArea>
    </format>
    <format dxfId="6940">
      <pivotArea dataOnly="0" labelOnly="1" fieldPosition="0">
        <references count="2">
          <reference field="0" count="1" selected="0">
            <x v="326"/>
          </reference>
          <reference field="1" count="1">
            <x v="801"/>
          </reference>
        </references>
      </pivotArea>
    </format>
    <format dxfId="6939">
      <pivotArea dataOnly="0" labelOnly="1" fieldPosition="0">
        <references count="2">
          <reference field="0" count="1" selected="0">
            <x v="327"/>
          </reference>
          <reference field="1" count="1">
            <x v="802"/>
          </reference>
        </references>
      </pivotArea>
    </format>
    <format dxfId="6938">
      <pivotArea dataOnly="0" labelOnly="1" fieldPosition="0">
        <references count="2">
          <reference field="0" count="1" selected="0">
            <x v="328"/>
          </reference>
          <reference field="1" count="1">
            <x v="803"/>
          </reference>
        </references>
      </pivotArea>
    </format>
    <format dxfId="6937">
      <pivotArea dataOnly="0" labelOnly="1" fieldPosition="0">
        <references count="2">
          <reference field="0" count="1" selected="0">
            <x v="329"/>
          </reference>
          <reference field="1" count="1">
            <x v="804"/>
          </reference>
        </references>
      </pivotArea>
    </format>
    <format dxfId="6936">
      <pivotArea dataOnly="0" labelOnly="1" fieldPosition="0">
        <references count="2">
          <reference field="0" count="1" selected="0">
            <x v="330"/>
          </reference>
          <reference field="1" count="1">
            <x v="805"/>
          </reference>
        </references>
      </pivotArea>
    </format>
    <format dxfId="6935">
      <pivotArea dataOnly="0" labelOnly="1" fieldPosition="0">
        <references count="2">
          <reference field="0" count="1" selected="0">
            <x v="331"/>
          </reference>
          <reference field="1" count="1">
            <x v="806"/>
          </reference>
        </references>
      </pivotArea>
    </format>
    <format dxfId="6934">
      <pivotArea dataOnly="0" labelOnly="1" fieldPosition="0">
        <references count="2">
          <reference field="0" count="1" selected="0">
            <x v="332"/>
          </reference>
          <reference field="1" count="1">
            <x v="807"/>
          </reference>
        </references>
      </pivotArea>
    </format>
    <format dxfId="6933">
      <pivotArea dataOnly="0" labelOnly="1" fieldPosition="0">
        <references count="2">
          <reference field="0" count="1" selected="0">
            <x v="333"/>
          </reference>
          <reference field="1" count="1">
            <x v="808"/>
          </reference>
        </references>
      </pivotArea>
    </format>
    <format dxfId="6932">
      <pivotArea dataOnly="0" labelOnly="1" fieldPosition="0">
        <references count="2">
          <reference field="0" count="1" selected="0">
            <x v="334"/>
          </reference>
          <reference field="1" count="1">
            <x v="809"/>
          </reference>
        </references>
      </pivotArea>
    </format>
    <format dxfId="6931">
      <pivotArea dataOnly="0" labelOnly="1" fieldPosition="0">
        <references count="2">
          <reference field="0" count="1" selected="0">
            <x v="335"/>
          </reference>
          <reference field="1" count="1">
            <x v="810"/>
          </reference>
        </references>
      </pivotArea>
    </format>
    <format dxfId="6930">
      <pivotArea dataOnly="0" labelOnly="1" fieldPosition="0">
        <references count="2">
          <reference field="0" count="1" selected="0">
            <x v="336"/>
          </reference>
          <reference field="1" count="1">
            <x v="811"/>
          </reference>
        </references>
      </pivotArea>
    </format>
    <format dxfId="6929">
      <pivotArea dataOnly="0" labelOnly="1" fieldPosition="0">
        <references count="2">
          <reference field="0" count="1" selected="0">
            <x v="337"/>
          </reference>
          <reference field="1" count="1">
            <x v="812"/>
          </reference>
        </references>
      </pivotArea>
    </format>
    <format dxfId="6928">
      <pivotArea dataOnly="0" labelOnly="1" fieldPosition="0">
        <references count="2">
          <reference field="0" count="1" selected="0">
            <x v="338"/>
          </reference>
          <reference field="1" count="1">
            <x v="813"/>
          </reference>
        </references>
      </pivotArea>
    </format>
    <format dxfId="6927">
      <pivotArea dataOnly="0" labelOnly="1" fieldPosition="0">
        <references count="2">
          <reference field="0" count="1" selected="0">
            <x v="339"/>
          </reference>
          <reference field="1" count="1">
            <x v="814"/>
          </reference>
        </references>
      </pivotArea>
    </format>
    <format dxfId="6926">
      <pivotArea dataOnly="0" labelOnly="1" fieldPosition="0">
        <references count="2">
          <reference field="0" count="1" selected="0">
            <x v="340"/>
          </reference>
          <reference field="1" count="1">
            <x v="815"/>
          </reference>
        </references>
      </pivotArea>
    </format>
    <format dxfId="6925">
      <pivotArea dataOnly="0" labelOnly="1" fieldPosition="0">
        <references count="2">
          <reference field="0" count="1" selected="0">
            <x v="341"/>
          </reference>
          <reference field="1" count="1">
            <x v="816"/>
          </reference>
        </references>
      </pivotArea>
    </format>
    <format dxfId="6924">
      <pivotArea dataOnly="0" labelOnly="1" fieldPosition="0">
        <references count="2">
          <reference field="0" count="1" selected="0">
            <x v="342"/>
          </reference>
          <reference field="1" count="1">
            <x v="817"/>
          </reference>
        </references>
      </pivotArea>
    </format>
    <format dxfId="6923">
      <pivotArea dataOnly="0" labelOnly="1" fieldPosition="0">
        <references count="2">
          <reference field="0" count="1" selected="0">
            <x v="343"/>
          </reference>
          <reference field="1" count="1">
            <x v="818"/>
          </reference>
        </references>
      </pivotArea>
    </format>
    <format dxfId="6922">
      <pivotArea dataOnly="0" labelOnly="1" fieldPosition="0">
        <references count="2">
          <reference field="0" count="1" selected="0">
            <x v="344"/>
          </reference>
          <reference field="1" count="1">
            <x v="819"/>
          </reference>
        </references>
      </pivotArea>
    </format>
    <format dxfId="6921">
      <pivotArea dataOnly="0" labelOnly="1" fieldPosition="0">
        <references count="2">
          <reference field="0" count="1" selected="0">
            <x v="345"/>
          </reference>
          <reference field="1" count="1">
            <x v="820"/>
          </reference>
        </references>
      </pivotArea>
    </format>
    <format dxfId="6920">
      <pivotArea dataOnly="0" labelOnly="1" fieldPosition="0">
        <references count="2">
          <reference field="0" count="1" selected="0">
            <x v="346"/>
          </reference>
          <reference field="1" count="1">
            <x v="821"/>
          </reference>
        </references>
      </pivotArea>
    </format>
    <format dxfId="6919">
      <pivotArea dataOnly="0" labelOnly="1" fieldPosition="0">
        <references count="2">
          <reference field="0" count="1" selected="0">
            <x v="347"/>
          </reference>
          <reference field="1" count="1">
            <x v="822"/>
          </reference>
        </references>
      </pivotArea>
    </format>
    <format dxfId="6918">
      <pivotArea dataOnly="0" labelOnly="1" fieldPosition="0">
        <references count="2">
          <reference field="0" count="1" selected="0">
            <x v="348"/>
          </reference>
          <reference field="1" count="1">
            <x v="823"/>
          </reference>
        </references>
      </pivotArea>
    </format>
    <format dxfId="6917">
      <pivotArea dataOnly="0" labelOnly="1" fieldPosition="0">
        <references count="2">
          <reference field="0" count="1" selected="0">
            <x v="349"/>
          </reference>
          <reference field="1" count="1">
            <x v="824"/>
          </reference>
        </references>
      </pivotArea>
    </format>
    <format dxfId="6916">
      <pivotArea dataOnly="0" labelOnly="1" fieldPosition="0">
        <references count="2">
          <reference field="0" count="1" selected="0">
            <x v="350"/>
          </reference>
          <reference field="1" count="1">
            <x v="825"/>
          </reference>
        </references>
      </pivotArea>
    </format>
    <format dxfId="6915">
      <pivotArea dataOnly="0" labelOnly="1" fieldPosition="0">
        <references count="2">
          <reference field="0" count="1" selected="0">
            <x v="351"/>
          </reference>
          <reference field="1" count="1">
            <x v="826"/>
          </reference>
        </references>
      </pivotArea>
    </format>
    <format dxfId="6914">
      <pivotArea dataOnly="0" labelOnly="1" fieldPosition="0">
        <references count="2">
          <reference field="0" count="1" selected="0">
            <x v="352"/>
          </reference>
          <reference field="1" count="1">
            <x v="827"/>
          </reference>
        </references>
      </pivotArea>
    </format>
    <format dxfId="6913">
      <pivotArea dataOnly="0" labelOnly="1" fieldPosition="0">
        <references count="2">
          <reference field="0" count="1" selected="0">
            <x v="353"/>
          </reference>
          <reference field="1" count="1">
            <x v="828"/>
          </reference>
        </references>
      </pivotArea>
    </format>
    <format dxfId="6912">
      <pivotArea dataOnly="0" labelOnly="1" fieldPosition="0">
        <references count="2">
          <reference field="0" count="1" selected="0">
            <x v="354"/>
          </reference>
          <reference field="1" count="1">
            <x v="829"/>
          </reference>
        </references>
      </pivotArea>
    </format>
    <format dxfId="6911">
      <pivotArea dataOnly="0" labelOnly="1" fieldPosition="0">
        <references count="2">
          <reference field="0" count="1" selected="0">
            <x v="355"/>
          </reference>
          <reference field="1" count="1">
            <x v="830"/>
          </reference>
        </references>
      </pivotArea>
    </format>
    <format dxfId="6910">
      <pivotArea dataOnly="0" labelOnly="1" fieldPosition="0">
        <references count="2">
          <reference field="0" count="1" selected="0">
            <x v="356"/>
          </reference>
          <reference field="1" count="1">
            <x v="831"/>
          </reference>
        </references>
      </pivotArea>
    </format>
    <format dxfId="6909">
      <pivotArea dataOnly="0" labelOnly="1" fieldPosition="0">
        <references count="2">
          <reference field="0" count="1" selected="0">
            <x v="357"/>
          </reference>
          <reference field="1" count="1">
            <x v="832"/>
          </reference>
        </references>
      </pivotArea>
    </format>
    <format dxfId="6908">
      <pivotArea dataOnly="0" labelOnly="1" fieldPosition="0">
        <references count="2">
          <reference field="0" count="1" selected="0">
            <x v="358"/>
          </reference>
          <reference field="1" count="1">
            <x v="833"/>
          </reference>
        </references>
      </pivotArea>
    </format>
    <format dxfId="6907">
      <pivotArea dataOnly="0" labelOnly="1" fieldPosition="0">
        <references count="2">
          <reference field="0" count="1" selected="0">
            <x v="359"/>
          </reference>
          <reference field="1" count="1">
            <x v="834"/>
          </reference>
        </references>
      </pivotArea>
    </format>
    <format dxfId="6906">
      <pivotArea dataOnly="0" labelOnly="1" fieldPosition="0">
        <references count="2">
          <reference field="0" count="1" selected="0">
            <x v="360"/>
          </reference>
          <reference field="1" count="1">
            <x v="835"/>
          </reference>
        </references>
      </pivotArea>
    </format>
    <format dxfId="6905">
      <pivotArea dataOnly="0" labelOnly="1" fieldPosition="0">
        <references count="2">
          <reference field="0" count="1" selected="0">
            <x v="361"/>
          </reference>
          <reference field="1" count="1">
            <x v="836"/>
          </reference>
        </references>
      </pivotArea>
    </format>
    <format dxfId="6904">
      <pivotArea dataOnly="0" labelOnly="1" fieldPosition="0">
        <references count="2">
          <reference field="0" count="1" selected="0">
            <x v="362"/>
          </reference>
          <reference field="1" count="1">
            <x v="837"/>
          </reference>
        </references>
      </pivotArea>
    </format>
    <format dxfId="6903">
      <pivotArea dataOnly="0" labelOnly="1" fieldPosition="0">
        <references count="2">
          <reference field="0" count="1" selected="0">
            <x v="363"/>
          </reference>
          <reference field="1" count="1">
            <x v="838"/>
          </reference>
        </references>
      </pivotArea>
    </format>
    <format dxfId="6902">
      <pivotArea dataOnly="0" labelOnly="1" fieldPosition="0">
        <references count="2">
          <reference field="0" count="1" selected="0">
            <x v="364"/>
          </reference>
          <reference field="1" count="1">
            <x v="839"/>
          </reference>
        </references>
      </pivotArea>
    </format>
    <format dxfId="6901">
      <pivotArea dataOnly="0" labelOnly="1" fieldPosition="0">
        <references count="2">
          <reference field="0" count="1" selected="0">
            <x v="365"/>
          </reference>
          <reference field="1" count="1">
            <x v="840"/>
          </reference>
        </references>
      </pivotArea>
    </format>
    <format dxfId="6900">
      <pivotArea dataOnly="0" labelOnly="1" fieldPosition="0">
        <references count="2">
          <reference field="0" count="1" selected="0">
            <x v="366"/>
          </reference>
          <reference field="1" count="1">
            <x v="841"/>
          </reference>
        </references>
      </pivotArea>
    </format>
    <format dxfId="6899">
      <pivotArea dataOnly="0" labelOnly="1" fieldPosition="0">
        <references count="2">
          <reference field="0" count="1" selected="0">
            <x v="367"/>
          </reference>
          <reference field="1" count="1">
            <x v="842"/>
          </reference>
        </references>
      </pivotArea>
    </format>
    <format dxfId="6898">
      <pivotArea dataOnly="0" labelOnly="1" fieldPosition="0">
        <references count="2">
          <reference field="0" count="1" selected="0">
            <x v="368"/>
          </reference>
          <reference field="1" count="1">
            <x v="843"/>
          </reference>
        </references>
      </pivotArea>
    </format>
    <format dxfId="6897">
      <pivotArea dataOnly="0" labelOnly="1" fieldPosition="0">
        <references count="2">
          <reference field="0" count="1" selected="0">
            <x v="369"/>
          </reference>
          <reference field="1" count="1">
            <x v="844"/>
          </reference>
        </references>
      </pivotArea>
    </format>
    <format dxfId="6896">
      <pivotArea dataOnly="0" labelOnly="1" fieldPosition="0">
        <references count="2">
          <reference field="0" count="1" selected="0">
            <x v="370"/>
          </reference>
          <reference field="1" count="1">
            <x v="845"/>
          </reference>
        </references>
      </pivotArea>
    </format>
    <format dxfId="6895">
      <pivotArea dataOnly="0" labelOnly="1" fieldPosition="0">
        <references count="2">
          <reference field="0" count="1" selected="0">
            <x v="371"/>
          </reference>
          <reference field="1" count="1">
            <x v="846"/>
          </reference>
        </references>
      </pivotArea>
    </format>
    <format dxfId="6894">
      <pivotArea dataOnly="0" labelOnly="1" fieldPosition="0">
        <references count="2">
          <reference field="0" count="1" selected="0">
            <x v="372"/>
          </reference>
          <reference field="1" count="1">
            <x v="847"/>
          </reference>
        </references>
      </pivotArea>
    </format>
    <format dxfId="6893">
      <pivotArea dataOnly="0" labelOnly="1" fieldPosition="0">
        <references count="2">
          <reference field="0" count="1" selected="0">
            <x v="373"/>
          </reference>
          <reference field="1" count="1">
            <x v="848"/>
          </reference>
        </references>
      </pivotArea>
    </format>
    <format dxfId="6892">
      <pivotArea dataOnly="0" labelOnly="1" fieldPosition="0">
        <references count="2">
          <reference field="0" count="1" selected="0">
            <x v="374"/>
          </reference>
          <reference field="1" count="1">
            <x v="849"/>
          </reference>
        </references>
      </pivotArea>
    </format>
    <format dxfId="6891">
      <pivotArea dataOnly="0" labelOnly="1" fieldPosition="0">
        <references count="2">
          <reference field="0" count="1" selected="0">
            <x v="375"/>
          </reference>
          <reference field="1" count="1">
            <x v="850"/>
          </reference>
        </references>
      </pivotArea>
    </format>
    <format dxfId="6890">
      <pivotArea dataOnly="0" labelOnly="1" fieldPosition="0">
        <references count="2">
          <reference field="0" count="1" selected="0">
            <x v="376"/>
          </reference>
          <reference field="1" count="1">
            <x v="851"/>
          </reference>
        </references>
      </pivotArea>
    </format>
    <format dxfId="6889">
      <pivotArea dataOnly="0" labelOnly="1" fieldPosition="0">
        <references count="2">
          <reference field="0" count="1" selected="0">
            <x v="377"/>
          </reference>
          <reference field="1" count="1">
            <x v="852"/>
          </reference>
        </references>
      </pivotArea>
    </format>
    <format dxfId="6888">
      <pivotArea dataOnly="0" labelOnly="1" fieldPosition="0">
        <references count="2">
          <reference field="0" count="1" selected="0">
            <x v="378"/>
          </reference>
          <reference field="1" count="1">
            <x v="853"/>
          </reference>
        </references>
      </pivotArea>
    </format>
    <format dxfId="6887">
      <pivotArea dataOnly="0" labelOnly="1" fieldPosition="0">
        <references count="2">
          <reference field="0" count="1" selected="0">
            <x v="379"/>
          </reference>
          <reference field="1" count="1">
            <x v="854"/>
          </reference>
        </references>
      </pivotArea>
    </format>
    <format dxfId="6886">
      <pivotArea dataOnly="0" labelOnly="1" fieldPosition="0">
        <references count="2">
          <reference field="0" count="1" selected="0">
            <x v="380"/>
          </reference>
          <reference field="1" count="1">
            <x v="855"/>
          </reference>
        </references>
      </pivotArea>
    </format>
    <format dxfId="6885">
      <pivotArea dataOnly="0" labelOnly="1" fieldPosition="0">
        <references count="2">
          <reference field="0" count="1" selected="0">
            <x v="381"/>
          </reference>
          <reference field="1" count="1">
            <x v="856"/>
          </reference>
        </references>
      </pivotArea>
    </format>
    <format dxfId="6884">
      <pivotArea dataOnly="0" labelOnly="1" fieldPosition="0">
        <references count="2">
          <reference field="0" count="1" selected="0">
            <x v="382"/>
          </reference>
          <reference field="1" count="1">
            <x v="857"/>
          </reference>
        </references>
      </pivotArea>
    </format>
    <format dxfId="6883">
      <pivotArea dataOnly="0" labelOnly="1" fieldPosition="0">
        <references count="2">
          <reference field="0" count="1" selected="0">
            <x v="383"/>
          </reference>
          <reference field="1" count="1">
            <x v="858"/>
          </reference>
        </references>
      </pivotArea>
    </format>
    <format dxfId="6882">
      <pivotArea dataOnly="0" labelOnly="1" fieldPosition="0">
        <references count="2">
          <reference field="0" count="1" selected="0">
            <x v="384"/>
          </reference>
          <reference field="1" count="1">
            <x v="859"/>
          </reference>
        </references>
      </pivotArea>
    </format>
    <format dxfId="6881">
      <pivotArea dataOnly="0" labelOnly="1" fieldPosition="0">
        <references count="2">
          <reference field="0" count="1" selected="0">
            <x v="385"/>
          </reference>
          <reference field="1" count="1">
            <x v="860"/>
          </reference>
        </references>
      </pivotArea>
    </format>
    <format dxfId="6880">
      <pivotArea dataOnly="0" labelOnly="1" fieldPosition="0">
        <references count="2">
          <reference field="0" count="1" selected="0">
            <x v="386"/>
          </reference>
          <reference field="1" count="1">
            <x v="861"/>
          </reference>
        </references>
      </pivotArea>
    </format>
    <format dxfId="6879">
      <pivotArea dataOnly="0" labelOnly="1" fieldPosition="0">
        <references count="2">
          <reference field="0" count="1" selected="0">
            <x v="387"/>
          </reference>
          <reference field="1" count="1">
            <x v="862"/>
          </reference>
        </references>
      </pivotArea>
    </format>
    <format dxfId="6878">
      <pivotArea dataOnly="0" labelOnly="1" fieldPosition="0">
        <references count="2">
          <reference field="0" count="1" selected="0">
            <x v="388"/>
          </reference>
          <reference field="1" count="1">
            <x v="863"/>
          </reference>
        </references>
      </pivotArea>
    </format>
    <format dxfId="6877">
      <pivotArea dataOnly="0" labelOnly="1" fieldPosition="0">
        <references count="2">
          <reference field="0" count="1" selected="0">
            <x v="389"/>
          </reference>
          <reference field="1" count="1">
            <x v="864"/>
          </reference>
        </references>
      </pivotArea>
    </format>
    <format dxfId="6876">
      <pivotArea dataOnly="0" labelOnly="1" fieldPosition="0">
        <references count="2">
          <reference field="0" count="1" selected="0">
            <x v="390"/>
          </reference>
          <reference field="1" count="1">
            <x v="865"/>
          </reference>
        </references>
      </pivotArea>
    </format>
    <format dxfId="6875">
      <pivotArea dataOnly="0" labelOnly="1" fieldPosition="0">
        <references count="2">
          <reference field="0" count="1" selected="0">
            <x v="391"/>
          </reference>
          <reference field="1" count="1">
            <x v="866"/>
          </reference>
        </references>
      </pivotArea>
    </format>
    <format dxfId="6874">
      <pivotArea dataOnly="0" labelOnly="1" fieldPosition="0">
        <references count="2">
          <reference field="0" count="1" selected="0">
            <x v="392"/>
          </reference>
          <reference field="1" count="1">
            <x v="867"/>
          </reference>
        </references>
      </pivotArea>
    </format>
    <format dxfId="6873">
      <pivotArea dataOnly="0" labelOnly="1" fieldPosition="0">
        <references count="2">
          <reference field="0" count="1" selected="0">
            <x v="393"/>
          </reference>
          <reference field="1" count="1">
            <x v="868"/>
          </reference>
        </references>
      </pivotArea>
    </format>
    <format dxfId="6872">
      <pivotArea dataOnly="0" labelOnly="1" fieldPosition="0">
        <references count="2">
          <reference field="0" count="1" selected="0">
            <x v="394"/>
          </reference>
          <reference field="1" count="1">
            <x v="869"/>
          </reference>
        </references>
      </pivotArea>
    </format>
    <format dxfId="6871">
      <pivotArea dataOnly="0" labelOnly="1" fieldPosition="0">
        <references count="2">
          <reference field="0" count="1" selected="0">
            <x v="395"/>
          </reference>
          <reference field="1" count="1">
            <x v="870"/>
          </reference>
        </references>
      </pivotArea>
    </format>
    <format dxfId="6870">
      <pivotArea dataOnly="0" labelOnly="1" fieldPosition="0">
        <references count="2">
          <reference field="0" count="1" selected="0">
            <x v="396"/>
          </reference>
          <reference field="1" count="1">
            <x v="871"/>
          </reference>
        </references>
      </pivotArea>
    </format>
    <format dxfId="6869">
      <pivotArea dataOnly="0" labelOnly="1" fieldPosition="0">
        <references count="2">
          <reference field="0" count="1" selected="0">
            <x v="397"/>
          </reference>
          <reference field="1" count="1">
            <x v="872"/>
          </reference>
        </references>
      </pivotArea>
    </format>
    <format dxfId="6868">
      <pivotArea dataOnly="0" labelOnly="1" fieldPosition="0">
        <references count="2">
          <reference field="0" count="1" selected="0">
            <x v="398"/>
          </reference>
          <reference field="1" count="1">
            <x v="873"/>
          </reference>
        </references>
      </pivotArea>
    </format>
    <format dxfId="6867">
      <pivotArea dataOnly="0" labelOnly="1" fieldPosition="0">
        <references count="2">
          <reference field="0" count="1" selected="0">
            <x v="399"/>
          </reference>
          <reference field="1" count="1">
            <x v="874"/>
          </reference>
        </references>
      </pivotArea>
    </format>
    <format dxfId="6866">
      <pivotArea dataOnly="0" labelOnly="1" fieldPosition="0">
        <references count="2">
          <reference field="0" count="1" selected="0">
            <x v="400"/>
          </reference>
          <reference field="1" count="1">
            <x v="875"/>
          </reference>
        </references>
      </pivotArea>
    </format>
    <format dxfId="6865">
      <pivotArea dataOnly="0" labelOnly="1" fieldPosition="0">
        <references count="2">
          <reference field="0" count="1" selected="0">
            <x v="401"/>
          </reference>
          <reference field="1" count="1">
            <x v="876"/>
          </reference>
        </references>
      </pivotArea>
    </format>
    <format dxfId="6864">
      <pivotArea dataOnly="0" labelOnly="1" fieldPosition="0">
        <references count="2">
          <reference field="0" count="1" selected="0">
            <x v="402"/>
          </reference>
          <reference field="1" count="1">
            <x v="877"/>
          </reference>
        </references>
      </pivotArea>
    </format>
    <format dxfId="6863">
      <pivotArea dataOnly="0" labelOnly="1" fieldPosition="0">
        <references count="2">
          <reference field="0" count="1" selected="0">
            <x v="403"/>
          </reference>
          <reference field="1" count="1">
            <x v="878"/>
          </reference>
        </references>
      </pivotArea>
    </format>
    <format dxfId="6862">
      <pivotArea dataOnly="0" labelOnly="1" fieldPosition="0">
        <references count="2">
          <reference field="0" count="1" selected="0">
            <x v="404"/>
          </reference>
          <reference field="1" count="1">
            <x v="879"/>
          </reference>
        </references>
      </pivotArea>
    </format>
    <format dxfId="6861">
      <pivotArea dataOnly="0" labelOnly="1" fieldPosition="0">
        <references count="2">
          <reference field="0" count="1" selected="0">
            <x v="405"/>
          </reference>
          <reference field="1" count="1">
            <x v="880"/>
          </reference>
        </references>
      </pivotArea>
    </format>
    <format dxfId="6860">
      <pivotArea dataOnly="0" labelOnly="1" fieldPosition="0">
        <references count="2">
          <reference field="0" count="1" selected="0">
            <x v="406"/>
          </reference>
          <reference field="1" count="1">
            <x v="881"/>
          </reference>
        </references>
      </pivotArea>
    </format>
    <format dxfId="6859">
      <pivotArea dataOnly="0" labelOnly="1" fieldPosition="0">
        <references count="2">
          <reference field="0" count="1" selected="0">
            <x v="407"/>
          </reference>
          <reference field="1" count="1">
            <x v="882"/>
          </reference>
        </references>
      </pivotArea>
    </format>
    <format dxfId="6858">
      <pivotArea dataOnly="0" labelOnly="1" fieldPosition="0">
        <references count="2">
          <reference field="0" count="1" selected="0">
            <x v="408"/>
          </reference>
          <reference field="1" count="1">
            <x v="883"/>
          </reference>
        </references>
      </pivotArea>
    </format>
    <format dxfId="6857">
      <pivotArea dataOnly="0" labelOnly="1" fieldPosition="0">
        <references count="2">
          <reference field="0" count="1" selected="0">
            <x v="409"/>
          </reference>
          <reference field="1" count="1">
            <x v="884"/>
          </reference>
        </references>
      </pivotArea>
    </format>
    <format dxfId="6856">
      <pivotArea dataOnly="0" labelOnly="1" fieldPosition="0">
        <references count="2">
          <reference field="0" count="1" selected="0">
            <x v="410"/>
          </reference>
          <reference field="1" count="1">
            <x v="885"/>
          </reference>
        </references>
      </pivotArea>
    </format>
    <format dxfId="6855">
      <pivotArea dataOnly="0" labelOnly="1" fieldPosition="0">
        <references count="2">
          <reference field="0" count="1" selected="0">
            <x v="411"/>
          </reference>
          <reference field="1" count="1">
            <x v="886"/>
          </reference>
        </references>
      </pivotArea>
    </format>
    <format dxfId="6854">
      <pivotArea dataOnly="0" labelOnly="1" fieldPosition="0">
        <references count="2">
          <reference field="0" count="1" selected="0">
            <x v="412"/>
          </reference>
          <reference field="1" count="1">
            <x v="887"/>
          </reference>
        </references>
      </pivotArea>
    </format>
    <format dxfId="6853">
      <pivotArea dataOnly="0" labelOnly="1" fieldPosition="0">
        <references count="2">
          <reference field="0" count="1" selected="0">
            <x v="413"/>
          </reference>
          <reference field="1" count="1">
            <x v="888"/>
          </reference>
        </references>
      </pivotArea>
    </format>
    <format dxfId="6852">
      <pivotArea dataOnly="0" labelOnly="1" fieldPosition="0">
        <references count="2">
          <reference field="0" count="1" selected="0">
            <x v="414"/>
          </reference>
          <reference field="1" count="1">
            <x v="889"/>
          </reference>
        </references>
      </pivotArea>
    </format>
    <format dxfId="6851">
      <pivotArea dataOnly="0" labelOnly="1" fieldPosition="0">
        <references count="2">
          <reference field="0" count="1" selected="0">
            <x v="415"/>
          </reference>
          <reference field="1" count="1">
            <x v="890"/>
          </reference>
        </references>
      </pivotArea>
    </format>
    <format dxfId="6850">
      <pivotArea dataOnly="0" labelOnly="1" fieldPosition="0">
        <references count="2">
          <reference field="0" count="1" selected="0">
            <x v="416"/>
          </reference>
          <reference field="1" count="1">
            <x v="891"/>
          </reference>
        </references>
      </pivotArea>
    </format>
    <format dxfId="6849">
      <pivotArea dataOnly="0" labelOnly="1" fieldPosition="0">
        <references count="2">
          <reference field="0" count="1" selected="0">
            <x v="417"/>
          </reference>
          <reference field="1" count="1">
            <x v="892"/>
          </reference>
        </references>
      </pivotArea>
    </format>
    <format dxfId="6848">
      <pivotArea dataOnly="0" labelOnly="1" fieldPosition="0">
        <references count="2">
          <reference field="0" count="1" selected="0">
            <x v="418"/>
          </reference>
          <reference field="1" count="1">
            <x v="893"/>
          </reference>
        </references>
      </pivotArea>
    </format>
    <format dxfId="6847">
      <pivotArea dataOnly="0" labelOnly="1" fieldPosition="0">
        <references count="2">
          <reference field="0" count="1" selected="0">
            <x v="419"/>
          </reference>
          <reference field="1" count="1">
            <x v="894"/>
          </reference>
        </references>
      </pivotArea>
    </format>
    <format dxfId="6846">
      <pivotArea dataOnly="0" labelOnly="1" fieldPosition="0">
        <references count="2">
          <reference field="0" count="1" selected="0">
            <x v="420"/>
          </reference>
          <reference field="1" count="1">
            <x v="895"/>
          </reference>
        </references>
      </pivotArea>
    </format>
    <format dxfId="6845">
      <pivotArea dataOnly="0" labelOnly="1" fieldPosition="0">
        <references count="2">
          <reference field="0" count="1" selected="0">
            <x v="421"/>
          </reference>
          <reference field="1" count="1">
            <x v="896"/>
          </reference>
        </references>
      </pivotArea>
    </format>
    <format dxfId="6844">
      <pivotArea dataOnly="0" labelOnly="1" fieldPosition="0">
        <references count="2">
          <reference field="0" count="1" selected="0">
            <x v="422"/>
          </reference>
          <reference field="1" count="1">
            <x v="897"/>
          </reference>
        </references>
      </pivotArea>
    </format>
    <format dxfId="6843">
      <pivotArea dataOnly="0" labelOnly="1" fieldPosition="0">
        <references count="2">
          <reference field="0" count="1" selected="0">
            <x v="423"/>
          </reference>
          <reference field="1" count="1">
            <x v="898"/>
          </reference>
        </references>
      </pivotArea>
    </format>
    <format dxfId="6842">
      <pivotArea dataOnly="0" labelOnly="1" fieldPosition="0">
        <references count="2">
          <reference field="0" count="1" selected="0">
            <x v="424"/>
          </reference>
          <reference field="1" count="1">
            <x v="899"/>
          </reference>
        </references>
      </pivotArea>
    </format>
    <format dxfId="6841">
      <pivotArea dataOnly="0" labelOnly="1" fieldPosition="0">
        <references count="2">
          <reference field="0" count="1" selected="0">
            <x v="425"/>
          </reference>
          <reference field="1" count="1">
            <x v="900"/>
          </reference>
        </references>
      </pivotArea>
    </format>
    <format dxfId="6840">
      <pivotArea dataOnly="0" labelOnly="1" fieldPosition="0">
        <references count="2">
          <reference field="0" count="1" selected="0">
            <x v="426"/>
          </reference>
          <reference field="1" count="1">
            <x v="901"/>
          </reference>
        </references>
      </pivotArea>
    </format>
    <format dxfId="6839">
      <pivotArea dataOnly="0" labelOnly="1" fieldPosition="0">
        <references count="2">
          <reference field="0" count="1" selected="0">
            <x v="427"/>
          </reference>
          <reference field="1" count="1">
            <x v="902"/>
          </reference>
        </references>
      </pivotArea>
    </format>
    <format dxfId="6838">
      <pivotArea dataOnly="0" labelOnly="1" fieldPosition="0">
        <references count="2">
          <reference field="0" count="1" selected="0">
            <x v="428"/>
          </reference>
          <reference field="1" count="1">
            <x v="903"/>
          </reference>
        </references>
      </pivotArea>
    </format>
    <format dxfId="6837">
      <pivotArea dataOnly="0" labelOnly="1" fieldPosition="0">
        <references count="2">
          <reference field="0" count="1" selected="0">
            <x v="429"/>
          </reference>
          <reference field="1" count="1">
            <x v="904"/>
          </reference>
        </references>
      </pivotArea>
    </format>
    <format dxfId="6836">
      <pivotArea dataOnly="0" labelOnly="1" fieldPosition="0">
        <references count="2">
          <reference field="0" count="1" selected="0">
            <x v="430"/>
          </reference>
          <reference field="1" count="1">
            <x v="905"/>
          </reference>
        </references>
      </pivotArea>
    </format>
    <format dxfId="6835">
      <pivotArea dataOnly="0" labelOnly="1" fieldPosition="0">
        <references count="2">
          <reference field="0" count="1" selected="0">
            <x v="431"/>
          </reference>
          <reference field="1" count="1">
            <x v="906"/>
          </reference>
        </references>
      </pivotArea>
    </format>
    <format dxfId="6834">
      <pivotArea dataOnly="0" labelOnly="1" fieldPosition="0">
        <references count="2">
          <reference field="0" count="1" selected="0">
            <x v="432"/>
          </reference>
          <reference field="1" count="1">
            <x v="907"/>
          </reference>
        </references>
      </pivotArea>
    </format>
    <format dxfId="6833">
      <pivotArea dataOnly="0" labelOnly="1" fieldPosition="0">
        <references count="2">
          <reference field="0" count="1" selected="0">
            <x v="433"/>
          </reference>
          <reference field="1" count="1">
            <x v="908"/>
          </reference>
        </references>
      </pivotArea>
    </format>
    <format dxfId="6832">
      <pivotArea dataOnly="0" labelOnly="1" fieldPosition="0">
        <references count="2">
          <reference field="0" count="1" selected="0">
            <x v="434"/>
          </reference>
          <reference field="1" count="1">
            <x v="909"/>
          </reference>
        </references>
      </pivotArea>
    </format>
    <format dxfId="6831">
      <pivotArea dataOnly="0" labelOnly="1" fieldPosition="0">
        <references count="2">
          <reference field="0" count="1" selected="0">
            <x v="435"/>
          </reference>
          <reference field="1" count="1">
            <x v="910"/>
          </reference>
        </references>
      </pivotArea>
    </format>
    <format dxfId="6830">
      <pivotArea dataOnly="0" labelOnly="1" fieldPosition="0">
        <references count="2">
          <reference field="0" count="1" selected="0">
            <x v="436"/>
          </reference>
          <reference field="1" count="1">
            <x v="911"/>
          </reference>
        </references>
      </pivotArea>
    </format>
    <format dxfId="6829">
      <pivotArea dataOnly="0" labelOnly="1" fieldPosition="0">
        <references count="2">
          <reference field="0" count="1" selected="0">
            <x v="437"/>
          </reference>
          <reference field="1" count="1">
            <x v="912"/>
          </reference>
        </references>
      </pivotArea>
    </format>
    <format dxfId="6828">
      <pivotArea dataOnly="0" labelOnly="1" fieldPosition="0">
        <references count="2">
          <reference field="0" count="1" selected="0">
            <x v="438"/>
          </reference>
          <reference field="1" count="1">
            <x v="913"/>
          </reference>
        </references>
      </pivotArea>
    </format>
    <format dxfId="6827">
      <pivotArea dataOnly="0" labelOnly="1" fieldPosition="0">
        <references count="2">
          <reference field="0" count="1" selected="0">
            <x v="439"/>
          </reference>
          <reference field="1" count="1">
            <x v="914"/>
          </reference>
        </references>
      </pivotArea>
    </format>
    <format dxfId="6826">
      <pivotArea dataOnly="0" labelOnly="1" fieldPosition="0">
        <references count="2">
          <reference field="0" count="1" selected="0">
            <x v="440"/>
          </reference>
          <reference field="1" count="1">
            <x v="915"/>
          </reference>
        </references>
      </pivotArea>
    </format>
    <format dxfId="6825">
      <pivotArea dataOnly="0" labelOnly="1" fieldPosition="0">
        <references count="2">
          <reference field="0" count="1" selected="0">
            <x v="441"/>
          </reference>
          <reference field="1" count="1">
            <x v="916"/>
          </reference>
        </references>
      </pivotArea>
    </format>
    <format dxfId="6824">
      <pivotArea dataOnly="0" labelOnly="1" fieldPosition="0">
        <references count="2">
          <reference field="0" count="1" selected="0">
            <x v="442"/>
          </reference>
          <reference field="1" count="1">
            <x v="917"/>
          </reference>
        </references>
      </pivotArea>
    </format>
    <format dxfId="6823">
      <pivotArea dataOnly="0" labelOnly="1" fieldPosition="0">
        <references count="2">
          <reference field="0" count="1" selected="0">
            <x v="443"/>
          </reference>
          <reference field="1" count="1">
            <x v="918"/>
          </reference>
        </references>
      </pivotArea>
    </format>
    <format dxfId="6822">
      <pivotArea dataOnly="0" labelOnly="1" fieldPosition="0">
        <references count="2">
          <reference field="0" count="1" selected="0">
            <x v="444"/>
          </reference>
          <reference field="1" count="1">
            <x v="919"/>
          </reference>
        </references>
      </pivotArea>
    </format>
    <format dxfId="6821">
      <pivotArea dataOnly="0" labelOnly="1" fieldPosition="0">
        <references count="2">
          <reference field="0" count="1" selected="0">
            <x v="445"/>
          </reference>
          <reference field="1" count="1">
            <x v="920"/>
          </reference>
        </references>
      </pivotArea>
    </format>
    <format dxfId="6820">
      <pivotArea dataOnly="0" labelOnly="1" fieldPosition="0">
        <references count="2">
          <reference field="0" count="1" selected="0">
            <x v="446"/>
          </reference>
          <reference field="1" count="1">
            <x v="921"/>
          </reference>
        </references>
      </pivotArea>
    </format>
    <format dxfId="6819">
      <pivotArea dataOnly="0" labelOnly="1" fieldPosition="0">
        <references count="2">
          <reference field="0" count="1" selected="0">
            <x v="447"/>
          </reference>
          <reference field="1" count="1">
            <x v="922"/>
          </reference>
        </references>
      </pivotArea>
    </format>
    <format dxfId="6818">
      <pivotArea dataOnly="0" labelOnly="1" fieldPosition="0">
        <references count="2">
          <reference field="0" count="1" selected="0">
            <x v="448"/>
          </reference>
          <reference field="1" count="1">
            <x v="923"/>
          </reference>
        </references>
      </pivotArea>
    </format>
    <format dxfId="6817">
      <pivotArea dataOnly="0" labelOnly="1" fieldPosition="0">
        <references count="2">
          <reference field="0" count="1" selected="0">
            <x v="449"/>
          </reference>
          <reference field="1" count="1">
            <x v="924"/>
          </reference>
        </references>
      </pivotArea>
    </format>
    <format dxfId="6816">
      <pivotArea dataOnly="0" labelOnly="1" fieldPosition="0">
        <references count="2">
          <reference field="0" count="1" selected="0">
            <x v="450"/>
          </reference>
          <reference field="1" count="1">
            <x v="925"/>
          </reference>
        </references>
      </pivotArea>
    </format>
    <format dxfId="6815">
      <pivotArea dataOnly="0" labelOnly="1" fieldPosition="0">
        <references count="2">
          <reference field="0" count="1" selected="0">
            <x v="451"/>
          </reference>
          <reference field="1" count="1">
            <x v="926"/>
          </reference>
        </references>
      </pivotArea>
    </format>
    <format dxfId="6814">
      <pivotArea dataOnly="0" labelOnly="1" fieldPosition="0">
        <references count="2">
          <reference field="0" count="1" selected="0">
            <x v="452"/>
          </reference>
          <reference field="1" count="1">
            <x v="927"/>
          </reference>
        </references>
      </pivotArea>
    </format>
    <format dxfId="6813">
      <pivotArea dataOnly="0" labelOnly="1" fieldPosition="0">
        <references count="2">
          <reference field="0" count="1" selected="0">
            <x v="453"/>
          </reference>
          <reference field="1" count="1">
            <x v="928"/>
          </reference>
        </references>
      </pivotArea>
    </format>
    <format dxfId="6812">
      <pivotArea dataOnly="0" labelOnly="1" fieldPosition="0">
        <references count="2">
          <reference field="0" count="1" selected="0">
            <x v="454"/>
          </reference>
          <reference field="1" count="1">
            <x v="929"/>
          </reference>
        </references>
      </pivotArea>
    </format>
    <format dxfId="6811">
      <pivotArea dataOnly="0" labelOnly="1" fieldPosition="0">
        <references count="2">
          <reference field="0" count="1" selected="0">
            <x v="455"/>
          </reference>
          <reference field="1" count="1">
            <x v="930"/>
          </reference>
        </references>
      </pivotArea>
    </format>
    <format dxfId="6810">
      <pivotArea dataOnly="0" labelOnly="1" fieldPosition="0">
        <references count="2">
          <reference field="0" count="1" selected="0">
            <x v="456"/>
          </reference>
          <reference field="1" count="1">
            <x v="931"/>
          </reference>
        </references>
      </pivotArea>
    </format>
    <format dxfId="6809">
      <pivotArea dataOnly="0" labelOnly="1" fieldPosition="0">
        <references count="2">
          <reference field="0" count="1" selected="0">
            <x v="457"/>
          </reference>
          <reference field="1" count="1">
            <x v="932"/>
          </reference>
        </references>
      </pivotArea>
    </format>
    <format dxfId="6808">
      <pivotArea dataOnly="0" labelOnly="1" fieldPosition="0">
        <references count="2">
          <reference field="0" count="1" selected="0">
            <x v="458"/>
          </reference>
          <reference field="1" count="1">
            <x v="933"/>
          </reference>
        </references>
      </pivotArea>
    </format>
    <format dxfId="6807">
      <pivotArea dataOnly="0" labelOnly="1" fieldPosition="0">
        <references count="2">
          <reference field="0" count="1" selected="0">
            <x v="459"/>
          </reference>
          <reference field="1" count="1">
            <x v="934"/>
          </reference>
        </references>
      </pivotArea>
    </format>
    <format dxfId="6806">
      <pivotArea dataOnly="0" labelOnly="1" fieldPosition="0">
        <references count="2">
          <reference field="0" count="1" selected="0">
            <x v="460"/>
          </reference>
          <reference field="1" count="1">
            <x v="935"/>
          </reference>
        </references>
      </pivotArea>
    </format>
    <format dxfId="6805">
      <pivotArea dataOnly="0" labelOnly="1" fieldPosition="0">
        <references count="2">
          <reference field="0" count="1" selected="0">
            <x v="461"/>
          </reference>
          <reference field="1" count="1">
            <x v="936"/>
          </reference>
        </references>
      </pivotArea>
    </format>
    <format dxfId="6804">
      <pivotArea dataOnly="0" labelOnly="1" fieldPosition="0">
        <references count="2">
          <reference field="0" count="1" selected="0">
            <x v="462"/>
          </reference>
          <reference field="1" count="1">
            <x v="937"/>
          </reference>
        </references>
      </pivotArea>
    </format>
    <format dxfId="6803">
      <pivotArea dataOnly="0" labelOnly="1" fieldPosition="0">
        <references count="2">
          <reference field="0" count="1" selected="0">
            <x v="463"/>
          </reference>
          <reference field="1" count="1">
            <x v="938"/>
          </reference>
        </references>
      </pivotArea>
    </format>
    <format dxfId="6802">
      <pivotArea dataOnly="0" labelOnly="1" fieldPosition="0">
        <references count="2">
          <reference field="0" count="1" selected="0">
            <x v="464"/>
          </reference>
          <reference field="1" count="1">
            <x v="939"/>
          </reference>
        </references>
      </pivotArea>
    </format>
    <format dxfId="6801">
      <pivotArea dataOnly="0" labelOnly="1" fieldPosition="0">
        <references count="2">
          <reference field="0" count="1" selected="0">
            <x v="465"/>
          </reference>
          <reference field="1" count="1">
            <x v="940"/>
          </reference>
        </references>
      </pivotArea>
    </format>
    <format dxfId="6800">
      <pivotArea dataOnly="0" labelOnly="1" fieldPosition="0">
        <references count="2">
          <reference field="0" count="1" selected="0">
            <x v="466"/>
          </reference>
          <reference field="1" count="1">
            <x v="941"/>
          </reference>
        </references>
      </pivotArea>
    </format>
    <format dxfId="6799">
      <pivotArea dataOnly="0" labelOnly="1" fieldPosition="0">
        <references count="2">
          <reference field="0" count="1" selected="0">
            <x v="467"/>
          </reference>
          <reference field="1" count="1">
            <x v="942"/>
          </reference>
        </references>
      </pivotArea>
    </format>
    <format dxfId="6798">
      <pivotArea dataOnly="0" labelOnly="1" fieldPosition="0">
        <references count="2">
          <reference field="0" count="1" selected="0">
            <x v="468"/>
          </reference>
          <reference field="1" count="1">
            <x v="943"/>
          </reference>
        </references>
      </pivotArea>
    </format>
    <format dxfId="6797">
      <pivotArea dataOnly="0" labelOnly="1" fieldPosition="0">
        <references count="2">
          <reference field="0" count="1" selected="0">
            <x v="469"/>
          </reference>
          <reference field="1" count="1">
            <x v="944"/>
          </reference>
        </references>
      </pivotArea>
    </format>
    <format dxfId="6796">
      <pivotArea dataOnly="0" labelOnly="1" fieldPosition="0">
        <references count="2">
          <reference field="0" count="1" selected="0">
            <x v="470"/>
          </reference>
          <reference field="1" count="1">
            <x v="945"/>
          </reference>
        </references>
      </pivotArea>
    </format>
    <format dxfId="6795">
      <pivotArea dataOnly="0" labelOnly="1" fieldPosition="0">
        <references count="2">
          <reference field="0" count="1" selected="0">
            <x v="471"/>
          </reference>
          <reference field="1" count="1">
            <x v="946"/>
          </reference>
        </references>
      </pivotArea>
    </format>
    <format dxfId="6794">
      <pivotArea dataOnly="0" labelOnly="1" fieldPosition="0">
        <references count="2">
          <reference field="0" count="1" selected="0">
            <x v="472"/>
          </reference>
          <reference field="1" count="1">
            <x v="947"/>
          </reference>
        </references>
      </pivotArea>
    </format>
    <format dxfId="6793">
      <pivotArea dataOnly="0" labelOnly="1" fieldPosition="0">
        <references count="2">
          <reference field="0" count="1" selected="0">
            <x v="473"/>
          </reference>
          <reference field="1" count="1">
            <x v="948"/>
          </reference>
        </references>
      </pivotArea>
    </format>
    <format dxfId="6792">
      <pivotArea dataOnly="0" labelOnly="1" fieldPosition="0">
        <references count="2">
          <reference field="0" count="1" selected="0">
            <x v="474"/>
          </reference>
          <reference field="1" count="1">
            <x v="949"/>
          </reference>
        </references>
      </pivotArea>
    </format>
    <format dxfId="6791">
      <pivotArea dataOnly="0" labelOnly="1" fieldPosition="0">
        <references count="2">
          <reference field="0" count="1" selected="0">
            <x v="475"/>
          </reference>
          <reference field="1" count="1">
            <x v="950"/>
          </reference>
        </references>
      </pivotArea>
    </format>
    <format dxfId="6790">
      <pivotArea dataOnly="0" labelOnly="1" fieldPosition="0">
        <references count="2">
          <reference field="0" count="1" selected="0">
            <x v="476"/>
          </reference>
          <reference field="1" count="1">
            <x v="951"/>
          </reference>
        </references>
      </pivotArea>
    </format>
    <format dxfId="6789">
      <pivotArea dataOnly="0" labelOnly="1" fieldPosition="0">
        <references count="2">
          <reference field="0" count="1" selected="0">
            <x v="477"/>
          </reference>
          <reference field="1" count="1">
            <x v="952"/>
          </reference>
        </references>
      </pivotArea>
    </format>
    <format dxfId="6788">
      <pivotArea dataOnly="0" labelOnly="1" fieldPosition="0">
        <references count="2">
          <reference field="0" count="1" selected="0">
            <x v="478"/>
          </reference>
          <reference field="1" count="1">
            <x v="953"/>
          </reference>
        </references>
      </pivotArea>
    </format>
    <format dxfId="6787">
      <pivotArea dataOnly="0" labelOnly="1" fieldPosition="0">
        <references count="2">
          <reference field="0" count="1" selected="0">
            <x v="479"/>
          </reference>
          <reference field="1" count="1">
            <x v="954"/>
          </reference>
        </references>
      </pivotArea>
    </format>
    <format dxfId="6786">
      <pivotArea dataOnly="0" labelOnly="1" fieldPosition="0">
        <references count="2">
          <reference field="0" count="1" selected="0">
            <x v="480"/>
          </reference>
          <reference field="1" count="1">
            <x v="955"/>
          </reference>
        </references>
      </pivotArea>
    </format>
    <format dxfId="6785">
      <pivotArea dataOnly="0" labelOnly="1" fieldPosition="0">
        <references count="2">
          <reference field="0" count="1" selected="0">
            <x v="481"/>
          </reference>
          <reference field="1" count="1">
            <x v="956"/>
          </reference>
        </references>
      </pivotArea>
    </format>
    <format dxfId="6784">
      <pivotArea dataOnly="0" labelOnly="1" fieldPosition="0">
        <references count="2">
          <reference field="0" count="1" selected="0">
            <x v="482"/>
          </reference>
          <reference field="1" count="1">
            <x v="957"/>
          </reference>
        </references>
      </pivotArea>
    </format>
    <format dxfId="6783">
      <pivotArea dataOnly="0" labelOnly="1" fieldPosition="0">
        <references count="2">
          <reference field="0" count="1" selected="0">
            <x v="483"/>
          </reference>
          <reference field="1" count="1">
            <x v="958"/>
          </reference>
        </references>
      </pivotArea>
    </format>
    <format dxfId="6782">
      <pivotArea dataOnly="0" labelOnly="1" fieldPosition="0">
        <references count="2">
          <reference field="0" count="1" selected="0">
            <x v="484"/>
          </reference>
          <reference field="1" count="1">
            <x v="959"/>
          </reference>
        </references>
      </pivotArea>
    </format>
    <format dxfId="6781">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6780">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6779">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6778">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6777">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6776">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6775">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6774">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6773">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6772">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6771">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6770">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6769">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6768">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6767">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6766">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6765">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6764">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6763">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6762">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6761">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6760">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6759">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6758">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6757">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6756">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6755">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6754">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6753">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6752">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6751">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6750">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6749">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6748">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6747">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6746">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6745">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6744">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6743">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6742">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6741">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6740">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6739">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6738">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6737">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6736">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6735">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6734">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6733">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6732">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6731">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6730">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6729">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6728">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6727">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6726">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6725">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6724">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6723">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6722">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6721">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6720">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6719">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6718">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6717">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6716">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6715">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6714">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6713">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6712">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6711">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6710">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6709">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6708">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6707">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6706">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6705">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6704">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6703">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6702">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6701">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6700">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6699">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6698">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6697">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6696">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6695">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6694">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6693">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6692">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6691">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6690">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6689">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6688">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6687">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6686">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6685">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6684">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6683">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6682">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6681">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6680">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6679">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6678">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6677">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6676">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6675">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6674">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6673">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6672">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6671">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6670">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6669">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6668">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6667">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6666">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6665">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6664">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6663">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6662">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6661">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6660">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6659">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6658">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6657">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6656">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6655">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6654">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6653">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6652">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6651">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6650">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6649">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6648">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6647">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6646">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6645">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6644">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6643">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6642">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6641">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6640">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6639">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6638">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6637">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6636">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6635">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6634">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6633">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6632">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6631">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6630">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6629">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6628">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6627">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6626">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6625">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6624">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6623">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6622">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6621">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6620">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6619">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6618">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6617">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6616">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6615">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6614">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6613">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6612">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6611">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6610">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6609">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6608">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6607">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6606">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6605">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6604">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6603">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6602">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6601">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6600">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6599">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6598">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6597">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6596">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6595">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6594">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6593">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6592">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6591">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6590">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6589">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6588">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6587">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6586">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6585">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6584">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6583">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6582">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6581">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6580">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6579">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6578">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6577">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6576">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6575">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6574">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6573">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6572">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6571">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6570">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6569">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6568">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6567">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6566">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6565">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6564">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6563">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6562">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6561">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6560">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6559">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6558">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6557">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6556">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6555">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6554">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6553">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6552">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6551">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6550">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6549">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6548">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6547">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6546">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6545">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6544">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6543">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6542">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6541">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6540">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6539">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6538">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6537">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6536">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6535">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6534">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6533">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6532">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6531">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6530">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6529">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6528">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6527">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6526">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6525">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6524">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6523">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6522">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6521">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6520">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6519">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6518">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6517">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6516">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6515">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6514">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6513">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6512">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6511">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6510">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6509">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6508">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6507">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6506">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6505">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6504">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6503">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6502">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6501">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6500">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6499">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6498">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6497">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6496">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6495">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6494">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6493">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6492">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6491">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6490">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6489">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6488">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6487">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6486">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6485">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6484">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6483">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6482">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6481">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6480">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6479">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6478">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6477">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6476">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6475">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6474">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6473">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6472">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6471">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6470">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6469">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6468">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6467">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6466">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6465">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6464">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6463">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6462">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6461">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6460">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6459">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6458">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6457">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6456">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6455">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6454">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6453">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6452">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6451">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6450">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6449">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6448">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6447">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6446">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6445">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6444">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6443">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6442">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6441">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6440">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6439">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6438">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6437">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6436">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6435">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6434">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6433">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6432">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6431">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6430">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6429">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6428">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6427">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6426">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6425">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6424">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6423">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6422">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6421">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6420">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6419">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6418">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6417">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6416">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6415">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6414">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6413">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6412">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6411">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6410">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6409">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6408">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6407">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6406">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6405">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6404">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6403">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6402">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6401">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6400">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6399">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6398">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6397">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6396">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6395">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6394">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6393">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6392">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6391">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6390">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6389">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6388">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6387">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6386">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6385">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6384">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6383">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6382">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6381">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6380">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6379">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6378">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6377">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6376">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6375">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6374">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6373">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6372">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6371">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6370">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6369">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6368">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6367">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6366">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6365">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6364">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6363">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6362">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6361">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6360">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6359">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6358">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6357">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6356">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6355">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6354">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6353">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6352">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6351">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6350">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6349">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6348">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6347">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6346">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6345">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6344">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6343">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6342">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6341">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6340">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6339">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6338">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6337">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6336">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6335">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6334">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6333">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6332">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6331">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6330">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6329">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6328">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6327">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6326">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6325">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6324">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6323">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6322">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6321">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6320">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6319">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6318">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6317">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6316">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6315">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6314">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6313">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6312">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6311">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6310">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6309">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6308">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6307">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6306">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6305">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6304">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6303">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6302">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6301">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6300">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6299">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6298">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6297">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6296">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6295">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6294">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6293">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6292">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6291">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6290">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6289">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6288">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6287">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6286">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6285">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6284">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6283">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6282">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6281">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6280">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6279">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6278">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6277">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6276">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6275">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6274">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6273">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6272">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6271">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6270">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6269">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6268">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6267">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6266">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6265">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6264">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6263">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6262">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6261">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6260">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6259">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6258">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6257">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6256">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6255">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6254">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6253">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6252">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6251">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6250">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6249">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6248">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6247">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6246">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6245">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6244">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6243">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6242">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6241">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6240">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6239">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6238">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6237">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6236">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6235">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6234">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6233">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6232">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6231">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6230">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6229">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6228">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6227">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6226">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6225">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6224">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6223">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6222">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6221">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6220">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6219">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6218">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6217">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6216">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6215">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6214">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6213">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6212">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6211">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6210">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6209">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6208">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6207">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6206">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6205">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6204">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6203">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6202">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6201">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6200">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6199">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6198">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6197">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6196">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6195">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6194">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6193">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6192">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6191">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6190">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6189">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6188">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6187">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6186">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6185">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6184">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6183">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6182">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6181">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6180">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6179">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6178">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6177">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6176">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6175">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6174">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6173">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6172">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6171">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6170">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6169">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6168">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6167">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6166">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6165">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6164">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6163">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6162">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6161">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6160">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6159">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6158">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6157">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6156">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6155">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6154">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6153">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6152">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6151">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6150">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6149">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6148">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6147">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6146">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6145">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6144">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6143">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6142">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6141">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6140">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6139">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6138">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6137">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6136">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6135">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6134">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6133">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6132">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6131">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6130">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6129">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6128">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6127">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6126">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6125">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6124">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6123">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6122">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6121">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6120">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6119">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6118">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6117">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6116">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6115">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6114">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6113">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6112">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6111">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6110">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6109">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6108">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6107">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6106">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6105">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6104">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6103">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6102">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6101">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6100">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6099">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6098">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6097">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6096">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6095">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6094">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6093">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6092">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6091">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6090">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6089">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6088">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6087">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6086">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6085">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6084">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6083">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6082">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6081">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6080">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6079">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6078">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6077">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6076">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6075">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6074">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6073">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6072">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6071">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6070">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6069">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6068">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6067">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6066">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6065">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6064">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6063">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6062">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6061">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6060">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6059">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6058">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6057">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6056">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6055">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6054">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6053">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6052">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6051">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6050">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6049">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6048">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6047">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6046">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6045">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6044">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6043">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6042">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6041">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6040">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6039">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6038">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6037">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6036">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6035">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6034">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6033">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6032">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6031">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6030">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6029">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6028">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6027">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6026">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6025">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6024">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6023">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6022">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6021">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6020">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6019">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6018">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6017">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6016">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6015">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6014">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6013">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6012">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6011">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6010">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6009">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6008">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6007">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6006">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6005">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6004">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6003">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6002">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6001">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6000">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5999">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5998">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5997">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5996">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5995">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5994">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5993">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5992">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5991">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5990">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5989">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5988">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5987">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5986">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5985">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5984">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5983">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5982">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5981">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5980">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5979">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5978">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5977">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5976">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5975">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5974">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5973">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5972">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5971">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5970">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5969">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5968">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5967">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5966">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5965">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5964">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5963">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5962">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5961">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5960">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5959">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5958">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5957">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5956">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5955">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5954">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5953">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5952">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5951">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5950">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5949">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5948">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5947">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5946">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5945">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5944">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5943">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5942">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5941">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5940">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5939">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5938">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5937">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5936">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5935">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5934">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5933">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5932">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5931">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5930">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5929">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5928">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5927">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5926">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5925">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5924">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5923">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5922">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5921">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5920">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5919">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5918">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5917">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5916">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5915">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5914">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5913">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5912">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5911">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5910">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5909">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5908">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5907">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5906">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5905">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5904">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5903">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5902">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5901">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5900">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5899">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5898">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5897">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5896">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5895">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5894">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5893">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5892">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5891">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5890">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5889">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5888">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5887">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5886">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5885">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5884">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5883">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5882">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5881">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5880">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5879">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5878">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5877">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5876">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5875">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5874">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5873">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5872">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5871">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5870">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5869">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5868">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5867">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5866">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5865">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5864">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5863">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5862">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5861">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5860">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5859">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5858">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5857">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5856">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5855">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5854">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5853">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5852">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5851">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5850">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5849">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5848">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5847">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5846">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5845">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5844">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5843">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5842">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5841">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5840">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5839">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5838">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5837">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5836">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5835">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5834">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5833">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5832">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5831">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5830">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5829">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5828">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5827">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5826">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5825">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5824">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5823">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5822">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5821">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5820">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5819">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5818">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5817">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5816">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5815">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5814">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5813">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5812">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5811">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5810">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5809">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5808">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5807">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5806">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5805">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5804">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5803">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5802">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5801">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5800">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5799">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5798">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5797">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5796">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5795">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5794">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5793">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5792">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5791">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5790">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5789">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5788">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5787">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5786">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5785">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5784">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5783">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5782">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5781">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5780">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5779">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5778">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5777">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5776">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5775">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5774">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5773">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5772">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5771">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5770">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5769">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5768">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5767">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5766">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5765">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5764">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5763">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5762">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5761">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5760">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5759">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5758">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5757">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5756">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5755">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5754">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5753">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5752">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5751">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5750">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5749">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5748">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5747">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5746">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5745">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5744">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5743">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5742">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5741">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5740">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5739">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5738">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5737">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5736">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5735">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5734">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5733">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5732">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5731">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5730">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5729">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5728">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5727">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5726">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5725">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5724">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5723">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5722">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5721">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5720">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5719">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5718">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5717">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5716">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5715">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5714">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5713">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5712">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5711">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5710">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5709">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5708">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5707">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5706">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5705">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5704">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5703">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5702">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5701">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5700">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5699">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5698">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5697">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5696">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5695">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5694">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5693">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5692">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5691">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5690">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5689">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5688">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5687">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5686">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5685">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5684">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5683">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5682">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5681">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5680">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5679">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5678">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5677">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5676">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5675">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5674">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5673">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5672">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5671">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5670">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5669">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5668">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5667">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5666">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5665">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5664">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5663">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5662">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5661">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5660">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5659">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5658">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5657">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5656">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5655">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5654">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5653">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5652">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5651">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5650">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5649">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5648">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5647">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5646">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5645">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5644">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5643">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5642">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5641">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5640">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5639">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5638">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5637">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5636">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5635">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5634">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5633">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5632">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5631">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5630">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5629">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5628">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5627">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5626">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5625">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5624">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5623">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5622">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5621">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5620">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5619">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5618">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5617">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5616">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5615">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5614">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5613">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5612">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5611">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5610">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5609">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5608">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5607">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5606">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5605">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5604">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5603">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5602">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5601">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5600">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5599">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5598">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5597">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5596">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5595">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5594">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5593">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5592">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5591">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5590">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5589">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5588">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5587">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5586">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5585">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5584">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5583">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5582">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5581">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5580">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5579">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5578">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5577">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5576">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5575">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5574">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5573">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5572">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5571">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5570">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5569">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5568">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5567">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5566">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5565">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5564">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5563">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5562">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5561">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5560">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5559">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5558">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5557">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5556">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5555">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5554">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5553">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5552">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5551">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5550">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5549">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5548">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5547">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5546">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5545">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5544">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5543">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5542">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5541">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5540">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5539">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5538">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5537">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5536">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5535">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5534">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5533">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5532">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5531">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5530">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5529">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5528">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5527">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5526">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5525">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5524">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5523">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5522">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5521">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5520">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5519">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5518">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5517">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5516">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5515">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5514">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5513">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5512">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5511">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5510">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5509">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5508">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5507">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5506">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5505">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5504">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5503">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5502">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5501">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5500">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5499">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5498">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5497">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5496">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5495">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5494">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5493">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5492">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5491">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5490">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5489">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5488">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5487">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5486">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5485">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5484">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5483">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5482">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5481">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5480">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5479">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5478">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5477">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5476">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5475">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5474">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5473">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5472">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5471">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5470">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5469">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5468">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5467">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5466">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5465">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5464">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5463">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5462">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5461">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5460">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5459">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5458">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5457">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5456">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5455">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5454">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5453">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5452">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5451">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5450">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5449">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5448">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5447">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5446">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5445">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5444">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5443">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5442">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5441">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5440">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5439">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5438">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5437">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5436">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5435">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5434">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5433">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5432">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5431">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5430">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5429">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5428">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5427">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5426">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5425">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5424">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5423">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5422">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5421">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5420">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5419">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5418">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5417">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5416">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5415">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5414">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5413">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5412">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5411">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5410">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5409">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5408">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5407">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5406">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5405">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5404">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5403">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5402">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5401">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5400">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5399">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5398">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5397">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5396">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5395">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5394">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5393">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5392">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5391">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5390">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5389">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5388">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5387">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5386">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5385">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5384">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5383">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5382">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5381">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5380">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5379">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5378">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5377">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5376">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5375">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5374">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5373">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5372">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5371">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5370">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5369">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5368">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5367">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5366">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5365">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5364">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5363">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5362">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5361">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5360">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5359">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5358">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5357">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5356">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5355">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5354">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5353">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5352">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5351">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5350">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5349">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5348">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5347">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5346">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5345">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5344">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5343">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5342">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5341">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5340">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5339">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5338">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5337">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5336">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5335">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5334">
      <pivotArea dataOnly="0" labelOnly="1" fieldPosition="0">
        <references count="2">
          <reference field="0" count="1" selected="0">
            <x v="2"/>
          </reference>
          <reference field="1" count="1">
            <x v="1"/>
          </reference>
        </references>
      </pivotArea>
    </format>
    <format dxfId="5333">
      <pivotArea dataOnly="0" labelOnly="1" fieldPosition="0">
        <references count="2">
          <reference field="0" count="1" selected="0">
            <x v="3"/>
          </reference>
          <reference field="1" count="1">
            <x v="2"/>
          </reference>
        </references>
      </pivotArea>
    </format>
    <format dxfId="5332">
      <pivotArea dataOnly="0" labelOnly="1" fieldPosition="0">
        <references count="2">
          <reference field="0" count="1" selected="0">
            <x v="8"/>
          </reference>
          <reference field="1" count="1">
            <x v="483"/>
          </reference>
        </references>
      </pivotArea>
    </format>
    <format dxfId="5331">
      <pivotArea dataOnly="0" labelOnly="1" fieldPosition="0">
        <references count="2">
          <reference field="0" count="1" selected="0">
            <x v="9"/>
          </reference>
          <reference field="1" count="1">
            <x v="484"/>
          </reference>
        </references>
      </pivotArea>
    </format>
    <format dxfId="5330">
      <pivotArea dataOnly="0" labelOnly="1" fieldPosition="0">
        <references count="2">
          <reference field="0" count="1" selected="0">
            <x v="10"/>
          </reference>
          <reference field="1" count="1">
            <x v="485"/>
          </reference>
        </references>
      </pivotArea>
    </format>
    <format dxfId="5329">
      <pivotArea dataOnly="0" labelOnly="1" fieldPosition="0">
        <references count="2">
          <reference field="0" count="1" selected="0">
            <x v="11"/>
          </reference>
          <reference field="1" count="1">
            <x v="486"/>
          </reference>
        </references>
      </pivotArea>
    </format>
    <format dxfId="5328">
      <pivotArea dataOnly="0" labelOnly="1" fieldPosition="0">
        <references count="2">
          <reference field="0" count="1" selected="0">
            <x v="12"/>
          </reference>
          <reference field="1" count="1">
            <x v="487"/>
          </reference>
        </references>
      </pivotArea>
    </format>
    <format dxfId="5327">
      <pivotArea dataOnly="0" labelOnly="1" fieldPosition="0">
        <references count="2">
          <reference field="0" count="1" selected="0">
            <x v="13"/>
          </reference>
          <reference field="1" count="1">
            <x v="488"/>
          </reference>
        </references>
      </pivotArea>
    </format>
    <format dxfId="5326">
      <pivotArea dataOnly="0" labelOnly="1" fieldPosition="0">
        <references count="2">
          <reference field="0" count="1" selected="0">
            <x v="14"/>
          </reference>
          <reference field="1" count="1">
            <x v="489"/>
          </reference>
        </references>
      </pivotArea>
    </format>
    <format dxfId="5325">
      <pivotArea dataOnly="0" labelOnly="1" fieldPosition="0">
        <references count="2">
          <reference field="0" count="1" selected="0">
            <x v="15"/>
          </reference>
          <reference field="1" count="1">
            <x v="490"/>
          </reference>
        </references>
      </pivotArea>
    </format>
    <format dxfId="5324">
      <pivotArea dataOnly="0" labelOnly="1" fieldPosition="0">
        <references count="2">
          <reference field="0" count="1" selected="0">
            <x v="16"/>
          </reference>
          <reference field="1" count="1">
            <x v="491"/>
          </reference>
        </references>
      </pivotArea>
    </format>
    <format dxfId="5323">
      <pivotArea dataOnly="0" labelOnly="1" fieldPosition="0">
        <references count="2">
          <reference field="0" count="1" selected="0">
            <x v="17"/>
          </reference>
          <reference field="1" count="1">
            <x v="492"/>
          </reference>
        </references>
      </pivotArea>
    </format>
    <format dxfId="5322">
      <pivotArea dataOnly="0" labelOnly="1" fieldPosition="0">
        <references count="2">
          <reference field="0" count="1" selected="0">
            <x v="18"/>
          </reference>
          <reference field="1" count="1">
            <x v="493"/>
          </reference>
        </references>
      </pivotArea>
    </format>
    <format dxfId="5321">
      <pivotArea dataOnly="0" labelOnly="1" fieldPosition="0">
        <references count="2">
          <reference field="0" count="1" selected="0">
            <x v="19"/>
          </reference>
          <reference field="1" count="1">
            <x v="494"/>
          </reference>
        </references>
      </pivotArea>
    </format>
    <format dxfId="5320">
      <pivotArea dataOnly="0" labelOnly="1" fieldPosition="0">
        <references count="2">
          <reference field="0" count="1" selected="0">
            <x v="20"/>
          </reference>
          <reference field="1" count="1">
            <x v="495"/>
          </reference>
        </references>
      </pivotArea>
    </format>
    <format dxfId="5319">
      <pivotArea dataOnly="0" labelOnly="1" fieldPosition="0">
        <references count="2">
          <reference field="0" count="1" selected="0">
            <x v="21"/>
          </reference>
          <reference field="1" count="1">
            <x v="496"/>
          </reference>
        </references>
      </pivotArea>
    </format>
    <format dxfId="5318">
      <pivotArea dataOnly="0" labelOnly="1" fieldPosition="0">
        <references count="2">
          <reference field="0" count="1" selected="0">
            <x v="22"/>
          </reference>
          <reference field="1" count="1">
            <x v="497"/>
          </reference>
        </references>
      </pivotArea>
    </format>
    <format dxfId="5317">
      <pivotArea dataOnly="0" labelOnly="1" fieldPosition="0">
        <references count="2">
          <reference field="0" count="1" selected="0">
            <x v="23"/>
          </reference>
          <reference field="1" count="1">
            <x v="498"/>
          </reference>
        </references>
      </pivotArea>
    </format>
    <format dxfId="5316">
      <pivotArea dataOnly="0" labelOnly="1" fieldPosition="0">
        <references count="2">
          <reference field="0" count="1" selected="0">
            <x v="24"/>
          </reference>
          <reference field="1" count="1">
            <x v="499"/>
          </reference>
        </references>
      </pivotArea>
    </format>
    <format dxfId="5315">
      <pivotArea dataOnly="0" labelOnly="1" fieldPosition="0">
        <references count="2">
          <reference field="0" count="1" selected="0">
            <x v="25"/>
          </reference>
          <reference field="1" count="1">
            <x v="500"/>
          </reference>
        </references>
      </pivotArea>
    </format>
    <format dxfId="5314">
      <pivotArea dataOnly="0" labelOnly="1" fieldPosition="0">
        <references count="2">
          <reference field="0" count="1" selected="0">
            <x v="26"/>
          </reference>
          <reference field="1" count="1">
            <x v="501"/>
          </reference>
        </references>
      </pivotArea>
    </format>
    <format dxfId="5313">
      <pivotArea dataOnly="0" labelOnly="1" fieldPosition="0">
        <references count="2">
          <reference field="0" count="1" selected="0">
            <x v="27"/>
          </reference>
          <reference field="1" count="1">
            <x v="502"/>
          </reference>
        </references>
      </pivotArea>
    </format>
    <format dxfId="5312">
      <pivotArea dataOnly="0" labelOnly="1" fieldPosition="0">
        <references count="2">
          <reference field="0" count="1" selected="0">
            <x v="28"/>
          </reference>
          <reference field="1" count="1">
            <x v="503"/>
          </reference>
        </references>
      </pivotArea>
    </format>
    <format dxfId="5311">
      <pivotArea dataOnly="0" labelOnly="1" fieldPosition="0">
        <references count="2">
          <reference field="0" count="1" selected="0">
            <x v="29"/>
          </reference>
          <reference field="1" count="1">
            <x v="504"/>
          </reference>
        </references>
      </pivotArea>
    </format>
    <format dxfId="5310">
      <pivotArea dataOnly="0" labelOnly="1" fieldPosition="0">
        <references count="2">
          <reference field="0" count="1" selected="0">
            <x v="30"/>
          </reference>
          <reference field="1" count="1">
            <x v="505"/>
          </reference>
        </references>
      </pivotArea>
    </format>
    <format dxfId="5309">
      <pivotArea dataOnly="0" labelOnly="1" fieldPosition="0">
        <references count="2">
          <reference field="0" count="1" selected="0">
            <x v="31"/>
          </reference>
          <reference field="1" count="1">
            <x v="506"/>
          </reference>
        </references>
      </pivotArea>
    </format>
    <format dxfId="5308">
      <pivotArea dataOnly="0" labelOnly="1" fieldPosition="0">
        <references count="2">
          <reference field="0" count="1" selected="0">
            <x v="32"/>
          </reference>
          <reference field="1" count="1">
            <x v="507"/>
          </reference>
        </references>
      </pivotArea>
    </format>
    <format dxfId="5307">
      <pivotArea dataOnly="0" labelOnly="1" fieldPosition="0">
        <references count="2">
          <reference field="0" count="1" selected="0">
            <x v="33"/>
          </reference>
          <reference field="1" count="1">
            <x v="508"/>
          </reference>
        </references>
      </pivotArea>
    </format>
    <format dxfId="5306">
      <pivotArea dataOnly="0" labelOnly="1" fieldPosition="0">
        <references count="2">
          <reference field="0" count="1" selected="0">
            <x v="34"/>
          </reference>
          <reference field="1" count="1">
            <x v="509"/>
          </reference>
        </references>
      </pivotArea>
    </format>
    <format dxfId="5305">
      <pivotArea dataOnly="0" labelOnly="1" fieldPosition="0">
        <references count="2">
          <reference field="0" count="1" selected="0">
            <x v="35"/>
          </reference>
          <reference field="1" count="1">
            <x v="510"/>
          </reference>
        </references>
      </pivotArea>
    </format>
    <format dxfId="5304">
      <pivotArea dataOnly="0" labelOnly="1" fieldPosition="0">
        <references count="2">
          <reference field="0" count="1" selected="0">
            <x v="36"/>
          </reference>
          <reference field="1" count="1">
            <x v="511"/>
          </reference>
        </references>
      </pivotArea>
    </format>
    <format dxfId="5303">
      <pivotArea dataOnly="0" labelOnly="1" fieldPosition="0">
        <references count="2">
          <reference field="0" count="1" selected="0">
            <x v="37"/>
          </reference>
          <reference field="1" count="1">
            <x v="512"/>
          </reference>
        </references>
      </pivotArea>
    </format>
    <format dxfId="5302">
      <pivotArea dataOnly="0" labelOnly="1" fieldPosition="0">
        <references count="2">
          <reference field="0" count="1" selected="0">
            <x v="38"/>
          </reference>
          <reference field="1" count="1">
            <x v="513"/>
          </reference>
        </references>
      </pivotArea>
    </format>
    <format dxfId="5301">
      <pivotArea dataOnly="0" labelOnly="1" fieldPosition="0">
        <references count="2">
          <reference field="0" count="1" selected="0">
            <x v="39"/>
          </reference>
          <reference field="1" count="1">
            <x v="514"/>
          </reference>
        </references>
      </pivotArea>
    </format>
    <format dxfId="5300">
      <pivotArea dataOnly="0" labelOnly="1" fieldPosition="0">
        <references count="2">
          <reference field="0" count="1" selected="0">
            <x v="40"/>
          </reference>
          <reference field="1" count="1">
            <x v="515"/>
          </reference>
        </references>
      </pivotArea>
    </format>
    <format dxfId="5299">
      <pivotArea dataOnly="0" labelOnly="1" fieldPosition="0">
        <references count="2">
          <reference field="0" count="1" selected="0">
            <x v="41"/>
          </reference>
          <reference field="1" count="1">
            <x v="516"/>
          </reference>
        </references>
      </pivotArea>
    </format>
    <format dxfId="5298">
      <pivotArea dataOnly="0" labelOnly="1" fieldPosition="0">
        <references count="2">
          <reference field="0" count="1" selected="0">
            <x v="42"/>
          </reference>
          <reference field="1" count="1">
            <x v="517"/>
          </reference>
        </references>
      </pivotArea>
    </format>
    <format dxfId="5297">
      <pivotArea dataOnly="0" labelOnly="1" fieldPosition="0">
        <references count="2">
          <reference field="0" count="1" selected="0">
            <x v="43"/>
          </reference>
          <reference field="1" count="1">
            <x v="518"/>
          </reference>
        </references>
      </pivotArea>
    </format>
    <format dxfId="5296">
      <pivotArea dataOnly="0" labelOnly="1" fieldPosition="0">
        <references count="2">
          <reference field="0" count="1" selected="0">
            <x v="44"/>
          </reference>
          <reference field="1" count="1">
            <x v="519"/>
          </reference>
        </references>
      </pivotArea>
    </format>
    <format dxfId="5295">
      <pivotArea dataOnly="0" labelOnly="1" fieldPosition="0">
        <references count="2">
          <reference field="0" count="1" selected="0">
            <x v="45"/>
          </reference>
          <reference field="1" count="1">
            <x v="520"/>
          </reference>
        </references>
      </pivotArea>
    </format>
    <format dxfId="5294">
      <pivotArea dataOnly="0" labelOnly="1" fieldPosition="0">
        <references count="2">
          <reference field="0" count="1" selected="0">
            <x v="46"/>
          </reference>
          <reference field="1" count="1">
            <x v="521"/>
          </reference>
        </references>
      </pivotArea>
    </format>
    <format dxfId="5293">
      <pivotArea dataOnly="0" labelOnly="1" fieldPosition="0">
        <references count="2">
          <reference field="0" count="1" selected="0">
            <x v="47"/>
          </reference>
          <reference field="1" count="1">
            <x v="522"/>
          </reference>
        </references>
      </pivotArea>
    </format>
    <format dxfId="5292">
      <pivotArea dataOnly="0" labelOnly="1" fieldPosition="0">
        <references count="2">
          <reference field="0" count="1" selected="0">
            <x v="48"/>
          </reference>
          <reference field="1" count="1">
            <x v="523"/>
          </reference>
        </references>
      </pivotArea>
    </format>
    <format dxfId="5291">
      <pivotArea dataOnly="0" labelOnly="1" fieldPosition="0">
        <references count="2">
          <reference field="0" count="1" selected="0">
            <x v="49"/>
          </reference>
          <reference field="1" count="1">
            <x v="524"/>
          </reference>
        </references>
      </pivotArea>
    </format>
    <format dxfId="5290">
      <pivotArea dataOnly="0" labelOnly="1" fieldPosition="0">
        <references count="2">
          <reference field="0" count="1" selected="0">
            <x v="50"/>
          </reference>
          <reference field="1" count="1">
            <x v="525"/>
          </reference>
        </references>
      </pivotArea>
    </format>
    <format dxfId="5289">
      <pivotArea dataOnly="0" labelOnly="1" fieldPosition="0">
        <references count="2">
          <reference field="0" count="1" selected="0">
            <x v="51"/>
          </reference>
          <reference field="1" count="1">
            <x v="526"/>
          </reference>
        </references>
      </pivotArea>
    </format>
    <format dxfId="5288">
      <pivotArea dataOnly="0" labelOnly="1" fieldPosition="0">
        <references count="2">
          <reference field="0" count="1" selected="0">
            <x v="52"/>
          </reference>
          <reference field="1" count="1">
            <x v="527"/>
          </reference>
        </references>
      </pivotArea>
    </format>
    <format dxfId="5287">
      <pivotArea dataOnly="0" labelOnly="1" fieldPosition="0">
        <references count="2">
          <reference field="0" count="1" selected="0">
            <x v="53"/>
          </reference>
          <reference field="1" count="1">
            <x v="528"/>
          </reference>
        </references>
      </pivotArea>
    </format>
    <format dxfId="5286">
      <pivotArea dataOnly="0" labelOnly="1" fieldPosition="0">
        <references count="2">
          <reference field="0" count="1" selected="0">
            <x v="54"/>
          </reference>
          <reference field="1" count="1">
            <x v="529"/>
          </reference>
        </references>
      </pivotArea>
    </format>
    <format dxfId="5285">
      <pivotArea dataOnly="0" labelOnly="1" fieldPosition="0">
        <references count="2">
          <reference field="0" count="1" selected="0">
            <x v="55"/>
          </reference>
          <reference field="1" count="1">
            <x v="530"/>
          </reference>
        </references>
      </pivotArea>
    </format>
    <format dxfId="5284">
      <pivotArea dataOnly="0" labelOnly="1" fieldPosition="0">
        <references count="2">
          <reference field="0" count="1" selected="0">
            <x v="56"/>
          </reference>
          <reference field="1" count="1">
            <x v="531"/>
          </reference>
        </references>
      </pivotArea>
    </format>
    <format dxfId="5283">
      <pivotArea dataOnly="0" labelOnly="1" fieldPosition="0">
        <references count="2">
          <reference field="0" count="1" selected="0">
            <x v="57"/>
          </reference>
          <reference field="1" count="1">
            <x v="532"/>
          </reference>
        </references>
      </pivotArea>
    </format>
    <format dxfId="5282">
      <pivotArea dataOnly="0" labelOnly="1" fieldPosition="0">
        <references count="2">
          <reference field="0" count="1" selected="0">
            <x v="58"/>
          </reference>
          <reference field="1" count="1">
            <x v="533"/>
          </reference>
        </references>
      </pivotArea>
    </format>
    <format dxfId="5281">
      <pivotArea dataOnly="0" labelOnly="1" fieldPosition="0">
        <references count="2">
          <reference field="0" count="1" selected="0">
            <x v="59"/>
          </reference>
          <reference field="1" count="1">
            <x v="534"/>
          </reference>
        </references>
      </pivotArea>
    </format>
    <format dxfId="5280">
      <pivotArea dataOnly="0" labelOnly="1" fieldPosition="0">
        <references count="2">
          <reference field="0" count="1" selected="0">
            <x v="60"/>
          </reference>
          <reference field="1" count="1">
            <x v="535"/>
          </reference>
        </references>
      </pivotArea>
    </format>
    <format dxfId="5279">
      <pivotArea dataOnly="0" labelOnly="1" fieldPosition="0">
        <references count="2">
          <reference field="0" count="1" selected="0">
            <x v="61"/>
          </reference>
          <reference field="1" count="1">
            <x v="536"/>
          </reference>
        </references>
      </pivotArea>
    </format>
    <format dxfId="5278">
      <pivotArea dataOnly="0" labelOnly="1" fieldPosition="0">
        <references count="2">
          <reference field="0" count="1" selected="0">
            <x v="62"/>
          </reference>
          <reference field="1" count="1">
            <x v="537"/>
          </reference>
        </references>
      </pivotArea>
    </format>
    <format dxfId="5277">
      <pivotArea dataOnly="0" labelOnly="1" fieldPosition="0">
        <references count="2">
          <reference field="0" count="1" selected="0">
            <x v="63"/>
          </reference>
          <reference field="1" count="1">
            <x v="538"/>
          </reference>
        </references>
      </pivotArea>
    </format>
    <format dxfId="5276">
      <pivotArea dataOnly="0" labelOnly="1" fieldPosition="0">
        <references count="2">
          <reference field="0" count="1" selected="0">
            <x v="64"/>
          </reference>
          <reference field="1" count="1">
            <x v="539"/>
          </reference>
        </references>
      </pivotArea>
    </format>
    <format dxfId="5275">
      <pivotArea dataOnly="0" labelOnly="1" fieldPosition="0">
        <references count="2">
          <reference field="0" count="1" selected="0">
            <x v="65"/>
          </reference>
          <reference field="1" count="1">
            <x v="540"/>
          </reference>
        </references>
      </pivotArea>
    </format>
    <format dxfId="5274">
      <pivotArea dataOnly="0" labelOnly="1" fieldPosition="0">
        <references count="2">
          <reference field="0" count="1" selected="0">
            <x v="66"/>
          </reference>
          <reference field="1" count="1">
            <x v="541"/>
          </reference>
        </references>
      </pivotArea>
    </format>
    <format dxfId="5273">
      <pivotArea dataOnly="0" labelOnly="1" fieldPosition="0">
        <references count="2">
          <reference field="0" count="1" selected="0">
            <x v="67"/>
          </reference>
          <reference field="1" count="1">
            <x v="542"/>
          </reference>
        </references>
      </pivotArea>
    </format>
    <format dxfId="5272">
      <pivotArea dataOnly="0" labelOnly="1" fieldPosition="0">
        <references count="2">
          <reference field="0" count="1" selected="0">
            <x v="68"/>
          </reference>
          <reference field="1" count="1">
            <x v="543"/>
          </reference>
        </references>
      </pivotArea>
    </format>
    <format dxfId="5271">
      <pivotArea dataOnly="0" labelOnly="1" fieldPosition="0">
        <references count="2">
          <reference field="0" count="1" selected="0">
            <x v="69"/>
          </reference>
          <reference field="1" count="1">
            <x v="544"/>
          </reference>
        </references>
      </pivotArea>
    </format>
    <format dxfId="5270">
      <pivotArea dataOnly="0" labelOnly="1" fieldPosition="0">
        <references count="2">
          <reference field="0" count="1" selected="0">
            <x v="70"/>
          </reference>
          <reference field="1" count="1">
            <x v="545"/>
          </reference>
        </references>
      </pivotArea>
    </format>
    <format dxfId="5269">
      <pivotArea dataOnly="0" labelOnly="1" fieldPosition="0">
        <references count="2">
          <reference field="0" count="1" selected="0">
            <x v="71"/>
          </reference>
          <reference field="1" count="1">
            <x v="546"/>
          </reference>
        </references>
      </pivotArea>
    </format>
    <format dxfId="5268">
      <pivotArea dataOnly="0" labelOnly="1" fieldPosition="0">
        <references count="2">
          <reference field="0" count="1" selected="0">
            <x v="72"/>
          </reference>
          <reference field="1" count="1">
            <x v="547"/>
          </reference>
        </references>
      </pivotArea>
    </format>
    <format dxfId="5267">
      <pivotArea dataOnly="0" labelOnly="1" fieldPosition="0">
        <references count="2">
          <reference field="0" count="1" selected="0">
            <x v="73"/>
          </reference>
          <reference field="1" count="1">
            <x v="548"/>
          </reference>
        </references>
      </pivotArea>
    </format>
    <format dxfId="5266">
      <pivotArea dataOnly="0" labelOnly="1" fieldPosition="0">
        <references count="2">
          <reference field="0" count="1" selected="0">
            <x v="74"/>
          </reference>
          <reference field="1" count="1">
            <x v="549"/>
          </reference>
        </references>
      </pivotArea>
    </format>
    <format dxfId="5265">
      <pivotArea dataOnly="0" labelOnly="1" fieldPosition="0">
        <references count="2">
          <reference field="0" count="1" selected="0">
            <x v="75"/>
          </reference>
          <reference field="1" count="1">
            <x v="550"/>
          </reference>
        </references>
      </pivotArea>
    </format>
    <format dxfId="5264">
      <pivotArea dataOnly="0" labelOnly="1" fieldPosition="0">
        <references count="2">
          <reference field="0" count="1" selected="0">
            <x v="76"/>
          </reference>
          <reference field="1" count="1">
            <x v="551"/>
          </reference>
        </references>
      </pivotArea>
    </format>
    <format dxfId="5263">
      <pivotArea dataOnly="0" labelOnly="1" fieldPosition="0">
        <references count="2">
          <reference field="0" count="1" selected="0">
            <x v="77"/>
          </reference>
          <reference field="1" count="1">
            <x v="552"/>
          </reference>
        </references>
      </pivotArea>
    </format>
    <format dxfId="5262">
      <pivotArea dataOnly="0" labelOnly="1" fieldPosition="0">
        <references count="2">
          <reference field="0" count="1" selected="0">
            <x v="78"/>
          </reference>
          <reference field="1" count="1">
            <x v="553"/>
          </reference>
        </references>
      </pivotArea>
    </format>
    <format dxfId="5261">
      <pivotArea dataOnly="0" labelOnly="1" fieldPosition="0">
        <references count="2">
          <reference field="0" count="1" selected="0">
            <x v="79"/>
          </reference>
          <reference field="1" count="1">
            <x v="554"/>
          </reference>
        </references>
      </pivotArea>
    </format>
    <format dxfId="5260">
      <pivotArea dataOnly="0" labelOnly="1" fieldPosition="0">
        <references count="2">
          <reference field="0" count="1" selected="0">
            <x v="80"/>
          </reference>
          <reference field="1" count="1">
            <x v="555"/>
          </reference>
        </references>
      </pivotArea>
    </format>
    <format dxfId="5259">
      <pivotArea dataOnly="0" labelOnly="1" fieldPosition="0">
        <references count="2">
          <reference field="0" count="1" selected="0">
            <x v="81"/>
          </reference>
          <reference field="1" count="1">
            <x v="556"/>
          </reference>
        </references>
      </pivotArea>
    </format>
    <format dxfId="5258">
      <pivotArea dataOnly="0" labelOnly="1" fieldPosition="0">
        <references count="2">
          <reference field="0" count="1" selected="0">
            <x v="82"/>
          </reference>
          <reference field="1" count="1">
            <x v="557"/>
          </reference>
        </references>
      </pivotArea>
    </format>
    <format dxfId="5257">
      <pivotArea dataOnly="0" labelOnly="1" fieldPosition="0">
        <references count="2">
          <reference field="0" count="1" selected="0">
            <x v="83"/>
          </reference>
          <reference field="1" count="1">
            <x v="558"/>
          </reference>
        </references>
      </pivotArea>
    </format>
    <format dxfId="5256">
      <pivotArea dataOnly="0" labelOnly="1" fieldPosition="0">
        <references count="2">
          <reference field="0" count="1" selected="0">
            <x v="84"/>
          </reference>
          <reference field="1" count="1">
            <x v="559"/>
          </reference>
        </references>
      </pivotArea>
    </format>
    <format dxfId="5255">
      <pivotArea dataOnly="0" labelOnly="1" fieldPosition="0">
        <references count="2">
          <reference field="0" count="1" selected="0">
            <x v="85"/>
          </reference>
          <reference field="1" count="1">
            <x v="560"/>
          </reference>
        </references>
      </pivotArea>
    </format>
    <format dxfId="5254">
      <pivotArea dataOnly="0" labelOnly="1" fieldPosition="0">
        <references count="2">
          <reference field="0" count="1" selected="0">
            <x v="86"/>
          </reference>
          <reference field="1" count="1">
            <x v="561"/>
          </reference>
        </references>
      </pivotArea>
    </format>
    <format dxfId="5253">
      <pivotArea dataOnly="0" labelOnly="1" fieldPosition="0">
        <references count="2">
          <reference field="0" count="1" selected="0">
            <x v="87"/>
          </reference>
          <reference field="1" count="1">
            <x v="562"/>
          </reference>
        </references>
      </pivotArea>
    </format>
    <format dxfId="5252">
      <pivotArea dataOnly="0" labelOnly="1" fieldPosition="0">
        <references count="2">
          <reference field="0" count="1" selected="0">
            <x v="88"/>
          </reference>
          <reference field="1" count="1">
            <x v="563"/>
          </reference>
        </references>
      </pivotArea>
    </format>
    <format dxfId="5251">
      <pivotArea dataOnly="0" labelOnly="1" fieldPosition="0">
        <references count="2">
          <reference field="0" count="1" selected="0">
            <x v="89"/>
          </reference>
          <reference field="1" count="1">
            <x v="564"/>
          </reference>
        </references>
      </pivotArea>
    </format>
    <format dxfId="5250">
      <pivotArea dataOnly="0" labelOnly="1" fieldPosition="0">
        <references count="2">
          <reference field="0" count="1" selected="0">
            <x v="90"/>
          </reference>
          <reference field="1" count="1">
            <x v="565"/>
          </reference>
        </references>
      </pivotArea>
    </format>
    <format dxfId="5249">
      <pivotArea dataOnly="0" labelOnly="1" fieldPosition="0">
        <references count="2">
          <reference field="0" count="1" selected="0">
            <x v="91"/>
          </reference>
          <reference field="1" count="1">
            <x v="566"/>
          </reference>
        </references>
      </pivotArea>
    </format>
    <format dxfId="5248">
      <pivotArea dataOnly="0" labelOnly="1" fieldPosition="0">
        <references count="2">
          <reference field="0" count="1" selected="0">
            <x v="92"/>
          </reference>
          <reference field="1" count="1">
            <x v="567"/>
          </reference>
        </references>
      </pivotArea>
    </format>
    <format dxfId="5247">
      <pivotArea dataOnly="0" labelOnly="1" fieldPosition="0">
        <references count="2">
          <reference field="0" count="1" selected="0">
            <x v="93"/>
          </reference>
          <reference field="1" count="1">
            <x v="568"/>
          </reference>
        </references>
      </pivotArea>
    </format>
    <format dxfId="5246">
      <pivotArea dataOnly="0" labelOnly="1" fieldPosition="0">
        <references count="2">
          <reference field="0" count="1" selected="0">
            <x v="94"/>
          </reference>
          <reference field="1" count="1">
            <x v="569"/>
          </reference>
        </references>
      </pivotArea>
    </format>
    <format dxfId="5245">
      <pivotArea dataOnly="0" labelOnly="1" fieldPosition="0">
        <references count="2">
          <reference field="0" count="1" selected="0">
            <x v="95"/>
          </reference>
          <reference field="1" count="1">
            <x v="570"/>
          </reference>
        </references>
      </pivotArea>
    </format>
    <format dxfId="5244">
      <pivotArea dataOnly="0" labelOnly="1" fieldPosition="0">
        <references count="2">
          <reference field="0" count="1" selected="0">
            <x v="96"/>
          </reference>
          <reference field="1" count="1">
            <x v="571"/>
          </reference>
        </references>
      </pivotArea>
    </format>
    <format dxfId="5243">
      <pivotArea dataOnly="0" labelOnly="1" fieldPosition="0">
        <references count="2">
          <reference field="0" count="1" selected="0">
            <x v="97"/>
          </reference>
          <reference field="1" count="1">
            <x v="572"/>
          </reference>
        </references>
      </pivotArea>
    </format>
    <format dxfId="5242">
      <pivotArea dataOnly="0" labelOnly="1" fieldPosition="0">
        <references count="2">
          <reference field="0" count="1" selected="0">
            <x v="98"/>
          </reference>
          <reference field="1" count="1">
            <x v="573"/>
          </reference>
        </references>
      </pivotArea>
    </format>
    <format dxfId="5241">
      <pivotArea dataOnly="0" labelOnly="1" fieldPosition="0">
        <references count="2">
          <reference field="0" count="1" selected="0">
            <x v="99"/>
          </reference>
          <reference field="1" count="1">
            <x v="574"/>
          </reference>
        </references>
      </pivotArea>
    </format>
    <format dxfId="5240">
      <pivotArea dataOnly="0" labelOnly="1" fieldPosition="0">
        <references count="2">
          <reference field="0" count="1" selected="0">
            <x v="100"/>
          </reference>
          <reference field="1" count="1">
            <x v="575"/>
          </reference>
        </references>
      </pivotArea>
    </format>
    <format dxfId="5239">
      <pivotArea dataOnly="0" labelOnly="1" fieldPosition="0">
        <references count="2">
          <reference field="0" count="1" selected="0">
            <x v="101"/>
          </reference>
          <reference field="1" count="1">
            <x v="576"/>
          </reference>
        </references>
      </pivotArea>
    </format>
    <format dxfId="5238">
      <pivotArea dataOnly="0" labelOnly="1" fieldPosition="0">
        <references count="2">
          <reference field="0" count="1" selected="0">
            <x v="102"/>
          </reference>
          <reference field="1" count="1">
            <x v="577"/>
          </reference>
        </references>
      </pivotArea>
    </format>
    <format dxfId="5237">
      <pivotArea dataOnly="0" labelOnly="1" fieldPosition="0">
        <references count="2">
          <reference field="0" count="1" selected="0">
            <x v="103"/>
          </reference>
          <reference field="1" count="1">
            <x v="578"/>
          </reference>
        </references>
      </pivotArea>
    </format>
    <format dxfId="5236">
      <pivotArea dataOnly="0" labelOnly="1" fieldPosition="0">
        <references count="2">
          <reference field="0" count="1" selected="0">
            <x v="104"/>
          </reference>
          <reference field="1" count="1">
            <x v="579"/>
          </reference>
        </references>
      </pivotArea>
    </format>
    <format dxfId="5235">
      <pivotArea dataOnly="0" labelOnly="1" fieldPosition="0">
        <references count="2">
          <reference field="0" count="1" selected="0">
            <x v="105"/>
          </reference>
          <reference field="1" count="1">
            <x v="580"/>
          </reference>
        </references>
      </pivotArea>
    </format>
    <format dxfId="5234">
      <pivotArea dataOnly="0" labelOnly="1" fieldPosition="0">
        <references count="2">
          <reference field="0" count="1" selected="0">
            <x v="106"/>
          </reference>
          <reference field="1" count="1">
            <x v="581"/>
          </reference>
        </references>
      </pivotArea>
    </format>
    <format dxfId="5233">
      <pivotArea dataOnly="0" labelOnly="1" fieldPosition="0">
        <references count="2">
          <reference field="0" count="1" selected="0">
            <x v="107"/>
          </reference>
          <reference field="1" count="1">
            <x v="582"/>
          </reference>
        </references>
      </pivotArea>
    </format>
    <format dxfId="5232">
      <pivotArea dataOnly="0" labelOnly="1" fieldPosition="0">
        <references count="2">
          <reference field="0" count="1" selected="0">
            <x v="108"/>
          </reference>
          <reference field="1" count="1">
            <x v="583"/>
          </reference>
        </references>
      </pivotArea>
    </format>
    <format dxfId="5231">
      <pivotArea dataOnly="0" labelOnly="1" fieldPosition="0">
        <references count="2">
          <reference field="0" count="1" selected="0">
            <x v="109"/>
          </reference>
          <reference field="1" count="1">
            <x v="584"/>
          </reference>
        </references>
      </pivotArea>
    </format>
    <format dxfId="5230">
      <pivotArea dataOnly="0" labelOnly="1" fieldPosition="0">
        <references count="2">
          <reference field="0" count="1" selected="0">
            <x v="110"/>
          </reference>
          <reference field="1" count="1">
            <x v="585"/>
          </reference>
        </references>
      </pivotArea>
    </format>
    <format dxfId="5229">
      <pivotArea dataOnly="0" labelOnly="1" fieldPosition="0">
        <references count="2">
          <reference field="0" count="1" selected="0">
            <x v="111"/>
          </reference>
          <reference field="1" count="1">
            <x v="586"/>
          </reference>
        </references>
      </pivotArea>
    </format>
    <format dxfId="5228">
      <pivotArea dataOnly="0" labelOnly="1" fieldPosition="0">
        <references count="2">
          <reference field="0" count="1" selected="0">
            <x v="112"/>
          </reference>
          <reference field="1" count="1">
            <x v="587"/>
          </reference>
        </references>
      </pivotArea>
    </format>
    <format dxfId="5227">
      <pivotArea dataOnly="0" labelOnly="1" fieldPosition="0">
        <references count="2">
          <reference field="0" count="1" selected="0">
            <x v="113"/>
          </reference>
          <reference field="1" count="1">
            <x v="588"/>
          </reference>
        </references>
      </pivotArea>
    </format>
    <format dxfId="5226">
      <pivotArea dataOnly="0" labelOnly="1" fieldPosition="0">
        <references count="2">
          <reference field="0" count="1" selected="0">
            <x v="114"/>
          </reference>
          <reference field="1" count="1">
            <x v="589"/>
          </reference>
        </references>
      </pivotArea>
    </format>
    <format dxfId="5225">
      <pivotArea dataOnly="0" labelOnly="1" fieldPosition="0">
        <references count="2">
          <reference field="0" count="1" selected="0">
            <x v="115"/>
          </reference>
          <reference field="1" count="1">
            <x v="590"/>
          </reference>
        </references>
      </pivotArea>
    </format>
    <format dxfId="5224">
      <pivotArea dataOnly="0" labelOnly="1" fieldPosition="0">
        <references count="2">
          <reference field="0" count="1" selected="0">
            <x v="116"/>
          </reference>
          <reference field="1" count="1">
            <x v="591"/>
          </reference>
        </references>
      </pivotArea>
    </format>
    <format dxfId="5223">
      <pivotArea dataOnly="0" labelOnly="1" fieldPosition="0">
        <references count="2">
          <reference field="0" count="1" selected="0">
            <x v="117"/>
          </reference>
          <reference field="1" count="1">
            <x v="592"/>
          </reference>
        </references>
      </pivotArea>
    </format>
    <format dxfId="5222">
      <pivotArea dataOnly="0" labelOnly="1" fieldPosition="0">
        <references count="2">
          <reference field="0" count="1" selected="0">
            <x v="118"/>
          </reference>
          <reference field="1" count="1">
            <x v="593"/>
          </reference>
        </references>
      </pivotArea>
    </format>
    <format dxfId="5221">
      <pivotArea dataOnly="0" labelOnly="1" fieldPosition="0">
        <references count="2">
          <reference field="0" count="1" selected="0">
            <x v="119"/>
          </reference>
          <reference field="1" count="1">
            <x v="594"/>
          </reference>
        </references>
      </pivotArea>
    </format>
    <format dxfId="5220">
      <pivotArea dataOnly="0" labelOnly="1" fieldPosition="0">
        <references count="2">
          <reference field="0" count="1" selected="0">
            <x v="120"/>
          </reference>
          <reference field="1" count="1">
            <x v="595"/>
          </reference>
        </references>
      </pivotArea>
    </format>
    <format dxfId="5219">
      <pivotArea dataOnly="0" labelOnly="1" fieldPosition="0">
        <references count="2">
          <reference field="0" count="1" selected="0">
            <x v="121"/>
          </reference>
          <reference field="1" count="1">
            <x v="596"/>
          </reference>
        </references>
      </pivotArea>
    </format>
    <format dxfId="5218">
      <pivotArea dataOnly="0" labelOnly="1" fieldPosition="0">
        <references count="2">
          <reference field="0" count="1" selected="0">
            <x v="122"/>
          </reference>
          <reference field="1" count="1">
            <x v="597"/>
          </reference>
        </references>
      </pivotArea>
    </format>
    <format dxfId="5217">
      <pivotArea dataOnly="0" labelOnly="1" fieldPosition="0">
        <references count="2">
          <reference field="0" count="1" selected="0">
            <x v="123"/>
          </reference>
          <reference field="1" count="1">
            <x v="598"/>
          </reference>
        </references>
      </pivotArea>
    </format>
    <format dxfId="5216">
      <pivotArea dataOnly="0" labelOnly="1" fieldPosition="0">
        <references count="2">
          <reference field="0" count="1" selected="0">
            <x v="124"/>
          </reference>
          <reference field="1" count="1">
            <x v="599"/>
          </reference>
        </references>
      </pivotArea>
    </format>
    <format dxfId="5215">
      <pivotArea dataOnly="0" labelOnly="1" fieldPosition="0">
        <references count="2">
          <reference field="0" count="1" selected="0">
            <x v="125"/>
          </reference>
          <reference field="1" count="1">
            <x v="600"/>
          </reference>
        </references>
      </pivotArea>
    </format>
    <format dxfId="5214">
      <pivotArea dataOnly="0" labelOnly="1" fieldPosition="0">
        <references count="2">
          <reference field="0" count="1" selected="0">
            <x v="126"/>
          </reference>
          <reference field="1" count="1">
            <x v="601"/>
          </reference>
        </references>
      </pivotArea>
    </format>
    <format dxfId="5213">
      <pivotArea dataOnly="0" labelOnly="1" fieldPosition="0">
        <references count="2">
          <reference field="0" count="1" selected="0">
            <x v="127"/>
          </reference>
          <reference field="1" count="1">
            <x v="602"/>
          </reference>
        </references>
      </pivotArea>
    </format>
    <format dxfId="5212">
      <pivotArea dataOnly="0" labelOnly="1" fieldPosition="0">
        <references count="2">
          <reference field="0" count="1" selected="0">
            <x v="128"/>
          </reference>
          <reference field="1" count="1">
            <x v="603"/>
          </reference>
        </references>
      </pivotArea>
    </format>
    <format dxfId="5211">
      <pivotArea dataOnly="0" labelOnly="1" fieldPosition="0">
        <references count="2">
          <reference field="0" count="1" selected="0">
            <x v="129"/>
          </reference>
          <reference field="1" count="1">
            <x v="604"/>
          </reference>
        </references>
      </pivotArea>
    </format>
    <format dxfId="5210">
      <pivotArea dataOnly="0" labelOnly="1" fieldPosition="0">
        <references count="2">
          <reference field="0" count="1" selected="0">
            <x v="130"/>
          </reference>
          <reference field="1" count="1">
            <x v="605"/>
          </reference>
        </references>
      </pivotArea>
    </format>
    <format dxfId="5209">
      <pivotArea dataOnly="0" labelOnly="1" fieldPosition="0">
        <references count="2">
          <reference field="0" count="1" selected="0">
            <x v="131"/>
          </reference>
          <reference field="1" count="1">
            <x v="606"/>
          </reference>
        </references>
      </pivotArea>
    </format>
    <format dxfId="5208">
      <pivotArea dataOnly="0" labelOnly="1" fieldPosition="0">
        <references count="2">
          <reference field="0" count="1" selected="0">
            <x v="132"/>
          </reference>
          <reference field="1" count="1">
            <x v="607"/>
          </reference>
        </references>
      </pivotArea>
    </format>
    <format dxfId="5207">
      <pivotArea dataOnly="0" labelOnly="1" fieldPosition="0">
        <references count="2">
          <reference field="0" count="1" selected="0">
            <x v="133"/>
          </reference>
          <reference field="1" count="1">
            <x v="608"/>
          </reference>
        </references>
      </pivotArea>
    </format>
    <format dxfId="5206">
      <pivotArea dataOnly="0" labelOnly="1" fieldPosition="0">
        <references count="2">
          <reference field="0" count="1" selected="0">
            <x v="134"/>
          </reference>
          <reference field="1" count="1">
            <x v="609"/>
          </reference>
        </references>
      </pivotArea>
    </format>
    <format dxfId="5205">
      <pivotArea dataOnly="0" labelOnly="1" fieldPosition="0">
        <references count="2">
          <reference field="0" count="1" selected="0">
            <x v="135"/>
          </reference>
          <reference field="1" count="1">
            <x v="610"/>
          </reference>
        </references>
      </pivotArea>
    </format>
    <format dxfId="5204">
      <pivotArea dataOnly="0" labelOnly="1" fieldPosition="0">
        <references count="2">
          <reference field="0" count="1" selected="0">
            <x v="136"/>
          </reference>
          <reference field="1" count="1">
            <x v="611"/>
          </reference>
        </references>
      </pivotArea>
    </format>
    <format dxfId="5203">
      <pivotArea dataOnly="0" labelOnly="1" fieldPosition="0">
        <references count="2">
          <reference field="0" count="1" selected="0">
            <x v="137"/>
          </reference>
          <reference field="1" count="1">
            <x v="612"/>
          </reference>
        </references>
      </pivotArea>
    </format>
    <format dxfId="5202">
      <pivotArea dataOnly="0" labelOnly="1" fieldPosition="0">
        <references count="2">
          <reference field="0" count="1" selected="0">
            <x v="138"/>
          </reference>
          <reference field="1" count="1">
            <x v="613"/>
          </reference>
        </references>
      </pivotArea>
    </format>
    <format dxfId="5201">
      <pivotArea dataOnly="0" labelOnly="1" fieldPosition="0">
        <references count="2">
          <reference field="0" count="1" selected="0">
            <x v="139"/>
          </reference>
          <reference field="1" count="1">
            <x v="614"/>
          </reference>
        </references>
      </pivotArea>
    </format>
    <format dxfId="5200">
      <pivotArea dataOnly="0" labelOnly="1" fieldPosition="0">
        <references count="2">
          <reference field="0" count="1" selected="0">
            <x v="140"/>
          </reference>
          <reference field="1" count="1">
            <x v="615"/>
          </reference>
        </references>
      </pivotArea>
    </format>
    <format dxfId="5199">
      <pivotArea dataOnly="0" labelOnly="1" fieldPosition="0">
        <references count="2">
          <reference field="0" count="1" selected="0">
            <x v="141"/>
          </reference>
          <reference field="1" count="1">
            <x v="616"/>
          </reference>
        </references>
      </pivotArea>
    </format>
    <format dxfId="5198">
      <pivotArea dataOnly="0" labelOnly="1" fieldPosition="0">
        <references count="2">
          <reference field="0" count="1" selected="0">
            <x v="142"/>
          </reference>
          <reference field="1" count="1">
            <x v="617"/>
          </reference>
        </references>
      </pivotArea>
    </format>
    <format dxfId="5197">
      <pivotArea dataOnly="0" labelOnly="1" fieldPosition="0">
        <references count="2">
          <reference field="0" count="1" selected="0">
            <x v="143"/>
          </reference>
          <reference field="1" count="1">
            <x v="618"/>
          </reference>
        </references>
      </pivotArea>
    </format>
    <format dxfId="5196">
      <pivotArea dataOnly="0" labelOnly="1" fieldPosition="0">
        <references count="2">
          <reference field="0" count="1" selected="0">
            <x v="144"/>
          </reference>
          <reference field="1" count="1">
            <x v="619"/>
          </reference>
        </references>
      </pivotArea>
    </format>
    <format dxfId="5195">
      <pivotArea dataOnly="0" labelOnly="1" fieldPosition="0">
        <references count="2">
          <reference field="0" count="1" selected="0">
            <x v="145"/>
          </reference>
          <reference field="1" count="1">
            <x v="620"/>
          </reference>
        </references>
      </pivotArea>
    </format>
    <format dxfId="5194">
      <pivotArea dataOnly="0" labelOnly="1" fieldPosition="0">
        <references count="2">
          <reference field="0" count="1" selected="0">
            <x v="146"/>
          </reference>
          <reference field="1" count="1">
            <x v="621"/>
          </reference>
        </references>
      </pivotArea>
    </format>
    <format dxfId="5193">
      <pivotArea dataOnly="0" labelOnly="1" fieldPosition="0">
        <references count="2">
          <reference field="0" count="1" selected="0">
            <x v="147"/>
          </reference>
          <reference field="1" count="1">
            <x v="622"/>
          </reference>
        </references>
      </pivotArea>
    </format>
    <format dxfId="5192">
      <pivotArea dataOnly="0" labelOnly="1" fieldPosition="0">
        <references count="2">
          <reference field="0" count="1" selected="0">
            <x v="148"/>
          </reference>
          <reference field="1" count="1">
            <x v="623"/>
          </reference>
        </references>
      </pivotArea>
    </format>
    <format dxfId="5191">
      <pivotArea dataOnly="0" labelOnly="1" fieldPosition="0">
        <references count="2">
          <reference field="0" count="1" selected="0">
            <x v="149"/>
          </reference>
          <reference field="1" count="1">
            <x v="624"/>
          </reference>
        </references>
      </pivotArea>
    </format>
    <format dxfId="5190">
      <pivotArea dataOnly="0" labelOnly="1" fieldPosition="0">
        <references count="2">
          <reference field="0" count="1" selected="0">
            <x v="150"/>
          </reference>
          <reference field="1" count="1">
            <x v="625"/>
          </reference>
        </references>
      </pivotArea>
    </format>
    <format dxfId="5189">
      <pivotArea dataOnly="0" labelOnly="1" fieldPosition="0">
        <references count="2">
          <reference field="0" count="1" selected="0">
            <x v="151"/>
          </reference>
          <reference field="1" count="1">
            <x v="626"/>
          </reference>
        </references>
      </pivotArea>
    </format>
    <format dxfId="5188">
      <pivotArea dataOnly="0" labelOnly="1" fieldPosition="0">
        <references count="2">
          <reference field="0" count="1" selected="0">
            <x v="152"/>
          </reference>
          <reference field="1" count="1">
            <x v="627"/>
          </reference>
        </references>
      </pivotArea>
    </format>
    <format dxfId="5187">
      <pivotArea dataOnly="0" labelOnly="1" fieldPosition="0">
        <references count="2">
          <reference field="0" count="1" selected="0">
            <x v="153"/>
          </reference>
          <reference field="1" count="1">
            <x v="628"/>
          </reference>
        </references>
      </pivotArea>
    </format>
    <format dxfId="5186">
      <pivotArea dataOnly="0" labelOnly="1" fieldPosition="0">
        <references count="2">
          <reference field="0" count="1" selected="0">
            <x v="154"/>
          </reference>
          <reference field="1" count="1">
            <x v="629"/>
          </reference>
        </references>
      </pivotArea>
    </format>
    <format dxfId="5185">
      <pivotArea dataOnly="0" labelOnly="1" fieldPosition="0">
        <references count="2">
          <reference field="0" count="1" selected="0">
            <x v="155"/>
          </reference>
          <reference field="1" count="1">
            <x v="630"/>
          </reference>
        </references>
      </pivotArea>
    </format>
    <format dxfId="5184">
      <pivotArea dataOnly="0" labelOnly="1" fieldPosition="0">
        <references count="2">
          <reference field="0" count="1" selected="0">
            <x v="156"/>
          </reference>
          <reference field="1" count="1">
            <x v="631"/>
          </reference>
        </references>
      </pivotArea>
    </format>
    <format dxfId="5183">
      <pivotArea dataOnly="0" labelOnly="1" fieldPosition="0">
        <references count="2">
          <reference field="0" count="1" selected="0">
            <x v="157"/>
          </reference>
          <reference field="1" count="1">
            <x v="632"/>
          </reference>
        </references>
      </pivotArea>
    </format>
    <format dxfId="5182">
      <pivotArea dataOnly="0" labelOnly="1" fieldPosition="0">
        <references count="2">
          <reference field="0" count="1" selected="0">
            <x v="158"/>
          </reference>
          <reference field="1" count="1">
            <x v="633"/>
          </reference>
        </references>
      </pivotArea>
    </format>
    <format dxfId="5181">
      <pivotArea dataOnly="0" labelOnly="1" fieldPosition="0">
        <references count="2">
          <reference field="0" count="1" selected="0">
            <x v="159"/>
          </reference>
          <reference field="1" count="1">
            <x v="634"/>
          </reference>
        </references>
      </pivotArea>
    </format>
    <format dxfId="5180">
      <pivotArea dataOnly="0" labelOnly="1" fieldPosition="0">
        <references count="2">
          <reference field="0" count="1" selected="0">
            <x v="160"/>
          </reference>
          <reference field="1" count="1">
            <x v="635"/>
          </reference>
        </references>
      </pivotArea>
    </format>
    <format dxfId="5179">
      <pivotArea dataOnly="0" labelOnly="1" fieldPosition="0">
        <references count="2">
          <reference field="0" count="1" selected="0">
            <x v="161"/>
          </reference>
          <reference field="1" count="1">
            <x v="636"/>
          </reference>
        </references>
      </pivotArea>
    </format>
    <format dxfId="5178">
      <pivotArea dataOnly="0" labelOnly="1" fieldPosition="0">
        <references count="2">
          <reference field="0" count="1" selected="0">
            <x v="162"/>
          </reference>
          <reference field="1" count="1">
            <x v="637"/>
          </reference>
        </references>
      </pivotArea>
    </format>
    <format dxfId="5177">
      <pivotArea dataOnly="0" labelOnly="1" fieldPosition="0">
        <references count="2">
          <reference field="0" count="1" selected="0">
            <x v="163"/>
          </reference>
          <reference field="1" count="1">
            <x v="638"/>
          </reference>
        </references>
      </pivotArea>
    </format>
    <format dxfId="5176">
      <pivotArea dataOnly="0" labelOnly="1" fieldPosition="0">
        <references count="2">
          <reference field="0" count="1" selected="0">
            <x v="164"/>
          </reference>
          <reference field="1" count="1">
            <x v="639"/>
          </reference>
        </references>
      </pivotArea>
    </format>
    <format dxfId="5175">
      <pivotArea dataOnly="0" labelOnly="1" fieldPosition="0">
        <references count="2">
          <reference field="0" count="1" selected="0">
            <x v="165"/>
          </reference>
          <reference field="1" count="1">
            <x v="640"/>
          </reference>
        </references>
      </pivotArea>
    </format>
    <format dxfId="5174">
      <pivotArea dataOnly="0" labelOnly="1" fieldPosition="0">
        <references count="2">
          <reference field="0" count="1" selected="0">
            <x v="166"/>
          </reference>
          <reference field="1" count="1">
            <x v="641"/>
          </reference>
        </references>
      </pivotArea>
    </format>
    <format dxfId="5173">
      <pivotArea dataOnly="0" labelOnly="1" fieldPosition="0">
        <references count="2">
          <reference field="0" count="1" selected="0">
            <x v="167"/>
          </reference>
          <reference field="1" count="1">
            <x v="642"/>
          </reference>
        </references>
      </pivotArea>
    </format>
    <format dxfId="5172">
      <pivotArea dataOnly="0" labelOnly="1" fieldPosition="0">
        <references count="2">
          <reference field="0" count="1" selected="0">
            <x v="168"/>
          </reference>
          <reference field="1" count="1">
            <x v="643"/>
          </reference>
        </references>
      </pivotArea>
    </format>
    <format dxfId="5171">
      <pivotArea dataOnly="0" labelOnly="1" fieldPosition="0">
        <references count="2">
          <reference field="0" count="1" selected="0">
            <x v="169"/>
          </reference>
          <reference field="1" count="1">
            <x v="644"/>
          </reference>
        </references>
      </pivotArea>
    </format>
    <format dxfId="5170">
      <pivotArea dataOnly="0" labelOnly="1" fieldPosition="0">
        <references count="2">
          <reference field="0" count="1" selected="0">
            <x v="170"/>
          </reference>
          <reference field="1" count="1">
            <x v="645"/>
          </reference>
        </references>
      </pivotArea>
    </format>
    <format dxfId="5169">
      <pivotArea dataOnly="0" labelOnly="1" fieldPosition="0">
        <references count="2">
          <reference field="0" count="1" selected="0">
            <x v="171"/>
          </reference>
          <reference field="1" count="1">
            <x v="646"/>
          </reference>
        </references>
      </pivotArea>
    </format>
    <format dxfId="5168">
      <pivotArea dataOnly="0" labelOnly="1" fieldPosition="0">
        <references count="2">
          <reference field="0" count="1" selected="0">
            <x v="172"/>
          </reference>
          <reference field="1" count="1">
            <x v="647"/>
          </reference>
        </references>
      </pivotArea>
    </format>
    <format dxfId="5167">
      <pivotArea dataOnly="0" labelOnly="1" fieldPosition="0">
        <references count="2">
          <reference field="0" count="1" selected="0">
            <x v="173"/>
          </reference>
          <reference field="1" count="1">
            <x v="648"/>
          </reference>
        </references>
      </pivotArea>
    </format>
    <format dxfId="5166">
      <pivotArea dataOnly="0" labelOnly="1" fieldPosition="0">
        <references count="2">
          <reference field="0" count="1" selected="0">
            <x v="174"/>
          </reference>
          <reference field="1" count="1">
            <x v="649"/>
          </reference>
        </references>
      </pivotArea>
    </format>
    <format dxfId="5165">
      <pivotArea dataOnly="0" labelOnly="1" fieldPosition="0">
        <references count="2">
          <reference field="0" count="1" selected="0">
            <x v="175"/>
          </reference>
          <reference field="1" count="1">
            <x v="650"/>
          </reference>
        </references>
      </pivotArea>
    </format>
    <format dxfId="5164">
      <pivotArea dataOnly="0" labelOnly="1" fieldPosition="0">
        <references count="2">
          <reference field="0" count="1" selected="0">
            <x v="176"/>
          </reference>
          <reference field="1" count="1">
            <x v="651"/>
          </reference>
        </references>
      </pivotArea>
    </format>
    <format dxfId="5163">
      <pivotArea dataOnly="0" labelOnly="1" fieldPosition="0">
        <references count="2">
          <reference field="0" count="1" selected="0">
            <x v="177"/>
          </reference>
          <reference field="1" count="1">
            <x v="652"/>
          </reference>
        </references>
      </pivotArea>
    </format>
    <format dxfId="5162">
      <pivotArea dataOnly="0" labelOnly="1" fieldPosition="0">
        <references count="2">
          <reference field="0" count="1" selected="0">
            <x v="178"/>
          </reference>
          <reference field="1" count="1">
            <x v="653"/>
          </reference>
        </references>
      </pivotArea>
    </format>
    <format dxfId="5161">
      <pivotArea dataOnly="0" labelOnly="1" fieldPosition="0">
        <references count="2">
          <reference field="0" count="1" selected="0">
            <x v="179"/>
          </reference>
          <reference field="1" count="1">
            <x v="654"/>
          </reference>
        </references>
      </pivotArea>
    </format>
    <format dxfId="5160">
      <pivotArea dataOnly="0" labelOnly="1" fieldPosition="0">
        <references count="2">
          <reference field="0" count="1" selected="0">
            <x v="180"/>
          </reference>
          <reference field="1" count="1">
            <x v="655"/>
          </reference>
        </references>
      </pivotArea>
    </format>
    <format dxfId="5159">
      <pivotArea dataOnly="0" labelOnly="1" fieldPosition="0">
        <references count="2">
          <reference field="0" count="1" selected="0">
            <x v="181"/>
          </reference>
          <reference field="1" count="1">
            <x v="656"/>
          </reference>
        </references>
      </pivotArea>
    </format>
    <format dxfId="5158">
      <pivotArea dataOnly="0" labelOnly="1" fieldPosition="0">
        <references count="2">
          <reference field="0" count="1" selected="0">
            <x v="182"/>
          </reference>
          <reference field="1" count="1">
            <x v="657"/>
          </reference>
        </references>
      </pivotArea>
    </format>
    <format dxfId="5157">
      <pivotArea dataOnly="0" labelOnly="1" fieldPosition="0">
        <references count="2">
          <reference field="0" count="1" selected="0">
            <x v="183"/>
          </reference>
          <reference field="1" count="1">
            <x v="658"/>
          </reference>
        </references>
      </pivotArea>
    </format>
    <format dxfId="5156">
      <pivotArea dataOnly="0" labelOnly="1" fieldPosition="0">
        <references count="2">
          <reference field="0" count="1" selected="0">
            <x v="184"/>
          </reference>
          <reference field="1" count="1">
            <x v="659"/>
          </reference>
        </references>
      </pivotArea>
    </format>
    <format dxfId="5155">
      <pivotArea dataOnly="0" labelOnly="1" fieldPosition="0">
        <references count="2">
          <reference field="0" count="1" selected="0">
            <x v="185"/>
          </reference>
          <reference field="1" count="1">
            <x v="660"/>
          </reference>
        </references>
      </pivotArea>
    </format>
    <format dxfId="5154">
      <pivotArea dataOnly="0" labelOnly="1" fieldPosition="0">
        <references count="2">
          <reference field="0" count="1" selected="0">
            <x v="186"/>
          </reference>
          <reference field="1" count="1">
            <x v="661"/>
          </reference>
        </references>
      </pivotArea>
    </format>
    <format dxfId="5153">
      <pivotArea dataOnly="0" labelOnly="1" fieldPosition="0">
        <references count="2">
          <reference field="0" count="1" selected="0">
            <x v="187"/>
          </reference>
          <reference field="1" count="1">
            <x v="662"/>
          </reference>
        </references>
      </pivotArea>
    </format>
    <format dxfId="5152">
      <pivotArea dataOnly="0" labelOnly="1" fieldPosition="0">
        <references count="2">
          <reference field="0" count="1" selected="0">
            <x v="188"/>
          </reference>
          <reference field="1" count="1">
            <x v="663"/>
          </reference>
        </references>
      </pivotArea>
    </format>
    <format dxfId="5151">
      <pivotArea dataOnly="0" labelOnly="1" fieldPosition="0">
        <references count="2">
          <reference field="0" count="1" selected="0">
            <x v="189"/>
          </reference>
          <reference field="1" count="1">
            <x v="664"/>
          </reference>
        </references>
      </pivotArea>
    </format>
    <format dxfId="5150">
      <pivotArea dataOnly="0" labelOnly="1" fieldPosition="0">
        <references count="2">
          <reference field="0" count="1" selected="0">
            <x v="190"/>
          </reference>
          <reference field="1" count="1">
            <x v="665"/>
          </reference>
        </references>
      </pivotArea>
    </format>
    <format dxfId="5149">
      <pivotArea dataOnly="0" labelOnly="1" fieldPosition="0">
        <references count="2">
          <reference field="0" count="1" selected="0">
            <x v="191"/>
          </reference>
          <reference field="1" count="1">
            <x v="666"/>
          </reference>
        </references>
      </pivotArea>
    </format>
    <format dxfId="5148">
      <pivotArea dataOnly="0" labelOnly="1" fieldPosition="0">
        <references count="2">
          <reference field="0" count="1" selected="0">
            <x v="192"/>
          </reference>
          <reference field="1" count="1">
            <x v="667"/>
          </reference>
        </references>
      </pivotArea>
    </format>
    <format dxfId="5147">
      <pivotArea dataOnly="0" labelOnly="1" fieldPosition="0">
        <references count="2">
          <reference field="0" count="1" selected="0">
            <x v="193"/>
          </reference>
          <reference field="1" count="1">
            <x v="668"/>
          </reference>
        </references>
      </pivotArea>
    </format>
    <format dxfId="5146">
      <pivotArea dataOnly="0" labelOnly="1" fieldPosition="0">
        <references count="2">
          <reference field="0" count="1" selected="0">
            <x v="194"/>
          </reference>
          <reference field="1" count="1">
            <x v="669"/>
          </reference>
        </references>
      </pivotArea>
    </format>
    <format dxfId="5145">
      <pivotArea dataOnly="0" labelOnly="1" fieldPosition="0">
        <references count="2">
          <reference field="0" count="1" selected="0">
            <x v="195"/>
          </reference>
          <reference field="1" count="1">
            <x v="670"/>
          </reference>
        </references>
      </pivotArea>
    </format>
    <format dxfId="5144">
      <pivotArea dataOnly="0" labelOnly="1" fieldPosition="0">
        <references count="2">
          <reference field="0" count="1" selected="0">
            <x v="196"/>
          </reference>
          <reference field="1" count="1">
            <x v="671"/>
          </reference>
        </references>
      </pivotArea>
    </format>
    <format dxfId="5143">
      <pivotArea dataOnly="0" labelOnly="1" fieldPosition="0">
        <references count="2">
          <reference field="0" count="1" selected="0">
            <x v="197"/>
          </reference>
          <reference field="1" count="1">
            <x v="672"/>
          </reference>
        </references>
      </pivotArea>
    </format>
    <format dxfId="5142">
      <pivotArea dataOnly="0" labelOnly="1" fieldPosition="0">
        <references count="2">
          <reference field="0" count="1" selected="0">
            <x v="198"/>
          </reference>
          <reference field="1" count="1">
            <x v="673"/>
          </reference>
        </references>
      </pivotArea>
    </format>
    <format dxfId="5141">
      <pivotArea dataOnly="0" labelOnly="1" fieldPosition="0">
        <references count="2">
          <reference field="0" count="1" selected="0">
            <x v="199"/>
          </reference>
          <reference field="1" count="1">
            <x v="674"/>
          </reference>
        </references>
      </pivotArea>
    </format>
    <format dxfId="5140">
      <pivotArea dataOnly="0" labelOnly="1" fieldPosition="0">
        <references count="2">
          <reference field="0" count="1" selected="0">
            <x v="200"/>
          </reference>
          <reference field="1" count="1">
            <x v="675"/>
          </reference>
        </references>
      </pivotArea>
    </format>
    <format dxfId="5139">
      <pivotArea dataOnly="0" labelOnly="1" fieldPosition="0">
        <references count="2">
          <reference field="0" count="1" selected="0">
            <x v="201"/>
          </reference>
          <reference field="1" count="1">
            <x v="676"/>
          </reference>
        </references>
      </pivotArea>
    </format>
    <format dxfId="5138">
      <pivotArea dataOnly="0" labelOnly="1" fieldPosition="0">
        <references count="2">
          <reference field="0" count="1" selected="0">
            <x v="202"/>
          </reference>
          <reference field="1" count="1">
            <x v="677"/>
          </reference>
        </references>
      </pivotArea>
    </format>
    <format dxfId="5137">
      <pivotArea dataOnly="0" labelOnly="1" fieldPosition="0">
        <references count="2">
          <reference field="0" count="1" selected="0">
            <x v="203"/>
          </reference>
          <reference field="1" count="1">
            <x v="678"/>
          </reference>
        </references>
      </pivotArea>
    </format>
    <format dxfId="5136">
      <pivotArea dataOnly="0" labelOnly="1" fieldPosition="0">
        <references count="2">
          <reference field="0" count="1" selected="0">
            <x v="204"/>
          </reference>
          <reference field="1" count="1">
            <x v="679"/>
          </reference>
        </references>
      </pivotArea>
    </format>
    <format dxfId="5135">
      <pivotArea dataOnly="0" labelOnly="1" fieldPosition="0">
        <references count="2">
          <reference field="0" count="1" selected="0">
            <x v="205"/>
          </reference>
          <reference field="1" count="1">
            <x v="680"/>
          </reference>
        </references>
      </pivotArea>
    </format>
    <format dxfId="5134">
      <pivotArea dataOnly="0" labelOnly="1" fieldPosition="0">
        <references count="2">
          <reference field="0" count="1" selected="0">
            <x v="206"/>
          </reference>
          <reference field="1" count="1">
            <x v="681"/>
          </reference>
        </references>
      </pivotArea>
    </format>
    <format dxfId="5133">
      <pivotArea dataOnly="0" labelOnly="1" fieldPosition="0">
        <references count="2">
          <reference field="0" count="1" selected="0">
            <x v="207"/>
          </reference>
          <reference field="1" count="1">
            <x v="682"/>
          </reference>
        </references>
      </pivotArea>
    </format>
    <format dxfId="5132">
      <pivotArea dataOnly="0" labelOnly="1" fieldPosition="0">
        <references count="2">
          <reference field="0" count="1" selected="0">
            <x v="208"/>
          </reference>
          <reference field="1" count="1">
            <x v="683"/>
          </reference>
        </references>
      </pivotArea>
    </format>
    <format dxfId="5131">
      <pivotArea dataOnly="0" labelOnly="1" fieldPosition="0">
        <references count="2">
          <reference field="0" count="1" selected="0">
            <x v="209"/>
          </reference>
          <reference field="1" count="1">
            <x v="684"/>
          </reference>
        </references>
      </pivotArea>
    </format>
    <format dxfId="5130">
      <pivotArea dataOnly="0" labelOnly="1" fieldPosition="0">
        <references count="2">
          <reference field="0" count="1" selected="0">
            <x v="210"/>
          </reference>
          <reference field="1" count="1">
            <x v="685"/>
          </reference>
        </references>
      </pivotArea>
    </format>
    <format dxfId="5129">
      <pivotArea dataOnly="0" labelOnly="1" fieldPosition="0">
        <references count="2">
          <reference field="0" count="1" selected="0">
            <x v="211"/>
          </reference>
          <reference field="1" count="1">
            <x v="686"/>
          </reference>
        </references>
      </pivotArea>
    </format>
    <format dxfId="5128">
      <pivotArea dataOnly="0" labelOnly="1" fieldPosition="0">
        <references count="2">
          <reference field="0" count="1" selected="0">
            <x v="212"/>
          </reference>
          <reference field="1" count="1">
            <x v="687"/>
          </reference>
        </references>
      </pivotArea>
    </format>
    <format dxfId="5127">
      <pivotArea dataOnly="0" labelOnly="1" fieldPosition="0">
        <references count="2">
          <reference field="0" count="1" selected="0">
            <x v="213"/>
          </reference>
          <reference field="1" count="1">
            <x v="688"/>
          </reference>
        </references>
      </pivotArea>
    </format>
    <format dxfId="5126">
      <pivotArea dataOnly="0" labelOnly="1" fieldPosition="0">
        <references count="2">
          <reference field="0" count="1" selected="0">
            <x v="214"/>
          </reference>
          <reference field="1" count="1">
            <x v="689"/>
          </reference>
        </references>
      </pivotArea>
    </format>
    <format dxfId="5125">
      <pivotArea dataOnly="0" labelOnly="1" fieldPosition="0">
        <references count="2">
          <reference field="0" count="1" selected="0">
            <x v="215"/>
          </reference>
          <reference field="1" count="1">
            <x v="690"/>
          </reference>
        </references>
      </pivotArea>
    </format>
    <format dxfId="5124">
      <pivotArea dataOnly="0" labelOnly="1" fieldPosition="0">
        <references count="2">
          <reference field="0" count="1" selected="0">
            <x v="216"/>
          </reference>
          <reference field="1" count="1">
            <x v="691"/>
          </reference>
        </references>
      </pivotArea>
    </format>
    <format dxfId="5123">
      <pivotArea dataOnly="0" labelOnly="1" fieldPosition="0">
        <references count="2">
          <reference field="0" count="1" selected="0">
            <x v="217"/>
          </reference>
          <reference field="1" count="1">
            <x v="692"/>
          </reference>
        </references>
      </pivotArea>
    </format>
    <format dxfId="5122">
      <pivotArea dataOnly="0" labelOnly="1" fieldPosition="0">
        <references count="2">
          <reference field="0" count="1" selected="0">
            <x v="218"/>
          </reference>
          <reference field="1" count="1">
            <x v="693"/>
          </reference>
        </references>
      </pivotArea>
    </format>
    <format dxfId="5121">
      <pivotArea dataOnly="0" labelOnly="1" fieldPosition="0">
        <references count="2">
          <reference field="0" count="1" selected="0">
            <x v="219"/>
          </reference>
          <reference field="1" count="1">
            <x v="694"/>
          </reference>
        </references>
      </pivotArea>
    </format>
    <format dxfId="5120">
      <pivotArea dataOnly="0" labelOnly="1" fieldPosition="0">
        <references count="2">
          <reference field="0" count="1" selected="0">
            <x v="220"/>
          </reference>
          <reference field="1" count="1">
            <x v="695"/>
          </reference>
        </references>
      </pivotArea>
    </format>
    <format dxfId="5119">
      <pivotArea dataOnly="0" labelOnly="1" fieldPosition="0">
        <references count="2">
          <reference field="0" count="1" selected="0">
            <x v="221"/>
          </reference>
          <reference field="1" count="1">
            <x v="696"/>
          </reference>
        </references>
      </pivotArea>
    </format>
    <format dxfId="5118">
      <pivotArea dataOnly="0" labelOnly="1" fieldPosition="0">
        <references count="2">
          <reference field="0" count="1" selected="0">
            <x v="222"/>
          </reference>
          <reference field="1" count="1">
            <x v="697"/>
          </reference>
        </references>
      </pivotArea>
    </format>
    <format dxfId="5117">
      <pivotArea dataOnly="0" labelOnly="1" fieldPosition="0">
        <references count="2">
          <reference field="0" count="1" selected="0">
            <x v="223"/>
          </reference>
          <reference field="1" count="1">
            <x v="698"/>
          </reference>
        </references>
      </pivotArea>
    </format>
    <format dxfId="5116">
      <pivotArea dataOnly="0" labelOnly="1" fieldPosition="0">
        <references count="2">
          <reference field="0" count="1" selected="0">
            <x v="224"/>
          </reference>
          <reference field="1" count="1">
            <x v="699"/>
          </reference>
        </references>
      </pivotArea>
    </format>
    <format dxfId="5115">
      <pivotArea dataOnly="0" labelOnly="1" fieldPosition="0">
        <references count="2">
          <reference field="0" count="1" selected="0">
            <x v="225"/>
          </reference>
          <reference field="1" count="1">
            <x v="700"/>
          </reference>
        </references>
      </pivotArea>
    </format>
    <format dxfId="5114">
      <pivotArea dataOnly="0" labelOnly="1" fieldPosition="0">
        <references count="2">
          <reference field="0" count="1" selected="0">
            <x v="226"/>
          </reference>
          <reference field="1" count="1">
            <x v="701"/>
          </reference>
        </references>
      </pivotArea>
    </format>
    <format dxfId="5113">
      <pivotArea dataOnly="0" labelOnly="1" fieldPosition="0">
        <references count="2">
          <reference field="0" count="1" selected="0">
            <x v="227"/>
          </reference>
          <reference field="1" count="1">
            <x v="702"/>
          </reference>
        </references>
      </pivotArea>
    </format>
    <format dxfId="5112">
      <pivotArea dataOnly="0" labelOnly="1" fieldPosition="0">
        <references count="2">
          <reference field="0" count="1" selected="0">
            <x v="228"/>
          </reference>
          <reference field="1" count="1">
            <x v="703"/>
          </reference>
        </references>
      </pivotArea>
    </format>
    <format dxfId="5111">
      <pivotArea dataOnly="0" labelOnly="1" fieldPosition="0">
        <references count="2">
          <reference field="0" count="1" selected="0">
            <x v="229"/>
          </reference>
          <reference field="1" count="1">
            <x v="704"/>
          </reference>
        </references>
      </pivotArea>
    </format>
    <format dxfId="5110">
      <pivotArea dataOnly="0" labelOnly="1" fieldPosition="0">
        <references count="2">
          <reference field="0" count="1" selected="0">
            <x v="230"/>
          </reference>
          <reference field="1" count="1">
            <x v="705"/>
          </reference>
        </references>
      </pivotArea>
    </format>
    <format dxfId="5109">
      <pivotArea dataOnly="0" labelOnly="1" fieldPosition="0">
        <references count="2">
          <reference field="0" count="1" selected="0">
            <x v="231"/>
          </reference>
          <reference field="1" count="1">
            <x v="706"/>
          </reference>
        </references>
      </pivotArea>
    </format>
    <format dxfId="5108">
      <pivotArea dataOnly="0" labelOnly="1" fieldPosition="0">
        <references count="2">
          <reference field="0" count="1" selected="0">
            <x v="232"/>
          </reference>
          <reference field="1" count="1">
            <x v="707"/>
          </reference>
        </references>
      </pivotArea>
    </format>
    <format dxfId="5107">
      <pivotArea dataOnly="0" labelOnly="1" fieldPosition="0">
        <references count="2">
          <reference field="0" count="1" selected="0">
            <x v="233"/>
          </reference>
          <reference field="1" count="1">
            <x v="708"/>
          </reference>
        </references>
      </pivotArea>
    </format>
    <format dxfId="5106">
      <pivotArea dataOnly="0" labelOnly="1" fieldPosition="0">
        <references count="2">
          <reference field="0" count="1" selected="0">
            <x v="234"/>
          </reference>
          <reference field="1" count="1">
            <x v="709"/>
          </reference>
        </references>
      </pivotArea>
    </format>
    <format dxfId="5105">
      <pivotArea dataOnly="0" labelOnly="1" fieldPosition="0">
        <references count="2">
          <reference field="0" count="1" selected="0">
            <x v="235"/>
          </reference>
          <reference field="1" count="1">
            <x v="710"/>
          </reference>
        </references>
      </pivotArea>
    </format>
    <format dxfId="5104">
      <pivotArea dataOnly="0" labelOnly="1" fieldPosition="0">
        <references count="2">
          <reference field="0" count="1" selected="0">
            <x v="236"/>
          </reference>
          <reference field="1" count="1">
            <x v="711"/>
          </reference>
        </references>
      </pivotArea>
    </format>
    <format dxfId="5103">
      <pivotArea dataOnly="0" labelOnly="1" fieldPosition="0">
        <references count="2">
          <reference field="0" count="1" selected="0">
            <x v="237"/>
          </reference>
          <reference field="1" count="1">
            <x v="712"/>
          </reference>
        </references>
      </pivotArea>
    </format>
    <format dxfId="5102">
      <pivotArea dataOnly="0" labelOnly="1" fieldPosition="0">
        <references count="2">
          <reference field="0" count="1" selected="0">
            <x v="238"/>
          </reference>
          <reference field="1" count="1">
            <x v="713"/>
          </reference>
        </references>
      </pivotArea>
    </format>
    <format dxfId="5101">
      <pivotArea dataOnly="0" labelOnly="1" fieldPosition="0">
        <references count="2">
          <reference field="0" count="1" selected="0">
            <x v="239"/>
          </reference>
          <reference field="1" count="1">
            <x v="714"/>
          </reference>
        </references>
      </pivotArea>
    </format>
    <format dxfId="5100">
      <pivotArea dataOnly="0" labelOnly="1" fieldPosition="0">
        <references count="2">
          <reference field="0" count="1" selected="0">
            <x v="240"/>
          </reference>
          <reference field="1" count="1">
            <x v="715"/>
          </reference>
        </references>
      </pivotArea>
    </format>
    <format dxfId="5099">
      <pivotArea dataOnly="0" labelOnly="1" fieldPosition="0">
        <references count="2">
          <reference field="0" count="1" selected="0">
            <x v="241"/>
          </reference>
          <reference field="1" count="1">
            <x v="716"/>
          </reference>
        </references>
      </pivotArea>
    </format>
    <format dxfId="5098">
      <pivotArea dataOnly="0" labelOnly="1" fieldPosition="0">
        <references count="2">
          <reference field="0" count="1" selected="0">
            <x v="242"/>
          </reference>
          <reference field="1" count="1">
            <x v="717"/>
          </reference>
        </references>
      </pivotArea>
    </format>
    <format dxfId="5097">
      <pivotArea dataOnly="0" labelOnly="1" fieldPosition="0">
        <references count="2">
          <reference field="0" count="1" selected="0">
            <x v="243"/>
          </reference>
          <reference field="1" count="1">
            <x v="718"/>
          </reference>
        </references>
      </pivotArea>
    </format>
    <format dxfId="5096">
      <pivotArea dataOnly="0" labelOnly="1" fieldPosition="0">
        <references count="2">
          <reference field="0" count="1" selected="0">
            <x v="244"/>
          </reference>
          <reference field="1" count="1">
            <x v="719"/>
          </reference>
        </references>
      </pivotArea>
    </format>
    <format dxfId="5095">
      <pivotArea dataOnly="0" labelOnly="1" fieldPosition="0">
        <references count="2">
          <reference field="0" count="1" selected="0">
            <x v="245"/>
          </reference>
          <reference field="1" count="1">
            <x v="720"/>
          </reference>
        </references>
      </pivotArea>
    </format>
    <format dxfId="5094">
      <pivotArea dataOnly="0" labelOnly="1" fieldPosition="0">
        <references count="2">
          <reference field="0" count="1" selected="0">
            <x v="246"/>
          </reference>
          <reference field="1" count="1">
            <x v="721"/>
          </reference>
        </references>
      </pivotArea>
    </format>
    <format dxfId="5093">
      <pivotArea dataOnly="0" labelOnly="1" fieldPosition="0">
        <references count="2">
          <reference field="0" count="1" selected="0">
            <x v="247"/>
          </reference>
          <reference field="1" count="1">
            <x v="722"/>
          </reference>
        </references>
      </pivotArea>
    </format>
    <format dxfId="5092">
      <pivotArea dataOnly="0" labelOnly="1" fieldPosition="0">
        <references count="2">
          <reference field="0" count="1" selected="0">
            <x v="248"/>
          </reference>
          <reference field="1" count="1">
            <x v="723"/>
          </reference>
        </references>
      </pivotArea>
    </format>
    <format dxfId="5091">
      <pivotArea dataOnly="0" labelOnly="1" fieldPosition="0">
        <references count="2">
          <reference field="0" count="1" selected="0">
            <x v="249"/>
          </reference>
          <reference field="1" count="1">
            <x v="724"/>
          </reference>
        </references>
      </pivotArea>
    </format>
    <format dxfId="5090">
      <pivotArea dataOnly="0" labelOnly="1" fieldPosition="0">
        <references count="2">
          <reference field="0" count="1" selected="0">
            <x v="250"/>
          </reference>
          <reference field="1" count="1">
            <x v="725"/>
          </reference>
        </references>
      </pivotArea>
    </format>
    <format dxfId="5089">
      <pivotArea dataOnly="0" labelOnly="1" fieldPosition="0">
        <references count="2">
          <reference field="0" count="1" selected="0">
            <x v="251"/>
          </reference>
          <reference field="1" count="1">
            <x v="726"/>
          </reference>
        </references>
      </pivotArea>
    </format>
    <format dxfId="5088">
      <pivotArea dataOnly="0" labelOnly="1" fieldPosition="0">
        <references count="2">
          <reference field="0" count="1" selected="0">
            <x v="252"/>
          </reference>
          <reference field="1" count="1">
            <x v="727"/>
          </reference>
        </references>
      </pivotArea>
    </format>
    <format dxfId="5087">
      <pivotArea dataOnly="0" labelOnly="1" fieldPosition="0">
        <references count="2">
          <reference field="0" count="1" selected="0">
            <x v="253"/>
          </reference>
          <reference field="1" count="1">
            <x v="728"/>
          </reference>
        </references>
      </pivotArea>
    </format>
    <format dxfId="5086">
      <pivotArea dataOnly="0" labelOnly="1" fieldPosition="0">
        <references count="2">
          <reference field="0" count="1" selected="0">
            <x v="254"/>
          </reference>
          <reference field="1" count="1">
            <x v="729"/>
          </reference>
        </references>
      </pivotArea>
    </format>
    <format dxfId="5085">
      <pivotArea dataOnly="0" labelOnly="1" fieldPosition="0">
        <references count="2">
          <reference field="0" count="1" selected="0">
            <x v="255"/>
          </reference>
          <reference field="1" count="1">
            <x v="730"/>
          </reference>
        </references>
      </pivotArea>
    </format>
    <format dxfId="5084">
      <pivotArea dataOnly="0" labelOnly="1" fieldPosition="0">
        <references count="2">
          <reference field="0" count="1" selected="0">
            <x v="256"/>
          </reference>
          <reference field="1" count="1">
            <x v="731"/>
          </reference>
        </references>
      </pivotArea>
    </format>
    <format dxfId="5083">
      <pivotArea dataOnly="0" labelOnly="1" fieldPosition="0">
        <references count="2">
          <reference field="0" count="1" selected="0">
            <x v="257"/>
          </reference>
          <reference field="1" count="1">
            <x v="732"/>
          </reference>
        </references>
      </pivotArea>
    </format>
    <format dxfId="5082">
      <pivotArea dataOnly="0" labelOnly="1" fieldPosition="0">
        <references count="2">
          <reference field="0" count="1" selected="0">
            <x v="258"/>
          </reference>
          <reference field="1" count="1">
            <x v="733"/>
          </reference>
        </references>
      </pivotArea>
    </format>
    <format dxfId="5081">
      <pivotArea dataOnly="0" labelOnly="1" fieldPosition="0">
        <references count="2">
          <reference field="0" count="1" selected="0">
            <x v="259"/>
          </reference>
          <reference field="1" count="1">
            <x v="734"/>
          </reference>
        </references>
      </pivotArea>
    </format>
    <format dxfId="5080">
      <pivotArea dataOnly="0" labelOnly="1" fieldPosition="0">
        <references count="2">
          <reference field="0" count="1" selected="0">
            <x v="260"/>
          </reference>
          <reference field="1" count="1">
            <x v="735"/>
          </reference>
        </references>
      </pivotArea>
    </format>
    <format dxfId="5079">
      <pivotArea dataOnly="0" labelOnly="1" fieldPosition="0">
        <references count="2">
          <reference field="0" count="1" selected="0">
            <x v="261"/>
          </reference>
          <reference field="1" count="1">
            <x v="736"/>
          </reference>
        </references>
      </pivotArea>
    </format>
    <format dxfId="5078">
      <pivotArea dataOnly="0" labelOnly="1" fieldPosition="0">
        <references count="2">
          <reference field="0" count="1" selected="0">
            <x v="262"/>
          </reference>
          <reference field="1" count="1">
            <x v="737"/>
          </reference>
        </references>
      </pivotArea>
    </format>
    <format dxfId="5077">
      <pivotArea dataOnly="0" labelOnly="1" fieldPosition="0">
        <references count="2">
          <reference field="0" count="1" selected="0">
            <x v="263"/>
          </reference>
          <reference field="1" count="1">
            <x v="738"/>
          </reference>
        </references>
      </pivotArea>
    </format>
    <format dxfId="5076">
      <pivotArea dataOnly="0" labelOnly="1" fieldPosition="0">
        <references count="2">
          <reference field="0" count="1" selected="0">
            <x v="264"/>
          </reference>
          <reference field="1" count="1">
            <x v="739"/>
          </reference>
        </references>
      </pivotArea>
    </format>
    <format dxfId="5075">
      <pivotArea dataOnly="0" labelOnly="1" fieldPosition="0">
        <references count="2">
          <reference field="0" count="1" selected="0">
            <x v="265"/>
          </reference>
          <reference field="1" count="1">
            <x v="740"/>
          </reference>
        </references>
      </pivotArea>
    </format>
    <format dxfId="5074">
      <pivotArea dataOnly="0" labelOnly="1" fieldPosition="0">
        <references count="2">
          <reference field="0" count="1" selected="0">
            <x v="266"/>
          </reference>
          <reference field="1" count="1">
            <x v="741"/>
          </reference>
        </references>
      </pivotArea>
    </format>
    <format dxfId="5073">
      <pivotArea dataOnly="0" labelOnly="1" fieldPosition="0">
        <references count="2">
          <reference field="0" count="1" selected="0">
            <x v="267"/>
          </reference>
          <reference field="1" count="1">
            <x v="742"/>
          </reference>
        </references>
      </pivotArea>
    </format>
    <format dxfId="5072">
      <pivotArea dataOnly="0" labelOnly="1" fieldPosition="0">
        <references count="2">
          <reference field="0" count="1" selected="0">
            <x v="268"/>
          </reference>
          <reference field="1" count="1">
            <x v="743"/>
          </reference>
        </references>
      </pivotArea>
    </format>
    <format dxfId="5071">
      <pivotArea dataOnly="0" labelOnly="1" fieldPosition="0">
        <references count="2">
          <reference field="0" count="1" selected="0">
            <x v="269"/>
          </reference>
          <reference field="1" count="1">
            <x v="744"/>
          </reference>
        </references>
      </pivotArea>
    </format>
    <format dxfId="5070">
      <pivotArea dataOnly="0" labelOnly="1" fieldPosition="0">
        <references count="2">
          <reference field="0" count="1" selected="0">
            <x v="270"/>
          </reference>
          <reference field="1" count="1">
            <x v="745"/>
          </reference>
        </references>
      </pivotArea>
    </format>
    <format dxfId="5069">
      <pivotArea dataOnly="0" labelOnly="1" fieldPosition="0">
        <references count="2">
          <reference field="0" count="1" selected="0">
            <x v="271"/>
          </reference>
          <reference field="1" count="1">
            <x v="746"/>
          </reference>
        </references>
      </pivotArea>
    </format>
    <format dxfId="5068">
      <pivotArea dataOnly="0" labelOnly="1" fieldPosition="0">
        <references count="2">
          <reference field="0" count="1" selected="0">
            <x v="272"/>
          </reference>
          <reference field="1" count="1">
            <x v="747"/>
          </reference>
        </references>
      </pivotArea>
    </format>
    <format dxfId="5067">
      <pivotArea dataOnly="0" labelOnly="1" fieldPosition="0">
        <references count="2">
          <reference field="0" count="1" selected="0">
            <x v="273"/>
          </reference>
          <reference field="1" count="1">
            <x v="748"/>
          </reference>
        </references>
      </pivotArea>
    </format>
    <format dxfId="5066">
      <pivotArea dataOnly="0" labelOnly="1" fieldPosition="0">
        <references count="2">
          <reference field="0" count="1" selected="0">
            <x v="274"/>
          </reference>
          <reference field="1" count="1">
            <x v="749"/>
          </reference>
        </references>
      </pivotArea>
    </format>
    <format dxfId="5065">
      <pivotArea dataOnly="0" labelOnly="1" fieldPosition="0">
        <references count="2">
          <reference field="0" count="1" selected="0">
            <x v="275"/>
          </reference>
          <reference field="1" count="1">
            <x v="750"/>
          </reference>
        </references>
      </pivotArea>
    </format>
    <format dxfId="5064">
      <pivotArea dataOnly="0" labelOnly="1" fieldPosition="0">
        <references count="2">
          <reference field="0" count="1" selected="0">
            <x v="276"/>
          </reference>
          <reference field="1" count="1">
            <x v="751"/>
          </reference>
        </references>
      </pivotArea>
    </format>
    <format dxfId="5063">
      <pivotArea dataOnly="0" labelOnly="1" fieldPosition="0">
        <references count="2">
          <reference field="0" count="1" selected="0">
            <x v="277"/>
          </reference>
          <reference field="1" count="1">
            <x v="752"/>
          </reference>
        </references>
      </pivotArea>
    </format>
    <format dxfId="5062">
      <pivotArea dataOnly="0" labelOnly="1" fieldPosition="0">
        <references count="2">
          <reference field="0" count="1" selected="0">
            <x v="278"/>
          </reference>
          <reference field="1" count="1">
            <x v="753"/>
          </reference>
        </references>
      </pivotArea>
    </format>
    <format dxfId="5061">
      <pivotArea dataOnly="0" labelOnly="1" fieldPosition="0">
        <references count="2">
          <reference field="0" count="1" selected="0">
            <x v="279"/>
          </reference>
          <reference field="1" count="1">
            <x v="754"/>
          </reference>
        </references>
      </pivotArea>
    </format>
    <format dxfId="5060">
      <pivotArea dataOnly="0" labelOnly="1" fieldPosition="0">
        <references count="2">
          <reference field="0" count="1" selected="0">
            <x v="280"/>
          </reference>
          <reference field="1" count="1">
            <x v="755"/>
          </reference>
        </references>
      </pivotArea>
    </format>
    <format dxfId="5059">
      <pivotArea dataOnly="0" labelOnly="1" fieldPosition="0">
        <references count="2">
          <reference field="0" count="1" selected="0">
            <x v="281"/>
          </reference>
          <reference field="1" count="1">
            <x v="756"/>
          </reference>
        </references>
      </pivotArea>
    </format>
    <format dxfId="5058">
      <pivotArea dataOnly="0" labelOnly="1" fieldPosition="0">
        <references count="2">
          <reference field="0" count="1" selected="0">
            <x v="282"/>
          </reference>
          <reference field="1" count="1">
            <x v="757"/>
          </reference>
        </references>
      </pivotArea>
    </format>
    <format dxfId="5057">
      <pivotArea dataOnly="0" labelOnly="1" fieldPosition="0">
        <references count="2">
          <reference field="0" count="1" selected="0">
            <x v="283"/>
          </reference>
          <reference field="1" count="1">
            <x v="758"/>
          </reference>
        </references>
      </pivotArea>
    </format>
    <format dxfId="5056">
      <pivotArea dataOnly="0" labelOnly="1" fieldPosition="0">
        <references count="2">
          <reference field="0" count="1" selected="0">
            <x v="284"/>
          </reference>
          <reference field="1" count="1">
            <x v="759"/>
          </reference>
        </references>
      </pivotArea>
    </format>
    <format dxfId="5055">
      <pivotArea dataOnly="0" labelOnly="1" fieldPosition="0">
        <references count="2">
          <reference field="0" count="1" selected="0">
            <x v="285"/>
          </reference>
          <reference field="1" count="1">
            <x v="760"/>
          </reference>
        </references>
      </pivotArea>
    </format>
    <format dxfId="5054">
      <pivotArea dataOnly="0" labelOnly="1" fieldPosition="0">
        <references count="2">
          <reference field="0" count="1" selected="0">
            <x v="286"/>
          </reference>
          <reference field="1" count="1">
            <x v="761"/>
          </reference>
        </references>
      </pivotArea>
    </format>
    <format dxfId="5053">
      <pivotArea dataOnly="0" labelOnly="1" fieldPosition="0">
        <references count="2">
          <reference field="0" count="1" selected="0">
            <x v="287"/>
          </reference>
          <reference field="1" count="1">
            <x v="762"/>
          </reference>
        </references>
      </pivotArea>
    </format>
    <format dxfId="5052">
      <pivotArea dataOnly="0" labelOnly="1" fieldPosition="0">
        <references count="2">
          <reference field="0" count="1" selected="0">
            <x v="288"/>
          </reference>
          <reference field="1" count="1">
            <x v="763"/>
          </reference>
        </references>
      </pivotArea>
    </format>
    <format dxfId="5051">
      <pivotArea dataOnly="0" labelOnly="1" fieldPosition="0">
        <references count="2">
          <reference field="0" count="1" selected="0">
            <x v="289"/>
          </reference>
          <reference field="1" count="1">
            <x v="764"/>
          </reference>
        </references>
      </pivotArea>
    </format>
    <format dxfId="5050">
      <pivotArea dataOnly="0" labelOnly="1" fieldPosition="0">
        <references count="2">
          <reference field="0" count="1" selected="0">
            <x v="290"/>
          </reference>
          <reference field="1" count="1">
            <x v="765"/>
          </reference>
        </references>
      </pivotArea>
    </format>
    <format dxfId="5049">
      <pivotArea dataOnly="0" labelOnly="1" fieldPosition="0">
        <references count="2">
          <reference field="0" count="1" selected="0">
            <x v="291"/>
          </reference>
          <reference field="1" count="1">
            <x v="766"/>
          </reference>
        </references>
      </pivotArea>
    </format>
    <format dxfId="5048">
      <pivotArea dataOnly="0" labelOnly="1" fieldPosition="0">
        <references count="2">
          <reference field="0" count="1" selected="0">
            <x v="292"/>
          </reference>
          <reference field="1" count="1">
            <x v="767"/>
          </reference>
        </references>
      </pivotArea>
    </format>
    <format dxfId="5047">
      <pivotArea dataOnly="0" labelOnly="1" fieldPosition="0">
        <references count="2">
          <reference field="0" count="1" selected="0">
            <x v="293"/>
          </reference>
          <reference field="1" count="1">
            <x v="768"/>
          </reference>
        </references>
      </pivotArea>
    </format>
    <format dxfId="5046">
      <pivotArea dataOnly="0" labelOnly="1" fieldPosition="0">
        <references count="2">
          <reference field="0" count="1" selected="0">
            <x v="294"/>
          </reference>
          <reference field="1" count="1">
            <x v="769"/>
          </reference>
        </references>
      </pivotArea>
    </format>
    <format dxfId="5045">
      <pivotArea dataOnly="0" labelOnly="1" fieldPosition="0">
        <references count="2">
          <reference field="0" count="1" selected="0">
            <x v="295"/>
          </reference>
          <reference field="1" count="1">
            <x v="770"/>
          </reference>
        </references>
      </pivotArea>
    </format>
    <format dxfId="5044">
      <pivotArea dataOnly="0" labelOnly="1" fieldPosition="0">
        <references count="2">
          <reference field="0" count="1" selected="0">
            <x v="296"/>
          </reference>
          <reference field="1" count="1">
            <x v="771"/>
          </reference>
        </references>
      </pivotArea>
    </format>
    <format dxfId="5043">
      <pivotArea dataOnly="0" labelOnly="1" fieldPosition="0">
        <references count="2">
          <reference field="0" count="1" selected="0">
            <x v="297"/>
          </reference>
          <reference field="1" count="1">
            <x v="772"/>
          </reference>
        </references>
      </pivotArea>
    </format>
    <format dxfId="5042">
      <pivotArea dataOnly="0" labelOnly="1" fieldPosition="0">
        <references count="2">
          <reference field="0" count="1" selected="0">
            <x v="298"/>
          </reference>
          <reference field="1" count="1">
            <x v="773"/>
          </reference>
        </references>
      </pivotArea>
    </format>
    <format dxfId="5041">
      <pivotArea dataOnly="0" labelOnly="1" fieldPosition="0">
        <references count="2">
          <reference field="0" count="1" selected="0">
            <x v="299"/>
          </reference>
          <reference field="1" count="1">
            <x v="774"/>
          </reference>
        </references>
      </pivotArea>
    </format>
    <format dxfId="5040">
      <pivotArea dataOnly="0" labelOnly="1" fieldPosition="0">
        <references count="2">
          <reference field="0" count="1" selected="0">
            <x v="300"/>
          </reference>
          <reference field="1" count="1">
            <x v="775"/>
          </reference>
        </references>
      </pivotArea>
    </format>
    <format dxfId="5039">
      <pivotArea dataOnly="0" labelOnly="1" fieldPosition="0">
        <references count="2">
          <reference field="0" count="1" selected="0">
            <x v="301"/>
          </reference>
          <reference field="1" count="1">
            <x v="776"/>
          </reference>
        </references>
      </pivotArea>
    </format>
    <format dxfId="5038">
      <pivotArea dataOnly="0" labelOnly="1" fieldPosition="0">
        <references count="2">
          <reference field="0" count="1" selected="0">
            <x v="302"/>
          </reference>
          <reference field="1" count="1">
            <x v="777"/>
          </reference>
        </references>
      </pivotArea>
    </format>
    <format dxfId="5037">
      <pivotArea dataOnly="0" labelOnly="1" fieldPosition="0">
        <references count="2">
          <reference field="0" count="1" selected="0">
            <x v="303"/>
          </reference>
          <reference field="1" count="1">
            <x v="778"/>
          </reference>
        </references>
      </pivotArea>
    </format>
    <format dxfId="5036">
      <pivotArea dataOnly="0" labelOnly="1" fieldPosition="0">
        <references count="2">
          <reference field="0" count="1" selected="0">
            <x v="304"/>
          </reference>
          <reference field="1" count="1">
            <x v="779"/>
          </reference>
        </references>
      </pivotArea>
    </format>
    <format dxfId="5035">
      <pivotArea dataOnly="0" labelOnly="1" fieldPosition="0">
        <references count="2">
          <reference field="0" count="1" selected="0">
            <x v="305"/>
          </reference>
          <reference field="1" count="1">
            <x v="780"/>
          </reference>
        </references>
      </pivotArea>
    </format>
    <format dxfId="5034">
      <pivotArea dataOnly="0" labelOnly="1" fieldPosition="0">
        <references count="2">
          <reference field="0" count="1" selected="0">
            <x v="306"/>
          </reference>
          <reference field="1" count="1">
            <x v="781"/>
          </reference>
        </references>
      </pivotArea>
    </format>
    <format dxfId="5033">
      <pivotArea dataOnly="0" labelOnly="1" fieldPosition="0">
        <references count="2">
          <reference field="0" count="1" selected="0">
            <x v="307"/>
          </reference>
          <reference field="1" count="1">
            <x v="782"/>
          </reference>
        </references>
      </pivotArea>
    </format>
    <format dxfId="5032">
      <pivotArea dataOnly="0" labelOnly="1" fieldPosition="0">
        <references count="2">
          <reference field="0" count="1" selected="0">
            <x v="308"/>
          </reference>
          <reference field="1" count="1">
            <x v="783"/>
          </reference>
        </references>
      </pivotArea>
    </format>
    <format dxfId="5031">
      <pivotArea dataOnly="0" labelOnly="1" fieldPosition="0">
        <references count="2">
          <reference field="0" count="1" selected="0">
            <x v="309"/>
          </reference>
          <reference field="1" count="1">
            <x v="784"/>
          </reference>
        </references>
      </pivotArea>
    </format>
    <format dxfId="5030">
      <pivotArea dataOnly="0" labelOnly="1" fieldPosition="0">
        <references count="2">
          <reference field="0" count="1" selected="0">
            <x v="310"/>
          </reference>
          <reference field="1" count="1">
            <x v="785"/>
          </reference>
        </references>
      </pivotArea>
    </format>
    <format dxfId="5029">
      <pivotArea dataOnly="0" labelOnly="1" fieldPosition="0">
        <references count="2">
          <reference field="0" count="1" selected="0">
            <x v="311"/>
          </reference>
          <reference field="1" count="1">
            <x v="786"/>
          </reference>
        </references>
      </pivotArea>
    </format>
    <format dxfId="5028">
      <pivotArea dataOnly="0" labelOnly="1" fieldPosition="0">
        <references count="2">
          <reference field="0" count="1" selected="0">
            <x v="312"/>
          </reference>
          <reference field="1" count="1">
            <x v="787"/>
          </reference>
        </references>
      </pivotArea>
    </format>
    <format dxfId="5027">
      <pivotArea dataOnly="0" labelOnly="1" fieldPosition="0">
        <references count="2">
          <reference field="0" count="1" selected="0">
            <x v="313"/>
          </reference>
          <reference field="1" count="1">
            <x v="788"/>
          </reference>
        </references>
      </pivotArea>
    </format>
    <format dxfId="5026">
      <pivotArea dataOnly="0" labelOnly="1" fieldPosition="0">
        <references count="2">
          <reference field="0" count="1" selected="0">
            <x v="314"/>
          </reference>
          <reference field="1" count="1">
            <x v="789"/>
          </reference>
        </references>
      </pivotArea>
    </format>
    <format dxfId="5025">
      <pivotArea dataOnly="0" labelOnly="1" fieldPosition="0">
        <references count="2">
          <reference field="0" count="1" selected="0">
            <x v="315"/>
          </reference>
          <reference field="1" count="1">
            <x v="790"/>
          </reference>
        </references>
      </pivotArea>
    </format>
    <format dxfId="5024">
      <pivotArea dataOnly="0" labelOnly="1" fieldPosition="0">
        <references count="2">
          <reference field="0" count="1" selected="0">
            <x v="316"/>
          </reference>
          <reference field="1" count="1">
            <x v="791"/>
          </reference>
        </references>
      </pivotArea>
    </format>
    <format dxfId="5023">
      <pivotArea dataOnly="0" labelOnly="1" fieldPosition="0">
        <references count="2">
          <reference field="0" count="1" selected="0">
            <x v="317"/>
          </reference>
          <reference field="1" count="1">
            <x v="792"/>
          </reference>
        </references>
      </pivotArea>
    </format>
    <format dxfId="5022">
      <pivotArea dataOnly="0" labelOnly="1" fieldPosition="0">
        <references count="2">
          <reference field="0" count="1" selected="0">
            <x v="318"/>
          </reference>
          <reference field="1" count="1">
            <x v="793"/>
          </reference>
        </references>
      </pivotArea>
    </format>
    <format dxfId="5021">
      <pivotArea dataOnly="0" labelOnly="1" fieldPosition="0">
        <references count="2">
          <reference field="0" count="1" selected="0">
            <x v="319"/>
          </reference>
          <reference field="1" count="1">
            <x v="794"/>
          </reference>
        </references>
      </pivotArea>
    </format>
    <format dxfId="5020">
      <pivotArea dataOnly="0" labelOnly="1" fieldPosition="0">
        <references count="2">
          <reference field="0" count="1" selected="0">
            <x v="320"/>
          </reference>
          <reference field="1" count="1">
            <x v="795"/>
          </reference>
        </references>
      </pivotArea>
    </format>
    <format dxfId="5019">
      <pivotArea dataOnly="0" labelOnly="1" fieldPosition="0">
        <references count="2">
          <reference field="0" count="1" selected="0">
            <x v="321"/>
          </reference>
          <reference field="1" count="1">
            <x v="796"/>
          </reference>
        </references>
      </pivotArea>
    </format>
    <format dxfId="5018">
      <pivotArea dataOnly="0" labelOnly="1" fieldPosition="0">
        <references count="2">
          <reference field="0" count="1" selected="0">
            <x v="322"/>
          </reference>
          <reference field="1" count="1">
            <x v="797"/>
          </reference>
        </references>
      </pivotArea>
    </format>
    <format dxfId="5017">
      <pivotArea dataOnly="0" labelOnly="1" fieldPosition="0">
        <references count="2">
          <reference field="0" count="1" selected="0">
            <x v="323"/>
          </reference>
          <reference field="1" count="1">
            <x v="798"/>
          </reference>
        </references>
      </pivotArea>
    </format>
    <format dxfId="5016">
      <pivotArea dataOnly="0" labelOnly="1" fieldPosition="0">
        <references count="2">
          <reference field="0" count="1" selected="0">
            <x v="324"/>
          </reference>
          <reference field="1" count="1">
            <x v="799"/>
          </reference>
        </references>
      </pivotArea>
    </format>
    <format dxfId="5015">
      <pivotArea dataOnly="0" labelOnly="1" fieldPosition="0">
        <references count="2">
          <reference field="0" count="1" selected="0">
            <x v="325"/>
          </reference>
          <reference field="1" count="1">
            <x v="800"/>
          </reference>
        </references>
      </pivotArea>
    </format>
    <format dxfId="5014">
      <pivotArea dataOnly="0" labelOnly="1" fieldPosition="0">
        <references count="2">
          <reference field="0" count="1" selected="0">
            <x v="326"/>
          </reference>
          <reference field="1" count="1">
            <x v="801"/>
          </reference>
        </references>
      </pivotArea>
    </format>
    <format dxfId="5013">
      <pivotArea dataOnly="0" labelOnly="1" fieldPosition="0">
        <references count="2">
          <reference field="0" count="1" selected="0">
            <x v="327"/>
          </reference>
          <reference field="1" count="1">
            <x v="802"/>
          </reference>
        </references>
      </pivotArea>
    </format>
    <format dxfId="5012">
      <pivotArea dataOnly="0" labelOnly="1" fieldPosition="0">
        <references count="2">
          <reference field="0" count="1" selected="0">
            <x v="328"/>
          </reference>
          <reference field="1" count="1">
            <x v="803"/>
          </reference>
        </references>
      </pivotArea>
    </format>
    <format dxfId="5011">
      <pivotArea dataOnly="0" labelOnly="1" fieldPosition="0">
        <references count="2">
          <reference field="0" count="1" selected="0">
            <x v="329"/>
          </reference>
          <reference field="1" count="1">
            <x v="804"/>
          </reference>
        </references>
      </pivotArea>
    </format>
    <format dxfId="5010">
      <pivotArea dataOnly="0" labelOnly="1" fieldPosition="0">
        <references count="2">
          <reference field="0" count="1" selected="0">
            <x v="330"/>
          </reference>
          <reference field="1" count="1">
            <x v="805"/>
          </reference>
        </references>
      </pivotArea>
    </format>
    <format dxfId="5009">
      <pivotArea dataOnly="0" labelOnly="1" fieldPosition="0">
        <references count="2">
          <reference field="0" count="1" selected="0">
            <x v="331"/>
          </reference>
          <reference field="1" count="1">
            <x v="806"/>
          </reference>
        </references>
      </pivotArea>
    </format>
    <format dxfId="5008">
      <pivotArea dataOnly="0" labelOnly="1" fieldPosition="0">
        <references count="2">
          <reference field="0" count="1" selected="0">
            <x v="332"/>
          </reference>
          <reference field="1" count="1">
            <x v="807"/>
          </reference>
        </references>
      </pivotArea>
    </format>
    <format dxfId="5007">
      <pivotArea dataOnly="0" labelOnly="1" fieldPosition="0">
        <references count="2">
          <reference field="0" count="1" selected="0">
            <x v="333"/>
          </reference>
          <reference field="1" count="1">
            <x v="808"/>
          </reference>
        </references>
      </pivotArea>
    </format>
    <format dxfId="5006">
      <pivotArea dataOnly="0" labelOnly="1" fieldPosition="0">
        <references count="2">
          <reference field="0" count="1" selected="0">
            <x v="334"/>
          </reference>
          <reference field="1" count="1">
            <x v="809"/>
          </reference>
        </references>
      </pivotArea>
    </format>
    <format dxfId="5005">
      <pivotArea dataOnly="0" labelOnly="1" fieldPosition="0">
        <references count="2">
          <reference field="0" count="1" selected="0">
            <x v="335"/>
          </reference>
          <reference field="1" count="1">
            <x v="810"/>
          </reference>
        </references>
      </pivotArea>
    </format>
    <format dxfId="5004">
      <pivotArea dataOnly="0" labelOnly="1" fieldPosition="0">
        <references count="2">
          <reference field="0" count="1" selected="0">
            <x v="336"/>
          </reference>
          <reference field="1" count="1">
            <x v="811"/>
          </reference>
        </references>
      </pivotArea>
    </format>
    <format dxfId="5003">
      <pivotArea dataOnly="0" labelOnly="1" fieldPosition="0">
        <references count="2">
          <reference field="0" count="1" selected="0">
            <x v="337"/>
          </reference>
          <reference field="1" count="1">
            <x v="812"/>
          </reference>
        </references>
      </pivotArea>
    </format>
    <format dxfId="5002">
      <pivotArea dataOnly="0" labelOnly="1" fieldPosition="0">
        <references count="2">
          <reference field="0" count="1" selected="0">
            <x v="338"/>
          </reference>
          <reference field="1" count="1">
            <x v="813"/>
          </reference>
        </references>
      </pivotArea>
    </format>
    <format dxfId="5001">
      <pivotArea dataOnly="0" labelOnly="1" fieldPosition="0">
        <references count="2">
          <reference field="0" count="1" selected="0">
            <x v="339"/>
          </reference>
          <reference field="1" count="1">
            <x v="814"/>
          </reference>
        </references>
      </pivotArea>
    </format>
    <format dxfId="5000">
      <pivotArea dataOnly="0" labelOnly="1" fieldPosition="0">
        <references count="2">
          <reference field="0" count="1" selected="0">
            <x v="340"/>
          </reference>
          <reference field="1" count="1">
            <x v="815"/>
          </reference>
        </references>
      </pivotArea>
    </format>
    <format dxfId="4999">
      <pivotArea dataOnly="0" labelOnly="1" fieldPosition="0">
        <references count="2">
          <reference field="0" count="1" selected="0">
            <x v="341"/>
          </reference>
          <reference field="1" count="1">
            <x v="816"/>
          </reference>
        </references>
      </pivotArea>
    </format>
    <format dxfId="4998">
      <pivotArea dataOnly="0" labelOnly="1" fieldPosition="0">
        <references count="2">
          <reference field="0" count="1" selected="0">
            <x v="342"/>
          </reference>
          <reference field="1" count="1">
            <x v="817"/>
          </reference>
        </references>
      </pivotArea>
    </format>
    <format dxfId="4997">
      <pivotArea dataOnly="0" labelOnly="1" fieldPosition="0">
        <references count="2">
          <reference field="0" count="1" selected="0">
            <x v="343"/>
          </reference>
          <reference field="1" count="1">
            <x v="818"/>
          </reference>
        </references>
      </pivotArea>
    </format>
    <format dxfId="4996">
      <pivotArea dataOnly="0" labelOnly="1" fieldPosition="0">
        <references count="2">
          <reference field="0" count="1" selected="0">
            <x v="344"/>
          </reference>
          <reference field="1" count="1">
            <x v="819"/>
          </reference>
        </references>
      </pivotArea>
    </format>
    <format dxfId="4995">
      <pivotArea dataOnly="0" labelOnly="1" fieldPosition="0">
        <references count="2">
          <reference field="0" count="1" selected="0">
            <x v="345"/>
          </reference>
          <reference field="1" count="1">
            <x v="820"/>
          </reference>
        </references>
      </pivotArea>
    </format>
    <format dxfId="4994">
      <pivotArea dataOnly="0" labelOnly="1" fieldPosition="0">
        <references count="2">
          <reference field="0" count="1" selected="0">
            <x v="346"/>
          </reference>
          <reference field="1" count="1">
            <x v="821"/>
          </reference>
        </references>
      </pivotArea>
    </format>
    <format dxfId="4993">
      <pivotArea dataOnly="0" labelOnly="1" fieldPosition="0">
        <references count="2">
          <reference field="0" count="1" selected="0">
            <x v="347"/>
          </reference>
          <reference field="1" count="1">
            <x v="822"/>
          </reference>
        </references>
      </pivotArea>
    </format>
    <format dxfId="4992">
      <pivotArea dataOnly="0" labelOnly="1" fieldPosition="0">
        <references count="2">
          <reference field="0" count="1" selected="0">
            <x v="348"/>
          </reference>
          <reference field="1" count="1">
            <x v="823"/>
          </reference>
        </references>
      </pivotArea>
    </format>
    <format dxfId="4991">
      <pivotArea dataOnly="0" labelOnly="1" fieldPosition="0">
        <references count="2">
          <reference field="0" count="1" selected="0">
            <x v="349"/>
          </reference>
          <reference field="1" count="1">
            <x v="824"/>
          </reference>
        </references>
      </pivotArea>
    </format>
    <format dxfId="4990">
      <pivotArea dataOnly="0" labelOnly="1" fieldPosition="0">
        <references count="2">
          <reference field="0" count="1" selected="0">
            <x v="350"/>
          </reference>
          <reference field="1" count="1">
            <x v="825"/>
          </reference>
        </references>
      </pivotArea>
    </format>
    <format dxfId="4989">
      <pivotArea dataOnly="0" labelOnly="1" fieldPosition="0">
        <references count="2">
          <reference field="0" count="1" selected="0">
            <x v="351"/>
          </reference>
          <reference field="1" count="1">
            <x v="826"/>
          </reference>
        </references>
      </pivotArea>
    </format>
    <format dxfId="4988">
      <pivotArea dataOnly="0" labelOnly="1" fieldPosition="0">
        <references count="2">
          <reference field="0" count="1" selected="0">
            <x v="352"/>
          </reference>
          <reference field="1" count="1">
            <x v="827"/>
          </reference>
        </references>
      </pivotArea>
    </format>
    <format dxfId="4987">
      <pivotArea dataOnly="0" labelOnly="1" fieldPosition="0">
        <references count="2">
          <reference field="0" count="1" selected="0">
            <x v="353"/>
          </reference>
          <reference field="1" count="1">
            <x v="828"/>
          </reference>
        </references>
      </pivotArea>
    </format>
    <format dxfId="4986">
      <pivotArea dataOnly="0" labelOnly="1" fieldPosition="0">
        <references count="2">
          <reference field="0" count="1" selected="0">
            <x v="354"/>
          </reference>
          <reference field="1" count="1">
            <x v="829"/>
          </reference>
        </references>
      </pivotArea>
    </format>
    <format dxfId="4985">
      <pivotArea dataOnly="0" labelOnly="1" fieldPosition="0">
        <references count="2">
          <reference field="0" count="1" selected="0">
            <x v="355"/>
          </reference>
          <reference field="1" count="1">
            <x v="830"/>
          </reference>
        </references>
      </pivotArea>
    </format>
    <format dxfId="4984">
      <pivotArea dataOnly="0" labelOnly="1" fieldPosition="0">
        <references count="2">
          <reference field="0" count="1" selected="0">
            <x v="356"/>
          </reference>
          <reference field="1" count="1">
            <x v="831"/>
          </reference>
        </references>
      </pivotArea>
    </format>
    <format dxfId="4983">
      <pivotArea dataOnly="0" labelOnly="1" fieldPosition="0">
        <references count="2">
          <reference field="0" count="1" selected="0">
            <x v="357"/>
          </reference>
          <reference field="1" count="1">
            <x v="832"/>
          </reference>
        </references>
      </pivotArea>
    </format>
    <format dxfId="4982">
      <pivotArea dataOnly="0" labelOnly="1" fieldPosition="0">
        <references count="2">
          <reference field="0" count="1" selected="0">
            <x v="358"/>
          </reference>
          <reference field="1" count="1">
            <x v="833"/>
          </reference>
        </references>
      </pivotArea>
    </format>
    <format dxfId="4981">
      <pivotArea dataOnly="0" labelOnly="1" fieldPosition="0">
        <references count="2">
          <reference field="0" count="1" selected="0">
            <x v="359"/>
          </reference>
          <reference field="1" count="1">
            <x v="834"/>
          </reference>
        </references>
      </pivotArea>
    </format>
    <format dxfId="4980">
      <pivotArea dataOnly="0" labelOnly="1" fieldPosition="0">
        <references count="2">
          <reference field="0" count="1" selected="0">
            <x v="360"/>
          </reference>
          <reference field="1" count="1">
            <x v="835"/>
          </reference>
        </references>
      </pivotArea>
    </format>
    <format dxfId="4979">
      <pivotArea dataOnly="0" labelOnly="1" fieldPosition="0">
        <references count="2">
          <reference field="0" count="1" selected="0">
            <x v="361"/>
          </reference>
          <reference field="1" count="1">
            <x v="836"/>
          </reference>
        </references>
      </pivotArea>
    </format>
    <format dxfId="4978">
      <pivotArea dataOnly="0" labelOnly="1" fieldPosition="0">
        <references count="2">
          <reference field="0" count="1" selected="0">
            <x v="362"/>
          </reference>
          <reference field="1" count="1">
            <x v="837"/>
          </reference>
        </references>
      </pivotArea>
    </format>
    <format dxfId="4977">
      <pivotArea dataOnly="0" labelOnly="1" fieldPosition="0">
        <references count="2">
          <reference field="0" count="1" selected="0">
            <x v="363"/>
          </reference>
          <reference field="1" count="1">
            <x v="838"/>
          </reference>
        </references>
      </pivotArea>
    </format>
    <format dxfId="4976">
      <pivotArea dataOnly="0" labelOnly="1" fieldPosition="0">
        <references count="2">
          <reference field="0" count="1" selected="0">
            <x v="364"/>
          </reference>
          <reference field="1" count="1">
            <x v="839"/>
          </reference>
        </references>
      </pivotArea>
    </format>
    <format dxfId="4975">
      <pivotArea dataOnly="0" labelOnly="1" fieldPosition="0">
        <references count="2">
          <reference field="0" count="1" selected="0">
            <x v="365"/>
          </reference>
          <reference field="1" count="1">
            <x v="840"/>
          </reference>
        </references>
      </pivotArea>
    </format>
    <format dxfId="4974">
      <pivotArea dataOnly="0" labelOnly="1" fieldPosition="0">
        <references count="2">
          <reference field="0" count="1" selected="0">
            <x v="366"/>
          </reference>
          <reference field="1" count="1">
            <x v="841"/>
          </reference>
        </references>
      </pivotArea>
    </format>
    <format dxfId="4973">
      <pivotArea dataOnly="0" labelOnly="1" fieldPosition="0">
        <references count="2">
          <reference field="0" count="1" selected="0">
            <x v="367"/>
          </reference>
          <reference field="1" count="1">
            <x v="842"/>
          </reference>
        </references>
      </pivotArea>
    </format>
    <format dxfId="4972">
      <pivotArea dataOnly="0" labelOnly="1" fieldPosition="0">
        <references count="2">
          <reference field="0" count="1" selected="0">
            <x v="368"/>
          </reference>
          <reference field="1" count="1">
            <x v="843"/>
          </reference>
        </references>
      </pivotArea>
    </format>
    <format dxfId="4971">
      <pivotArea dataOnly="0" labelOnly="1" fieldPosition="0">
        <references count="2">
          <reference field="0" count="1" selected="0">
            <x v="369"/>
          </reference>
          <reference field="1" count="1">
            <x v="844"/>
          </reference>
        </references>
      </pivotArea>
    </format>
    <format dxfId="4970">
      <pivotArea dataOnly="0" labelOnly="1" fieldPosition="0">
        <references count="2">
          <reference field="0" count="1" selected="0">
            <x v="370"/>
          </reference>
          <reference field="1" count="1">
            <x v="845"/>
          </reference>
        </references>
      </pivotArea>
    </format>
    <format dxfId="4969">
      <pivotArea dataOnly="0" labelOnly="1" fieldPosition="0">
        <references count="2">
          <reference field="0" count="1" selected="0">
            <x v="371"/>
          </reference>
          <reference field="1" count="1">
            <x v="846"/>
          </reference>
        </references>
      </pivotArea>
    </format>
    <format dxfId="4968">
      <pivotArea dataOnly="0" labelOnly="1" fieldPosition="0">
        <references count="2">
          <reference field="0" count="1" selected="0">
            <x v="372"/>
          </reference>
          <reference field="1" count="1">
            <x v="847"/>
          </reference>
        </references>
      </pivotArea>
    </format>
    <format dxfId="4967">
      <pivotArea dataOnly="0" labelOnly="1" fieldPosition="0">
        <references count="2">
          <reference field="0" count="1" selected="0">
            <x v="373"/>
          </reference>
          <reference field="1" count="1">
            <x v="848"/>
          </reference>
        </references>
      </pivotArea>
    </format>
    <format dxfId="4966">
      <pivotArea dataOnly="0" labelOnly="1" fieldPosition="0">
        <references count="2">
          <reference field="0" count="1" selected="0">
            <x v="374"/>
          </reference>
          <reference field="1" count="1">
            <x v="849"/>
          </reference>
        </references>
      </pivotArea>
    </format>
    <format dxfId="4965">
      <pivotArea dataOnly="0" labelOnly="1" fieldPosition="0">
        <references count="2">
          <reference field="0" count="1" selected="0">
            <x v="375"/>
          </reference>
          <reference field="1" count="1">
            <x v="850"/>
          </reference>
        </references>
      </pivotArea>
    </format>
    <format dxfId="4964">
      <pivotArea dataOnly="0" labelOnly="1" fieldPosition="0">
        <references count="2">
          <reference field="0" count="1" selected="0">
            <x v="376"/>
          </reference>
          <reference field="1" count="1">
            <x v="851"/>
          </reference>
        </references>
      </pivotArea>
    </format>
    <format dxfId="4963">
      <pivotArea dataOnly="0" labelOnly="1" fieldPosition="0">
        <references count="2">
          <reference field="0" count="1" selected="0">
            <x v="377"/>
          </reference>
          <reference field="1" count="1">
            <x v="852"/>
          </reference>
        </references>
      </pivotArea>
    </format>
    <format dxfId="4962">
      <pivotArea dataOnly="0" labelOnly="1" fieldPosition="0">
        <references count="2">
          <reference field="0" count="1" selected="0">
            <x v="378"/>
          </reference>
          <reference field="1" count="1">
            <x v="853"/>
          </reference>
        </references>
      </pivotArea>
    </format>
    <format dxfId="4961">
      <pivotArea dataOnly="0" labelOnly="1" fieldPosition="0">
        <references count="2">
          <reference field="0" count="1" selected="0">
            <x v="379"/>
          </reference>
          <reference field="1" count="1">
            <x v="854"/>
          </reference>
        </references>
      </pivotArea>
    </format>
    <format dxfId="4960">
      <pivotArea dataOnly="0" labelOnly="1" fieldPosition="0">
        <references count="2">
          <reference field="0" count="1" selected="0">
            <x v="380"/>
          </reference>
          <reference field="1" count="1">
            <x v="855"/>
          </reference>
        </references>
      </pivotArea>
    </format>
    <format dxfId="4959">
      <pivotArea dataOnly="0" labelOnly="1" fieldPosition="0">
        <references count="2">
          <reference field="0" count="1" selected="0">
            <x v="381"/>
          </reference>
          <reference field="1" count="1">
            <x v="856"/>
          </reference>
        </references>
      </pivotArea>
    </format>
    <format dxfId="4958">
      <pivotArea dataOnly="0" labelOnly="1" fieldPosition="0">
        <references count="2">
          <reference field="0" count="1" selected="0">
            <x v="382"/>
          </reference>
          <reference field="1" count="1">
            <x v="857"/>
          </reference>
        </references>
      </pivotArea>
    </format>
    <format dxfId="4957">
      <pivotArea dataOnly="0" labelOnly="1" fieldPosition="0">
        <references count="2">
          <reference field="0" count="1" selected="0">
            <x v="383"/>
          </reference>
          <reference field="1" count="1">
            <x v="858"/>
          </reference>
        </references>
      </pivotArea>
    </format>
    <format dxfId="4956">
      <pivotArea dataOnly="0" labelOnly="1" fieldPosition="0">
        <references count="2">
          <reference field="0" count="1" selected="0">
            <x v="384"/>
          </reference>
          <reference field="1" count="1">
            <x v="859"/>
          </reference>
        </references>
      </pivotArea>
    </format>
    <format dxfId="4955">
      <pivotArea dataOnly="0" labelOnly="1" fieldPosition="0">
        <references count="2">
          <reference field="0" count="1" selected="0">
            <x v="385"/>
          </reference>
          <reference field="1" count="1">
            <x v="860"/>
          </reference>
        </references>
      </pivotArea>
    </format>
    <format dxfId="4954">
      <pivotArea dataOnly="0" labelOnly="1" fieldPosition="0">
        <references count="2">
          <reference field="0" count="1" selected="0">
            <x v="386"/>
          </reference>
          <reference field="1" count="1">
            <x v="861"/>
          </reference>
        </references>
      </pivotArea>
    </format>
    <format dxfId="4953">
      <pivotArea dataOnly="0" labelOnly="1" fieldPosition="0">
        <references count="2">
          <reference field="0" count="1" selected="0">
            <x v="387"/>
          </reference>
          <reference field="1" count="1">
            <x v="862"/>
          </reference>
        </references>
      </pivotArea>
    </format>
    <format dxfId="4952">
      <pivotArea dataOnly="0" labelOnly="1" fieldPosition="0">
        <references count="2">
          <reference field="0" count="1" selected="0">
            <x v="388"/>
          </reference>
          <reference field="1" count="1">
            <x v="863"/>
          </reference>
        </references>
      </pivotArea>
    </format>
    <format dxfId="4951">
      <pivotArea dataOnly="0" labelOnly="1" fieldPosition="0">
        <references count="2">
          <reference field="0" count="1" selected="0">
            <x v="389"/>
          </reference>
          <reference field="1" count="1">
            <x v="864"/>
          </reference>
        </references>
      </pivotArea>
    </format>
    <format dxfId="4950">
      <pivotArea dataOnly="0" labelOnly="1" fieldPosition="0">
        <references count="2">
          <reference field="0" count="1" selected="0">
            <x v="390"/>
          </reference>
          <reference field="1" count="1">
            <x v="865"/>
          </reference>
        </references>
      </pivotArea>
    </format>
    <format dxfId="4949">
      <pivotArea dataOnly="0" labelOnly="1" fieldPosition="0">
        <references count="2">
          <reference field="0" count="1" selected="0">
            <x v="391"/>
          </reference>
          <reference field="1" count="1">
            <x v="866"/>
          </reference>
        </references>
      </pivotArea>
    </format>
    <format dxfId="4948">
      <pivotArea dataOnly="0" labelOnly="1" fieldPosition="0">
        <references count="2">
          <reference field="0" count="1" selected="0">
            <x v="392"/>
          </reference>
          <reference field="1" count="1">
            <x v="867"/>
          </reference>
        </references>
      </pivotArea>
    </format>
    <format dxfId="4947">
      <pivotArea dataOnly="0" labelOnly="1" fieldPosition="0">
        <references count="2">
          <reference field="0" count="1" selected="0">
            <x v="393"/>
          </reference>
          <reference field="1" count="1">
            <x v="868"/>
          </reference>
        </references>
      </pivotArea>
    </format>
    <format dxfId="4946">
      <pivotArea dataOnly="0" labelOnly="1" fieldPosition="0">
        <references count="2">
          <reference field="0" count="1" selected="0">
            <x v="394"/>
          </reference>
          <reference field="1" count="1">
            <x v="869"/>
          </reference>
        </references>
      </pivotArea>
    </format>
    <format dxfId="4945">
      <pivotArea dataOnly="0" labelOnly="1" fieldPosition="0">
        <references count="2">
          <reference field="0" count="1" selected="0">
            <x v="395"/>
          </reference>
          <reference field="1" count="1">
            <x v="870"/>
          </reference>
        </references>
      </pivotArea>
    </format>
    <format dxfId="4944">
      <pivotArea dataOnly="0" labelOnly="1" fieldPosition="0">
        <references count="2">
          <reference field="0" count="1" selected="0">
            <x v="396"/>
          </reference>
          <reference field="1" count="1">
            <x v="871"/>
          </reference>
        </references>
      </pivotArea>
    </format>
    <format dxfId="4943">
      <pivotArea dataOnly="0" labelOnly="1" fieldPosition="0">
        <references count="2">
          <reference field="0" count="1" selected="0">
            <x v="397"/>
          </reference>
          <reference field="1" count="1">
            <x v="872"/>
          </reference>
        </references>
      </pivotArea>
    </format>
    <format dxfId="4942">
      <pivotArea dataOnly="0" labelOnly="1" fieldPosition="0">
        <references count="2">
          <reference field="0" count="1" selected="0">
            <x v="398"/>
          </reference>
          <reference field="1" count="1">
            <x v="873"/>
          </reference>
        </references>
      </pivotArea>
    </format>
    <format dxfId="4941">
      <pivotArea dataOnly="0" labelOnly="1" fieldPosition="0">
        <references count="2">
          <reference field="0" count="1" selected="0">
            <x v="399"/>
          </reference>
          <reference field="1" count="1">
            <x v="874"/>
          </reference>
        </references>
      </pivotArea>
    </format>
    <format dxfId="4940">
      <pivotArea dataOnly="0" labelOnly="1" fieldPosition="0">
        <references count="2">
          <reference field="0" count="1" selected="0">
            <x v="400"/>
          </reference>
          <reference field="1" count="1">
            <x v="875"/>
          </reference>
        </references>
      </pivotArea>
    </format>
    <format dxfId="4939">
      <pivotArea dataOnly="0" labelOnly="1" fieldPosition="0">
        <references count="2">
          <reference field="0" count="1" selected="0">
            <x v="401"/>
          </reference>
          <reference field="1" count="1">
            <x v="876"/>
          </reference>
        </references>
      </pivotArea>
    </format>
    <format dxfId="4938">
      <pivotArea dataOnly="0" labelOnly="1" fieldPosition="0">
        <references count="2">
          <reference field="0" count="1" selected="0">
            <x v="402"/>
          </reference>
          <reference field="1" count="1">
            <x v="877"/>
          </reference>
        </references>
      </pivotArea>
    </format>
    <format dxfId="4937">
      <pivotArea dataOnly="0" labelOnly="1" fieldPosition="0">
        <references count="2">
          <reference field="0" count="1" selected="0">
            <x v="403"/>
          </reference>
          <reference field="1" count="1">
            <x v="878"/>
          </reference>
        </references>
      </pivotArea>
    </format>
    <format dxfId="4936">
      <pivotArea dataOnly="0" labelOnly="1" fieldPosition="0">
        <references count="2">
          <reference field="0" count="1" selected="0">
            <x v="404"/>
          </reference>
          <reference field="1" count="1">
            <x v="879"/>
          </reference>
        </references>
      </pivotArea>
    </format>
    <format dxfId="4935">
      <pivotArea dataOnly="0" labelOnly="1" fieldPosition="0">
        <references count="2">
          <reference field="0" count="1" selected="0">
            <x v="405"/>
          </reference>
          <reference field="1" count="1">
            <x v="880"/>
          </reference>
        </references>
      </pivotArea>
    </format>
    <format dxfId="4934">
      <pivotArea dataOnly="0" labelOnly="1" fieldPosition="0">
        <references count="2">
          <reference field="0" count="1" selected="0">
            <x v="406"/>
          </reference>
          <reference field="1" count="1">
            <x v="881"/>
          </reference>
        </references>
      </pivotArea>
    </format>
    <format dxfId="4933">
      <pivotArea dataOnly="0" labelOnly="1" fieldPosition="0">
        <references count="2">
          <reference field="0" count="1" selected="0">
            <x v="407"/>
          </reference>
          <reference field="1" count="1">
            <x v="882"/>
          </reference>
        </references>
      </pivotArea>
    </format>
    <format dxfId="4932">
      <pivotArea dataOnly="0" labelOnly="1" fieldPosition="0">
        <references count="2">
          <reference field="0" count="1" selected="0">
            <x v="408"/>
          </reference>
          <reference field="1" count="1">
            <x v="883"/>
          </reference>
        </references>
      </pivotArea>
    </format>
    <format dxfId="4931">
      <pivotArea dataOnly="0" labelOnly="1" fieldPosition="0">
        <references count="2">
          <reference field="0" count="1" selected="0">
            <x v="409"/>
          </reference>
          <reference field="1" count="1">
            <x v="884"/>
          </reference>
        </references>
      </pivotArea>
    </format>
    <format dxfId="4930">
      <pivotArea dataOnly="0" labelOnly="1" fieldPosition="0">
        <references count="2">
          <reference field="0" count="1" selected="0">
            <x v="410"/>
          </reference>
          <reference field="1" count="1">
            <x v="885"/>
          </reference>
        </references>
      </pivotArea>
    </format>
    <format dxfId="4929">
      <pivotArea dataOnly="0" labelOnly="1" fieldPosition="0">
        <references count="2">
          <reference field="0" count="1" selected="0">
            <x v="411"/>
          </reference>
          <reference field="1" count="1">
            <x v="886"/>
          </reference>
        </references>
      </pivotArea>
    </format>
    <format dxfId="4928">
      <pivotArea dataOnly="0" labelOnly="1" fieldPosition="0">
        <references count="2">
          <reference field="0" count="1" selected="0">
            <x v="412"/>
          </reference>
          <reference field="1" count="1">
            <x v="887"/>
          </reference>
        </references>
      </pivotArea>
    </format>
    <format dxfId="4927">
      <pivotArea dataOnly="0" labelOnly="1" fieldPosition="0">
        <references count="2">
          <reference field="0" count="1" selected="0">
            <x v="413"/>
          </reference>
          <reference field="1" count="1">
            <x v="888"/>
          </reference>
        </references>
      </pivotArea>
    </format>
    <format dxfId="4926">
      <pivotArea dataOnly="0" labelOnly="1" fieldPosition="0">
        <references count="2">
          <reference field="0" count="1" selected="0">
            <x v="414"/>
          </reference>
          <reference field="1" count="1">
            <x v="889"/>
          </reference>
        </references>
      </pivotArea>
    </format>
    <format dxfId="4925">
      <pivotArea dataOnly="0" labelOnly="1" fieldPosition="0">
        <references count="2">
          <reference field="0" count="1" selected="0">
            <x v="415"/>
          </reference>
          <reference field="1" count="1">
            <x v="890"/>
          </reference>
        </references>
      </pivotArea>
    </format>
    <format dxfId="4924">
      <pivotArea dataOnly="0" labelOnly="1" fieldPosition="0">
        <references count="2">
          <reference field="0" count="1" selected="0">
            <x v="416"/>
          </reference>
          <reference field="1" count="1">
            <x v="891"/>
          </reference>
        </references>
      </pivotArea>
    </format>
    <format dxfId="4923">
      <pivotArea dataOnly="0" labelOnly="1" fieldPosition="0">
        <references count="2">
          <reference field="0" count="1" selected="0">
            <x v="417"/>
          </reference>
          <reference field="1" count="1">
            <x v="892"/>
          </reference>
        </references>
      </pivotArea>
    </format>
    <format dxfId="4922">
      <pivotArea dataOnly="0" labelOnly="1" fieldPosition="0">
        <references count="2">
          <reference field="0" count="1" selected="0">
            <x v="418"/>
          </reference>
          <reference field="1" count="1">
            <x v="893"/>
          </reference>
        </references>
      </pivotArea>
    </format>
    <format dxfId="4921">
      <pivotArea dataOnly="0" labelOnly="1" fieldPosition="0">
        <references count="2">
          <reference field="0" count="1" selected="0">
            <x v="419"/>
          </reference>
          <reference field="1" count="1">
            <x v="894"/>
          </reference>
        </references>
      </pivotArea>
    </format>
    <format dxfId="4920">
      <pivotArea dataOnly="0" labelOnly="1" fieldPosition="0">
        <references count="2">
          <reference field="0" count="1" selected="0">
            <x v="420"/>
          </reference>
          <reference field="1" count="1">
            <x v="895"/>
          </reference>
        </references>
      </pivotArea>
    </format>
    <format dxfId="4919">
      <pivotArea dataOnly="0" labelOnly="1" fieldPosition="0">
        <references count="2">
          <reference field="0" count="1" selected="0">
            <x v="421"/>
          </reference>
          <reference field="1" count="1">
            <x v="896"/>
          </reference>
        </references>
      </pivotArea>
    </format>
    <format dxfId="4918">
      <pivotArea dataOnly="0" labelOnly="1" fieldPosition="0">
        <references count="2">
          <reference field="0" count="1" selected="0">
            <x v="422"/>
          </reference>
          <reference field="1" count="1">
            <x v="897"/>
          </reference>
        </references>
      </pivotArea>
    </format>
    <format dxfId="4917">
      <pivotArea dataOnly="0" labelOnly="1" fieldPosition="0">
        <references count="2">
          <reference field="0" count="1" selected="0">
            <x v="423"/>
          </reference>
          <reference field="1" count="1">
            <x v="898"/>
          </reference>
        </references>
      </pivotArea>
    </format>
    <format dxfId="4916">
      <pivotArea dataOnly="0" labelOnly="1" fieldPosition="0">
        <references count="2">
          <reference field="0" count="1" selected="0">
            <x v="424"/>
          </reference>
          <reference field="1" count="1">
            <x v="899"/>
          </reference>
        </references>
      </pivotArea>
    </format>
    <format dxfId="4915">
      <pivotArea dataOnly="0" labelOnly="1" fieldPosition="0">
        <references count="2">
          <reference field="0" count="1" selected="0">
            <x v="425"/>
          </reference>
          <reference field="1" count="1">
            <x v="900"/>
          </reference>
        </references>
      </pivotArea>
    </format>
    <format dxfId="4914">
      <pivotArea dataOnly="0" labelOnly="1" fieldPosition="0">
        <references count="2">
          <reference field="0" count="1" selected="0">
            <x v="426"/>
          </reference>
          <reference field="1" count="1">
            <x v="901"/>
          </reference>
        </references>
      </pivotArea>
    </format>
    <format dxfId="4913">
      <pivotArea dataOnly="0" labelOnly="1" fieldPosition="0">
        <references count="2">
          <reference field="0" count="1" selected="0">
            <x v="427"/>
          </reference>
          <reference field="1" count="1">
            <x v="902"/>
          </reference>
        </references>
      </pivotArea>
    </format>
    <format dxfId="4912">
      <pivotArea dataOnly="0" labelOnly="1" fieldPosition="0">
        <references count="2">
          <reference field="0" count="1" selected="0">
            <x v="428"/>
          </reference>
          <reference field="1" count="1">
            <x v="903"/>
          </reference>
        </references>
      </pivotArea>
    </format>
    <format dxfId="4911">
      <pivotArea dataOnly="0" labelOnly="1" fieldPosition="0">
        <references count="2">
          <reference field="0" count="1" selected="0">
            <x v="429"/>
          </reference>
          <reference field="1" count="1">
            <x v="904"/>
          </reference>
        </references>
      </pivotArea>
    </format>
    <format dxfId="4910">
      <pivotArea dataOnly="0" labelOnly="1" fieldPosition="0">
        <references count="2">
          <reference field="0" count="1" selected="0">
            <x v="430"/>
          </reference>
          <reference field="1" count="1">
            <x v="905"/>
          </reference>
        </references>
      </pivotArea>
    </format>
    <format dxfId="4909">
      <pivotArea dataOnly="0" labelOnly="1" fieldPosition="0">
        <references count="2">
          <reference field="0" count="1" selected="0">
            <x v="431"/>
          </reference>
          <reference field="1" count="1">
            <x v="906"/>
          </reference>
        </references>
      </pivotArea>
    </format>
    <format dxfId="4908">
      <pivotArea dataOnly="0" labelOnly="1" fieldPosition="0">
        <references count="2">
          <reference field="0" count="1" selected="0">
            <x v="432"/>
          </reference>
          <reference field="1" count="1">
            <x v="907"/>
          </reference>
        </references>
      </pivotArea>
    </format>
    <format dxfId="4907">
      <pivotArea dataOnly="0" labelOnly="1" fieldPosition="0">
        <references count="2">
          <reference field="0" count="1" selected="0">
            <x v="433"/>
          </reference>
          <reference field="1" count="1">
            <x v="908"/>
          </reference>
        </references>
      </pivotArea>
    </format>
    <format dxfId="4906">
      <pivotArea dataOnly="0" labelOnly="1" fieldPosition="0">
        <references count="2">
          <reference field="0" count="1" selected="0">
            <x v="434"/>
          </reference>
          <reference field="1" count="1">
            <x v="909"/>
          </reference>
        </references>
      </pivotArea>
    </format>
    <format dxfId="4905">
      <pivotArea dataOnly="0" labelOnly="1" fieldPosition="0">
        <references count="2">
          <reference field="0" count="1" selected="0">
            <x v="435"/>
          </reference>
          <reference field="1" count="1">
            <x v="910"/>
          </reference>
        </references>
      </pivotArea>
    </format>
    <format dxfId="4904">
      <pivotArea dataOnly="0" labelOnly="1" fieldPosition="0">
        <references count="2">
          <reference field="0" count="1" selected="0">
            <x v="436"/>
          </reference>
          <reference field="1" count="1">
            <x v="911"/>
          </reference>
        </references>
      </pivotArea>
    </format>
    <format dxfId="4903">
      <pivotArea dataOnly="0" labelOnly="1" fieldPosition="0">
        <references count="2">
          <reference field="0" count="1" selected="0">
            <x v="437"/>
          </reference>
          <reference field="1" count="1">
            <x v="912"/>
          </reference>
        </references>
      </pivotArea>
    </format>
    <format dxfId="4902">
      <pivotArea dataOnly="0" labelOnly="1" fieldPosition="0">
        <references count="2">
          <reference field="0" count="1" selected="0">
            <x v="438"/>
          </reference>
          <reference field="1" count="1">
            <x v="913"/>
          </reference>
        </references>
      </pivotArea>
    </format>
    <format dxfId="4901">
      <pivotArea dataOnly="0" labelOnly="1" fieldPosition="0">
        <references count="2">
          <reference field="0" count="1" selected="0">
            <x v="439"/>
          </reference>
          <reference field="1" count="1">
            <x v="914"/>
          </reference>
        </references>
      </pivotArea>
    </format>
    <format dxfId="4900">
      <pivotArea dataOnly="0" labelOnly="1" fieldPosition="0">
        <references count="2">
          <reference field="0" count="1" selected="0">
            <x v="440"/>
          </reference>
          <reference field="1" count="1">
            <x v="915"/>
          </reference>
        </references>
      </pivotArea>
    </format>
    <format dxfId="4899">
      <pivotArea dataOnly="0" labelOnly="1" fieldPosition="0">
        <references count="2">
          <reference field="0" count="1" selected="0">
            <x v="441"/>
          </reference>
          <reference field="1" count="1">
            <x v="916"/>
          </reference>
        </references>
      </pivotArea>
    </format>
    <format dxfId="4898">
      <pivotArea dataOnly="0" labelOnly="1" fieldPosition="0">
        <references count="2">
          <reference field="0" count="1" selected="0">
            <x v="442"/>
          </reference>
          <reference field="1" count="1">
            <x v="917"/>
          </reference>
        </references>
      </pivotArea>
    </format>
    <format dxfId="4897">
      <pivotArea dataOnly="0" labelOnly="1" fieldPosition="0">
        <references count="2">
          <reference field="0" count="1" selected="0">
            <x v="443"/>
          </reference>
          <reference field="1" count="1">
            <x v="918"/>
          </reference>
        </references>
      </pivotArea>
    </format>
    <format dxfId="4896">
      <pivotArea dataOnly="0" labelOnly="1" fieldPosition="0">
        <references count="2">
          <reference field="0" count="1" selected="0">
            <x v="444"/>
          </reference>
          <reference field="1" count="1">
            <x v="919"/>
          </reference>
        </references>
      </pivotArea>
    </format>
    <format dxfId="4895">
      <pivotArea dataOnly="0" labelOnly="1" fieldPosition="0">
        <references count="2">
          <reference field="0" count="1" selected="0">
            <x v="445"/>
          </reference>
          <reference field="1" count="1">
            <x v="920"/>
          </reference>
        </references>
      </pivotArea>
    </format>
    <format dxfId="4894">
      <pivotArea dataOnly="0" labelOnly="1" fieldPosition="0">
        <references count="2">
          <reference field="0" count="1" selected="0">
            <x v="446"/>
          </reference>
          <reference field="1" count="1">
            <x v="921"/>
          </reference>
        </references>
      </pivotArea>
    </format>
    <format dxfId="4893">
      <pivotArea dataOnly="0" labelOnly="1" fieldPosition="0">
        <references count="2">
          <reference field="0" count="1" selected="0">
            <x v="447"/>
          </reference>
          <reference field="1" count="1">
            <x v="922"/>
          </reference>
        </references>
      </pivotArea>
    </format>
    <format dxfId="4892">
      <pivotArea dataOnly="0" labelOnly="1" fieldPosition="0">
        <references count="2">
          <reference field="0" count="1" selected="0">
            <x v="448"/>
          </reference>
          <reference field="1" count="1">
            <x v="923"/>
          </reference>
        </references>
      </pivotArea>
    </format>
    <format dxfId="4891">
      <pivotArea dataOnly="0" labelOnly="1" fieldPosition="0">
        <references count="2">
          <reference field="0" count="1" selected="0">
            <x v="449"/>
          </reference>
          <reference field="1" count="1">
            <x v="924"/>
          </reference>
        </references>
      </pivotArea>
    </format>
    <format dxfId="4890">
      <pivotArea dataOnly="0" labelOnly="1" fieldPosition="0">
        <references count="2">
          <reference field="0" count="1" selected="0">
            <x v="450"/>
          </reference>
          <reference field="1" count="1">
            <x v="925"/>
          </reference>
        </references>
      </pivotArea>
    </format>
    <format dxfId="4889">
      <pivotArea dataOnly="0" labelOnly="1" fieldPosition="0">
        <references count="2">
          <reference field="0" count="1" selected="0">
            <x v="451"/>
          </reference>
          <reference field="1" count="1">
            <x v="926"/>
          </reference>
        </references>
      </pivotArea>
    </format>
    <format dxfId="4888">
      <pivotArea dataOnly="0" labelOnly="1" fieldPosition="0">
        <references count="2">
          <reference field="0" count="1" selected="0">
            <x v="452"/>
          </reference>
          <reference field="1" count="1">
            <x v="927"/>
          </reference>
        </references>
      </pivotArea>
    </format>
    <format dxfId="4887">
      <pivotArea dataOnly="0" labelOnly="1" fieldPosition="0">
        <references count="2">
          <reference field="0" count="1" selected="0">
            <x v="453"/>
          </reference>
          <reference field="1" count="1">
            <x v="928"/>
          </reference>
        </references>
      </pivotArea>
    </format>
    <format dxfId="4886">
      <pivotArea dataOnly="0" labelOnly="1" fieldPosition="0">
        <references count="2">
          <reference field="0" count="1" selected="0">
            <x v="454"/>
          </reference>
          <reference field="1" count="1">
            <x v="929"/>
          </reference>
        </references>
      </pivotArea>
    </format>
    <format dxfId="4885">
      <pivotArea dataOnly="0" labelOnly="1" fieldPosition="0">
        <references count="2">
          <reference field="0" count="1" selected="0">
            <x v="455"/>
          </reference>
          <reference field="1" count="1">
            <x v="930"/>
          </reference>
        </references>
      </pivotArea>
    </format>
    <format dxfId="4884">
      <pivotArea dataOnly="0" labelOnly="1" fieldPosition="0">
        <references count="2">
          <reference field="0" count="1" selected="0">
            <x v="456"/>
          </reference>
          <reference field="1" count="1">
            <x v="931"/>
          </reference>
        </references>
      </pivotArea>
    </format>
    <format dxfId="4883">
      <pivotArea dataOnly="0" labelOnly="1" fieldPosition="0">
        <references count="2">
          <reference field="0" count="1" selected="0">
            <x v="457"/>
          </reference>
          <reference field="1" count="1">
            <x v="932"/>
          </reference>
        </references>
      </pivotArea>
    </format>
    <format dxfId="4882">
      <pivotArea dataOnly="0" labelOnly="1" fieldPosition="0">
        <references count="2">
          <reference field="0" count="1" selected="0">
            <x v="458"/>
          </reference>
          <reference field="1" count="1">
            <x v="933"/>
          </reference>
        </references>
      </pivotArea>
    </format>
    <format dxfId="4881">
      <pivotArea dataOnly="0" labelOnly="1" fieldPosition="0">
        <references count="2">
          <reference field="0" count="1" selected="0">
            <x v="459"/>
          </reference>
          <reference field="1" count="1">
            <x v="934"/>
          </reference>
        </references>
      </pivotArea>
    </format>
    <format dxfId="4880">
      <pivotArea dataOnly="0" labelOnly="1" fieldPosition="0">
        <references count="2">
          <reference field="0" count="1" selected="0">
            <x v="460"/>
          </reference>
          <reference field="1" count="1">
            <x v="935"/>
          </reference>
        </references>
      </pivotArea>
    </format>
    <format dxfId="4879">
      <pivotArea dataOnly="0" labelOnly="1" fieldPosition="0">
        <references count="2">
          <reference field="0" count="1" selected="0">
            <x v="461"/>
          </reference>
          <reference field="1" count="1">
            <x v="936"/>
          </reference>
        </references>
      </pivotArea>
    </format>
    <format dxfId="4878">
      <pivotArea dataOnly="0" labelOnly="1" fieldPosition="0">
        <references count="2">
          <reference field="0" count="1" selected="0">
            <x v="462"/>
          </reference>
          <reference field="1" count="1">
            <x v="937"/>
          </reference>
        </references>
      </pivotArea>
    </format>
    <format dxfId="4877">
      <pivotArea dataOnly="0" labelOnly="1" fieldPosition="0">
        <references count="2">
          <reference field="0" count="1" selected="0">
            <x v="463"/>
          </reference>
          <reference field="1" count="1">
            <x v="938"/>
          </reference>
        </references>
      </pivotArea>
    </format>
    <format dxfId="4876">
      <pivotArea dataOnly="0" labelOnly="1" fieldPosition="0">
        <references count="2">
          <reference field="0" count="1" selected="0">
            <x v="464"/>
          </reference>
          <reference field="1" count="1">
            <x v="939"/>
          </reference>
        </references>
      </pivotArea>
    </format>
    <format dxfId="4875">
      <pivotArea dataOnly="0" labelOnly="1" fieldPosition="0">
        <references count="2">
          <reference field="0" count="1" selected="0">
            <x v="465"/>
          </reference>
          <reference field="1" count="1">
            <x v="940"/>
          </reference>
        </references>
      </pivotArea>
    </format>
    <format dxfId="4874">
      <pivotArea dataOnly="0" labelOnly="1" fieldPosition="0">
        <references count="2">
          <reference field="0" count="1" selected="0">
            <x v="466"/>
          </reference>
          <reference field="1" count="1">
            <x v="941"/>
          </reference>
        </references>
      </pivotArea>
    </format>
    <format dxfId="4873">
      <pivotArea dataOnly="0" labelOnly="1" fieldPosition="0">
        <references count="2">
          <reference field="0" count="1" selected="0">
            <x v="467"/>
          </reference>
          <reference field="1" count="1">
            <x v="942"/>
          </reference>
        </references>
      </pivotArea>
    </format>
    <format dxfId="4872">
      <pivotArea dataOnly="0" labelOnly="1" fieldPosition="0">
        <references count="2">
          <reference field="0" count="1" selected="0">
            <x v="468"/>
          </reference>
          <reference field="1" count="1">
            <x v="943"/>
          </reference>
        </references>
      </pivotArea>
    </format>
    <format dxfId="4871">
      <pivotArea dataOnly="0" labelOnly="1" fieldPosition="0">
        <references count="2">
          <reference field="0" count="1" selected="0">
            <x v="469"/>
          </reference>
          <reference field="1" count="1">
            <x v="944"/>
          </reference>
        </references>
      </pivotArea>
    </format>
    <format dxfId="4870">
      <pivotArea dataOnly="0" labelOnly="1" fieldPosition="0">
        <references count="2">
          <reference field="0" count="1" selected="0">
            <x v="470"/>
          </reference>
          <reference field="1" count="1">
            <x v="945"/>
          </reference>
        </references>
      </pivotArea>
    </format>
    <format dxfId="4869">
      <pivotArea dataOnly="0" labelOnly="1" fieldPosition="0">
        <references count="2">
          <reference field="0" count="1" selected="0">
            <x v="471"/>
          </reference>
          <reference field="1" count="1">
            <x v="946"/>
          </reference>
        </references>
      </pivotArea>
    </format>
    <format dxfId="4868">
      <pivotArea dataOnly="0" labelOnly="1" fieldPosition="0">
        <references count="2">
          <reference field="0" count="1" selected="0">
            <x v="472"/>
          </reference>
          <reference field="1" count="1">
            <x v="947"/>
          </reference>
        </references>
      </pivotArea>
    </format>
    <format dxfId="4867">
      <pivotArea dataOnly="0" labelOnly="1" fieldPosition="0">
        <references count="2">
          <reference field="0" count="1" selected="0">
            <x v="473"/>
          </reference>
          <reference field="1" count="1">
            <x v="948"/>
          </reference>
        </references>
      </pivotArea>
    </format>
    <format dxfId="4866">
      <pivotArea dataOnly="0" labelOnly="1" fieldPosition="0">
        <references count="2">
          <reference field="0" count="1" selected="0">
            <x v="474"/>
          </reference>
          <reference field="1" count="1">
            <x v="949"/>
          </reference>
        </references>
      </pivotArea>
    </format>
    <format dxfId="4865">
      <pivotArea dataOnly="0" labelOnly="1" fieldPosition="0">
        <references count="2">
          <reference field="0" count="1" selected="0">
            <x v="475"/>
          </reference>
          <reference field="1" count="1">
            <x v="950"/>
          </reference>
        </references>
      </pivotArea>
    </format>
    <format dxfId="4864">
      <pivotArea dataOnly="0" labelOnly="1" fieldPosition="0">
        <references count="2">
          <reference field="0" count="1" selected="0">
            <x v="476"/>
          </reference>
          <reference field="1" count="1">
            <x v="951"/>
          </reference>
        </references>
      </pivotArea>
    </format>
    <format dxfId="4863">
      <pivotArea dataOnly="0" labelOnly="1" fieldPosition="0">
        <references count="2">
          <reference field="0" count="1" selected="0">
            <x v="477"/>
          </reference>
          <reference field="1" count="1">
            <x v="952"/>
          </reference>
        </references>
      </pivotArea>
    </format>
    <format dxfId="4862">
      <pivotArea dataOnly="0" labelOnly="1" fieldPosition="0">
        <references count="2">
          <reference field="0" count="1" selected="0">
            <x v="478"/>
          </reference>
          <reference field="1" count="1">
            <x v="953"/>
          </reference>
        </references>
      </pivotArea>
    </format>
    <format dxfId="4861">
      <pivotArea dataOnly="0" labelOnly="1" fieldPosition="0">
        <references count="2">
          <reference field="0" count="1" selected="0">
            <x v="479"/>
          </reference>
          <reference field="1" count="1">
            <x v="954"/>
          </reference>
        </references>
      </pivotArea>
    </format>
    <format dxfId="4860">
      <pivotArea dataOnly="0" labelOnly="1" fieldPosition="0">
        <references count="2">
          <reference field="0" count="1" selected="0">
            <x v="480"/>
          </reference>
          <reference field="1" count="1">
            <x v="955"/>
          </reference>
        </references>
      </pivotArea>
    </format>
    <format dxfId="4859">
      <pivotArea dataOnly="0" labelOnly="1" fieldPosition="0">
        <references count="2">
          <reference field="0" count="1" selected="0">
            <x v="481"/>
          </reference>
          <reference field="1" count="1">
            <x v="956"/>
          </reference>
        </references>
      </pivotArea>
    </format>
    <format dxfId="4858">
      <pivotArea dataOnly="0" labelOnly="1" fieldPosition="0">
        <references count="2">
          <reference field="0" count="1" selected="0">
            <x v="482"/>
          </reference>
          <reference field="1" count="1">
            <x v="957"/>
          </reference>
        </references>
      </pivotArea>
    </format>
    <format dxfId="4857">
      <pivotArea dataOnly="0" labelOnly="1" fieldPosition="0">
        <references count="2">
          <reference field="0" count="1" selected="0">
            <x v="483"/>
          </reference>
          <reference field="1" count="1">
            <x v="958"/>
          </reference>
        </references>
      </pivotArea>
    </format>
    <format dxfId="4856">
      <pivotArea dataOnly="0" labelOnly="1" fieldPosition="0">
        <references count="2">
          <reference field="0" count="1" selected="0">
            <x v="484"/>
          </reference>
          <reference field="1" count="1">
            <x v="959"/>
          </reference>
        </references>
      </pivotArea>
    </format>
    <format dxfId="4855">
      <pivotArea dataOnly="0" labelOnly="1" fieldPosition="0">
        <references count="3">
          <reference field="0" count="1" selected="0">
            <x v="2"/>
          </reference>
          <reference field="1" count="1" selected="0">
            <x v="1"/>
          </reference>
          <reference field="2" count="1">
            <x v="1"/>
          </reference>
        </references>
      </pivotArea>
    </format>
    <format dxfId="4854">
      <pivotArea dataOnly="0" labelOnly="1" fieldPosition="0">
        <references count="3">
          <reference field="0" count="1" selected="0">
            <x v="3"/>
          </reference>
          <reference field="1" count="1" selected="0">
            <x v="2"/>
          </reference>
          <reference field="2" count="1">
            <x v="2"/>
          </reference>
        </references>
      </pivotArea>
    </format>
    <format dxfId="4853">
      <pivotArea dataOnly="0" labelOnly="1" fieldPosition="0">
        <references count="3">
          <reference field="0" count="1" selected="0">
            <x v="8"/>
          </reference>
          <reference field="1" count="1" selected="0">
            <x v="483"/>
          </reference>
          <reference field="2" count="1">
            <x v="484"/>
          </reference>
        </references>
      </pivotArea>
    </format>
    <format dxfId="4852">
      <pivotArea dataOnly="0" labelOnly="1" fieldPosition="0">
        <references count="3">
          <reference field="0" count="1" selected="0">
            <x v="9"/>
          </reference>
          <reference field="1" count="1" selected="0">
            <x v="484"/>
          </reference>
          <reference field="2" count="1">
            <x v="485"/>
          </reference>
        </references>
      </pivotArea>
    </format>
    <format dxfId="4851">
      <pivotArea dataOnly="0" labelOnly="1" fieldPosition="0">
        <references count="3">
          <reference field="0" count="1" selected="0">
            <x v="10"/>
          </reference>
          <reference field="1" count="1" selected="0">
            <x v="485"/>
          </reference>
          <reference field="2" count="1">
            <x v="486"/>
          </reference>
        </references>
      </pivotArea>
    </format>
    <format dxfId="4850">
      <pivotArea dataOnly="0" labelOnly="1" fieldPosition="0">
        <references count="3">
          <reference field="0" count="1" selected="0">
            <x v="11"/>
          </reference>
          <reference field="1" count="1" selected="0">
            <x v="486"/>
          </reference>
          <reference field="2" count="1">
            <x v="487"/>
          </reference>
        </references>
      </pivotArea>
    </format>
    <format dxfId="4849">
      <pivotArea dataOnly="0" labelOnly="1" fieldPosition="0">
        <references count="3">
          <reference field="0" count="1" selected="0">
            <x v="12"/>
          </reference>
          <reference field="1" count="1" selected="0">
            <x v="487"/>
          </reference>
          <reference field="2" count="1">
            <x v="488"/>
          </reference>
        </references>
      </pivotArea>
    </format>
    <format dxfId="4848">
      <pivotArea dataOnly="0" labelOnly="1" fieldPosition="0">
        <references count="3">
          <reference field="0" count="1" selected="0">
            <x v="13"/>
          </reference>
          <reference field="1" count="1" selected="0">
            <x v="488"/>
          </reference>
          <reference field="2" count="1">
            <x v="489"/>
          </reference>
        </references>
      </pivotArea>
    </format>
    <format dxfId="4847">
      <pivotArea dataOnly="0" labelOnly="1" fieldPosition="0">
        <references count="3">
          <reference field="0" count="1" selected="0">
            <x v="14"/>
          </reference>
          <reference field="1" count="1" selected="0">
            <x v="489"/>
          </reference>
          <reference field="2" count="1">
            <x v="490"/>
          </reference>
        </references>
      </pivotArea>
    </format>
    <format dxfId="4846">
      <pivotArea dataOnly="0" labelOnly="1" fieldPosition="0">
        <references count="3">
          <reference field="0" count="1" selected="0">
            <x v="15"/>
          </reference>
          <reference field="1" count="1" selected="0">
            <x v="490"/>
          </reference>
          <reference field="2" count="1">
            <x v="491"/>
          </reference>
        </references>
      </pivotArea>
    </format>
    <format dxfId="4845">
      <pivotArea dataOnly="0" labelOnly="1" fieldPosition="0">
        <references count="3">
          <reference field="0" count="1" selected="0">
            <x v="16"/>
          </reference>
          <reference field="1" count="1" selected="0">
            <x v="491"/>
          </reference>
          <reference field="2" count="1">
            <x v="492"/>
          </reference>
        </references>
      </pivotArea>
    </format>
    <format dxfId="4844">
      <pivotArea dataOnly="0" labelOnly="1" fieldPosition="0">
        <references count="3">
          <reference field="0" count="1" selected="0">
            <x v="17"/>
          </reference>
          <reference field="1" count="1" selected="0">
            <x v="492"/>
          </reference>
          <reference field="2" count="1">
            <x v="493"/>
          </reference>
        </references>
      </pivotArea>
    </format>
    <format dxfId="4843">
      <pivotArea dataOnly="0" labelOnly="1" fieldPosition="0">
        <references count="3">
          <reference field="0" count="1" selected="0">
            <x v="18"/>
          </reference>
          <reference field="1" count="1" selected="0">
            <x v="493"/>
          </reference>
          <reference field="2" count="1">
            <x v="494"/>
          </reference>
        </references>
      </pivotArea>
    </format>
    <format dxfId="4842">
      <pivotArea dataOnly="0" labelOnly="1" fieldPosition="0">
        <references count="3">
          <reference field="0" count="1" selected="0">
            <x v="19"/>
          </reference>
          <reference field="1" count="1" selected="0">
            <x v="494"/>
          </reference>
          <reference field="2" count="1">
            <x v="495"/>
          </reference>
        </references>
      </pivotArea>
    </format>
    <format dxfId="4841">
      <pivotArea dataOnly="0" labelOnly="1" fieldPosition="0">
        <references count="3">
          <reference field="0" count="1" selected="0">
            <x v="20"/>
          </reference>
          <reference field="1" count="1" selected="0">
            <x v="495"/>
          </reference>
          <reference field="2" count="1">
            <x v="496"/>
          </reference>
        </references>
      </pivotArea>
    </format>
    <format dxfId="4840">
      <pivotArea dataOnly="0" labelOnly="1" fieldPosition="0">
        <references count="3">
          <reference field="0" count="1" selected="0">
            <x v="21"/>
          </reference>
          <reference field="1" count="1" selected="0">
            <x v="496"/>
          </reference>
          <reference field="2" count="1">
            <x v="497"/>
          </reference>
        </references>
      </pivotArea>
    </format>
    <format dxfId="4839">
      <pivotArea dataOnly="0" labelOnly="1" fieldPosition="0">
        <references count="3">
          <reference field="0" count="1" selected="0">
            <x v="22"/>
          </reference>
          <reference field="1" count="1" selected="0">
            <x v="497"/>
          </reference>
          <reference field="2" count="1">
            <x v="498"/>
          </reference>
        </references>
      </pivotArea>
    </format>
    <format dxfId="4838">
      <pivotArea dataOnly="0" labelOnly="1" fieldPosition="0">
        <references count="3">
          <reference field="0" count="1" selected="0">
            <x v="23"/>
          </reference>
          <reference field="1" count="1" selected="0">
            <x v="498"/>
          </reference>
          <reference field="2" count="1">
            <x v="499"/>
          </reference>
        </references>
      </pivotArea>
    </format>
    <format dxfId="4837">
      <pivotArea dataOnly="0" labelOnly="1" fieldPosition="0">
        <references count="3">
          <reference field="0" count="1" selected="0">
            <x v="24"/>
          </reference>
          <reference field="1" count="1" selected="0">
            <x v="499"/>
          </reference>
          <reference field="2" count="1">
            <x v="500"/>
          </reference>
        </references>
      </pivotArea>
    </format>
    <format dxfId="4836">
      <pivotArea dataOnly="0" labelOnly="1" fieldPosition="0">
        <references count="3">
          <reference field="0" count="1" selected="0">
            <x v="25"/>
          </reference>
          <reference field="1" count="1" selected="0">
            <x v="500"/>
          </reference>
          <reference field="2" count="1">
            <x v="501"/>
          </reference>
        </references>
      </pivotArea>
    </format>
    <format dxfId="4835">
      <pivotArea dataOnly="0" labelOnly="1" fieldPosition="0">
        <references count="3">
          <reference field="0" count="1" selected="0">
            <x v="26"/>
          </reference>
          <reference field="1" count="1" selected="0">
            <x v="501"/>
          </reference>
          <reference field="2" count="1">
            <x v="502"/>
          </reference>
        </references>
      </pivotArea>
    </format>
    <format dxfId="4834">
      <pivotArea dataOnly="0" labelOnly="1" fieldPosition="0">
        <references count="3">
          <reference field="0" count="1" selected="0">
            <x v="27"/>
          </reference>
          <reference field="1" count="1" selected="0">
            <x v="502"/>
          </reference>
          <reference field="2" count="1">
            <x v="503"/>
          </reference>
        </references>
      </pivotArea>
    </format>
    <format dxfId="4833">
      <pivotArea dataOnly="0" labelOnly="1" fieldPosition="0">
        <references count="3">
          <reference field="0" count="1" selected="0">
            <x v="28"/>
          </reference>
          <reference field="1" count="1" selected="0">
            <x v="503"/>
          </reference>
          <reference field="2" count="1">
            <x v="504"/>
          </reference>
        </references>
      </pivotArea>
    </format>
    <format dxfId="4832">
      <pivotArea dataOnly="0" labelOnly="1" fieldPosition="0">
        <references count="3">
          <reference field="0" count="1" selected="0">
            <x v="29"/>
          </reference>
          <reference field="1" count="1" selected="0">
            <x v="504"/>
          </reference>
          <reference field="2" count="1">
            <x v="505"/>
          </reference>
        </references>
      </pivotArea>
    </format>
    <format dxfId="4831">
      <pivotArea dataOnly="0" labelOnly="1" fieldPosition="0">
        <references count="3">
          <reference field="0" count="1" selected="0">
            <x v="30"/>
          </reference>
          <reference field="1" count="1" selected="0">
            <x v="505"/>
          </reference>
          <reference field="2" count="1">
            <x v="506"/>
          </reference>
        </references>
      </pivotArea>
    </format>
    <format dxfId="4830">
      <pivotArea dataOnly="0" labelOnly="1" fieldPosition="0">
        <references count="3">
          <reference field="0" count="1" selected="0">
            <x v="31"/>
          </reference>
          <reference field="1" count="1" selected="0">
            <x v="506"/>
          </reference>
          <reference field="2" count="1">
            <x v="507"/>
          </reference>
        </references>
      </pivotArea>
    </format>
    <format dxfId="4829">
      <pivotArea dataOnly="0" labelOnly="1" fieldPosition="0">
        <references count="3">
          <reference field="0" count="1" selected="0">
            <x v="32"/>
          </reference>
          <reference field="1" count="1" selected="0">
            <x v="507"/>
          </reference>
          <reference field="2" count="1">
            <x v="508"/>
          </reference>
        </references>
      </pivotArea>
    </format>
    <format dxfId="4828">
      <pivotArea dataOnly="0" labelOnly="1" fieldPosition="0">
        <references count="3">
          <reference field="0" count="1" selected="0">
            <x v="33"/>
          </reference>
          <reference field="1" count="1" selected="0">
            <x v="508"/>
          </reference>
          <reference field="2" count="1">
            <x v="509"/>
          </reference>
        </references>
      </pivotArea>
    </format>
    <format dxfId="4827">
      <pivotArea dataOnly="0" labelOnly="1" fieldPosition="0">
        <references count="3">
          <reference field="0" count="1" selected="0">
            <x v="34"/>
          </reference>
          <reference field="1" count="1" selected="0">
            <x v="509"/>
          </reference>
          <reference field="2" count="1">
            <x v="510"/>
          </reference>
        </references>
      </pivotArea>
    </format>
    <format dxfId="4826">
      <pivotArea dataOnly="0" labelOnly="1" fieldPosition="0">
        <references count="3">
          <reference field="0" count="1" selected="0">
            <x v="35"/>
          </reference>
          <reference field="1" count="1" selected="0">
            <x v="510"/>
          </reference>
          <reference field="2" count="1">
            <x v="511"/>
          </reference>
        </references>
      </pivotArea>
    </format>
    <format dxfId="4825">
      <pivotArea dataOnly="0" labelOnly="1" fieldPosition="0">
        <references count="3">
          <reference field="0" count="1" selected="0">
            <x v="36"/>
          </reference>
          <reference field="1" count="1" selected="0">
            <x v="511"/>
          </reference>
          <reference field="2" count="1">
            <x v="512"/>
          </reference>
        </references>
      </pivotArea>
    </format>
    <format dxfId="4824">
      <pivotArea dataOnly="0" labelOnly="1" fieldPosition="0">
        <references count="3">
          <reference field="0" count="1" selected="0">
            <x v="37"/>
          </reference>
          <reference field="1" count="1" selected="0">
            <x v="512"/>
          </reference>
          <reference field="2" count="1">
            <x v="513"/>
          </reference>
        </references>
      </pivotArea>
    </format>
    <format dxfId="4823">
      <pivotArea dataOnly="0" labelOnly="1" fieldPosition="0">
        <references count="3">
          <reference field="0" count="1" selected="0">
            <x v="38"/>
          </reference>
          <reference field="1" count="1" selected="0">
            <x v="513"/>
          </reference>
          <reference field="2" count="1">
            <x v="514"/>
          </reference>
        </references>
      </pivotArea>
    </format>
    <format dxfId="4822">
      <pivotArea dataOnly="0" labelOnly="1" fieldPosition="0">
        <references count="3">
          <reference field="0" count="1" selected="0">
            <x v="39"/>
          </reference>
          <reference field="1" count="1" selected="0">
            <x v="514"/>
          </reference>
          <reference field="2" count="1">
            <x v="515"/>
          </reference>
        </references>
      </pivotArea>
    </format>
    <format dxfId="4821">
      <pivotArea dataOnly="0" labelOnly="1" fieldPosition="0">
        <references count="3">
          <reference field="0" count="1" selected="0">
            <x v="40"/>
          </reference>
          <reference field="1" count="1" selected="0">
            <x v="515"/>
          </reference>
          <reference field="2" count="1">
            <x v="516"/>
          </reference>
        </references>
      </pivotArea>
    </format>
    <format dxfId="4820">
      <pivotArea dataOnly="0" labelOnly="1" fieldPosition="0">
        <references count="3">
          <reference field="0" count="1" selected="0">
            <x v="41"/>
          </reference>
          <reference field="1" count="1" selected="0">
            <x v="516"/>
          </reference>
          <reference field="2" count="1">
            <x v="517"/>
          </reference>
        </references>
      </pivotArea>
    </format>
    <format dxfId="4819">
      <pivotArea dataOnly="0" labelOnly="1" fieldPosition="0">
        <references count="3">
          <reference field="0" count="1" selected="0">
            <x v="42"/>
          </reference>
          <reference field="1" count="1" selected="0">
            <x v="517"/>
          </reference>
          <reference field="2" count="1">
            <x v="518"/>
          </reference>
        </references>
      </pivotArea>
    </format>
    <format dxfId="4818">
      <pivotArea dataOnly="0" labelOnly="1" fieldPosition="0">
        <references count="3">
          <reference field="0" count="1" selected="0">
            <x v="43"/>
          </reference>
          <reference field="1" count="1" selected="0">
            <x v="518"/>
          </reference>
          <reference field="2" count="1">
            <x v="519"/>
          </reference>
        </references>
      </pivotArea>
    </format>
    <format dxfId="4817">
      <pivotArea dataOnly="0" labelOnly="1" fieldPosition="0">
        <references count="3">
          <reference field="0" count="1" selected="0">
            <x v="44"/>
          </reference>
          <reference field="1" count="1" selected="0">
            <x v="519"/>
          </reference>
          <reference field="2" count="1">
            <x v="520"/>
          </reference>
        </references>
      </pivotArea>
    </format>
    <format dxfId="4816">
      <pivotArea dataOnly="0" labelOnly="1" fieldPosition="0">
        <references count="3">
          <reference field="0" count="1" selected="0">
            <x v="45"/>
          </reference>
          <reference field="1" count="1" selected="0">
            <x v="520"/>
          </reference>
          <reference field="2" count="1">
            <x v="521"/>
          </reference>
        </references>
      </pivotArea>
    </format>
    <format dxfId="4815">
      <pivotArea dataOnly="0" labelOnly="1" fieldPosition="0">
        <references count="3">
          <reference field="0" count="1" selected="0">
            <x v="46"/>
          </reference>
          <reference field="1" count="1" selected="0">
            <x v="521"/>
          </reference>
          <reference field="2" count="1">
            <x v="522"/>
          </reference>
        </references>
      </pivotArea>
    </format>
    <format dxfId="4814">
      <pivotArea dataOnly="0" labelOnly="1" fieldPosition="0">
        <references count="3">
          <reference field="0" count="1" selected="0">
            <x v="47"/>
          </reference>
          <reference field="1" count="1" selected="0">
            <x v="522"/>
          </reference>
          <reference field="2" count="1">
            <x v="523"/>
          </reference>
        </references>
      </pivotArea>
    </format>
    <format dxfId="4813">
      <pivotArea dataOnly="0" labelOnly="1" fieldPosition="0">
        <references count="3">
          <reference field="0" count="1" selected="0">
            <x v="48"/>
          </reference>
          <reference field="1" count="1" selected="0">
            <x v="523"/>
          </reference>
          <reference field="2" count="1">
            <x v="524"/>
          </reference>
        </references>
      </pivotArea>
    </format>
    <format dxfId="4812">
      <pivotArea dataOnly="0" labelOnly="1" fieldPosition="0">
        <references count="3">
          <reference field="0" count="1" selected="0">
            <x v="49"/>
          </reference>
          <reference field="1" count="1" selected="0">
            <x v="524"/>
          </reference>
          <reference field="2" count="1">
            <x v="525"/>
          </reference>
        </references>
      </pivotArea>
    </format>
    <format dxfId="4811">
      <pivotArea dataOnly="0" labelOnly="1" fieldPosition="0">
        <references count="3">
          <reference field="0" count="1" selected="0">
            <x v="50"/>
          </reference>
          <reference field="1" count="1" selected="0">
            <x v="525"/>
          </reference>
          <reference field="2" count="1">
            <x v="526"/>
          </reference>
        </references>
      </pivotArea>
    </format>
    <format dxfId="4810">
      <pivotArea dataOnly="0" labelOnly="1" fieldPosition="0">
        <references count="3">
          <reference field="0" count="1" selected="0">
            <x v="51"/>
          </reference>
          <reference field="1" count="1" selected="0">
            <x v="526"/>
          </reference>
          <reference field="2" count="1">
            <x v="527"/>
          </reference>
        </references>
      </pivotArea>
    </format>
    <format dxfId="4809">
      <pivotArea dataOnly="0" labelOnly="1" fieldPosition="0">
        <references count="3">
          <reference field="0" count="1" selected="0">
            <x v="52"/>
          </reference>
          <reference field="1" count="1" selected="0">
            <x v="527"/>
          </reference>
          <reference field="2" count="1">
            <x v="528"/>
          </reference>
        </references>
      </pivotArea>
    </format>
    <format dxfId="4808">
      <pivotArea dataOnly="0" labelOnly="1" fieldPosition="0">
        <references count="3">
          <reference field="0" count="1" selected="0">
            <x v="53"/>
          </reference>
          <reference field="1" count="1" selected="0">
            <x v="528"/>
          </reference>
          <reference field="2" count="1">
            <x v="529"/>
          </reference>
        </references>
      </pivotArea>
    </format>
    <format dxfId="4807">
      <pivotArea dataOnly="0" labelOnly="1" fieldPosition="0">
        <references count="3">
          <reference field="0" count="1" selected="0">
            <x v="54"/>
          </reference>
          <reference field="1" count="1" selected="0">
            <x v="529"/>
          </reference>
          <reference field="2" count="1">
            <x v="530"/>
          </reference>
        </references>
      </pivotArea>
    </format>
    <format dxfId="4806">
      <pivotArea dataOnly="0" labelOnly="1" fieldPosition="0">
        <references count="3">
          <reference field="0" count="1" selected="0">
            <x v="55"/>
          </reference>
          <reference field="1" count="1" selected="0">
            <x v="530"/>
          </reference>
          <reference field="2" count="1">
            <x v="531"/>
          </reference>
        </references>
      </pivotArea>
    </format>
    <format dxfId="4805">
      <pivotArea dataOnly="0" labelOnly="1" fieldPosition="0">
        <references count="3">
          <reference field="0" count="1" selected="0">
            <x v="56"/>
          </reference>
          <reference field="1" count="1" selected="0">
            <x v="531"/>
          </reference>
          <reference field="2" count="1">
            <x v="532"/>
          </reference>
        </references>
      </pivotArea>
    </format>
    <format dxfId="4804">
      <pivotArea dataOnly="0" labelOnly="1" fieldPosition="0">
        <references count="3">
          <reference field="0" count="1" selected="0">
            <x v="57"/>
          </reference>
          <reference field="1" count="1" selected="0">
            <x v="532"/>
          </reference>
          <reference field="2" count="1">
            <x v="533"/>
          </reference>
        </references>
      </pivotArea>
    </format>
    <format dxfId="4803">
      <pivotArea dataOnly="0" labelOnly="1" fieldPosition="0">
        <references count="3">
          <reference field="0" count="1" selected="0">
            <x v="58"/>
          </reference>
          <reference field="1" count="1" selected="0">
            <x v="533"/>
          </reference>
          <reference field="2" count="1">
            <x v="534"/>
          </reference>
        </references>
      </pivotArea>
    </format>
    <format dxfId="4802">
      <pivotArea dataOnly="0" labelOnly="1" fieldPosition="0">
        <references count="3">
          <reference field="0" count="1" selected="0">
            <x v="59"/>
          </reference>
          <reference field="1" count="1" selected="0">
            <x v="534"/>
          </reference>
          <reference field="2" count="1">
            <x v="535"/>
          </reference>
        </references>
      </pivotArea>
    </format>
    <format dxfId="4801">
      <pivotArea dataOnly="0" labelOnly="1" fieldPosition="0">
        <references count="3">
          <reference field="0" count="1" selected="0">
            <x v="60"/>
          </reference>
          <reference field="1" count="1" selected="0">
            <x v="535"/>
          </reference>
          <reference field="2" count="1">
            <x v="536"/>
          </reference>
        </references>
      </pivotArea>
    </format>
    <format dxfId="4800">
      <pivotArea dataOnly="0" labelOnly="1" fieldPosition="0">
        <references count="3">
          <reference field="0" count="1" selected="0">
            <x v="61"/>
          </reference>
          <reference field="1" count="1" selected="0">
            <x v="536"/>
          </reference>
          <reference field="2" count="1">
            <x v="537"/>
          </reference>
        </references>
      </pivotArea>
    </format>
    <format dxfId="4799">
      <pivotArea dataOnly="0" labelOnly="1" fieldPosition="0">
        <references count="3">
          <reference field="0" count="1" selected="0">
            <x v="62"/>
          </reference>
          <reference field="1" count="1" selected="0">
            <x v="537"/>
          </reference>
          <reference field="2" count="1">
            <x v="538"/>
          </reference>
        </references>
      </pivotArea>
    </format>
    <format dxfId="4798">
      <pivotArea dataOnly="0" labelOnly="1" fieldPosition="0">
        <references count="3">
          <reference field="0" count="1" selected="0">
            <x v="63"/>
          </reference>
          <reference field="1" count="1" selected="0">
            <x v="538"/>
          </reference>
          <reference field="2" count="1">
            <x v="539"/>
          </reference>
        </references>
      </pivotArea>
    </format>
    <format dxfId="4797">
      <pivotArea dataOnly="0" labelOnly="1" fieldPosition="0">
        <references count="3">
          <reference field="0" count="1" selected="0">
            <x v="64"/>
          </reference>
          <reference field="1" count="1" selected="0">
            <x v="539"/>
          </reference>
          <reference field="2" count="1">
            <x v="540"/>
          </reference>
        </references>
      </pivotArea>
    </format>
    <format dxfId="4796">
      <pivotArea dataOnly="0" labelOnly="1" fieldPosition="0">
        <references count="3">
          <reference field="0" count="1" selected="0">
            <x v="65"/>
          </reference>
          <reference field="1" count="1" selected="0">
            <x v="540"/>
          </reference>
          <reference field="2" count="1">
            <x v="541"/>
          </reference>
        </references>
      </pivotArea>
    </format>
    <format dxfId="4795">
      <pivotArea dataOnly="0" labelOnly="1" fieldPosition="0">
        <references count="3">
          <reference field="0" count="1" selected="0">
            <x v="66"/>
          </reference>
          <reference field="1" count="1" selected="0">
            <x v="541"/>
          </reference>
          <reference field="2" count="1">
            <x v="542"/>
          </reference>
        </references>
      </pivotArea>
    </format>
    <format dxfId="4794">
      <pivotArea dataOnly="0" labelOnly="1" fieldPosition="0">
        <references count="3">
          <reference field="0" count="1" selected="0">
            <x v="67"/>
          </reference>
          <reference field="1" count="1" selected="0">
            <x v="542"/>
          </reference>
          <reference field="2" count="1">
            <x v="543"/>
          </reference>
        </references>
      </pivotArea>
    </format>
    <format dxfId="4793">
      <pivotArea dataOnly="0" labelOnly="1" fieldPosition="0">
        <references count="3">
          <reference field="0" count="1" selected="0">
            <x v="68"/>
          </reference>
          <reference field="1" count="1" selected="0">
            <x v="543"/>
          </reference>
          <reference field="2" count="1">
            <x v="544"/>
          </reference>
        </references>
      </pivotArea>
    </format>
    <format dxfId="4792">
      <pivotArea dataOnly="0" labelOnly="1" fieldPosition="0">
        <references count="3">
          <reference field="0" count="1" selected="0">
            <x v="69"/>
          </reference>
          <reference field="1" count="1" selected="0">
            <x v="544"/>
          </reference>
          <reference field="2" count="1">
            <x v="545"/>
          </reference>
        </references>
      </pivotArea>
    </format>
    <format dxfId="4791">
      <pivotArea dataOnly="0" labelOnly="1" fieldPosition="0">
        <references count="3">
          <reference field="0" count="1" selected="0">
            <x v="70"/>
          </reference>
          <reference field="1" count="1" selected="0">
            <x v="545"/>
          </reference>
          <reference field="2" count="1">
            <x v="546"/>
          </reference>
        </references>
      </pivotArea>
    </format>
    <format dxfId="4790">
      <pivotArea dataOnly="0" labelOnly="1" fieldPosition="0">
        <references count="3">
          <reference field="0" count="1" selected="0">
            <x v="71"/>
          </reference>
          <reference field="1" count="1" selected="0">
            <x v="546"/>
          </reference>
          <reference field="2" count="1">
            <x v="547"/>
          </reference>
        </references>
      </pivotArea>
    </format>
    <format dxfId="4789">
      <pivotArea dataOnly="0" labelOnly="1" fieldPosition="0">
        <references count="3">
          <reference field="0" count="1" selected="0">
            <x v="72"/>
          </reference>
          <reference field="1" count="1" selected="0">
            <x v="547"/>
          </reference>
          <reference field="2" count="1">
            <x v="548"/>
          </reference>
        </references>
      </pivotArea>
    </format>
    <format dxfId="4788">
      <pivotArea dataOnly="0" labelOnly="1" fieldPosition="0">
        <references count="3">
          <reference field="0" count="1" selected="0">
            <x v="73"/>
          </reference>
          <reference field="1" count="1" selected="0">
            <x v="548"/>
          </reference>
          <reference field="2" count="1">
            <x v="549"/>
          </reference>
        </references>
      </pivotArea>
    </format>
    <format dxfId="4787">
      <pivotArea dataOnly="0" labelOnly="1" fieldPosition="0">
        <references count="3">
          <reference field="0" count="1" selected="0">
            <x v="74"/>
          </reference>
          <reference field="1" count="1" selected="0">
            <x v="549"/>
          </reference>
          <reference field="2" count="1">
            <x v="550"/>
          </reference>
        </references>
      </pivotArea>
    </format>
    <format dxfId="4786">
      <pivotArea dataOnly="0" labelOnly="1" fieldPosition="0">
        <references count="3">
          <reference field="0" count="1" selected="0">
            <x v="75"/>
          </reference>
          <reference field="1" count="1" selected="0">
            <x v="550"/>
          </reference>
          <reference field="2" count="1">
            <x v="551"/>
          </reference>
        </references>
      </pivotArea>
    </format>
    <format dxfId="4785">
      <pivotArea dataOnly="0" labelOnly="1" fieldPosition="0">
        <references count="3">
          <reference field="0" count="1" selected="0">
            <x v="76"/>
          </reference>
          <reference field="1" count="1" selected="0">
            <x v="551"/>
          </reference>
          <reference field="2" count="1">
            <x v="552"/>
          </reference>
        </references>
      </pivotArea>
    </format>
    <format dxfId="4784">
      <pivotArea dataOnly="0" labelOnly="1" fieldPosition="0">
        <references count="3">
          <reference field="0" count="1" selected="0">
            <x v="77"/>
          </reference>
          <reference field="1" count="1" selected="0">
            <x v="552"/>
          </reference>
          <reference field="2" count="1">
            <x v="553"/>
          </reference>
        </references>
      </pivotArea>
    </format>
    <format dxfId="4783">
      <pivotArea dataOnly="0" labelOnly="1" fieldPosition="0">
        <references count="3">
          <reference field="0" count="1" selected="0">
            <x v="78"/>
          </reference>
          <reference field="1" count="1" selected="0">
            <x v="553"/>
          </reference>
          <reference field="2" count="1">
            <x v="554"/>
          </reference>
        </references>
      </pivotArea>
    </format>
    <format dxfId="4782">
      <pivotArea dataOnly="0" labelOnly="1" fieldPosition="0">
        <references count="3">
          <reference field="0" count="1" selected="0">
            <x v="79"/>
          </reference>
          <reference field="1" count="1" selected="0">
            <x v="554"/>
          </reference>
          <reference field="2" count="1">
            <x v="555"/>
          </reference>
        </references>
      </pivotArea>
    </format>
    <format dxfId="4781">
      <pivotArea dataOnly="0" labelOnly="1" fieldPosition="0">
        <references count="3">
          <reference field="0" count="1" selected="0">
            <x v="80"/>
          </reference>
          <reference field="1" count="1" selected="0">
            <x v="555"/>
          </reference>
          <reference field="2" count="1">
            <x v="556"/>
          </reference>
        </references>
      </pivotArea>
    </format>
    <format dxfId="4780">
      <pivotArea dataOnly="0" labelOnly="1" fieldPosition="0">
        <references count="3">
          <reference field="0" count="1" selected="0">
            <x v="81"/>
          </reference>
          <reference field="1" count="1" selected="0">
            <x v="556"/>
          </reference>
          <reference field="2" count="1">
            <x v="557"/>
          </reference>
        </references>
      </pivotArea>
    </format>
    <format dxfId="4779">
      <pivotArea dataOnly="0" labelOnly="1" fieldPosition="0">
        <references count="3">
          <reference field="0" count="1" selected="0">
            <x v="82"/>
          </reference>
          <reference field="1" count="1" selected="0">
            <x v="557"/>
          </reference>
          <reference field="2" count="1">
            <x v="558"/>
          </reference>
        </references>
      </pivotArea>
    </format>
    <format dxfId="4778">
      <pivotArea dataOnly="0" labelOnly="1" fieldPosition="0">
        <references count="3">
          <reference field="0" count="1" selected="0">
            <x v="83"/>
          </reference>
          <reference field="1" count="1" selected="0">
            <x v="558"/>
          </reference>
          <reference field="2" count="1">
            <x v="559"/>
          </reference>
        </references>
      </pivotArea>
    </format>
    <format dxfId="4777">
      <pivotArea dataOnly="0" labelOnly="1" fieldPosition="0">
        <references count="3">
          <reference field="0" count="1" selected="0">
            <x v="84"/>
          </reference>
          <reference field="1" count="1" selected="0">
            <x v="559"/>
          </reference>
          <reference field="2" count="1">
            <x v="560"/>
          </reference>
        </references>
      </pivotArea>
    </format>
    <format dxfId="4776">
      <pivotArea dataOnly="0" labelOnly="1" fieldPosition="0">
        <references count="3">
          <reference field="0" count="1" selected="0">
            <x v="85"/>
          </reference>
          <reference field="1" count="1" selected="0">
            <x v="560"/>
          </reference>
          <reference field="2" count="1">
            <x v="561"/>
          </reference>
        </references>
      </pivotArea>
    </format>
    <format dxfId="4775">
      <pivotArea dataOnly="0" labelOnly="1" fieldPosition="0">
        <references count="3">
          <reference field="0" count="1" selected="0">
            <x v="86"/>
          </reference>
          <reference field="1" count="1" selected="0">
            <x v="561"/>
          </reference>
          <reference field="2" count="1">
            <x v="562"/>
          </reference>
        </references>
      </pivotArea>
    </format>
    <format dxfId="4774">
      <pivotArea dataOnly="0" labelOnly="1" fieldPosition="0">
        <references count="3">
          <reference field="0" count="1" selected="0">
            <x v="87"/>
          </reference>
          <reference field="1" count="1" selected="0">
            <x v="562"/>
          </reference>
          <reference field="2" count="1">
            <x v="563"/>
          </reference>
        </references>
      </pivotArea>
    </format>
    <format dxfId="4773">
      <pivotArea dataOnly="0" labelOnly="1" fieldPosition="0">
        <references count="3">
          <reference field="0" count="1" selected="0">
            <x v="88"/>
          </reference>
          <reference field="1" count="1" selected="0">
            <x v="563"/>
          </reference>
          <reference field="2" count="1">
            <x v="564"/>
          </reference>
        </references>
      </pivotArea>
    </format>
    <format dxfId="4772">
      <pivotArea dataOnly="0" labelOnly="1" fieldPosition="0">
        <references count="3">
          <reference field="0" count="1" selected="0">
            <x v="89"/>
          </reference>
          <reference field="1" count="1" selected="0">
            <x v="564"/>
          </reference>
          <reference field="2" count="1">
            <x v="565"/>
          </reference>
        </references>
      </pivotArea>
    </format>
    <format dxfId="4771">
      <pivotArea dataOnly="0" labelOnly="1" fieldPosition="0">
        <references count="3">
          <reference field="0" count="1" selected="0">
            <x v="90"/>
          </reference>
          <reference field="1" count="1" selected="0">
            <x v="565"/>
          </reference>
          <reference field="2" count="1">
            <x v="566"/>
          </reference>
        </references>
      </pivotArea>
    </format>
    <format dxfId="4770">
      <pivotArea dataOnly="0" labelOnly="1" fieldPosition="0">
        <references count="3">
          <reference field="0" count="1" selected="0">
            <x v="91"/>
          </reference>
          <reference field="1" count="1" selected="0">
            <x v="566"/>
          </reference>
          <reference field="2" count="1">
            <x v="567"/>
          </reference>
        </references>
      </pivotArea>
    </format>
    <format dxfId="4769">
      <pivotArea dataOnly="0" labelOnly="1" fieldPosition="0">
        <references count="3">
          <reference field="0" count="1" selected="0">
            <x v="92"/>
          </reference>
          <reference field="1" count="1" selected="0">
            <x v="567"/>
          </reference>
          <reference field="2" count="1">
            <x v="568"/>
          </reference>
        </references>
      </pivotArea>
    </format>
    <format dxfId="4768">
      <pivotArea dataOnly="0" labelOnly="1" fieldPosition="0">
        <references count="3">
          <reference field="0" count="1" selected="0">
            <x v="93"/>
          </reference>
          <reference field="1" count="1" selected="0">
            <x v="568"/>
          </reference>
          <reference field="2" count="1">
            <x v="569"/>
          </reference>
        </references>
      </pivotArea>
    </format>
    <format dxfId="4767">
      <pivotArea dataOnly="0" labelOnly="1" fieldPosition="0">
        <references count="3">
          <reference field="0" count="1" selected="0">
            <x v="94"/>
          </reference>
          <reference field="1" count="1" selected="0">
            <x v="569"/>
          </reference>
          <reference field="2" count="1">
            <x v="570"/>
          </reference>
        </references>
      </pivotArea>
    </format>
    <format dxfId="4766">
      <pivotArea dataOnly="0" labelOnly="1" fieldPosition="0">
        <references count="3">
          <reference field="0" count="1" selected="0">
            <x v="95"/>
          </reference>
          <reference field="1" count="1" selected="0">
            <x v="570"/>
          </reference>
          <reference field="2" count="1">
            <x v="571"/>
          </reference>
        </references>
      </pivotArea>
    </format>
    <format dxfId="4765">
      <pivotArea dataOnly="0" labelOnly="1" fieldPosition="0">
        <references count="3">
          <reference field="0" count="1" selected="0">
            <x v="96"/>
          </reference>
          <reference field="1" count="1" selected="0">
            <x v="571"/>
          </reference>
          <reference field="2" count="1">
            <x v="572"/>
          </reference>
        </references>
      </pivotArea>
    </format>
    <format dxfId="4764">
      <pivotArea dataOnly="0" labelOnly="1" fieldPosition="0">
        <references count="3">
          <reference field="0" count="1" selected="0">
            <x v="97"/>
          </reference>
          <reference field="1" count="1" selected="0">
            <x v="572"/>
          </reference>
          <reference field="2" count="1">
            <x v="573"/>
          </reference>
        </references>
      </pivotArea>
    </format>
    <format dxfId="4763">
      <pivotArea dataOnly="0" labelOnly="1" fieldPosition="0">
        <references count="3">
          <reference field="0" count="1" selected="0">
            <x v="98"/>
          </reference>
          <reference field="1" count="1" selected="0">
            <x v="573"/>
          </reference>
          <reference field="2" count="1">
            <x v="574"/>
          </reference>
        </references>
      </pivotArea>
    </format>
    <format dxfId="4762">
      <pivotArea dataOnly="0" labelOnly="1" fieldPosition="0">
        <references count="3">
          <reference field="0" count="1" selected="0">
            <x v="99"/>
          </reference>
          <reference field="1" count="1" selected="0">
            <x v="574"/>
          </reference>
          <reference field="2" count="1">
            <x v="575"/>
          </reference>
        </references>
      </pivotArea>
    </format>
    <format dxfId="4761">
      <pivotArea dataOnly="0" labelOnly="1" fieldPosition="0">
        <references count="3">
          <reference field="0" count="1" selected="0">
            <x v="100"/>
          </reference>
          <reference field="1" count="1" selected="0">
            <x v="575"/>
          </reference>
          <reference field="2" count="1">
            <x v="576"/>
          </reference>
        </references>
      </pivotArea>
    </format>
    <format dxfId="4760">
      <pivotArea dataOnly="0" labelOnly="1" fieldPosition="0">
        <references count="3">
          <reference field="0" count="1" selected="0">
            <x v="101"/>
          </reference>
          <reference field="1" count="1" selected="0">
            <x v="576"/>
          </reference>
          <reference field="2" count="1">
            <x v="577"/>
          </reference>
        </references>
      </pivotArea>
    </format>
    <format dxfId="4759">
      <pivotArea dataOnly="0" labelOnly="1" fieldPosition="0">
        <references count="3">
          <reference field="0" count="1" selected="0">
            <x v="102"/>
          </reference>
          <reference field="1" count="1" selected="0">
            <x v="577"/>
          </reference>
          <reference field="2" count="1">
            <x v="578"/>
          </reference>
        </references>
      </pivotArea>
    </format>
    <format dxfId="4758">
      <pivotArea dataOnly="0" labelOnly="1" fieldPosition="0">
        <references count="3">
          <reference field="0" count="1" selected="0">
            <x v="103"/>
          </reference>
          <reference field="1" count="1" selected="0">
            <x v="578"/>
          </reference>
          <reference field="2" count="1">
            <x v="579"/>
          </reference>
        </references>
      </pivotArea>
    </format>
    <format dxfId="4757">
      <pivotArea dataOnly="0" labelOnly="1" fieldPosition="0">
        <references count="3">
          <reference field="0" count="1" selected="0">
            <x v="104"/>
          </reference>
          <reference field="1" count="1" selected="0">
            <x v="579"/>
          </reference>
          <reference field="2" count="1">
            <x v="580"/>
          </reference>
        </references>
      </pivotArea>
    </format>
    <format dxfId="4756">
      <pivotArea dataOnly="0" labelOnly="1" fieldPosition="0">
        <references count="3">
          <reference field="0" count="1" selected="0">
            <x v="105"/>
          </reference>
          <reference field="1" count="1" selected="0">
            <x v="580"/>
          </reference>
          <reference field="2" count="1">
            <x v="581"/>
          </reference>
        </references>
      </pivotArea>
    </format>
    <format dxfId="4755">
      <pivotArea dataOnly="0" labelOnly="1" fieldPosition="0">
        <references count="3">
          <reference field="0" count="1" selected="0">
            <x v="106"/>
          </reference>
          <reference field="1" count="1" selected="0">
            <x v="581"/>
          </reference>
          <reference field="2" count="1">
            <x v="582"/>
          </reference>
        </references>
      </pivotArea>
    </format>
    <format dxfId="4754">
      <pivotArea dataOnly="0" labelOnly="1" fieldPosition="0">
        <references count="3">
          <reference field="0" count="1" selected="0">
            <x v="107"/>
          </reference>
          <reference field="1" count="1" selected="0">
            <x v="582"/>
          </reference>
          <reference field="2" count="1">
            <x v="583"/>
          </reference>
        </references>
      </pivotArea>
    </format>
    <format dxfId="4753">
      <pivotArea dataOnly="0" labelOnly="1" fieldPosition="0">
        <references count="3">
          <reference field="0" count="1" selected="0">
            <x v="108"/>
          </reference>
          <reference field="1" count="1" selected="0">
            <x v="583"/>
          </reference>
          <reference field="2" count="1">
            <x v="584"/>
          </reference>
        </references>
      </pivotArea>
    </format>
    <format dxfId="4752">
      <pivotArea dataOnly="0" labelOnly="1" fieldPosition="0">
        <references count="3">
          <reference field="0" count="1" selected="0">
            <x v="109"/>
          </reference>
          <reference field="1" count="1" selected="0">
            <x v="584"/>
          </reference>
          <reference field="2" count="1">
            <x v="585"/>
          </reference>
        </references>
      </pivotArea>
    </format>
    <format dxfId="4751">
      <pivotArea dataOnly="0" labelOnly="1" fieldPosition="0">
        <references count="3">
          <reference field="0" count="1" selected="0">
            <x v="110"/>
          </reference>
          <reference field="1" count="1" selected="0">
            <x v="585"/>
          </reference>
          <reference field="2" count="1">
            <x v="586"/>
          </reference>
        </references>
      </pivotArea>
    </format>
    <format dxfId="4750">
      <pivotArea dataOnly="0" labelOnly="1" fieldPosition="0">
        <references count="3">
          <reference field="0" count="1" selected="0">
            <x v="111"/>
          </reference>
          <reference field="1" count="1" selected="0">
            <x v="586"/>
          </reference>
          <reference field="2" count="1">
            <x v="587"/>
          </reference>
        </references>
      </pivotArea>
    </format>
    <format dxfId="4749">
      <pivotArea dataOnly="0" labelOnly="1" fieldPosition="0">
        <references count="3">
          <reference field="0" count="1" selected="0">
            <x v="112"/>
          </reference>
          <reference field="1" count="1" selected="0">
            <x v="587"/>
          </reference>
          <reference field="2" count="1">
            <x v="588"/>
          </reference>
        </references>
      </pivotArea>
    </format>
    <format dxfId="4748">
      <pivotArea dataOnly="0" labelOnly="1" fieldPosition="0">
        <references count="3">
          <reference field="0" count="1" selected="0">
            <x v="113"/>
          </reference>
          <reference field="1" count="1" selected="0">
            <x v="588"/>
          </reference>
          <reference field="2" count="1">
            <x v="589"/>
          </reference>
        </references>
      </pivotArea>
    </format>
    <format dxfId="4747">
      <pivotArea dataOnly="0" labelOnly="1" fieldPosition="0">
        <references count="3">
          <reference field="0" count="1" selected="0">
            <x v="114"/>
          </reference>
          <reference field="1" count="1" selected="0">
            <x v="589"/>
          </reference>
          <reference field="2" count="1">
            <x v="590"/>
          </reference>
        </references>
      </pivotArea>
    </format>
    <format dxfId="4746">
      <pivotArea dataOnly="0" labelOnly="1" fieldPosition="0">
        <references count="3">
          <reference field="0" count="1" selected="0">
            <x v="115"/>
          </reference>
          <reference field="1" count="1" selected="0">
            <x v="590"/>
          </reference>
          <reference field="2" count="1">
            <x v="591"/>
          </reference>
        </references>
      </pivotArea>
    </format>
    <format dxfId="4745">
      <pivotArea dataOnly="0" labelOnly="1" fieldPosition="0">
        <references count="3">
          <reference field="0" count="1" selected="0">
            <x v="116"/>
          </reference>
          <reference field="1" count="1" selected="0">
            <x v="591"/>
          </reference>
          <reference field="2" count="1">
            <x v="592"/>
          </reference>
        </references>
      </pivotArea>
    </format>
    <format dxfId="4744">
      <pivotArea dataOnly="0" labelOnly="1" fieldPosition="0">
        <references count="3">
          <reference field="0" count="1" selected="0">
            <x v="117"/>
          </reference>
          <reference field="1" count="1" selected="0">
            <x v="592"/>
          </reference>
          <reference field="2" count="1">
            <x v="593"/>
          </reference>
        </references>
      </pivotArea>
    </format>
    <format dxfId="4743">
      <pivotArea dataOnly="0" labelOnly="1" fieldPosition="0">
        <references count="3">
          <reference field="0" count="1" selected="0">
            <x v="118"/>
          </reference>
          <reference field="1" count="1" selected="0">
            <x v="593"/>
          </reference>
          <reference field="2" count="1">
            <x v="594"/>
          </reference>
        </references>
      </pivotArea>
    </format>
    <format dxfId="4742">
      <pivotArea dataOnly="0" labelOnly="1" fieldPosition="0">
        <references count="3">
          <reference field="0" count="1" selected="0">
            <x v="119"/>
          </reference>
          <reference field="1" count="1" selected="0">
            <x v="594"/>
          </reference>
          <reference field="2" count="1">
            <x v="595"/>
          </reference>
        </references>
      </pivotArea>
    </format>
    <format dxfId="4741">
      <pivotArea dataOnly="0" labelOnly="1" fieldPosition="0">
        <references count="3">
          <reference field="0" count="1" selected="0">
            <x v="120"/>
          </reference>
          <reference field="1" count="1" selected="0">
            <x v="595"/>
          </reference>
          <reference field="2" count="1">
            <x v="596"/>
          </reference>
        </references>
      </pivotArea>
    </format>
    <format dxfId="4740">
      <pivotArea dataOnly="0" labelOnly="1" fieldPosition="0">
        <references count="3">
          <reference field="0" count="1" selected="0">
            <x v="121"/>
          </reference>
          <reference field="1" count="1" selected="0">
            <x v="596"/>
          </reference>
          <reference field="2" count="1">
            <x v="597"/>
          </reference>
        </references>
      </pivotArea>
    </format>
    <format dxfId="4739">
      <pivotArea dataOnly="0" labelOnly="1" fieldPosition="0">
        <references count="3">
          <reference field="0" count="1" selected="0">
            <x v="122"/>
          </reference>
          <reference field="1" count="1" selected="0">
            <x v="597"/>
          </reference>
          <reference field="2" count="1">
            <x v="598"/>
          </reference>
        </references>
      </pivotArea>
    </format>
    <format dxfId="4738">
      <pivotArea dataOnly="0" labelOnly="1" fieldPosition="0">
        <references count="3">
          <reference field="0" count="1" selected="0">
            <x v="123"/>
          </reference>
          <reference field="1" count="1" selected="0">
            <x v="598"/>
          </reference>
          <reference field="2" count="1">
            <x v="599"/>
          </reference>
        </references>
      </pivotArea>
    </format>
    <format dxfId="4737">
      <pivotArea dataOnly="0" labelOnly="1" fieldPosition="0">
        <references count="3">
          <reference field="0" count="1" selected="0">
            <x v="124"/>
          </reference>
          <reference field="1" count="1" selected="0">
            <x v="599"/>
          </reference>
          <reference field="2" count="1">
            <x v="600"/>
          </reference>
        </references>
      </pivotArea>
    </format>
    <format dxfId="4736">
      <pivotArea dataOnly="0" labelOnly="1" fieldPosition="0">
        <references count="3">
          <reference field="0" count="1" selected="0">
            <x v="125"/>
          </reference>
          <reference field="1" count="1" selected="0">
            <x v="600"/>
          </reference>
          <reference field="2" count="1">
            <x v="601"/>
          </reference>
        </references>
      </pivotArea>
    </format>
    <format dxfId="4735">
      <pivotArea dataOnly="0" labelOnly="1" fieldPosition="0">
        <references count="3">
          <reference field="0" count="1" selected="0">
            <x v="126"/>
          </reference>
          <reference field="1" count="1" selected="0">
            <x v="601"/>
          </reference>
          <reference field="2" count="1">
            <x v="602"/>
          </reference>
        </references>
      </pivotArea>
    </format>
    <format dxfId="4734">
      <pivotArea dataOnly="0" labelOnly="1" fieldPosition="0">
        <references count="3">
          <reference field="0" count="1" selected="0">
            <x v="127"/>
          </reference>
          <reference field="1" count="1" selected="0">
            <x v="602"/>
          </reference>
          <reference field="2" count="1">
            <x v="603"/>
          </reference>
        </references>
      </pivotArea>
    </format>
    <format dxfId="4733">
      <pivotArea dataOnly="0" labelOnly="1" fieldPosition="0">
        <references count="3">
          <reference field="0" count="1" selected="0">
            <x v="128"/>
          </reference>
          <reference field="1" count="1" selected="0">
            <x v="603"/>
          </reference>
          <reference field="2" count="1">
            <x v="604"/>
          </reference>
        </references>
      </pivotArea>
    </format>
    <format dxfId="4732">
      <pivotArea dataOnly="0" labelOnly="1" fieldPosition="0">
        <references count="3">
          <reference field="0" count="1" selected="0">
            <x v="129"/>
          </reference>
          <reference field="1" count="1" selected="0">
            <x v="604"/>
          </reference>
          <reference field="2" count="1">
            <x v="605"/>
          </reference>
        </references>
      </pivotArea>
    </format>
    <format dxfId="4731">
      <pivotArea dataOnly="0" labelOnly="1" fieldPosition="0">
        <references count="3">
          <reference field="0" count="1" selected="0">
            <x v="130"/>
          </reference>
          <reference field="1" count="1" selected="0">
            <x v="605"/>
          </reference>
          <reference field="2" count="1">
            <x v="606"/>
          </reference>
        </references>
      </pivotArea>
    </format>
    <format dxfId="4730">
      <pivotArea dataOnly="0" labelOnly="1" fieldPosition="0">
        <references count="3">
          <reference field="0" count="1" selected="0">
            <x v="131"/>
          </reference>
          <reference field="1" count="1" selected="0">
            <x v="606"/>
          </reference>
          <reference field="2" count="1">
            <x v="607"/>
          </reference>
        </references>
      </pivotArea>
    </format>
    <format dxfId="4729">
      <pivotArea dataOnly="0" labelOnly="1" fieldPosition="0">
        <references count="3">
          <reference field="0" count="1" selected="0">
            <x v="132"/>
          </reference>
          <reference field="1" count="1" selected="0">
            <x v="607"/>
          </reference>
          <reference field="2" count="1">
            <x v="608"/>
          </reference>
        </references>
      </pivotArea>
    </format>
    <format dxfId="4728">
      <pivotArea dataOnly="0" labelOnly="1" fieldPosition="0">
        <references count="3">
          <reference field="0" count="1" selected="0">
            <x v="133"/>
          </reference>
          <reference field="1" count="1" selected="0">
            <x v="608"/>
          </reference>
          <reference field="2" count="1">
            <x v="609"/>
          </reference>
        </references>
      </pivotArea>
    </format>
    <format dxfId="4727">
      <pivotArea dataOnly="0" labelOnly="1" fieldPosition="0">
        <references count="3">
          <reference field="0" count="1" selected="0">
            <x v="134"/>
          </reference>
          <reference field="1" count="1" selected="0">
            <x v="609"/>
          </reference>
          <reference field="2" count="1">
            <x v="610"/>
          </reference>
        </references>
      </pivotArea>
    </format>
    <format dxfId="4726">
      <pivotArea dataOnly="0" labelOnly="1" fieldPosition="0">
        <references count="3">
          <reference field="0" count="1" selected="0">
            <x v="135"/>
          </reference>
          <reference field="1" count="1" selected="0">
            <x v="610"/>
          </reference>
          <reference field="2" count="1">
            <x v="611"/>
          </reference>
        </references>
      </pivotArea>
    </format>
    <format dxfId="4725">
      <pivotArea dataOnly="0" labelOnly="1" fieldPosition="0">
        <references count="3">
          <reference field="0" count="1" selected="0">
            <x v="136"/>
          </reference>
          <reference field="1" count="1" selected="0">
            <x v="611"/>
          </reference>
          <reference field="2" count="1">
            <x v="612"/>
          </reference>
        </references>
      </pivotArea>
    </format>
    <format dxfId="4724">
      <pivotArea dataOnly="0" labelOnly="1" fieldPosition="0">
        <references count="3">
          <reference field="0" count="1" selected="0">
            <x v="137"/>
          </reference>
          <reference field="1" count="1" selected="0">
            <x v="612"/>
          </reference>
          <reference field="2" count="1">
            <x v="613"/>
          </reference>
        </references>
      </pivotArea>
    </format>
    <format dxfId="4723">
      <pivotArea dataOnly="0" labelOnly="1" fieldPosition="0">
        <references count="3">
          <reference field="0" count="1" selected="0">
            <x v="138"/>
          </reference>
          <reference field="1" count="1" selected="0">
            <x v="613"/>
          </reference>
          <reference field="2" count="1">
            <x v="614"/>
          </reference>
        </references>
      </pivotArea>
    </format>
    <format dxfId="4722">
      <pivotArea dataOnly="0" labelOnly="1" fieldPosition="0">
        <references count="3">
          <reference field="0" count="1" selected="0">
            <x v="139"/>
          </reference>
          <reference field="1" count="1" selected="0">
            <x v="614"/>
          </reference>
          <reference field="2" count="1">
            <x v="615"/>
          </reference>
        </references>
      </pivotArea>
    </format>
    <format dxfId="4721">
      <pivotArea dataOnly="0" labelOnly="1" fieldPosition="0">
        <references count="3">
          <reference field="0" count="1" selected="0">
            <x v="140"/>
          </reference>
          <reference field="1" count="1" selected="0">
            <x v="615"/>
          </reference>
          <reference field="2" count="1">
            <x v="616"/>
          </reference>
        </references>
      </pivotArea>
    </format>
    <format dxfId="4720">
      <pivotArea dataOnly="0" labelOnly="1" fieldPosition="0">
        <references count="3">
          <reference field="0" count="1" selected="0">
            <x v="141"/>
          </reference>
          <reference field="1" count="1" selected="0">
            <x v="616"/>
          </reference>
          <reference field="2" count="1">
            <x v="617"/>
          </reference>
        </references>
      </pivotArea>
    </format>
    <format dxfId="4719">
      <pivotArea dataOnly="0" labelOnly="1" fieldPosition="0">
        <references count="3">
          <reference field="0" count="1" selected="0">
            <x v="142"/>
          </reference>
          <reference field="1" count="1" selected="0">
            <x v="617"/>
          </reference>
          <reference field="2" count="1">
            <x v="618"/>
          </reference>
        </references>
      </pivotArea>
    </format>
    <format dxfId="4718">
      <pivotArea dataOnly="0" labelOnly="1" fieldPosition="0">
        <references count="3">
          <reference field="0" count="1" selected="0">
            <x v="143"/>
          </reference>
          <reference field="1" count="1" selected="0">
            <x v="618"/>
          </reference>
          <reference field="2" count="1">
            <x v="619"/>
          </reference>
        </references>
      </pivotArea>
    </format>
    <format dxfId="4717">
      <pivotArea dataOnly="0" labelOnly="1" fieldPosition="0">
        <references count="3">
          <reference field="0" count="1" selected="0">
            <x v="144"/>
          </reference>
          <reference field="1" count="1" selected="0">
            <x v="619"/>
          </reference>
          <reference field="2" count="1">
            <x v="620"/>
          </reference>
        </references>
      </pivotArea>
    </format>
    <format dxfId="4716">
      <pivotArea dataOnly="0" labelOnly="1" fieldPosition="0">
        <references count="3">
          <reference field="0" count="1" selected="0">
            <x v="145"/>
          </reference>
          <reference field="1" count="1" selected="0">
            <x v="620"/>
          </reference>
          <reference field="2" count="1">
            <x v="621"/>
          </reference>
        </references>
      </pivotArea>
    </format>
    <format dxfId="4715">
      <pivotArea dataOnly="0" labelOnly="1" fieldPosition="0">
        <references count="3">
          <reference field="0" count="1" selected="0">
            <x v="146"/>
          </reference>
          <reference field="1" count="1" selected="0">
            <x v="621"/>
          </reference>
          <reference field="2" count="1">
            <x v="622"/>
          </reference>
        </references>
      </pivotArea>
    </format>
    <format dxfId="4714">
      <pivotArea dataOnly="0" labelOnly="1" fieldPosition="0">
        <references count="3">
          <reference field="0" count="1" selected="0">
            <x v="147"/>
          </reference>
          <reference field="1" count="1" selected="0">
            <x v="622"/>
          </reference>
          <reference field="2" count="1">
            <x v="623"/>
          </reference>
        </references>
      </pivotArea>
    </format>
    <format dxfId="4713">
      <pivotArea dataOnly="0" labelOnly="1" fieldPosition="0">
        <references count="3">
          <reference field="0" count="1" selected="0">
            <x v="148"/>
          </reference>
          <reference field="1" count="1" selected="0">
            <x v="623"/>
          </reference>
          <reference field="2" count="1">
            <x v="624"/>
          </reference>
        </references>
      </pivotArea>
    </format>
    <format dxfId="4712">
      <pivotArea dataOnly="0" labelOnly="1" fieldPosition="0">
        <references count="3">
          <reference field="0" count="1" selected="0">
            <x v="149"/>
          </reference>
          <reference field="1" count="1" selected="0">
            <x v="624"/>
          </reference>
          <reference field="2" count="1">
            <x v="625"/>
          </reference>
        </references>
      </pivotArea>
    </format>
    <format dxfId="4711">
      <pivotArea dataOnly="0" labelOnly="1" fieldPosition="0">
        <references count="3">
          <reference field="0" count="1" selected="0">
            <x v="150"/>
          </reference>
          <reference field="1" count="1" selected="0">
            <x v="625"/>
          </reference>
          <reference field="2" count="1">
            <x v="626"/>
          </reference>
        </references>
      </pivotArea>
    </format>
    <format dxfId="4710">
      <pivotArea dataOnly="0" labelOnly="1" fieldPosition="0">
        <references count="3">
          <reference field="0" count="1" selected="0">
            <x v="151"/>
          </reference>
          <reference field="1" count="1" selected="0">
            <x v="626"/>
          </reference>
          <reference field="2" count="1">
            <x v="627"/>
          </reference>
        </references>
      </pivotArea>
    </format>
    <format dxfId="4709">
      <pivotArea dataOnly="0" labelOnly="1" fieldPosition="0">
        <references count="3">
          <reference field="0" count="1" selected="0">
            <x v="152"/>
          </reference>
          <reference field="1" count="1" selected="0">
            <x v="627"/>
          </reference>
          <reference field="2" count="1">
            <x v="628"/>
          </reference>
        </references>
      </pivotArea>
    </format>
    <format dxfId="4708">
      <pivotArea dataOnly="0" labelOnly="1" fieldPosition="0">
        <references count="3">
          <reference field="0" count="1" selected="0">
            <x v="153"/>
          </reference>
          <reference field="1" count="1" selected="0">
            <x v="628"/>
          </reference>
          <reference field="2" count="1">
            <x v="629"/>
          </reference>
        </references>
      </pivotArea>
    </format>
    <format dxfId="4707">
      <pivotArea dataOnly="0" labelOnly="1" fieldPosition="0">
        <references count="3">
          <reference field="0" count="1" selected="0">
            <x v="154"/>
          </reference>
          <reference field="1" count="1" selected="0">
            <x v="629"/>
          </reference>
          <reference field="2" count="1">
            <x v="630"/>
          </reference>
        </references>
      </pivotArea>
    </format>
    <format dxfId="4706">
      <pivotArea dataOnly="0" labelOnly="1" fieldPosition="0">
        <references count="3">
          <reference field="0" count="1" selected="0">
            <x v="155"/>
          </reference>
          <reference field="1" count="1" selected="0">
            <x v="630"/>
          </reference>
          <reference field="2" count="1">
            <x v="631"/>
          </reference>
        </references>
      </pivotArea>
    </format>
    <format dxfId="4705">
      <pivotArea dataOnly="0" labelOnly="1" fieldPosition="0">
        <references count="3">
          <reference field="0" count="1" selected="0">
            <x v="156"/>
          </reference>
          <reference field="1" count="1" selected="0">
            <x v="631"/>
          </reference>
          <reference field="2" count="1">
            <x v="632"/>
          </reference>
        </references>
      </pivotArea>
    </format>
    <format dxfId="4704">
      <pivotArea dataOnly="0" labelOnly="1" fieldPosition="0">
        <references count="3">
          <reference field="0" count="1" selected="0">
            <x v="157"/>
          </reference>
          <reference field="1" count="1" selected="0">
            <x v="632"/>
          </reference>
          <reference field="2" count="1">
            <x v="633"/>
          </reference>
        </references>
      </pivotArea>
    </format>
    <format dxfId="4703">
      <pivotArea dataOnly="0" labelOnly="1" fieldPosition="0">
        <references count="3">
          <reference field="0" count="1" selected="0">
            <x v="158"/>
          </reference>
          <reference field="1" count="1" selected="0">
            <x v="633"/>
          </reference>
          <reference field="2" count="1">
            <x v="634"/>
          </reference>
        </references>
      </pivotArea>
    </format>
    <format dxfId="4702">
      <pivotArea dataOnly="0" labelOnly="1" fieldPosition="0">
        <references count="3">
          <reference field="0" count="1" selected="0">
            <x v="159"/>
          </reference>
          <reference field="1" count="1" selected="0">
            <x v="634"/>
          </reference>
          <reference field="2" count="1">
            <x v="635"/>
          </reference>
        </references>
      </pivotArea>
    </format>
    <format dxfId="4701">
      <pivotArea dataOnly="0" labelOnly="1" fieldPosition="0">
        <references count="3">
          <reference field="0" count="1" selected="0">
            <x v="160"/>
          </reference>
          <reference field="1" count="1" selected="0">
            <x v="635"/>
          </reference>
          <reference field="2" count="1">
            <x v="636"/>
          </reference>
        </references>
      </pivotArea>
    </format>
    <format dxfId="4700">
      <pivotArea dataOnly="0" labelOnly="1" fieldPosition="0">
        <references count="3">
          <reference field="0" count="1" selected="0">
            <x v="161"/>
          </reference>
          <reference field="1" count="1" selected="0">
            <x v="636"/>
          </reference>
          <reference field="2" count="1">
            <x v="637"/>
          </reference>
        </references>
      </pivotArea>
    </format>
    <format dxfId="4699">
      <pivotArea dataOnly="0" labelOnly="1" fieldPosition="0">
        <references count="3">
          <reference field="0" count="1" selected="0">
            <x v="162"/>
          </reference>
          <reference field="1" count="1" selected="0">
            <x v="637"/>
          </reference>
          <reference field="2" count="1">
            <x v="638"/>
          </reference>
        </references>
      </pivotArea>
    </format>
    <format dxfId="4698">
      <pivotArea dataOnly="0" labelOnly="1" fieldPosition="0">
        <references count="3">
          <reference field="0" count="1" selected="0">
            <x v="163"/>
          </reference>
          <reference field="1" count="1" selected="0">
            <x v="638"/>
          </reference>
          <reference field="2" count="1">
            <x v="639"/>
          </reference>
        </references>
      </pivotArea>
    </format>
    <format dxfId="4697">
      <pivotArea dataOnly="0" labelOnly="1" fieldPosition="0">
        <references count="3">
          <reference field="0" count="1" selected="0">
            <x v="164"/>
          </reference>
          <reference field="1" count="1" selected="0">
            <x v="639"/>
          </reference>
          <reference field="2" count="1">
            <x v="640"/>
          </reference>
        </references>
      </pivotArea>
    </format>
    <format dxfId="4696">
      <pivotArea dataOnly="0" labelOnly="1" fieldPosition="0">
        <references count="3">
          <reference field="0" count="1" selected="0">
            <x v="165"/>
          </reference>
          <reference field="1" count="1" selected="0">
            <x v="640"/>
          </reference>
          <reference field="2" count="1">
            <x v="641"/>
          </reference>
        </references>
      </pivotArea>
    </format>
    <format dxfId="4695">
      <pivotArea dataOnly="0" labelOnly="1" fieldPosition="0">
        <references count="3">
          <reference field="0" count="1" selected="0">
            <x v="166"/>
          </reference>
          <reference field="1" count="1" selected="0">
            <x v="641"/>
          </reference>
          <reference field="2" count="1">
            <x v="642"/>
          </reference>
        </references>
      </pivotArea>
    </format>
    <format dxfId="4694">
      <pivotArea dataOnly="0" labelOnly="1" fieldPosition="0">
        <references count="3">
          <reference field="0" count="1" selected="0">
            <x v="167"/>
          </reference>
          <reference field="1" count="1" selected="0">
            <x v="642"/>
          </reference>
          <reference field="2" count="1">
            <x v="643"/>
          </reference>
        </references>
      </pivotArea>
    </format>
    <format dxfId="4693">
      <pivotArea dataOnly="0" labelOnly="1" fieldPosition="0">
        <references count="3">
          <reference field="0" count="1" selected="0">
            <x v="168"/>
          </reference>
          <reference field="1" count="1" selected="0">
            <x v="643"/>
          </reference>
          <reference field="2" count="1">
            <x v="644"/>
          </reference>
        </references>
      </pivotArea>
    </format>
    <format dxfId="4692">
      <pivotArea dataOnly="0" labelOnly="1" fieldPosition="0">
        <references count="3">
          <reference field="0" count="1" selected="0">
            <x v="169"/>
          </reference>
          <reference field="1" count="1" selected="0">
            <x v="644"/>
          </reference>
          <reference field="2" count="1">
            <x v="645"/>
          </reference>
        </references>
      </pivotArea>
    </format>
    <format dxfId="4691">
      <pivotArea dataOnly="0" labelOnly="1" fieldPosition="0">
        <references count="3">
          <reference field="0" count="1" selected="0">
            <x v="170"/>
          </reference>
          <reference field="1" count="1" selected="0">
            <x v="645"/>
          </reference>
          <reference field="2" count="1">
            <x v="646"/>
          </reference>
        </references>
      </pivotArea>
    </format>
    <format dxfId="4690">
      <pivotArea dataOnly="0" labelOnly="1" fieldPosition="0">
        <references count="3">
          <reference field="0" count="1" selected="0">
            <x v="171"/>
          </reference>
          <reference field="1" count="1" selected="0">
            <x v="646"/>
          </reference>
          <reference field="2" count="1">
            <x v="647"/>
          </reference>
        </references>
      </pivotArea>
    </format>
    <format dxfId="4689">
      <pivotArea dataOnly="0" labelOnly="1" fieldPosition="0">
        <references count="3">
          <reference field="0" count="1" selected="0">
            <x v="172"/>
          </reference>
          <reference field="1" count="1" selected="0">
            <x v="647"/>
          </reference>
          <reference field="2" count="1">
            <x v="648"/>
          </reference>
        </references>
      </pivotArea>
    </format>
    <format dxfId="4688">
      <pivotArea dataOnly="0" labelOnly="1" fieldPosition="0">
        <references count="3">
          <reference field="0" count="1" selected="0">
            <x v="173"/>
          </reference>
          <reference field="1" count="1" selected="0">
            <x v="648"/>
          </reference>
          <reference field="2" count="1">
            <x v="649"/>
          </reference>
        </references>
      </pivotArea>
    </format>
    <format dxfId="4687">
      <pivotArea dataOnly="0" labelOnly="1" fieldPosition="0">
        <references count="3">
          <reference field="0" count="1" selected="0">
            <x v="174"/>
          </reference>
          <reference field="1" count="1" selected="0">
            <x v="649"/>
          </reference>
          <reference field="2" count="1">
            <x v="650"/>
          </reference>
        </references>
      </pivotArea>
    </format>
    <format dxfId="4686">
      <pivotArea dataOnly="0" labelOnly="1" fieldPosition="0">
        <references count="3">
          <reference field="0" count="1" selected="0">
            <x v="175"/>
          </reference>
          <reference field="1" count="1" selected="0">
            <x v="650"/>
          </reference>
          <reference field="2" count="1">
            <x v="651"/>
          </reference>
        </references>
      </pivotArea>
    </format>
    <format dxfId="4685">
      <pivotArea dataOnly="0" labelOnly="1" fieldPosition="0">
        <references count="3">
          <reference field="0" count="1" selected="0">
            <x v="176"/>
          </reference>
          <reference field="1" count="1" selected="0">
            <x v="651"/>
          </reference>
          <reference field="2" count="1">
            <x v="652"/>
          </reference>
        </references>
      </pivotArea>
    </format>
    <format dxfId="4684">
      <pivotArea dataOnly="0" labelOnly="1" fieldPosition="0">
        <references count="3">
          <reference field="0" count="1" selected="0">
            <x v="177"/>
          </reference>
          <reference field="1" count="1" selected="0">
            <x v="652"/>
          </reference>
          <reference field="2" count="1">
            <x v="653"/>
          </reference>
        </references>
      </pivotArea>
    </format>
    <format dxfId="4683">
      <pivotArea dataOnly="0" labelOnly="1" fieldPosition="0">
        <references count="3">
          <reference field="0" count="1" selected="0">
            <x v="178"/>
          </reference>
          <reference field="1" count="1" selected="0">
            <x v="653"/>
          </reference>
          <reference field="2" count="1">
            <x v="654"/>
          </reference>
        </references>
      </pivotArea>
    </format>
    <format dxfId="4682">
      <pivotArea dataOnly="0" labelOnly="1" fieldPosition="0">
        <references count="3">
          <reference field="0" count="1" selected="0">
            <x v="179"/>
          </reference>
          <reference field="1" count="1" selected="0">
            <x v="654"/>
          </reference>
          <reference field="2" count="1">
            <x v="655"/>
          </reference>
        </references>
      </pivotArea>
    </format>
    <format dxfId="4681">
      <pivotArea dataOnly="0" labelOnly="1" fieldPosition="0">
        <references count="3">
          <reference field="0" count="1" selected="0">
            <x v="180"/>
          </reference>
          <reference field="1" count="1" selected="0">
            <x v="655"/>
          </reference>
          <reference field="2" count="1">
            <x v="656"/>
          </reference>
        </references>
      </pivotArea>
    </format>
    <format dxfId="4680">
      <pivotArea dataOnly="0" labelOnly="1" fieldPosition="0">
        <references count="3">
          <reference field="0" count="1" selected="0">
            <x v="181"/>
          </reference>
          <reference field="1" count="1" selected="0">
            <x v="656"/>
          </reference>
          <reference field="2" count="1">
            <x v="657"/>
          </reference>
        </references>
      </pivotArea>
    </format>
    <format dxfId="4679">
      <pivotArea dataOnly="0" labelOnly="1" fieldPosition="0">
        <references count="3">
          <reference field="0" count="1" selected="0">
            <x v="182"/>
          </reference>
          <reference field="1" count="1" selected="0">
            <x v="657"/>
          </reference>
          <reference field="2" count="1">
            <x v="658"/>
          </reference>
        </references>
      </pivotArea>
    </format>
    <format dxfId="4678">
      <pivotArea dataOnly="0" labelOnly="1" fieldPosition="0">
        <references count="3">
          <reference field="0" count="1" selected="0">
            <x v="183"/>
          </reference>
          <reference field="1" count="1" selected="0">
            <x v="658"/>
          </reference>
          <reference field="2" count="1">
            <x v="659"/>
          </reference>
        </references>
      </pivotArea>
    </format>
    <format dxfId="4677">
      <pivotArea dataOnly="0" labelOnly="1" fieldPosition="0">
        <references count="3">
          <reference field="0" count="1" selected="0">
            <x v="184"/>
          </reference>
          <reference field="1" count="1" selected="0">
            <x v="659"/>
          </reference>
          <reference field="2" count="1">
            <x v="660"/>
          </reference>
        </references>
      </pivotArea>
    </format>
    <format dxfId="4676">
      <pivotArea dataOnly="0" labelOnly="1" fieldPosition="0">
        <references count="3">
          <reference field="0" count="1" selected="0">
            <x v="185"/>
          </reference>
          <reference field="1" count="1" selected="0">
            <x v="660"/>
          </reference>
          <reference field="2" count="1">
            <x v="661"/>
          </reference>
        </references>
      </pivotArea>
    </format>
    <format dxfId="4675">
      <pivotArea dataOnly="0" labelOnly="1" fieldPosition="0">
        <references count="3">
          <reference field="0" count="1" selected="0">
            <x v="186"/>
          </reference>
          <reference field="1" count="1" selected="0">
            <x v="661"/>
          </reference>
          <reference field="2" count="1">
            <x v="662"/>
          </reference>
        </references>
      </pivotArea>
    </format>
    <format dxfId="4674">
      <pivotArea dataOnly="0" labelOnly="1" fieldPosition="0">
        <references count="3">
          <reference field="0" count="1" selected="0">
            <x v="187"/>
          </reference>
          <reference field="1" count="1" selected="0">
            <x v="662"/>
          </reference>
          <reference field="2" count="1">
            <x v="663"/>
          </reference>
        </references>
      </pivotArea>
    </format>
    <format dxfId="4673">
      <pivotArea dataOnly="0" labelOnly="1" fieldPosition="0">
        <references count="3">
          <reference field="0" count="1" selected="0">
            <x v="188"/>
          </reference>
          <reference field="1" count="1" selected="0">
            <x v="663"/>
          </reference>
          <reference field="2" count="1">
            <x v="664"/>
          </reference>
        </references>
      </pivotArea>
    </format>
    <format dxfId="4672">
      <pivotArea dataOnly="0" labelOnly="1" fieldPosition="0">
        <references count="3">
          <reference field="0" count="1" selected="0">
            <x v="189"/>
          </reference>
          <reference field="1" count="1" selected="0">
            <x v="664"/>
          </reference>
          <reference field="2" count="1">
            <x v="665"/>
          </reference>
        </references>
      </pivotArea>
    </format>
    <format dxfId="4671">
      <pivotArea dataOnly="0" labelOnly="1" fieldPosition="0">
        <references count="3">
          <reference field="0" count="1" selected="0">
            <x v="190"/>
          </reference>
          <reference field="1" count="1" selected="0">
            <x v="665"/>
          </reference>
          <reference field="2" count="1">
            <x v="666"/>
          </reference>
        </references>
      </pivotArea>
    </format>
    <format dxfId="4670">
      <pivotArea dataOnly="0" labelOnly="1" fieldPosition="0">
        <references count="3">
          <reference field="0" count="1" selected="0">
            <x v="191"/>
          </reference>
          <reference field="1" count="1" selected="0">
            <x v="666"/>
          </reference>
          <reference field="2" count="1">
            <x v="667"/>
          </reference>
        </references>
      </pivotArea>
    </format>
    <format dxfId="4669">
      <pivotArea dataOnly="0" labelOnly="1" fieldPosition="0">
        <references count="3">
          <reference field="0" count="1" selected="0">
            <x v="192"/>
          </reference>
          <reference field="1" count="1" selected="0">
            <x v="667"/>
          </reference>
          <reference field="2" count="1">
            <x v="668"/>
          </reference>
        </references>
      </pivotArea>
    </format>
    <format dxfId="4668">
      <pivotArea dataOnly="0" labelOnly="1" fieldPosition="0">
        <references count="3">
          <reference field="0" count="1" selected="0">
            <x v="193"/>
          </reference>
          <reference field="1" count="1" selected="0">
            <x v="668"/>
          </reference>
          <reference field="2" count="1">
            <x v="669"/>
          </reference>
        </references>
      </pivotArea>
    </format>
    <format dxfId="4667">
      <pivotArea dataOnly="0" labelOnly="1" fieldPosition="0">
        <references count="3">
          <reference field="0" count="1" selected="0">
            <x v="194"/>
          </reference>
          <reference field="1" count="1" selected="0">
            <x v="669"/>
          </reference>
          <reference field="2" count="1">
            <x v="670"/>
          </reference>
        </references>
      </pivotArea>
    </format>
    <format dxfId="4666">
      <pivotArea dataOnly="0" labelOnly="1" fieldPosition="0">
        <references count="3">
          <reference field="0" count="1" selected="0">
            <x v="195"/>
          </reference>
          <reference field="1" count="1" selected="0">
            <x v="670"/>
          </reference>
          <reference field="2" count="1">
            <x v="671"/>
          </reference>
        </references>
      </pivotArea>
    </format>
    <format dxfId="4665">
      <pivotArea dataOnly="0" labelOnly="1" fieldPosition="0">
        <references count="3">
          <reference field="0" count="1" selected="0">
            <x v="196"/>
          </reference>
          <reference field="1" count="1" selected="0">
            <x v="671"/>
          </reference>
          <reference field="2" count="1">
            <x v="672"/>
          </reference>
        </references>
      </pivotArea>
    </format>
    <format dxfId="4664">
      <pivotArea dataOnly="0" labelOnly="1" fieldPosition="0">
        <references count="3">
          <reference field="0" count="1" selected="0">
            <x v="197"/>
          </reference>
          <reference field="1" count="1" selected="0">
            <x v="672"/>
          </reference>
          <reference field="2" count="1">
            <x v="673"/>
          </reference>
        </references>
      </pivotArea>
    </format>
    <format dxfId="4663">
      <pivotArea dataOnly="0" labelOnly="1" fieldPosition="0">
        <references count="3">
          <reference field="0" count="1" selected="0">
            <x v="198"/>
          </reference>
          <reference field="1" count="1" selected="0">
            <x v="673"/>
          </reference>
          <reference field="2" count="1">
            <x v="674"/>
          </reference>
        </references>
      </pivotArea>
    </format>
    <format dxfId="4662">
      <pivotArea dataOnly="0" labelOnly="1" fieldPosition="0">
        <references count="3">
          <reference field="0" count="1" selected="0">
            <x v="199"/>
          </reference>
          <reference field="1" count="1" selected="0">
            <x v="674"/>
          </reference>
          <reference field="2" count="1">
            <x v="675"/>
          </reference>
        </references>
      </pivotArea>
    </format>
    <format dxfId="4661">
      <pivotArea dataOnly="0" labelOnly="1" fieldPosition="0">
        <references count="3">
          <reference field="0" count="1" selected="0">
            <x v="200"/>
          </reference>
          <reference field="1" count="1" selected="0">
            <x v="675"/>
          </reference>
          <reference field="2" count="1">
            <x v="676"/>
          </reference>
        </references>
      </pivotArea>
    </format>
    <format dxfId="4660">
      <pivotArea dataOnly="0" labelOnly="1" fieldPosition="0">
        <references count="3">
          <reference field="0" count="1" selected="0">
            <x v="201"/>
          </reference>
          <reference field="1" count="1" selected="0">
            <x v="676"/>
          </reference>
          <reference field="2" count="1">
            <x v="677"/>
          </reference>
        </references>
      </pivotArea>
    </format>
    <format dxfId="4659">
      <pivotArea dataOnly="0" labelOnly="1" fieldPosition="0">
        <references count="3">
          <reference field="0" count="1" selected="0">
            <x v="202"/>
          </reference>
          <reference field="1" count="1" selected="0">
            <x v="677"/>
          </reference>
          <reference field="2" count="1">
            <x v="678"/>
          </reference>
        </references>
      </pivotArea>
    </format>
    <format dxfId="4658">
      <pivotArea dataOnly="0" labelOnly="1" fieldPosition="0">
        <references count="3">
          <reference field="0" count="1" selected="0">
            <x v="203"/>
          </reference>
          <reference field="1" count="1" selected="0">
            <x v="678"/>
          </reference>
          <reference field="2" count="1">
            <x v="679"/>
          </reference>
        </references>
      </pivotArea>
    </format>
    <format dxfId="4657">
      <pivotArea dataOnly="0" labelOnly="1" fieldPosition="0">
        <references count="3">
          <reference field="0" count="1" selected="0">
            <x v="204"/>
          </reference>
          <reference field="1" count="1" selected="0">
            <x v="679"/>
          </reference>
          <reference field="2" count="1">
            <x v="680"/>
          </reference>
        </references>
      </pivotArea>
    </format>
    <format dxfId="4656">
      <pivotArea dataOnly="0" labelOnly="1" fieldPosition="0">
        <references count="3">
          <reference field="0" count="1" selected="0">
            <x v="205"/>
          </reference>
          <reference field="1" count="1" selected="0">
            <x v="680"/>
          </reference>
          <reference field="2" count="1">
            <x v="681"/>
          </reference>
        </references>
      </pivotArea>
    </format>
    <format dxfId="4655">
      <pivotArea dataOnly="0" labelOnly="1" fieldPosition="0">
        <references count="3">
          <reference field="0" count="1" selected="0">
            <x v="206"/>
          </reference>
          <reference field="1" count="1" selected="0">
            <x v="681"/>
          </reference>
          <reference field="2" count="1">
            <x v="682"/>
          </reference>
        </references>
      </pivotArea>
    </format>
    <format dxfId="4654">
      <pivotArea dataOnly="0" labelOnly="1" fieldPosition="0">
        <references count="3">
          <reference field="0" count="1" selected="0">
            <x v="207"/>
          </reference>
          <reference field="1" count="1" selected="0">
            <x v="682"/>
          </reference>
          <reference field="2" count="1">
            <x v="683"/>
          </reference>
        </references>
      </pivotArea>
    </format>
    <format dxfId="4653">
      <pivotArea dataOnly="0" labelOnly="1" fieldPosition="0">
        <references count="3">
          <reference field="0" count="1" selected="0">
            <x v="208"/>
          </reference>
          <reference field="1" count="1" selected="0">
            <x v="683"/>
          </reference>
          <reference field="2" count="1">
            <x v="684"/>
          </reference>
        </references>
      </pivotArea>
    </format>
    <format dxfId="4652">
      <pivotArea dataOnly="0" labelOnly="1" fieldPosition="0">
        <references count="3">
          <reference field="0" count="1" selected="0">
            <x v="209"/>
          </reference>
          <reference field="1" count="1" selected="0">
            <x v="684"/>
          </reference>
          <reference field="2" count="1">
            <x v="685"/>
          </reference>
        </references>
      </pivotArea>
    </format>
    <format dxfId="4651">
      <pivotArea dataOnly="0" labelOnly="1" fieldPosition="0">
        <references count="3">
          <reference field="0" count="1" selected="0">
            <x v="210"/>
          </reference>
          <reference field="1" count="1" selected="0">
            <x v="685"/>
          </reference>
          <reference field="2" count="1">
            <x v="686"/>
          </reference>
        </references>
      </pivotArea>
    </format>
    <format dxfId="4650">
      <pivotArea dataOnly="0" labelOnly="1" fieldPosition="0">
        <references count="3">
          <reference field="0" count="1" selected="0">
            <x v="211"/>
          </reference>
          <reference field="1" count="1" selected="0">
            <x v="686"/>
          </reference>
          <reference field="2" count="1">
            <x v="687"/>
          </reference>
        </references>
      </pivotArea>
    </format>
    <format dxfId="4649">
      <pivotArea dataOnly="0" labelOnly="1" fieldPosition="0">
        <references count="3">
          <reference field="0" count="1" selected="0">
            <x v="212"/>
          </reference>
          <reference field="1" count="1" selected="0">
            <x v="687"/>
          </reference>
          <reference field="2" count="1">
            <x v="688"/>
          </reference>
        </references>
      </pivotArea>
    </format>
    <format dxfId="4648">
      <pivotArea dataOnly="0" labelOnly="1" fieldPosition="0">
        <references count="3">
          <reference field="0" count="1" selected="0">
            <x v="213"/>
          </reference>
          <reference field="1" count="1" selected="0">
            <x v="688"/>
          </reference>
          <reference field="2" count="1">
            <x v="689"/>
          </reference>
        </references>
      </pivotArea>
    </format>
    <format dxfId="4647">
      <pivotArea dataOnly="0" labelOnly="1" fieldPosition="0">
        <references count="3">
          <reference field="0" count="1" selected="0">
            <x v="214"/>
          </reference>
          <reference field="1" count="1" selected="0">
            <x v="689"/>
          </reference>
          <reference field="2" count="1">
            <x v="690"/>
          </reference>
        </references>
      </pivotArea>
    </format>
    <format dxfId="4646">
      <pivotArea dataOnly="0" labelOnly="1" fieldPosition="0">
        <references count="3">
          <reference field="0" count="1" selected="0">
            <x v="215"/>
          </reference>
          <reference field="1" count="1" selected="0">
            <x v="690"/>
          </reference>
          <reference field="2" count="1">
            <x v="691"/>
          </reference>
        </references>
      </pivotArea>
    </format>
    <format dxfId="4645">
      <pivotArea dataOnly="0" labelOnly="1" fieldPosition="0">
        <references count="3">
          <reference field="0" count="1" selected="0">
            <x v="216"/>
          </reference>
          <reference field="1" count="1" selected="0">
            <x v="691"/>
          </reference>
          <reference field="2" count="1">
            <x v="692"/>
          </reference>
        </references>
      </pivotArea>
    </format>
    <format dxfId="4644">
      <pivotArea dataOnly="0" labelOnly="1" fieldPosition="0">
        <references count="3">
          <reference field="0" count="1" selected="0">
            <x v="217"/>
          </reference>
          <reference field="1" count="1" selected="0">
            <x v="692"/>
          </reference>
          <reference field="2" count="1">
            <x v="693"/>
          </reference>
        </references>
      </pivotArea>
    </format>
    <format dxfId="4643">
      <pivotArea dataOnly="0" labelOnly="1" fieldPosition="0">
        <references count="3">
          <reference field="0" count="1" selected="0">
            <x v="218"/>
          </reference>
          <reference field="1" count="1" selected="0">
            <x v="693"/>
          </reference>
          <reference field="2" count="1">
            <x v="694"/>
          </reference>
        </references>
      </pivotArea>
    </format>
    <format dxfId="4642">
      <pivotArea dataOnly="0" labelOnly="1" fieldPosition="0">
        <references count="3">
          <reference field="0" count="1" selected="0">
            <x v="219"/>
          </reference>
          <reference field="1" count="1" selected="0">
            <x v="694"/>
          </reference>
          <reference field="2" count="1">
            <x v="695"/>
          </reference>
        </references>
      </pivotArea>
    </format>
    <format dxfId="4641">
      <pivotArea dataOnly="0" labelOnly="1" fieldPosition="0">
        <references count="3">
          <reference field="0" count="1" selected="0">
            <x v="220"/>
          </reference>
          <reference field="1" count="1" selected="0">
            <x v="695"/>
          </reference>
          <reference field="2" count="1">
            <x v="696"/>
          </reference>
        </references>
      </pivotArea>
    </format>
    <format dxfId="4640">
      <pivotArea dataOnly="0" labelOnly="1" fieldPosition="0">
        <references count="3">
          <reference field="0" count="1" selected="0">
            <x v="221"/>
          </reference>
          <reference field="1" count="1" selected="0">
            <x v="696"/>
          </reference>
          <reference field="2" count="1">
            <x v="697"/>
          </reference>
        </references>
      </pivotArea>
    </format>
    <format dxfId="4639">
      <pivotArea dataOnly="0" labelOnly="1" fieldPosition="0">
        <references count="3">
          <reference field="0" count="1" selected="0">
            <x v="222"/>
          </reference>
          <reference field="1" count="1" selected="0">
            <x v="697"/>
          </reference>
          <reference field="2" count="1">
            <x v="698"/>
          </reference>
        </references>
      </pivotArea>
    </format>
    <format dxfId="4638">
      <pivotArea dataOnly="0" labelOnly="1" fieldPosition="0">
        <references count="3">
          <reference field="0" count="1" selected="0">
            <x v="223"/>
          </reference>
          <reference field="1" count="1" selected="0">
            <x v="698"/>
          </reference>
          <reference field="2" count="1">
            <x v="699"/>
          </reference>
        </references>
      </pivotArea>
    </format>
    <format dxfId="4637">
      <pivotArea dataOnly="0" labelOnly="1" fieldPosition="0">
        <references count="3">
          <reference field="0" count="1" selected="0">
            <x v="224"/>
          </reference>
          <reference field="1" count="1" selected="0">
            <x v="699"/>
          </reference>
          <reference field="2" count="1">
            <x v="700"/>
          </reference>
        </references>
      </pivotArea>
    </format>
    <format dxfId="4636">
      <pivotArea dataOnly="0" labelOnly="1" fieldPosition="0">
        <references count="3">
          <reference field="0" count="1" selected="0">
            <x v="225"/>
          </reference>
          <reference field="1" count="1" selected="0">
            <x v="700"/>
          </reference>
          <reference field="2" count="1">
            <x v="701"/>
          </reference>
        </references>
      </pivotArea>
    </format>
    <format dxfId="4635">
      <pivotArea dataOnly="0" labelOnly="1" fieldPosition="0">
        <references count="3">
          <reference field="0" count="1" selected="0">
            <x v="226"/>
          </reference>
          <reference field="1" count="1" selected="0">
            <x v="701"/>
          </reference>
          <reference field="2" count="1">
            <x v="702"/>
          </reference>
        </references>
      </pivotArea>
    </format>
    <format dxfId="4634">
      <pivotArea dataOnly="0" labelOnly="1" fieldPosition="0">
        <references count="3">
          <reference field="0" count="1" selected="0">
            <x v="227"/>
          </reference>
          <reference field="1" count="1" selected="0">
            <x v="702"/>
          </reference>
          <reference field="2" count="1">
            <x v="703"/>
          </reference>
        </references>
      </pivotArea>
    </format>
    <format dxfId="4633">
      <pivotArea dataOnly="0" labelOnly="1" fieldPosition="0">
        <references count="3">
          <reference field="0" count="1" selected="0">
            <x v="228"/>
          </reference>
          <reference field="1" count="1" selected="0">
            <x v="703"/>
          </reference>
          <reference field="2" count="1">
            <x v="704"/>
          </reference>
        </references>
      </pivotArea>
    </format>
    <format dxfId="4632">
      <pivotArea dataOnly="0" labelOnly="1" fieldPosition="0">
        <references count="3">
          <reference field="0" count="1" selected="0">
            <x v="229"/>
          </reference>
          <reference field="1" count="1" selected="0">
            <x v="704"/>
          </reference>
          <reference field="2" count="1">
            <x v="705"/>
          </reference>
        </references>
      </pivotArea>
    </format>
    <format dxfId="4631">
      <pivotArea dataOnly="0" labelOnly="1" fieldPosition="0">
        <references count="3">
          <reference field="0" count="1" selected="0">
            <x v="230"/>
          </reference>
          <reference field="1" count="1" selected="0">
            <x v="705"/>
          </reference>
          <reference field="2" count="1">
            <x v="706"/>
          </reference>
        </references>
      </pivotArea>
    </format>
    <format dxfId="4630">
      <pivotArea dataOnly="0" labelOnly="1" fieldPosition="0">
        <references count="3">
          <reference field="0" count="1" selected="0">
            <x v="231"/>
          </reference>
          <reference field="1" count="1" selected="0">
            <x v="706"/>
          </reference>
          <reference field="2" count="1">
            <x v="707"/>
          </reference>
        </references>
      </pivotArea>
    </format>
    <format dxfId="4629">
      <pivotArea dataOnly="0" labelOnly="1" fieldPosition="0">
        <references count="3">
          <reference field="0" count="1" selected="0">
            <x v="232"/>
          </reference>
          <reference field="1" count="1" selected="0">
            <x v="707"/>
          </reference>
          <reference field="2" count="1">
            <x v="708"/>
          </reference>
        </references>
      </pivotArea>
    </format>
    <format dxfId="4628">
      <pivotArea dataOnly="0" labelOnly="1" fieldPosition="0">
        <references count="3">
          <reference field="0" count="1" selected="0">
            <x v="233"/>
          </reference>
          <reference field="1" count="1" selected="0">
            <x v="708"/>
          </reference>
          <reference field="2" count="1">
            <x v="709"/>
          </reference>
        </references>
      </pivotArea>
    </format>
    <format dxfId="4627">
      <pivotArea dataOnly="0" labelOnly="1" fieldPosition="0">
        <references count="3">
          <reference field="0" count="1" selected="0">
            <x v="234"/>
          </reference>
          <reference field="1" count="1" selected="0">
            <x v="709"/>
          </reference>
          <reference field="2" count="1">
            <x v="710"/>
          </reference>
        </references>
      </pivotArea>
    </format>
    <format dxfId="4626">
      <pivotArea dataOnly="0" labelOnly="1" fieldPosition="0">
        <references count="3">
          <reference field="0" count="1" selected="0">
            <x v="235"/>
          </reference>
          <reference field="1" count="1" selected="0">
            <x v="710"/>
          </reference>
          <reference field="2" count="1">
            <x v="711"/>
          </reference>
        </references>
      </pivotArea>
    </format>
    <format dxfId="4625">
      <pivotArea dataOnly="0" labelOnly="1" fieldPosition="0">
        <references count="3">
          <reference field="0" count="1" selected="0">
            <x v="236"/>
          </reference>
          <reference field="1" count="1" selected="0">
            <x v="711"/>
          </reference>
          <reference field="2" count="1">
            <x v="712"/>
          </reference>
        </references>
      </pivotArea>
    </format>
    <format dxfId="4624">
      <pivotArea dataOnly="0" labelOnly="1" fieldPosition="0">
        <references count="3">
          <reference field="0" count="1" selected="0">
            <x v="237"/>
          </reference>
          <reference field="1" count="1" selected="0">
            <x v="712"/>
          </reference>
          <reference field="2" count="1">
            <x v="713"/>
          </reference>
        </references>
      </pivotArea>
    </format>
    <format dxfId="4623">
      <pivotArea dataOnly="0" labelOnly="1" fieldPosition="0">
        <references count="3">
          <reference field="0" count="1" selected="0">
            <x v="238"/>
          </reference>
          <reference field="1" count="1" selected="0">
            <x v="713"/>
          </reference>
          <reference field="2" count="1">
            <x v="714"/>
          </reference>
        </references>
      </pivotArea>
    </format>
    <format dxfId="4622">
      <pivotArea dataOnly="0" labelOnly="1" fieldPosition="0">
        <references count="3">
          <reference field="0" count="1" selected="0">
            <x v="239"/>
          </reference>
          <reference field="1" count="1" selected="0">
            <x v="714"/>
          </reference>
          <reference field="2" count="1">
            <x v="715"/>
          </reference>
        </references>
      </pivotArea>
    </format>
    <format dxfId="4621">
      <pivotArea dataOnly="0" labelOnly="1" fieldPosition="0">
        <references count="3">
          <reference field="0" count="1" selected="0">
            <x v="240"/>
          </reference>
          <reference field="1" count="1" selected="0">
            <x v="715"/>
          </reference>
          <reference field="2" count="1">
            <x v="716"/>
          </reference>
        </references>
      </pivotArea>
    </format>
    <format dxfId="4620">
      <pivotArea dataOnly="0" labelOnly="1" fieldPosition="0">
        <references count="3">
          <reference field="0" count="1" selected="0">
            <x v="241"/>
          </reference>
          <reference field="1" count="1" selected="0">
            <x v="716"/>
          </reference>
          <reference field="2" count="1">
            <x v="717"/>
          </reference>
        </references>
      </pivotArea>
    </format>
    <format dxfId="4619">
      <pivotArea dataOnly="0" labelOnly="1" fieldPosition="0">
        <references count="3">
          <reference field="0" count="1" selected="0">
            <x v="242"/>
          </reference>
          <reference field="1" count="1" selected="0">
            <x v="717"/>
          </reference>
          <reference field="2" count="1">
            <x v="718"/>
          </reference>
        </references>
      </pivotArea>
    </format>
    <format dxfId="4618">
      <pivotArea dataOnly="0" labelOnly="1" fieldPosition="0">
        <references count="3">
          <reference field="0" count="1" selected="0">
            <x v="243"/>
          </reference>
          <reference field="1" count="1" selected="0">
            <x v="718"/>
          </reference>
          <reference field="2" count="1">
            <x v="719"/>
          </reference>
        </references>
      </pivotArea>
    </format>
    <format dxfId="4617">
      <pivotArea dataOnly="0" labelOnly="1" fieldPosition="0">
        <references count="3">
          <reference field="0" count="1" selected="0">
            <x v="244"/>
          </reference>
          <reference field="1" count="1" selected="0">
            <x v="719"/>
          </reference>
          <reference field="2" count="1">
            <x v="720"/>
          </reference>
        </references>
      </pivotArea>
    </format>
    <format dxfId="4616">
      <pivotArea dataOnly="0" labelOnly="1" fieldPosition="0">
        <references count="3">
          <reference field="0" count="1" selected="0">
            <x v="245"/>
          </reference>
          <reference field="1" count="1" selected="0">
            <x v="720"/>
          </reference>
          <reference field="2" count="1">
            <x v="721"/>
          </reference>
        </references>
      </pivotArea>
    </format>
    <format dxfId="4615">
      <pivotArea dataOnly="0" labelOnly="1" fieldPosition="0">
        <references count="3">
          <reference field="0" count="1" selected="0">
            <x v="246"/>
          </reference>
          <reference field="1" count="1" selected="0">
            <x v="721"/>
          </reference>
          <reference field="2" count="1">
            <x v="722"/>
          </reference>
        </references>
      </pivotArea>
    </format>
    <format dxfId="4614">
      <pivotArea dataOnly="0" labelOnly="1" fieldPosition="0">
        <references count="3">
          <reference field="0" count="1" selected="0">
            <x v="247"/>
          </reference>
          <reference field="1" count="1" selected="0">
            <x v="722"/>
          </reference>
          <reference field="2" count="1">
            <x v="723"/>
          </reference>
        </references>
      </pivotArea>
    </format>
    <format dxfId="4613">
      <pivotArea dataOnly="0" labelOnly="1" fieldPosition="0">
        <references count="3">
          <reference field="0" count="1" selected="0">
            <x v="248"/>
          </reference>
          <reference field="1" count="1" selected="0">
            <x v="723"/>
          </reference>
          <reference field="2" count="1">
            <x v="724"/>
          </reference>
        </references>
      </pivotArea>
    </format>
    <format dxfId="4612">
      <pivotArea dataOnly="0" labelOnly="1" fieldPosition="0">
        <references count="3">
          <reference field="0" count="1" selected="0">
            <x v="249"/>
          </reference>
          <reference field="1" count="1" selected="0">
            <x v="724"/>
          </reference>
          <reference field="2" count="1">
            <x v="725"/>
          </reference>
        </references>
      </pivotArea>
    </format>
    <format dxfId="4611">
      <pivotArea dataOnly="0" labelOnly="1" fieldPosition="0">
        <references count="3">
          <reference field="0" count="1" selected="0">
            <x v="250"/>
          </reference>
          <reference field="1" count="1" selected="0">
            <x v="725"/>
          </reference>
          <reference field="2" count="1">
            <x v="726"/>
          </reference>
        </references>
      </pivotArea>
    </format>
    <format dxfId="4610">
      <pivotArea dataOnly="0" labelOnly="1" fieldPosition="0">
        <references count="3">
          <reference field="0" count="1" selected="0">
            <x v="251"/>
          </reference>
          <reference field="1" count="1" selected="0">
            <x v="726"/>
          </reference>
          <reference field="2" count="1">
            <x v="727"/>
          </reference>
        </references>
      </pivotArea>
    </format>
    <format dxfId="4609">
      <pivotArea dataOnly="0" labelOnly="1" fieldPosition="0">
        <references count="3">
          <reference field="0" count="1" selected="0">
            <x v="252"/>
          </reference>
          <reference field="1" count="1" selected="0">
            <x v="727"/>
          </reference>
          <reference field="2" count="1">
            <x v="728"/>
          </reference>
        </references>
      </pivotArea>
    </format>
    <format dxfId="4608">
      <pivotArea dataOnly="0" labelOnly="1" fieldPosition="0">
        <references count="3">
          <reference field="0" count="1" selected="0">
            <x v="253"/>
          </reference>
          <reference field="1" count="1" selected="0">
            <x v="728"/>
          </reference>
          <reference field="2" count="1">
            <x v="729"/>
          </reference>
        </references>
      </pivotArea>
    </format>
    <format dxfId="4607">
      <pivotArea dataOnly="0" labelOnly="1" fieldPosition="0">
        <references count="3">
          <reference field="0" count="1" selected="0">
            <x v="254"/>
          </reference>
          <reference field="1" count="1" selected="0">
            <x v="729"/>
          </reference>
          <reference field="2" count="1">
            <x v="730"/>
          </reference>
        </references>
      </pivotArea>
    </format>
    <format dxfId="4606">
      <pivotArea dataOnly="0" labelOnly="1" fieldPosition="0">
        <references count="3">
          <reference field="0" count="1" selected="0">
            <x v="255"/>
          </reference>
          <reference field="1" count="1" selected="0">
            <x v="730"/>
          </reference>
          <reference field="2" count="1">
            <x v="731"/>
          </reference>
        </references>
      </pivotArea>
    </format>
    <format dxfId="4605">
      <pivotArea dataOnly="0" labelOnly="1" fieldPosition="0">
        <references count="3">
          <reference field="0" count="1" selected="0">
            <x v="256"/>
          </reference>
          <reference field="1" count="1" selected="0">
            <x v="731"/>
          </reference>
          <reference field="2" count="1">
            <x v="732"/>
          </reference>
        </references>
      </pivotArea>
    </format>
    <format dxfId="4604">
      <pivotArea dataOnly="0" labelOnly="1" fieldPosition="0">
        <references count="3">
          <reference field="0" count="1" selected="0">
            <x v="257"/>
          </reference>
          <reference field="1" count="1" selected="0">
            <x v="732"/>
          </reference>
          <reference field="2" count="1">
            <x v="733"/>
          </reference>
        </references>
      </pivotArea>
    </format>
    <format dxfId="4603">
      <pivotArea dataOnly="0" labelOnly="1" fieldPosition="0">
        <references count="3">
          <reference field="0" count="1" selected="0">
            <x v="258"/>
          </reference>
          <reference field="1" count="1" selected="0">
            <x v="733"/>
          </reference>
          <reference field="2" count="1">
            <x v="734"/>
          </reference>
        </references>
      </pivotArea>
    </format>
    <format dxfId="4602">
      <pivotArea dataOnly="0" labelOnly="1" fieldPosition="0">
        <references count="3">
          <reference field="0" count="1" selected="0">
            <x v="259"/>
          </reference>
          <reference field="1" count="1" selected="0">
            <x v="734"/>
          </reference>
          <reference field="2" count="1">
            <x v="735"/>
          </reference>
        </references>
      </pivotArea>
    </format>
    <format dxfId="4601">
      <pivotArea dataOnly="0" labelOnly="1" fieldPosition="0">
        <references count="3">
          <reference field="0" count="1" selected="0">
            <x v="260"/>
          </reference>
          <reference field="1" count="1" selected="0">
            <x v="735"/>
          </reference>
          <reference field="2" count="1">
            <x v="736"/>
          </reference>
        </references>
      </pivotArea>
    </format>
    <format dxfId="4600">
      <pivotArea dataOnly="0" labelOnly="1" fieldPosition="0">
        <references count="3">
          <reference field="0" count="1" selected="0">
            <x v="261"/>
          </reference>
          <reference field="1" count="1" selected="0">
            <x v="736"/>
          </reference>
          <reference field="2" count="1">
            <x v="737"/>
          </reference>
        </references>
      </pivotArea>
    </format>
    <format dxfId="4599">
      <pivotArea dataOnly="0" labelOnly="1" fieldPosition="0">
        <references count="3">
          <reference field="0" count="1" selected="0">
            <x v="262"/>
          </reference>
          <reference field="1" count="1" selected="0">
            <x v="737"/>
          </reference>
          <reference field="2" count="1">
            <x v="738"/>
          </reference>
        </references>
      </pivotArea>
    </format>
    <format dxfId="4598">
      <pivotArea dataOnly="0" labelOnly="1" fieldPosition="0">
        <references count="3">
          <reference field="0" count="1" selected="0">
            <x v="263"/>
          </reference>
          <reference field="1" count="1" selected="0">
            <x v="738"/>
          </reference>
          <reference field="2" count="1">
            <x v="739"/>
          </reference>
        </references>
      </pivotArea>
    </format>
    <format dxfId="4597">
      <pivotArea dataOnly="0" labelOnly="1" fieldPosition="0">
        <references count="3">
          <reference field="0" count="1" selected="0">
            <x v="264"/>
          </reference>
          <reference field="1" count="1" selected="0">
            <x v="739"/>
          </reference>
          <reference field="2" count="1">
            <x v="740"/>
          </reference>
        </references>
      </pivotArea>
    </format>
    <format dxfId="4596">
      <pivotArea dataOnly="0" labelOnly="1" fieldPosition="0">
        <references count="3">
          <reference field="0" count="1" selected="0">
            <x v="265"/>
          </reference>
          <reference field="1" count="1" selected="0">
            <x v="740"/>
          </reference>
          <reference field="2" count="1">
            <x v="741"/>
          </reference>
        </references>
      </pivotArea>
    </format>
    <format dxfId="4595">
      <pivotArea dataOnly="0" labelOnly="1" fieldPosition="0">
        <references count="3">
          <reference field="0" count="1" selected="0">
            <x v="266"/>
          </reference>
          <reference field="1" count="1" selected="0">
            <x v="741"/>
          </reference>
          <reference field="2" count="1">
            <x v="742"/>
          </reference>
        </references>
      </pivotArea>
    </format>
    <format dxfId="4594">
      <pivotArea dataOnly="0" labelOnly="1" fieldPosition="0">
        <references count="3">
          <reference field="0" count="1" selected="0">
            <x v="267"/>
          </reference>
          <reference field="1" count="1" selected="0">
            <x v="742"/>
          </reference>
          <reference field="2" count="1">
            <x v="743"/>
          </reference>
        </references>
      </pivotArea>
    </format>
    <format dxfId="4593">
      <pivotArea dataOnly="0" labelOnly="1" fieldPosition="0">
        <references count="3">
          <reference field="0" count="1" selected="0">
            <x v="268"/>
          </reference>
          <reference field="1" count="1" selected="0">
            <x v="743"/>
          </reference>
          <reference field="2" count="1">
            <x v="744"/>
          </reference>
        </references>
      </pivotArea>
    </format>
    <format dxfId="4592">
      <pivotArea dataOnly="0" labelOnly="1" fieldPosition="0">
        <references count="3">
          <reference field="0" count="1" selected="0">
            <x v="269"/>
          </reference>
          <reference field="1" count="1" selected="0">
            <x v="744"/>
          </reference>
          <reference field="2" count="1">
            <x v="745"/>
          </reference>
        </references>
      </pivotArea>
    </format>
    <format dxfId="4591">
      <pivotArea dataOnly="0" labelOnly="1" fieldPosition="0">
        <references count="3">
          <reference field="0" count="1" selected="0">
            <x v="270"/>
          </reference>
          <reference field="1" count="1" selected="0">
            <x v="745"/>
          </reference>
          <reference field="2" count="1">
            <x v="746"/>
          </reference>
        </references>
      </pivotArea>
    </format>
    <format dxfId="4590">
      <pivotArea dataOnly="0" labelOnly="1" fieldPosition="0">
        <references count="3">
          <reference field="0" count="1" selected="0">
            <x v="271"/>
          </reference>
          <reference field="1" count="1" selected="0">
            <x v="746"/>
          </reference>
          <reference field="2" count="1">
            <x v="747"/>
          </reference>
        </references>
      </pivotArea>
    </format>
    <format dxfId="4589">
      <pivotArea dataOnly="0" labelOnly="1" fieldPosition="0">
        <references count="3">
          <reference field="0" count="1" selected="0">
            <x v="272"/>
          </reference>
          <reference field="1" count="1" selected="0">
            <x v="747"/>
          </reference>
          <reference field="2" count="1">
            <x v="748"/>
          </reference>
        </references>
      </pivotArea>
    </format>
    <format dxfId="4588">
      <pivotArea dataOnly="0" labelOnly="1" fieldPosition="0">
        <references count="3">
          <reference field="0" count="1" selected="0">
            <x v="273"/>
          </reference>
          <reference field="1" count="1" selected="0">
            <x v="748"/>
          </reference>
          <reference field="2" count="1">
            <x v="749"/>
          </reference>
        </references>
      </pivotArea>
    </format>
    <format dxfId="4587">
      <pivotArea dataOnly="0" labelOnly="1" fieldPosition="0">
        <references count="3">
          <reference field="0" count="1" selected="0">
            <x v="274"/>
          </reference>
          <reference field="1" count="1" selected="0">
            <x v="749"/>
          </reference>
          <reference field="2" count="1">
            <x v="750"/>
          </reference>
        </references>
      </pivotArea>
    </format>
    <format dxfId="4586">
      <pivotArea dataOnly="0" labelOnly="1" fieldPosition="0">
        <references count="3">
          <reference field="0" count="1" selected="0">
            <x v="275"/>
          </reference>
          <reference field="1" count="1" selected="0">
            <x v="750"/>
          </reference>
          <reference field="2" count="1">
            <x v="751"/>
          </reference>
        </references>
      </pivotArea>
    </format>
    <format dxfId="4585">
      <pivotArea dataOnly="0" labelOnly="1" fieldPosition="0">
        <references count="3">
          <reference field="0" count="1" selected="0">
            <x v="276"/>
          </reference>
          <reference field="1" count="1" selected="0">
            <x v="751"/>
          </reference>
          <reference field="2" count="1">
            <x v="752"/>
          </reference>
        </references>
      </pivotArea>
    </format>
    <format dxfId="4584">
      <pivotArea dataOnly="0" labelOnly="1" fieldPosition="0">
        <references count="3">
          <reference field="0" count="1" selected="0">
            <x v="277"/>
          </reference>
          <reference field="1" count="1" selected="0">
            <x v="752"/>
          </reference>
          <reference field="2" count="1">
            <x v="753"/>
          </reference>
        </references>
      </pivotArea>
    </format>
    <format dxfId="4583">
      <pivotArea dataOnly="0" labelOnly="1" fieldPosition="0">
        <references count="3">
          <reference field="0" count="1" selected="0">
            <x v="278"/>
          </reference>
          <reference field="1" count="1" selected="0">
            <x v="753"/>
          </reference>
          <reference field="2" count="1">
            <x v="754"/>
          </reference>
        </references>
      </pivotArea>
    </format>
    <format dxfId="4582">
      <pivotArea dataOnly="0" labelOnly="1" fieldPosition="0">
        <references count="3">
          <reference field="0" count="1" selected="0">
            <x v="279"/>
          </reference>
          <reference field="1" count="1" selected="0">
            <x v="754"/>
          </reference>
          <reference field="2" count="1">
            <x v="755"/>
          </reference>
        </references>
      </pivotArea>
    </format>
    <format dxfId="4581">
      <pivotArea dataOnly="0" labelOnly="1" fieldPosition="0">
        <references count="3">
          <reference field="0" count="1" selected="0">
            <x v="280"/>
          </reference>
          <reference field="1" count="1" selected="0">
            <x v="755"/>
          </reference>
          <reference field="2" count="1">
            <x v="756"/>
          </reference>
        </references>
      </pivotArea>
    </format>
    <format dxfId="4580">
      <pivotArea dataOnly="0" labelOnly="1" fieldPosition="0">
        <references count="3">
          <reference field="0" count="1" selected="0">
            <x v="281"/>
          </reference>
          <reference field="1" count="1" selected="0">
            <x v="756"/>
          </reference>
          <reference field="2" count="1">
            <x v="757"/>
          </reference>
        </references>
      </pivotArea>
    </format>
    <format dxfId="4579">
      <pivotArea dataOnly="0" labelOnly="1" fieldPosition="0">
        <references count="3">
          <reference field="0" count="1" selected="0">
            <x v="282"/>
          </reference>
          <reference field="1" count="1" selected="0">
            <x v="757"/>
          </reference>
          <reference field="2" count="1">
            <x v="758"/>
          </reference>
        </references>
      </pivotArea>
    </format>
    <format dxfId="4578">
      <pivotArea dataOnly="0" labelOnly="1" fieldPosition="0">
        <references count="3">
          <reference field="0" count="1" selected="0">
            <x v="283"/>
          </reference>
          <reference field="1" count="1" selected="0">
            <x v="758"/>
          </reference>
          <reference field="2" count="1">
            <x v="759"/>
          </reference>
        </references>
      </pivotArea>
    </format>
    <format dxfId="4577">
      <pivotArea dataOnly="0" labelOnly="1" fieldPosition="0">
        <references count="3">
          <reference field="0" count="1" selected="0">
            <x v="284"/>
          </reference>
          <reference field="1" count="1" selected="0">
            <x v="759"/>
          </reference>
          <reference field="2" count="1">
            <x v="760"/>
          </reference>
        </references>
      </pivotArea>
    </format>
    <format dxfId="4576">
      <pivotArea dataOnly="0" labelOnly="1" fieldPosition="0">
        <references count="3">
          <reference field="0" count="1" selected="0">
            <x v="285"/>
          </reference>
          <reference field="1" count="1" selected="0">
            <x v="760"/>
          </reference>
          <reference field="2" count="1">
            <x v="761"/>
          </reference>
        </references>
      </pivotArea>
    </format>
    <format dxfId="4575">
      <pivotArea dataOnly="0" labelOnly="1" fieldPosition="0">
        <references count="3">
          <reference field="0" count="1" selected="0">
            <x v="286"/>
          </reference>
          <reference field="1" count="1" selected="0">
            <x v="761"/>
          </reference>
          <reference field="2" count="1">
            <x v="762"/>
          </reference>
        </references>
      </pivotArea>
    </format>
    <format dxfId="4574">
      <pivotArea dataOnly="0" labelOnly="1" fieldPosition="0">
        <references count="3">
          <reference field="0" count="1" selected="0">
            <x v="287"/>
          </reference>
          <reference field="1" count="1" selected="0">
            <x v="762"/>
          </reference>
          <reference field="2" count="1">
            <x v="763"/>
          </reference>
        </references>
      </pivotArea>
    </format>
    <format dxfId="4573">
      <pivotArea dataOnly="0" labelOnly="1" fieldPosition="0">
        <references count="3">
          <reference field="0" count="1" selected="0">
            <x v="288"/>
          </reference>
          <reference field="1" count="1" selected="0">
            <x v="763"/>
          </reference>
          <reference field="2" count="1">
            <x v="764"/>
          </reference>
        </references>
      </pivotArea>
    </format>
    <format dxfId="4572">
      <pivotArea dataOnly="0" labelOnly="1" fieldPosition="0">
        <references count="3">
          <reference field="0" count="1" selected="0">
            <x v="289"/>
          </reference>
          <reference field="1" count="1" selected="0">
            <x v="764"/>
          </reference>
          <reference field="2" count="1">
            <x v="765"/>
          </reference>
        </references>
      </pivotArea>
    </format>
    <format dxfId="4571">
      <pivotArea dataOnly="0" labelOnly="1" fieldPosition="0">
        <references count="3">
          <reference field="0" count="1" selected="0">
            <x v="290"/>
          </reference>
          <reference field="1" count="1" selected="0">
            <x v="765"/>
          </reference>
          <reference field="2" count="1">
            <x v="766"/>
          </reference>
        </references>
      </pivotArea>
    </format>
    <format dxfId="4570">
      <pivotArea dataOnly="0" labelOnly="1" fieldPosition="0">
        <references count="3">
          <reference field="0" count="1" selected="0">
            <x v="291"/>
          </reference>
          <reference field="1" count="1" selected="0">
            <x v="766"/>
          </reference>
          <reference field="2" count="1">
            <x v="767"/>
          </reference>
        </references>
      </pivotArea>
    </format>
    <format dxfId="4569">
      <pivotArea dataOnly="0" labelOnly="1" fieldPosition="0">
        <references count="3">
          <reference field="0" count="1" selected="0">
            <x v="292"/>
          </reference>
          <reference field="1" count="1" selected="0">
            <x v="767"/>
          </reference>
          <reference field="2" count="1">
            <x v="768"/>
          </reference>
        </references>
      </pivotArea>
    </format>
    <format dxfId="4568">
      <pivotArea dataOnly="0" labelOnly="1" fieldPosition="0">
        <references count="3">
          <reference field="0" count="1" selected="0">
            <x v="293"/>
          </reference>
          <reference field="1" count="1" selected="0">
            <x v="768"/>
          </reference>
          <reference field="2" count="1">
            <x v="769"/>
          </reference>
        </references>
      </pivotArea>
    </format>
    <format dxfId="4567">
      <pivotArea dataOnly="0" labelOnly="1" fieldPosition="0">
        <references count="3">
          <reference field="0" count="1" selected="0">
            <x v="294"/>
          </reference>
          <reference field="1" count="1" selected="0">
            <x v="769"/>
          </reference>
          <reference field="2" count="1">
            <x v="770"/>
          </reference>
        </references>
      </pivotArea>
    </format>
    <format dxfId="4566">
      <pivotArea dataOnly="0" labelOnly="1" fieldPosition="0">
        <references count="3">
          <reference field="0" count="1" selected="0">
            <x v="295"/>
          </reference>
          <reference field="1" count="1" selected="0">
            <x v="770"/>
          </reference>
          <reference field="2" count="1">
            <x v="771"/>
          </reference>
        </references>
      </pivotArea>
    </format>
    <format dxfId="4565">
      <pivotArea dataOnly="0" labelOnly="1" fieldPosition="0">
        <references count="3">
          <reference field="0" count="1" selected="0">
            <x v="296"/>
          </reference>
          <reference field="1" count="1" selected="0">
            <x v="771"/>
          </reference>
          <reference field="2" count="1">
            <x v="772"/>
          </reference>
        </references>
      </pivotArea>
    </format>
    <format dxfId="4564">
      <pivotArea dataOnly="0" labelOnly="1" fieldPosition="0">
        <references count="3">
          <reference field="0" count="1" selected="0">
            <x v="297"/>
          </reference>
          <reference field="1" count="1" selected="0">
            <x v="772"/>
          </reference>
          <reference field="2" count="1">
            <x v="773"/>
          </reference>
        </references>
      </pivotArea>
    </format>
    <format dxfId="4563">
      <pivotArea dataOnly="0" labelOnly="1" fieldPosition="0">
        <references count="3">
          <reference field="0" count="1" selected="0">
            <x v="298"/>
          </reference>
          <reference field="1" count="1" selected="0">
            <x v="773"/>
          </reference>
          <reference field="2" count="1">
            <x v="774"/>
          </reference>
        </references>
      </pivotArea>
    </format>
    <format dxfId="4562">
      <pivotArea dataOnly="0" labelOnly="1" fieldPosition="0">
        <references count="3">
          <reference field="0" count="1" selected="0">
            <x v="299"/>
          </reference>
          <reference field="1" count="1" selected="0">
            <x v="774"/>
          </reference>
          <reference field="2" count="1">
            <x v="775"/>
          </reference>
        </references>
      </pivotArea>
    </format>
    <format dxfId="4561">
      <pivotArea dataOnly="0" labelOnly="1" fieldPosition="0">
        <references count="3">
          <reference field="0" count="1" selected="0">
            <x v="300"/>
          </reference>
          <reference field="1" count="1" selected="0">
            <x v="775"/>
          </reference>
          <reference field="2" count="1">
            <x v="776"/>
          </reference>
        </references>
      </pivotArea>
    </format>
    <format dxfId="4560">
      <pivotArea dataOnly="0" labelOnly="1" fieldPosition="0">
        <references count="3">
          <reference field="0" count="1" selected="0">
            <x v="301"/>
          </reference>
          <reference field="1" count="1" selected="0">
            <x v="776"/>
          </reference>
          <reference field="2" count="1">
            <x v="777"/>
          </reference>
        </references>
      </pivotArea>
    </format>
    <format dxfId="4559">
      <pivotArea dataOnly="0" labelOnly="1" fieldPosition="0">
        <references count="3">
          <reference field="0" count="1" selected="0">
            <x v="302"/>
          </reference>
          <reference field="1" count="1" selected="0">
            <x v="777"/>
          </reference>
          <reference field="2" count="1">
            <x v="778"/>
          </reference>
        </references>
      </pivotArea>
    </format>
    <format dxfId="4558">
      <pivotArea dataOnly="0" labelOnly="1" fieldPosition="0">
        <references count="3">
          <reference field="0" count="1" selected="0">
            <x v="303"/>
          </reference>
          <reference field="1" count="1" selected="0">
            <x v="778"/>
          </reference>
          <reference field="2" count="1">
            <x v="779"/>
          </reference>
        </references>
      </pivotArea>
    </format>
    <format dxfId="4557">
      <pivotArea dataOnly="0" labelOnly="1" fieldPosition="0">
        <references count="3">
          <reference field="0" count="1" selected="0">
            <x v="304"/>
          </reference>
          <reference field="1" count="1" selected="0">
            <x v="779"/>
          </reference>
          <reference field="2" count="1">
            <x v="780"/>
          </reference>
        </references>
      </pivotArea>
    </format>
    <format dxfId="4556">
      <pivotArea dataOnly="0" labelOnly="1" fieldPosition="0">
        <references count="3">
          <reference field="0" count="1" selected="0">
            <x v="305"/>
          </reference>
          <reference field="1" count="1" selected="0">
            <x v="780"/>
          </reference>
          <reference field="2" count="1">
            <x v="781"/>
          </reference>
        </references>
      </pivotArea>
    </format>
    <format dxfId="4555">
      <pivotArea dataOnly="0" labelOnly="1" fieldPosition="0">
        <references count="3">
          <reference field="0" count="1" selected="0">
            <x v="306"/>
          </reference>
          <reference field="1" count="1" selected="0">
            <x v="781"/>
          </reference>
          <reference field="2" count="1">
            <x v="782"/>
          </reference>
        </references>
      </pivotArea>
    </format>
    <format dxfId="4554">
      <pivotArea dataOnly="0" labelOnly="1" fieldPosition="0">
        <references count="3">
          <reference field="0" count="1" selected="0">
            <x v="307"/>
          </reference>
          <reference field="1" count="1" selected="0">
            <x v="782"/>
          </reference>
          <reference field="2" count="1">
            <x v="783"/>
          </reference>
        </references>
      </pivotArea>
    </format>
    <format dxfId="4553">
      <pivotArea dataOnly="0" labelOnly="1" fieldPosition="0">
        <references count="3">
          <reference field="0" count="1" selected="0">
            <x v="308"/>
          </reference>
          <reference field="1" count="1" selected="0">
            <x v="783"/>
          </reference>
          <reference field="2" count="1">
            <x v="784"/>
          </reference>
        </references>
      </pivotArea>
    </format>
    <format dxfId="4552">
      <pivotArea dataOnly="0" labelOnly="1" fieldPosition="0">
        <references count="3">
          <reference field="0" count="1" selected="0">
            <x v="309"/>
          </reference>
          <reference field="1" count="1" selected="0">
            <x v="784"/>
          </reference>
          <reference field="2" count="1">
            <x v="785"/>
          </reference>
        </references>
      </pivotArea>
    </format>
    <format dxfId="4551">
      <pivotArea dataOnly="0" labelOnly="1" fieldPosition="0">
        <references count="3">
          <reference field="0" count="1" selected="0">
            <x v="310"/>
          </reference>
          <reference field="1" count="1" selected="0">
            <x v="785"/>
          </reference>
          <reference field="2" count="1">
            <x v="786"/>
          </reference>
        </references>
      </pivotArea>
    </format>
    <format dxfId="4550">
      <pivotArea dataOnly="0" labelOnly="1" fieldPosition="0">
        <references count="3">
          <reference field="0" count="1" selected="0">
            <x v="311"/>
          </reference>
          <reference field="1" count="1" selected="0">
            <x v="786"/>
          </reference>
          <reference field="2" count="1">
            <x v="787"/>
          </reference>
        </references>
      </pivotArea>
    </format>
    <format dxfId="4549">
      <pivotArea dataOnly="0" labelOnly="1" fieldPosition="0">
        <references count="3">
          <reference field="0" count="1" selected="0">
            <x v="312"/>
          </reference>
          <reference field="1" count="1" selected="0">
            <x v="787"/>
          </reference>
          <reference field="2" count="1">
            <x v="788"/>
          </reference>
        </references>
      </pivotArea>
    </format>
    <format dxfId="4548">
      <pivotArea dataOnly="0" labelOnly="1" fieldPosition="0">
        <references count="3">
          <reference field="0" count="1" selected="0">
            <x v="313"/>
          </reference>
          <reference field="1" count="1" selected="0">
            <x v="788"/>
          </reference>
          <reference field="2" count="1">
            <x v="789"/>
          </reference>
        </references>
      </pivotArea>
    </format>
    <format dxfId="4547">
      <pivotArea dataOnly="0" labelOnly="1" fieldPosition="0">
        <references count="3">
          <reference field="0" count="1" selected="0">
            <x v="314"/>
          </reference>
          <reference field="1" count="1" selected="0">
            <x v="789"/>
          </reference>
          <reference field="2" count="1">
            <x v="790"/>
          </reference>
        </references>
      </pivotArea>
    </format>
    <format dxfId="4546">
      <pivotArea dataOnly="0" labelOnly="1" fieldPosition="0">
        <references count="3">
          <reference field="0" count="1" selected="0">
            <x v="315"/>
          </reference>
          <reference field="1" count="1" selected="0">
            <x v="790"/>
          </reference>
          <reference field="2" count="1">
            <x v="791"/>
          </reference>
        </references>
      </pivotArea>
    </format>
    <format dxfId="4545">
      <pivotArea dataOnly="0" labelOnly="1" fieldPosition="0">
        <references count="3">
          <reference field="0" count="1" selected="0">
            <x v="316"/>
          </reference>
          <reference field="1" count="1" selected="0">
            <x v="791"/>
          </reference>
          <reference field="2" count="1">
            <x v="792"/>
          </reference>
        </references>
      </pivotArea>
    </format>
    <format dxfId="4544">
      <pivotArea dataOnly="0" labelOnly="1" fieldPosition="0">
        <references count="3">
          <reference field="0" count="1" selected="0">
            <x v="317"/>
          </reference>
          <reference field="1" count="1" selected="0">
            <x v="792"/>
          </reference>
          <reference field="2" count="1">
            <x v="793"/>
          </reference>
        </references>
      </pivotArea>
    </format>
    <format dxfId="4543">
      <pivotArea dataOnly="0" labelOnly="1" fieldPosition="0">
        <references count="3">
          <reference field="0" count="1" selected="0">
            <x v="318"/>
          </reference>
          <reference field="1" count="1" selected="0">
            <x v="793"/>
          </reference>
          <reference field="2" count="1">
            <x v="794"/>
          </reference>
        </references>
      </pivotArea>
    </format>
    <format dxfId="4542">
      <pivotArea dataOnly="0" labelOnly="1" fieldPosition="0">
        <references count="3">
          <reference field="0" count="1" selected="0">
            <x v="319"/>
          </reference>
          <reference field="1" count="1" selected="0">
            <x v="794"/>
          </reference>
          <reference field="2" count="1">
            <x v="795"/>
          </reference>
        </references>
      </pivotArea>
    </format>
    <format dxfId="4541">
      <pivotArea dataOnly="0" labelOnly="1" fieldPosition="0">
        <references count="3">
          <reference field="0" count="1" selected="0">
            <x v="320"/>
          </reference>
          <reference field="1" count="1" selected="0">
            <x v="795"/>
          </reference>
          <reference field="2" count="1">
            <x v="796"/>
          </reference>
        </references>
      </pivotArea>
    </format>
    <format dxfId="4540">
      <pivotArea dataOnly="0" labelOnly="1" fieldPosition="0">
        <references count="3">
          <reference field="0" count="1" selected="0">
            <x v="321"/>
          </reference>
          <reference field="1" count="1" selected="0">
            <x v="796"/>
          </reference>
          <reference field="2" count="1">
            <x v="797"/>
          </reference>
        </references>
      </pivotArea>
    </format>
    <format dxfId="4539">
      <pivotArea dataOnly="0" labelOnly="1" fieldPosition="0">
        <references count="3">
          <reference field="0" count="1" selected="0">
            <x v="322"/>
          </reference>
          <reference field="1" count="1" selected="0">
            <x v="797"/>
          </reference>
          <reference field="2" count="1">
            <x v="798"/>
          </reference>
        </references>
      </pivotArea>
    </format>
    <format dxfId="4538">
      <pivotArea dataOnly="0" labelOnly="1" fieldPosition="0">
        <references count="3">
          <reference field="0" count="1" selected="0">
            <x v="323"/>
          </reference>
          <reference field="1" count="1" selected="0">
            <x v="798"/>
          </reference>
          <reference field="2" count="1">
            <x v="799"/>
          </reference>
        </references>
      </pivotArea>
    </format>
    <format dxfId="4537">
      <pivotArea dataOnly="0" labelOnly="1" fieldPosition="0">
        <references count="3">
          <reference field="0" count="1" selected="0">
            <x v="324"/>
          </reference>
          <reference field="1" count="1" selected="0">
            <x v="799"/>
          </reference>
          <reference field="2" count="1">
            <x v="800"/>
          </reference>
        </references>
      </pivotArea>
    </format>
    <format dxfId="4536">
      <pivotArea dataOnly="0" labelOnly="1" fieldPosition="0">
        <references count="3">
          <reference field="0" count="1" selected="0">
            <x v="325"/>
          </reference>
          <reference field="1" count="1" selected="0">
            <x v="800"/>
          </reference>
          <reference field="2" count="1">
            <x v="801"/>
          </reference>
        </references>
      </pivotArea>
    </format>
    <format dxfId="4535">
      <pivotArea dataOnly="0" labelOnly="1" fieldPosition="0">
        <references count="3">
          <reference field="0" count="1" selected="0">
            <x v="326"/>
          </reference>
          <reference field="1" count="1" selected="0">
            <x v="801"/>
          </reference>
          <reference field="2" count="1">
            <x v="802"/>
          </reference>
        </references>
      </pivotArea>
    </format>
    <format dxfId="4534">
      <pivotArea dataOnly="0" labelOnly="1" fieldPosition="0">
        <references count="3">
          <reference field="0" count="1" selected="0">
            <x v="327"/>
          </reference>
          <reference field="1" count="1" selected="0">
            <x v="802"/>
          </reference>
          <reference field="2" count="1">
            <x v="803"/>
          </reference>
        </references>
      </pivotArea>
    </format>
    <format dxfId="4533">
      <pivotArea dataOnly="0" labelOnly="1" fieldPosition="0">
        <references count="3">
          <reference field="0" count="1" selected="0">
            <x v="328"/>
          </reference>
          <reference field="1" count="1" selected="0">
            <x v="803"/>
          </reference>
          <reference field="2" count="1">
            <x v="804"/>
          </reference>
        </references>
      </pivotArea>
    </format>
    <format dxfId="4532">
      <pivotArea dataOnly="0" labelOnly="1" fieldPosition="0">
        <references count="3">
          <reference field="0" count="1" selected="0">
            <x v="329"/>
          </reference>
          <reference field="1" count="1" selected="0">
            <x v="804"/>
          </reference>
          <reference field="2" count="1">
            <x v="805"/>
          </reference>
        </references>
      </pivotArea>
    </format>
    <format dxfId="4531">
      <pivotArea dataOnly="0" labelOnly="1" fieldPosition="0">
        <references count="3">
          <reference field="0" count="1" selected="0">
            <x v="330"/>
          </reference>
          <reference field="1" count="1" selected="0">
            <x v="805"/>
          </reference>
          <reference field="2" count="1">
            <x v="806"/>
          </reference>
        </references>
      </pivotArea>
    </format>
    <format dxfId="4530">
      <pivotArea dataOnly="0" labelOnly="1" fieldPosition="0">
        <references count="3">
          <reference field="0" count="1" selected="0">
            <x v="331"/>
          </reference>
          <reference field="1" count="1" selected="0">
            <x v="806"/>
          </reference>
          <reference field="2" count="1">
            <x v="807"/>
          </reference>
        </references>
      </pivotArea>
    </format>
    <format dxfId="4529">
      <pivotArea dataOnly="0" labelOnly="1" fieldPosition="0">
        <references count="3">
          <reference field="0" count="1" selected="0">
            <x v="332"/>
          </reference>
          <reference field="1" count="1" selected="0">
            <x v="807"/>
          </reference>
          <reference field="2" count="1">
            <x v="808"/>
          </reference>
        </references>
      </pivotArea>
    </format>
    <format dxfId="4528">
      <pivotArea dataOnly="0" labelOnly="1" fieldPosition="0">
        <references count="3">
          <reference field="0" count="1" selected="0">
            <x v="333"/>
          </reference>
          <reference field="1" count="1" selected="0">
            <x v="808"/>
          </reference>
          <reference field="2" count="1">
            <x v="809"/>
          </reference>
        </references>
      </pivotArea>
    </format>
    <format dxfId="4527">
      <pivotArea dataOnly="0" labelOnly="1" fieldPosition="0">
        <references count="3">
          <reference field="0" count="1" selected="0">
            <x v="334"/>
          </reference>
          <reference field="1" count="1" selected="0">
            <x v="809"/>
          </reference>
          <reference field="2" count="1">
            <x v="810"/>
          </reference>
        </references>
      </pivotArea>
    </format>
    <format dxfId="4526">
      <pivotArea dataOnly="0" labelOnly="1" fieldPosition="0">
        <references count="3">
          <reference field="0" count="1" selected="0">
            <x v="335"/>
          </reference>
          <reference field="1" count="1" selected="0">
            <x v="810"/>
          </reference>
          <reference field="2" count="1">
            <x v="811"/>
          </reference>
        </references>
      </pivotArea>
    </format>
    <format dxfId="4525">
      <pivotArea dataOnly="0" labelOnly="1" fieldPosition="0">
        <references count="3">
          <reference field="0" count="1" selected="0">
            <x v="336"/>
          </reference>
          <reference field="1" count="1" selected="0">
            <x v="811"/>
          </reference>
          <reference field="2" count="1">
            <x v="812"/>
          </reference>
        </references>
      </pivotArea>
    </format>
    <format dxfId="4524">
      <pivotArea dataOnly="0" labelOnly="1" fieldPosition="0">
        <references count="3">
          <reference field="0" count="1" selected="0">
            <x v="337"/>
          </reference>
          <reference field="1" count="1" selected="0">
            <x v="812"/>
          </reference>
          <reference field="2" count="1">
            <x v="813"/>
          </reference>
        </references>
      </pivotArea>
    </format>
    <format dxfId="4523">
      <pivotArea dataOnly="0" labelOnly="1" fieldPosition="0">
        <references count="3">
          <reference field="0" count="1" selected="0">
            <x v="338"/>
          </reference>
          <reference field="1" count="1" selected="0">
            <x v="813"/>
          </reference>
          <reference field="2" count="1">
            <x v="814"/>
          </reference>
        </references>
      </pivotArea>
    </format>
    <format dxfId="4522">
      <pivotArea dataOnly="0" labelOnly="1" fieldPosition="0">
        <references count="3">
          <reference field="0" count="1" selected="0">
            <x v="339"/>
          </reference>
          <reference field="1" count="1" selected="0">
            <x v="814"/>
          </reference>
          <reference field="2" count="1">
            <x v="815"/>
          </reference>
        </references>
      </pivotArea>
    </format>
    <format dxfId="4521">
      <pivotArea dataOnly="0" labelOnly="1" fieldPosition="0">
        <references count="3">
          <reference field="0" count="1" selected="0">
            <x v="340"/>
          </reference>
          <reference field="1" count="1" selected="0">
            <x v="815"/>
          </reference>
          <reference field="2" count="1">
            <x v="816"/>
          </reference>
        </references>
      </pivotArea>
    </format>
    <format dxfId="4520">
      <pivotArea dataOnly="0" labelOnly="1" fieldPosition="0">
        <references count="3">
          <reference field="0" count="1" selected="0">
            <x v="341"/>
          </reference>
          <reference field="1" count="1" selected="0">
            <x v="816"/>
          </reference>
          <reference field="2" count="1">
            <x v="817"/>
          </reference>
        </references>
      </pivotArea>
    </format>
    <format dxfId="4519">
      <pivotArea dataOnly="0" labelOnly="1" fieldPosition="0">
        <references count="3">
          <reference field="0" count="1" selected="0">
            <x v="342"/>
          </reference>
          <reference field="1" count="1" selected="0">
            <x v="817"/>
          </reference>
          <reference field="2" count="1">
            <x v="818"/>
          </reference>
        </references>
      </pivotArea>
    </format>
    <format dxfId="4518">
      <pivotArea dataOnly="0" labelOnly="1" fieldPosition="0">
        <references count="3">
          <reference field="0" count="1" selected="0">
            <x v="343"/>
          </reference>
          <reference field="1" count="1" selected="0">
            <x v="818"/>
          </reference>
          <reference field="2" count="1">
            <x v="819"/>
          </reference>
        </references>
      </pivotArea>
    </format>
    <format dxfId="4517">
      <pivotArea dataOnly="0" labelOnly="1" fieldPosition="0">
        <references count="3">
          <reference field="0" count="1" selected="0">
            <x v="344"/>
          </reference>
          <reference field="1" count="1" selected="0">
            <x v="819"/>
          </reference>
          <reference field="2" count="1">
            <x v="820"/>
          </reference>
        </references>
      </pivotArea>
    </format>
    <format dxfId="4516">
      <pivotArea dataOnly="0" labelOnly="1" fieldPosition="0">
        <references count="3">
          <reference field="0" count="1" selected="0">
            <x v="345"/>
          </reference>
          <reference field="1" count="1" selected="0">
            <x v="820"/>
          </reference>
          <reference field="2" count="1">
            <x v="821"/>
          </reference>
        </references>
      </pivotArea>
    </format>
    <format dxfId="4515">
      <pivotArea dataOnly="0" labelOnly="1" fieldPosition="0">
        <references count="3">
          <reference field="0" count="1" selected="0">
            <x v="346"/>
          </reference>
          <reference field="1" count="1" selected="0">
            <x v="821"/>
          </reference>
          <reference field="2" count="1">
            <x v="822"/>
          </reference>
        </references>
      </pivotArea>
    </format>
    <format dxfId="4514">
      <pivotArea dataOnly="0" labelOnly="1" fieldPosition="0">
        <references count="3">
          <reference field="0" count="1" selected="0">
            <x v="347"/>
          </reference>
          <reference field="1" count="1" selected="0">
            <x v="822"/>
          </reference>
          <reference field="2" count="1">
            <x v="823"/>
          </reference>
        </references>
      </pivotArea>
    </format>
    <format dxfId="4513">
      <pivotArea dataOnly="0" labelOnly="1" fieldPosition="0">
        <references count="3">
          <reference field="0" count="1" selected="0">
            <x v="348"/>
          </reference>
          <reference field="1" count="1" selected="0">
            <x v="823"/>
          </reference>
          <reference field="2" count="1">
            <x v="824"/>
          </reference>
        </references>
      </pivotArea>
    </format>
    <format dxfId="4512">
      <pivotArea dataOnly="0" labelOnly="1" fieldPosition="0">
        <references count="3">
          <reference field="0" count="1" selected="0">
            <x v="349"/>
          </reference>
          <reference field="1" count="1" selected="0">
            <x v="824"/>
          </reference>
          <reference field="2" count="1">
            <x v="825"/>
          </reference>
        </references>
      </pivotArea>
    </format>
    <format dxfId="4511">
      <pivotArea dataOnly="0" labelOnly="1" fieldPosition="0">
        <references count="3">
          <reference field="0" count="1" selected="0">
            <x v="350"/>
          </reference>
          <reference field="1" count="1" selected="0">
            <x v="825"/>
          </reference>
          <reference field="2" count="1">
            <x v="826"/>
          </reference>
        </references>
      </pivotArea>
    </format>
    <format dxfId="4510">
      <pivotArea dataOnly="0" labelOnly="1" fieldPosition="0">
        <references count="3">
          <reference field="0" count="1" selected="0">
            <x v="351"/>
          </reference>
          <reference field="1" count="1" selected="0">
            <x v="826"/>
          </reference>
          <reference field="2" count="1">
            <x v="827"/>
          </reference>
        </references>
      </pivotArea>
    </format>
    <format dxfId="4509">
      <pivotArea dataOnly="0" labelOnly="1" fieldPosition="0">
        <references count="3">
          <reference field="0" count="1" selected="0">
            <x v="352"/>
          </reference>
          <reference field="1" count="1" selected="0">
            <x v="827"/>
          </reference>
          <reference field="2" count="1">
            <x v="828"/>
          </reference>
        </references>
      </pivotArea>
    </format>
    <format dxfId="4508">
      <pivotArea dataOnly="0" labelOnly="1" fieldPosition="0">
        <references count="3">
          <reference field="0" count="1" selected="0">
            <x v="353"/>
          </reference>
          <reference field="1" count="1" selected="0">
            <x v="828"/>
          </reference>
          <reference field="2" count="1">
            <x v="829"/>
          </reference>
        </references>
      </pivotArea>
    </format>
    <format dxfId="4507">
      <pivotArea dataOnly="0" labelOnly="1" fieldPosition="0">
        <references count="3">
          <reference field="0" count="1" selected="0">
            <x v="354"/>
          </reference>
          <reference field="1" count="1" selected="0">
            <x v="829"/>
          </reference>
          <reference field="2" count="1">
            <x v="830"/>
          </reference>
        </references>
      </pivotArea>
    </format>
    <format dxfId="4506">
      <pivotArea dataOnly="0" labelOnly="1" fieldPosition="0">
        <references count="3">
          <reference field="0" count="1" selected="0">
            <x v="355"/>
          </reference>
          <reference field="1" count="1" selected="0">
            <x v="830"/>
          </reference>
          <reference field="2" count="1">
            <x v="831"/>
          </reference>
        </references>
      </pivotArea>
    </format>
    <format dxfId="4505">
      <pivotArea dataOnly="0" labelOnly="1" fieldPosition="0">
        <references count="3">
          <reference field="0" count="1" selected="0">
            <x v="356"/>
          </reference>
          <reference field="1" count="1" selected="0">
            <x v="831"/>
          </reference>
          <reference field="2" count="1">
            <x v="832"/>
          </reference>
        </references>
      </pivotArea>
    </format>
    <format dxfId="4504">
      <pivotArea dataOnly="0" labelOnly="1" fieldPosition="0">
        <references count="3">
          <reference field="0" count="1" selected="0">
            <x v="357"/>
          </reference>
          <reference field="1" count="1" selected="0">
            <x v="832"/>
          </reference>
          <reference field="2" count="1">
            <x v="833"/>
          </reference>
        </references>
      </pivotArea>
    </format>
    <format dxfId="4503">
      <pivotArea dataOnly="0" labelOnly="1" fieldPosition="0">
        <references count="3">
          <reference field="0" count="1" selected="0">
            <x v="358"/>
          </reference>
          <reference field="1" count="1" selected="0">
            <x v="833"/>
          </reference>
          <reference field="2" count="1">
            <x v="834"/>
          </reference>
        </references>
      </pivotArea>
    </format>
    <format dxfId="4502">
      <pivotArea dataOnly="0" labelOnly="1" fieldPosition="0">
        <references count="3">
          <reference field="0" count="1" selected="0">
            <x v="359"/>
          </reference>
          <reference field="1" count="1" selected="0">
            <x v="834"/>
          </reference>
          <reference field="2" count="1">
            <x v="835"/>
          </reference>
        </references>
      </pivotArea>
    </format>
    <format dxfId="4501">
      <pivotArea dataOnly="0" labelOnly="1" fieldPosition="0">
        <references count="3">
          <reference field="0" count="1" selected="0">
            <x v="360"/>
          </reference>
          <reference field="1" count="1" selected="0">
            <x v="835"/>
          </reference>
          <reference field="2" count="1">
            <x v="836"/>
          </reference>
        </references>
      </pivotArea>
    </format>
    <format dxfId="4500">
      <pivotArea dataOnly="0" labelOnly="1" fieldPosition="0">
        <references count="3">
          <reference field="0" count="1" selected="0">
            <x v="361"/>
          </reference>
          <reference field="1" count="1" selected="0">
            <x v="836"/>
          </reference>
          <reference field="2" count="1">
            <x v="837"/>
          </reference>
        </references>
      </pivotArea>
    </format>
    <format dxfId="4499">
      <pivotArea dataOnly="0" labelOnly="1" fieldPosition="0">
        <references count="3">
          <reference field="0" count="1" selected="0">
            <x v="362"/>
          </reference>
          <reference field="1" count="1" selected="0">
            <x v="837"/>
          </reference>
          <reference field="2" count="1">
            <x v="838"/>
          </reference>
        </references>
      </pivotArea>
    </format>
    <format dxfId="4498">
      <pivotArea dataOnly="0" labelOnly="1" fieldPosition="0">
        <references count="3">
          <reference field="0" count="1" selected="0">
            <x v="363"/>
          </reference>
          <reference field="1" count="1" selected="0">
            <x v="838"/>
          </reference>
          <reference field="2" count="1">
            <x v="839"/>
          </reference>
        </references>
      </pivotArea>
    </format>
    <format dxfId="4497">
      <pivotArea dataOnly="0" labelOnly="1" fieldPosition="0">
        <references count="3">
          <reference field="0" count="1" selected="0">
            <x v="364"/>
          </reference>
          <reference field="1" count="1" selected="0">
            <x v="839"/>
          </reference>
          <reference field="2" count="1">
            <x v="840"/>
          </reference>
        </references>
      </pivotArea>
    </format>
    <format dxfId="4496">
      <pivotArea dataOnly="0" labelOnly="1" fieldPosition="0">
        <references count="3">
          <reference field="0" count="1" selected="0">
            <x v="365"/>
          </reference>
          <reference field="1" count="1" selected="0">
            <x v="840"/>
          </reference>
          <reference field="2" count="1">
            <x v="841"/>
          </reference>
        </references>
      </pivotArea>
    </format>
    <format dxfId="4495">
      <pivotArea dataOnly="0" labelOnly="1" fieldPosition="0">
        <references count="3">
          <reference field="0" count="1" selected="0">
            <x v="366"/>
          </reference>
          <reference field="1" count="1" selected="0">
            <x v="841"/>
          </reference>
          <reference field="2" count="1">
            <x v="842"/>
          </reference>
        </references>
      </pivotArea>
    </format>
    <format dxfId="4494">
      <pivotArea dataOnly="0" labelOnly="1" fieldPosition="0">
        <references count="3">
          <reference field="0" count="1" selected="0">
            <x v="367"/>
          </reference>
          <reference field="1" count="1" selected="0">
            <x v="842"/>
          </reference>
          <reference field="2" count="1">
            <x v="843"/>
          </reference>
        </references>
      </pivotArea>
    </format>
    <format dxfId="4493">
      <pivotArea dataOnly="0" labelOnly="1" fieldPosition="0">
        <references count="3">
          <reference field="0" count="1" selected="0">
            <x v="368"/>
          </reference>
          <reference field="1" count="1" selected="0">
            <x v="843"/>
          </reference>
          <reference field="2" count="1">
            <x v="844"/>
          </reference>
        </references>
      </pivotArea>
    </format>
    <format dxfId="4492">
      <pivotArea dataOnly="0" labelOnly="1" fieldPosition="0">
        <references count="3">
          <reference field="0" count="1" selected="0">
            <x v="369"/>
          </reference>
          <reference field="1" count="1" selected="0">
            <x v="844"/>
          </reference>
          <reference field="2" count="1">
            <x v="845"/>
          </reference>
        </references>
      </pivotArea>
    </format>
    <format dxfId="4491">
      <pivotArea dataOnly="0" labelOnly="1" fieldPosition="0">
        <references count="3">
          <reference field="0" count="1" selected="0">
            <x v="370"/>
          </reference>
          <reference field="1" count="1" selected="0">
            <x v="845"/>
          </reference>
          <reference field="2" count="1">
            <x v="846"/>
          </reference>
        </references>
      </pivotArea>
    </format>
    <format dxfId="4490">
      <pivotArea dataOnly="0" labelOnly="1" fieldPosition="0">
        <references count="3">
          <reference field="0" count="1" selected="0">
            <x v="371"/>
          </reference>
          <reference field="1" count="1" selected="0">
            <x v="846"/>
          </reference>
          <reference field="2" count="1">
            <x v="847"/>
          </reference>
        </references>
      </pivotArea>
    </format>
    <format dxfId="4489">
      <pivotArea dataOnly="0" labelOnly="1" fieldPosition="0">
        <references count="3">
          <reference field="0" count="1" selected="0">
            <x v="372"/>
          </reference>
          <reference field="1" count="1" selected="0">
            <x v="847"/>
          </reference>
          <reference field="2" count="1">
            <x v="848"/>
          </reference>
        </references>
      </pivotArea>
    </format>
    <format dxfId="4488">
      <pivotArea dataOnly="0" labelOnly="1" fieldPosition="0">
        <references count="3">
          <reference field="0" count="1" selected="0">
            <x v="373"/>
          </reference>
          <reference field="1" count="1" selected="0">
            <x v="848"/>
          </reference>
          <reference field="2" count="1">
            <x v="849"/>
          </reference>
        </references>
      </pivotArea>
    </format>
    <format dxfId="4487">
      <pivotArea dataOnly="0" labelOnly="1" fieldPosition="0">
        <references count="3">
          <reference field="0" count="1" selected="0">
            <x v="374"/>
          </reference>
          <reference field="1" count="1" selected="0">
            <x v="849"/>
          </reference>
          <reference field="2" count="1">
            <x v="850"/>
          </reference>
        </references>
      </pivotArea>
    </format>
    <format dxfId="4486">
      <pivotArea dataOnly="0" labelOnly="1" fieldPosition="0">
        <references count="3">
          <reference field="0" count="1" selected="0">
            <x v="375"/>
          </reference>
          <reference field="1" count="1" selected="0">
            <x v="850"/>
          </reference>
          <reference field="2" count="1">
            <x v="851"/>
          </reference>
        </references>
      </pivotArea>
    </format>
    <format dxfId="4485">
      <pivotArea dataOnly="0" labelOnly="1" fieldPosition="0">
        <references count="3">
          <reference field="0" count="1" selected="0">
            <x v="376"/>
          </reference>
          <reference field="1" count="1" selected="0">
            <x v="851"/>
          </reference>
          <reference field="2" count="1">
            <x v="852"/>
          </reference>
        </references>
      </pivotArea>
    </format>
    <format dxfId="4484">
      <pivotArea dataOnly="0" labelOnly="1" fieldPosition="0">
        <references count="3">
          <reference field="0" count="1" selected="0">
            <x v="377"/>
          </reference>
          <reference field="1" count="1" selected="0">
            <x v="852"/>
          </reference>
          <reference field="2" count="1">
            <x v="853"/>
          </reference>
        </references>
      </pivotArea>
    </format>
    <format dxfId="4483">
      <pivotArea dataOnly="0" labelOnly="1" fieldPosition="0">
        <references count="3">
          <reference field="0" count="1" selected="0">
            <x v="378"/>
          </reference>
          <reference field="1" count="1" selected="0">
            <x v="853"/>
          </reference>
          <reference field="2" count="1">
            <x v="854"/>
          </reference>
        </references>
      </pivotArea>
    </format>
    <format dxfId="4482">
      <pivotArea dataOnly="0" labelOnly="1" fieldPosition="0">
        <references count="3">
          <reference field="0" count="1" selected="0">
            <x v="379"/>
          </reference>
          <reference field="1" count="1" selected="0">
            <x v="854"/>
          </reference>
          <reference field="2" count="1">
            <x v="855"/>
          </reference>
        </references>
      </pivotArea>
    </format>
    <format dxfId="4481">
      <pivotArea dataOnly="0" labelOnly="1" fieldPosition="0">
        <references count="3">
          <reference field="0" count="1" selected="0">
            <x v="380"/>
          </reference>
          <reference field="1" count="1" selected="0">
            <x v="855"/>
          </reference>
          <reference field="2" count="1">
            <x v="856"/>
          </reference>
        </references>
      </pivotArea>
    </format>
    <format dxfId="4480">
      <pivotArea dataOnly="0" labelOnly="1" fieldPosition="0">
        <references count="3">
          <reference field="0" count="1" selected="0">
            <x v="381"/>
          </reference>
          <reference field="1" count="1" selected="0">
            <x v="856"/>
          </reference>
          <reference field="2" count="1">
            <x v="857"/>
          </reference>
        </references>
      </pivotArea>
    </format>
    <format dxfId="4479">
      <pivotArea dataOnly="0" labelOnly="1" fieldPosition="0">
        <references count="3">
          <reference field="0" count="1" selected="0">
            <x v="382"/>
          </reference>
          <reference field="1" count="1" selected="0">
            <x v="857"/>
          </reference>
          <reference field="2" count="1">
            <x v="858"/>
          </reference>
        </references>
      </pivotArea>
    </format>
    <format dxfId="4478">
      <pivotArea dataOnly="0" labelOnly="1" fieldPosition="0">
        <references count="3">
          <reference field="0" count="1" selected="0">
            <x v="383"/>
          </reference>
          <reference field="1" count="1" selected="0">
            <x v="858"/>
          </reference>
          <reference field="2" count="1">
            <x v="859"/>
          </reference>
        </references>
      </pivotArea>
    </format>
    <format dxfId="4477">
      <pivotArea dataOnly="0" labelOnly="1" fieldPosition="0">
        <references count="3">
          <reference field="0" count="1" selected="0">
            <x v="384"/>
          </reference>
          <reference field="1" count="1" selected="0">
            <x v="859"/>
          </reference>
          <reference field="2" count="1">
            <x v="860"/>
          </reference>
        </references>
      </pivotArea>
    </format>
    <format dxfId="4476">
      <pivotArea dataOnly="0" labelOnly="1" fieldPosition="0">
        <references count="3">
          <reference field="0" count="1" selected="0">
            <x v="385"/>
          </reference>
          <reference field="1" count="1" selected="0">
            <x v="860"/>
          </reference>
          <reference field="2" count="1">
            <x v="861"/>
          </reference>
        </references>
      </pivotArea>
    </format>
    <format dxfId="4475">
      <pivotArea dataOnly="0" labelOnly="1" fieldPosition="0">
        <references count="3">
          <reference field="0" count="1" selected="0">
            <x v="386"/>
          </reference>
          <reference field="1" count="1" selected="0">
            <x v="861"/>
          </reference>
          <reference field="2" count="1">
            <x v="862"/>
          </reference>
        </references>
      </pivotArea>
    </format>
    <format dxfId="4474">
      <pivotArea dataOnly="0" labelOnly="1" fieldPosition="0">
        <references count="3">
          <reference field="0" count="1" selected="0">
            <x v="387"/>
          </reference>
          <reference field="1" count="1" selected="0">
            <x v="862"/>
          </reference>
          <reference field="2" count="1">
            <x v="863"/>
          </reference>
        </references>
      </pivotArea>
    </format>
    <format dxfId="4473">
      <pivotArea dataOnly="0" labelOnly="1" fieldPosition="0">
        <references count="3">
          <reference field="0" count="1" selected="0">
            <x v="388"/>
          </reference>
          <reference field="1" count="1" selected="0">
            <x v="863"/>
          </reference>
          <reference field="2" count="1">
            <x v="864"/>
          </reference>
        </references>
      </pivotArea>
    </format>
    <format dxfId="4472">
      <pivotArea dataOnly="0" labelOnly="1" fieldPosition="0">
        <references count="3">
          <reference field="0" count="1" selected="0">
            <x v="389"/>
          </reference>
          <reference field="1" count="1" selected="0">
            <x v="864"/>
          </reference>
          <reference field="2" count="1">
            <x v="865"/>
          </reference>
        </references>
      </pivotArea>
    </format>
    <format dxfId="4471">
      <pivotArea dataOnly="0" labelOnly="1" fieldPosition="0">
        <references count="3">
          <reference field="0" count="1" selected="0">
            <x v="390"/>
          </reference>
          <reference field="1" count="1" selected="0">
            <x v="865"/>
          </reference>
          <reference field="2" count="1">
            <x v="866"/>
          </reference>
        </references>
      </pivotArea>
    </format>
    <format dxfId="4470">
      <pivotArea dataOnly="0" labelOnly="1" fieldPosition="0">
        <references count="3">
          <reference field="0" count="1" selected="0">
            <x v="391"/>
          </reference>
          <reference field="1" count="1" selected="0">
            <x v="866"/>
          </reference>
          <reference field="2" count="1">
            <x v="867"/>
          </reference>
        </references>
      </pivotArea>
    </format>
    <format dxfId="4469">
      <pivotArea dataOnly="0" labelOnly="1" fieldPosition="0">
        <references count="3">
          <reference field="0" count="1" selected="0">
            <x v="392"/>
          </reference>
          <reference field="1" count="1" selected="0">
            <x v="867"/>
          </reference>
          <reference field="2" count="1">
            <x v="868"/>
          </reference>
        </references>
      </pivotArea>
    </format>
    <format dxfId="4468">
      <pivotArea dataOnly="0" labelOnly="1" fieldPosition="0">
        <references count="3">
          <reference field="0" count="1" selected="0">
            <x v="393"/>
          </reference>
          <reference field="1" count="1" selected="0">
            <x v="868"/>
          </reference>
          <reference field="2" count="1">
            <x v="869"/>
          </reference>
        </references>
      </pivotArea>
    </format>
    <format dxfId="4467">
      <pivotArea dataOnly="0" labelOnly="1" fieldPosition="0">
        <references count="3">
          <reference field="0" count="1" selected="0">
            <x v="394"/>
          </reference>
          <reference field="1" count="1" selected="0">
            <x v="869"/>
          </reference>
          <reference field="2" count="1">
            <x v="870"/>
          </reference>
        </references>
      </pivotArea>
    </format>
    <format dxfId="4466">
      <pivotArea dataOnly="0" labelOnly="1" fieldPosition="0">
        <references count="3">
          <reference field="0" count="1" selected="0">
            <x v="395"/>
          </reference>
          <reference field="1" count="1" selected="0">
            <x v="870"/>
          </reference>
          <reference field="2" count="1">
            <x v="871"/>
          </reference>
        </references>
      </pivotArea>
    </format>
    <format dxfId="4465">
      <pivotArea dataOnly="0" labelOnly="1" fieldPosition="0">
        <references count="3">
          <reference field="0" count="1" selected="0">
            <x v="396"/>
          </reference>
          <reference field="1" count="1" selected="0">
            <x v="871"/>
          </reference>
          <reference field="2" count="1">
            <x v="872"/>
          </reference>
        </references>
      </pivotArea>
    </format>
    <format dxfId="4464">
      <pivotArea dataOnly="0" labelOnly="1" fieldPosition="0">
        <references count="3">
          <reference field="0" count="1" selected="0">
            <x v="397"/>
          </reference>
          <reference field="1" count="1" selected="0">
            <x v="872"/>
          </reference>
          <reference field="2" count="1">
            <x v="873"/>
          </reference>
        </references>
      </pivotArea>
    </format>
    <format dxfId="4463">
      <pivotArea dataOnly="0" labelOnly="1" fieldPosition="0">
        <references count="3">
          <reference field="0" count="1" selected="0">
            <x v="398"/>
          </reference>
          <reference field="1" count="1" selected="0">
            <x v="873"/>
          </reference>
          <reference field="2" count="1">
            <x v="874"/>
          </reference>
        </references>
      </pivotArea>
    </format>
    <format dxfId="4462">
      <pivotArea dataOnly="0" labelOnly="1" fieldPosition="0">
        <references count="3">
          <reference field="0" count="1" selected="0">
            <x v="399"/>
          </reference>
          <reference field="1" count="1" selected="0">
            <x v="874"/>
          </reference>
          <reference field="2" count="1">
            <x v="875"/>
          </reference>
        </references>
      </pivotArea>
    </format>
    <format dxfId="4461">
      <pivotArea dataOnly="0" labelOnly="1" fieldPosition="0">
        <references count="3">
          <reference field="0" count="1" selected="0">
            <x v="400"/>
          </reference>
          <reference field="1" count="1" selected="0">
            <x v="875"/>
          </reference>
          <reference field="2" count="1">
            <x v="876"/>
          </reference>
        </references>
      </pivotArea>
    </format>
    <format dxfId="4460">
      <pivotArea dataOnly="0" labelOnly="1" fieldPosition="0">
        <references count="3">
          <reference field="0" count="1" selected="0">
            <x v="401"/>
          </reference>
          <reference field="1" count="1" selected="0">
            <x v="876"/>
          </reference>
          <reference field="2" count="1">
            <x v="877"/>
          </reference>
        </references>
      </pivotArea>
    </format>
    <format dxfId="4459">
      <pivotArea dataOnly="0" labelOnly="1" fieldPosition="0">
        <references count="3">
          <reference field="0" count="1" selected="0">
            <x v="402"/>
          </reference>
          <reference field="1" count="1" selected="0">
            <x v="877"/>
          </reference>
          <reference field="2" count="1">
            <x v="878"/>
          </reference>
        </references>
      </pivotArea>
    </format>
    <format dxfId="4458">
      <pivotArea dataOnly="0" labelOnly="1" fieldPosition="0">
        <references count="3">
          <reference field="0" count="1" selected="0">
            <x v="403"/>
          </reference>
          <reference field="1" count="1" selected="0">
            <x v="878"/>
          </reference>
          <reference field="2" count="1">
            <x v="879"/>
          </reference>
        </references>
      </pivotArea>
    </format>
    <format dxfId="4457">
      <pivotArea dataOnly="0" labelOnly="1" fieldPosition="0">
        <references count="3">
          <reference field="0" count="1" selected="0">
            <x v="404"/>
          </reference>
          <reference field="1" count="1" selected="0">
            <x v="879"/>
          </reference>
          <reference field="2" count="1">
            <x v="880"/>
          </reference>
        </references>
      </pivotArea>
    </format>
    <format dxfId="4456">
      <pivotArea dataOnly="0" labelOnly="1" fieldPosition="0">
        <references count="3">
          <reference field="0" count="1" selected="0">
            <x v="405"/>
          </reference>
          <reference field="1" count="1" selected="0">
            <x v="880"/>
          </reference>
          <reference field="2" count="1">
            <x v="881"/>
          </reference>
        </references>
      </pivotArea>
    </format>
    <format dxfId="4455">
      <pivotArea dataOnly="0" labelOnly="1" fieldPosition="0">
        <references count="3">
          <reference field="0" count="1" selected="0">
            <x v="406"/>
          </reference>
          <reference field="1" count="1" selected="0">
            <x v="881"/>
          </reference>
          <reference field="2" count="1">
            <x v="882"/>
          </reference>
        </references>
      </pivotArea>
    </format>
    <format dxfId="4454">
      <pivotArea dataOnly="0" labelOnly="1" fieldPosition="0">
        <references count="3">
          <reference field="0" count="1" selected="0">
            <x v="407"/>
          </reference>
          <reference field="1" count="1" selected="0">
            <x v="882"/>
          </reference>
          <reference field="2" count="1">
            <x v="883"/>
          </reference>
        </references>
      </pivotArea>
    </format>
    <format dxfId="4453">
      <pivotArea dataOnly="0" labelOnly="1" fieldPosition="0">
        <references count="3">
          <reference field="0" count="1" selected="0">
            <x v="408"/>
          </reference>
          <reference field="1" count="1" selected="0">
            <x v="883"/>
          </reference>
          <reference field="2" count="1">
            <x v="884"/>
          </reference>
        </references>
      </pivotArea>
    </format>
    <format dxfId="4452">
      <pivotArea dataOnly="0" labelOnly="1" fieldPosition="0">
        <references count="3">
          <reference field="0" count="1" selected="0">
            <x v="409"/>
          </reference>
          <reference field="1" count="1" selected="0">
            <x v="884"/>
          </reference>
          <reference field="2" count="1">
            <x v="885"/>
          </reference>
        </references>
      </pivotArea>
    </format>
    <format dxfId="4451">
      <pivotArea dataOnly="0" labelOnly="1" fieldPosition="0">
        <references count="3">
          <reference field="0" count="1" selected="0">
            <x v="410"/>
          </reference>
          <reference field="1" count="1" selected="0">
            <x v="885"/>
          </reference>
          <reference field="2" count="1">
            <x v="886"/>
          </reference>
        </references>
      </pivotArea>
    </format>
    <format dxfId="4450">
      <pivotArea dataOnly="0" labelOnly="1" fieldPosition="0">
        <references count="3">
          <reference field="0" count="1" selected="0">
            <x v="411"/>
          </reference>
          <reference field="1" count="1" selected="0">
            <x v="886"/>
          </reference>
          <reference field="2" count="1">
            <x v="887"/>
          </reference>
        </references>
      </pivotArea>
    </format>
    <format dxfId="4449">
      <pivotArea dataOnly="0" labelOnly="1" fieldPosition="0">
        <references count="3">
          <reference field="0" count="1" selected="0">
            <x v="412"/>
          </reference>
          <reference field="1" count="1" selected="0">
            <x v="887"/>
          </reference>
          <reference field="2" count="1">
            <x v="888"/>
          </reference>
        </references>
      </pivotArea>
    </format>
    <format dxfId="4448">
      <pivotArea dataOnly="0" labelOnly="1" fieldPosition="0">
        <references count="3">
          <reference field="0" count="1" selected="0">
            <x v="413"/>
          </reference>
          <reference field="1" count="1" selected="0">
            <x v="888"/>
          </reference>
          <reference field="2" count="1">
            <x v="889"/>
          </reference>
        </references>
      </pivotArea>
    </format>
    <format dxfId="4447">
      <pivotArea dataOnly="0" labelOnly="1" fieldPosition="0">
        <references count="3">
          <reference field="0" count="1" selected="0">
            <x v="414"/>
          </reference>
          <reference field="1" count="1" selected="0">
            <x v="889"/>
          </reference>
          <reference field="2" count="1">
            <x v="890"/>
          </reference>
        </references>
      </pivotArea>
    </format>
    <format dxfId="4446">
      <pivotArea dataOnly="0" labelOnly="1" fieldPosition="0">
        <references count="3">
          <reference field="0" count="1" selected="0">
            <x v="415"/>
          </reference>
          <reference field="1" count="1" selected="0">
            <x v="890"/>
          </reference>
          <reference field="2" count="1">
            <x v="891"/>
          </reference>
        </references>
      </pivotArea>
    </format>
    <format dxfId="4445">
      <pivotArea dataOnly="0" labelOnly="1" fieldPosition="0">
        <references count="3">
          <reference field="0" count="1" selected="0">
            <x v="416"/>
          </reference>
          <reference field="1" count="1" selected="0">
            <x v="891"/>
          </reference>
          <reference field="2" count="1">
            <x v="892"/>
          </reference>
        </references>
      </pivotArea>
    </format>
    <format dxfId="4444">
      <pivotArea dataOnly="0" labelOnly="1" fieldPosition="0">
        <references count="3">
          <reference field="0" count="1" selected="0">
            <x v="417"/>
          </reference>
          <reference field="1" count="1" selected="0">
            <x v="892"/>
          </reference>
          <reference field="2" count="1">
            <x v="893"/>
          </reference>
        </references>
      </pivotArea>
    </format>
    <format dxfId="4443">
      <pivotArea dataOnly="0" labelOnly="1" fieldPosition="0">
        <references count="3">
          <reference field="0" count="1" selected="0">
            <x v="418"/>
          </reference>
          <reference field="1" count="1" selected="0">
            <x v="893"/>
          </reference>
          <reference field="2" count="1">
            <x v="894"/>
          </reference>
        </references>
      </pivotArea>
    </format>
    <format dxfId="4442">
      <pivotArea dataOnly="0" labelOnly="1" fieldPosition="0">
        <references count="3">
          <reference field="0" count="1" selected="0">
            <x v="419"/>
          </reference>
          <reference field="1" count="1" selected="0">
            <x v="894"/>
          </reference>
          <reference field="2" count="1">
            <x v="895"/>
          </reference>
        </references>
      </pivotArea>
    </format>
    <format dxfId="4441">
      <pivotArea dataOnly="0" labelOnly="1" fieldPosition="0">
        <references count="3">
          <reference field="0" count="1" selected="0">
            <x v="420"/>
          </reference>
          <reference field="1" count="1" selected="0">
            <x v="895"/>
          </reference>
          <reference field="2" count="1">
            <x v="896"/>
          </reference>
        </references>
      </pivotArea>
    </format>
    <format dxfId="4440">
      <pivotArea dataOnly="0" labelOnly="1" fieldPosition="0">
        <references count="3">
          <reference field="0" count="1" selected="0">
            <x v="421"/>
          </reference>
          <reference field="1" count="1" selected="0">
            <x v="896"/>
          </reference>
          <reference field="2" count="1">
            <x v="897"/>
          </reference>
        </references>
      </pivotArea>
    </format>
    <format dxfId="4439">
      <pivotArea dataOnly="0" labelOnly="1" fieldPosition="0">
        <references count="3">
          <reference field="0" count="1" selected="0">
            <x v="422"/>
          </reference>
          <reference field="1" count="1" selected="0">
            <x v="897"/>
          </reference>
          <reference field="2" count="1">
            <x v="898"/>
          </reference>
        </references>
      </pivotArea>
    </format>
    <format dxfId="4438">
      <pivotArea dataOnly="0" labelOnly="1" fieldPosition="0">
        <references count="3">
          <reference field="0" count="1" selected="0">
            <x v="423"/>
          </reference>
          <reference field="1" count="1" selected="0">
            <x v="898"/>
          </reference>
          <reference field="2" count="1">
            <x v="899"/>
          </reference>
        </references>
      </pivotArea>
    </format>
    <format dxfId="4437">
      <pivotArea dataOnly="0" labelOnly="1" fieldPosition="0">
        <references count="3">
          <reference field="0" count="1" selected="0">
            <x v="424"/>
          </reference>
          <reference field="1" count="1" selected="0">
            <x v="899"/>
          </reference>
          <reference field="2" count="1">
            <x v="900"/>
          </reference>
        </references>
      </pivotArea>
    </format>
    <format dxfId="4436">
      <pivotArea dataOnly="0" labelOnly="1" fieldPosition="0">
        <references count="3">
          <reference field="0" count="1" selected="0">
            <x v="425"/>
          </reference>
          <reference field="1" count="1" selected="0">
            <x v="900"/>
          </reference>
          <reference field="2" count="1">
            <x v="901"/>
          </reference>
        </references>
      </pivotArea>
    </format>
    <format dxfId="4435">
      <pivotArea dataOnly="0" labelOnly="1" fieldPosition="0">
        <references count="3">
          <reference field="0" count="1" selected="0">
            <x v="426"/>
          </reference>
          <reference field="1" count="1" selected="0">
            <x v="901"/>
          </reference>
          <reference field="2" count="1">
            <x v="902"/>
          </reference>
        </references>
      </pivotArea>
    </format>
    <format dxfId="4434">
      <pivotArea dataOnly="0" labelOnly="1" fieldPosition="0">
        <references count="3">
          <reference field="0" count="1" selected="0">
            <x v="427"/>
          </reference>
          <reference field="1" count="1" selected="0">
            <x v="902"/>
          </reference>
          <reference field="2" count="1">
            <x v="903"/>
          </reference>
        </references>
      </pivotArea>
    </format>
    <format dxfId="4433">
      <pivotArea dataOnly="0" labelOnly="1" fieldPosition="0">
        <references count="3">
          <reference field="0" count="1" selected="0">
            <x v="428"/>
          </reference>
          <reference field="1" count="1" selected="0">
            <x v="903"/>
          </reference>
          <reference field="2" count="1">
            <x v="904"/>
          </reference>
        </references>
      </pivotArea>
    </format>
    <format dxfId="4432">
      <pivotArea dataOnly="0" labelOnly="1" fieldPosition="0">
        <references count="3">
          <reference field="0" count="1" selected="0">
            <x v="429"/>
          </reference>
          <reference field="1" count="1" selected="0">
            <x v="904"/>
          </reference>
          <reference field="2" count="1">
            <x v="905"/>
          </reference>
        </references>
      </pivotArea>
    </format>
    <format dxfId="4431">
      <pivotArea dataOnly="0" labelOnly="1" fieldPosition="0">
        <references count="3">
          <reference field="0" count="1" selected="0">
            <x v="430"/>
          </reference>
          <reference field="1" count="1" selected="0">
            <x v="905"/>
          </reference>
          <reference field="2" count="1">
            <x v="906"/>
          </reference>
        </references>
      </pivotArea>
    </format>
    <format dxfId="4430">
      <pivotArea dataOnly="0" labelOnly="1" fieldPosition="0">
        <references count="3">
          <reference field="0" count="1" selected="0">
            <x v="431"/>
          </reference>
          <reference field="1" count="1" selected="0">
            <x v="906"/>
          </reference>
          <reference field="2" count="1">
            <x v="907"/>
          </reference>
        </references>
      </pivotArea>
    </format>
    <format dxfId="4429">
      <pivotArea dataOnly="0" labelOnly="1" fieldPosition="0">
        <references count="3">
          <reference field="0" count="1" selected="0">
            <x v="432"/>
          </reference>
          <reference field="1" count="1" selected="0">
            <x v="907"/>
          </reference>
          <reference field="2" count="1">
            <x v="908"/>
          </reference>
        </references>
      </pivotArea>
    </format>
    <format dxfId="4428">
      <pivotArea dataOnly="0" labelOnly="1" fieldPosition="0">
        <references count="3">
          <reference field="0" count="1" selected="0">
            <x v="433"/>
          </reference>
          <reference field="1" count="1" selected="0">
            <x v="908"/>
          </reference>
          <reference field="2" count="1">
            <x v="909"/>
          </reference>
        </references>
      </pivotArea>
    </format>
    <format dxfId="4427">
      <pivotArea dataOnly="0" labelOnly="1" fieldPosition="0">
        <references count="3">
          <reference field="0" count="1" selected="0">
            <x v="434"/>
          </reference>
          <reference field="1" count="1" selected="0">
            <x v="909"/>
          </reference>
          <reference field="2" count="1">
            <x v="910"/>
          </reference>
        </references>
      </pivotArea>
    </format>
    <format dxfId="4426">
      <pivotArea dataOnly="0" labelOnly="1" fieldPosition="0">
        <references count="3">
          <reference field="0" count="1" selected="0">
            <x v="435"/>
          </reference>
          <reference field="1" count="1" selected="0">
            <x v="910"/>
          </reference>
          <reference field="2" count="1">
            <x v="911"/>
          </reference>
        </references>
      </pivotArea>
    </format>
    <format dxfId="4425">
      <pivotArea dataOnly="0" labelOnly="1" fieldPosition="0">
        <references count="3">
          <reference field="0" count="1" selected="0">
            <x v="436"/>
          </reference>
          <reference field="1" count="1" selected="0">
            <x v="911"/>
          </reference>
          <reference field="2" count="1">
            <x v="912"/>
          </reference>
        </references>
      </pivotArea>
    </format>
    <format dxfId="4424">
      <pivotArea dataOnly="0" labelOnly="1" fieldPosition="0">
        <references count="3">
          <reference field="0" count="1" selected="0">
            <x v="437"/>
          </reference>
          <reference field="1" count="1" selected="0">
            <x v="912"/>
          </reference>
          <reference field="2" count="1">
            <x v="913"/>
          </reference>
        </references>
      </pivotArea>
    </format>
    <format dxfId="4423">
      <pivotArea dataOnly="0" labelOnly="1" fieldPosition="0">
        <references count="3">
          <reference field="0" count="1" selected="0">
            <x v="438"/>
          </reference>
          <reference field="1" count="1" selected="0">
            <x v="913"/>
          </reference>
          <reference field="2" count="1">
            <x v="914"/>
          </reference>
        </references>
      </pivotArea>
    </format>
    <format dxfId="4422">
      <pivotArea dataOnly="0" labelOnly="1" fieldPosition="0">
        <references count="3">
          <reference field="0" count="1" selected="0">
            <x v="439"/>
          </reference>
          <reference field="1" count="1" selected="0">
            <x v="914"/>
          </reference>
          <reference field="2" count="1">
            <x v="915"/>
          </reference>
        </references>
      </pivotArea>
    </format>
    <format dxfId="4421">
      <pivotArea dataOnly="0" labelOnly="1" fieldPosition="0">
        <references count="3">
          <reference field="0" count="1" selected="0">
            <x v="440"/>
          </reference>
          <reference field="1" count="1" selected="0">
            <x v="915"/>
          </reference>
          <reference field="2" count="1">
            <x v="916"/>
          </reference>
        </references>
      </pivotArea>
    </format>
    <format dxfId="4420">
      <pivotArea dataOnly="0" labelOnly="1" fieldPosition="0">
        <references count="3">
          <reference field="0" count="1" selected="0">
            <x v="441"/>
          </reference>
          <reference field="1" count="1" selected="0">
            <x v="916"/>
          </reference>
          <reference field="2" count="1">
            <x v="917"/>
          </reference>
        </references>
      </pivotArea>
    </format>
    <format dxfId="4419">
      <pivotArea dataOnly="0" labelOnly="1" fieldPosition="0">
        <references count="3">
          <reference field="0" count="1" selected="0">
            <x v="442"/>
          </reference>
          <reference field="1" count="1" selected="0">
            <x v="917"/>
          </reference>
          <reference field="2" count="1">
            <x v="918"/>
          </reference>
        </references>
      </pivotArea>
    </format>
    <format dxfId="4418">
      <pivotArea dataOnly="0" labelOnly="1" fieldPosition="0">
        <references count="3">
          <reference field="0" count="1" selected="0">
            <x v="443"/>
          </reference>
          <reference field="1" count="1" selected="0">
            <x v="918"/>
          </reference>
          <reference field="2" count="1">
            <x v="919"/>
          </reference>
        </references>
      </pivotArea>
    </format>
    <format dxfId="4417">
      <pivotArea dataOnly="0" labelOnly="1" fieldPosition="0">
        <references count="3">
          <reference field="0" count="1" selected="0">
            <x v="444"/>
          </reference>
          <reference field="1" count="1" selected="0">
            <x v="919"/>
          </reference>
          <reference field="2" count="1">
            <x v="920"/>
          </reference>
        </references>
      </pivotArea>
    </format>
    <format dxfId="4416">
      <pivotArea dataOnly="0" labelOnly="1" fieldPosition="0">
        <references count="3">
          <reference field="0" count="1" selected="0">
            <x v="445"/>
          </reference>
          <reference field="1" count="1" selected="0">
            <x v="920"/>
          </reference>
          <reference field="2" count="1">
            <x v="921"/>
          </reference>
        </references>
      </pivotArea>
    </format>
    <format dxfId="4415">
      <pivotArea dataOnly="0" labelOnly="1" fieldPosition="0">
        <references count="3">
          <reference field="0" count="1" selected="0">
            <x v="446"/>
          </reference>
          <reference field="1" count="1" selected="0">
            <x v="921"/>
          </reference>
          <reference field="2" count="1">
            <x v="922"/>
          </reference>
        </references>
      </pivotArea>
    </format>
    <format dxfId="4414">
      <pivotArea dataOnly="0" labelOnly="1" fieldPosition="0">
        <references count="3">
          <reference field="0" count="1" selected="0">
            <x v="447"/>
          </reference>
          <reference field="1" count="1" selected="0">
            <x v="922"/>
          </reference>
          <reference field="2" count="1">
            <x v="923"/>
          </reference>
        </references>
      </pivotArea>
    </format>
    <format dxfId="4413">
      <pivotArea dataOnly="0" labelOnly="1" fieldPosition="0">
        <references count="3">
          <reference field="0" count="1" selected="0">
            <x v="448"/>
          </reference>
          <reference field="1" count="1" selected="0">
            <x v="923"/>
          </reference>
          <reference field="2" count="1">
            <x v="924"/>
          </reference>
        </references>
      </pivotArea>
    </format>
    <format dxfId="4412">
      <pivotArea dataOnly="0" labelOnly="1" fieldPosition="0">
        <references count="3">
          <reference field="0" count="1" selected="0">
            <x v="449"/>
          </reference>
          <reference field="1" count="1" selected="0">
            <x v="924"/>
          </reference>
          <reference field="2" count="1">
            <x v="925"/>
          </reference>
        </references>
      </pivotArea>
    </format>
    <format dxfId="4411">
      <pivotArea dataOnly="0" labelOnly="1" fieldPosition="0">
        <references count="3">
          <reference field="0" count="1" selected="0">
            <x v="450"/>
          </reference>
          <reference field="1" count="1" selected="0">
            <x v="925"/>
          </reference>
          <reference field="2" count="1">
            <x v="926"/>
          </reference>
        </references>
      </pivotArea>
    </format>
    <format dxfId="4410">
      <pivotArea dataOnly="0" labelOnly="1" fieldPosition="0">
        <references count="3">
          <reference field="0" count="1" selected="0">
            <x v="451"/>
          </reference>
          <reference field="1" count="1" selected="0">
            <x v="926"/>
          </reference>
          <reference field="2" count="1">
            <x v="927"/>
          </reference>
        </references>
      </pivotArea>
    </format>
    <format dxfId="4409">
      <pivotArea dataOnly="0" labelOnly="1" fieldPosition="0">
        <references count="3">
          <reference field="0" count="1" selected="0">
            <x v="452"/>
          </reference>
          <reference field="1" count="1" selected="0">
            <x v="927"/>
          </reference>
          <reference field="2" count="1">
            <x v="928"/>
          </reference>
        </references>
      </pivotArea>
    </format>
    <format dxfId="4408">
      <pivotArea dataOnly="0" labelOnly="1" fieldPosition="0">
        <references count="3">
          <reference field="0" count="1" selected="0">
            <x v="453"/>
          </reference>
          <reference field="1" count="1" selected="0">
            <x v="928"/>
          </reference>
          <reference field="2" count="1">
            <x v="929"/>
          </reference>
        </references>
      </pivotArea>
    </format>
    <format dxfId="4407">
      <pivotArea dataOnly="0" labelOnly="1" fieldPosition="0">
        <references count="3">
          <reference field="0" count="1" selected="0">
            <x v="454"/>
          </reference>
          <reference field="1" count="1" selected="0">
            <x v="929"/>
          </reference>
          <reference field="2" count="1">
            <x v="930"/>
          </reference>
        </references>
      </pivotArea>
    </format>
    <format dxfId="4406">
      <pivotArea dataOnly="0" labelOnly="1" fieldPosition="0">
        <references count="3">
          <reference field="0" count="1" selected="0">
            <x v="455"/>
          </reference>
          <reference field="1" count="1" selected="0">
            <x v="930"/>
          </reference>
          <reference field="2" count="1">
            <x v="931"/>
          </reference>
        </references>
      </pivotArea>
    </format>
    <format dxfId="4405">
      <pivotArea dataOnly="0" labelOnly="1" fieldPosition="0">
        <references count="3">
          <reference field="0" count="1" selected="0">
            <x v="456"/>
          </reference>
          <reference field="1" count="1" selected="0">
            <x v="931"/>
          </reference>
          <reference field="2" count="1">
            <x v="932"/>
          </reference>
        </references>
      </pivotArea>
    </format>
    <format dxfId="4404">
      <pivotArea dataOnly="0" labelOnly="1" fieldPosition="0">
        <references count="3">
          <reference field="0" count="1" selected="0">
            <x v="457"/>
          </reference>
          <reference field="1" count="1" selected="0">
            <x v="932"/>
          </reference>
          <reference field="2" count="1">
            <x v="933"/>
          </reference>
        </references>
      </pivotArea>
    </format>
    <format dxfId="4403">
      <pivotArea dataOnly="0" labelOnly="1" fieldPosition="0">
        <references count="3">
          <reference field="0" count="1" selected="0">
            <x v="458"/>
          </reference>
          <reference field="1" count="1" selected="0">
            <x v="933"/>
          </reference>
          <reference field="2" count="1">
            <x v="934"/>
          </reference>
        </references>
      </pivotArea>
    </format>
    <format dxfId="4402">
      <pivotArea dataOnly="0" labelOnly="1" fieldPosition="0">
        <references count="3">
          <reference field="0" count="1" selected="0">
            <x v="459"/>
          </reference>
          <reference field="1" count="1" selected="0">
            <x v="934"/>
          </reference>
          <reference field="2" count="1">
            <x v="935"/>
          </reference>
        </references>
      </pivotArea>
    </format>
    <format dxfId="4401">
      <pivotArea dataOnly="0" labelOnly="1" fieldPosition="0">
        <references count="3">
          <reference field="0" count="1" selected="0">
            <x v="460"/>
          </reference>
          <reference field="1" count="1" selected="0">
            <x v="935"/>
          </reference>
          <reference field="2" count="1">
            <x v="936"/>
          </reference>
        </references>
      </pivotArea>
    </format>
    <format dxfId="4400">
      <pivotArea dataOnly="0" labelOnly="1" fieldPosition="0">
        <references count="3">
          <reference field="0" count="1" selected="0">
            <x v="461"/>
          </reference>
          <reference field="1" count="1" selected="0">
            <x v="936"/>
          </reference>
          <reference field="2" count="1">
            <x v="937"/>
          </reference>
        </references>
      </pivotArea>
    </format>
    <format dxfId="4399">
      <pivotArea dataOnly="0" labelOnly="1" fieldPosition="0">
        <references count="3">
          <reference field="0" count="1" selected="0">
            <x v="462"/>
          </reference>
          <reference field="1" count="1" selected="0">
            <x v="937"/>
          </reference>
          <reference field="2" count="1">
            <x v="938"/>
          </reference>
        </references>
      </pivotArea>
    </format>
    <format dxfId="4398">
      <pivotArea dataOnly="0" labelOnly="1" fieldPosition="0">
        <references count="3">
          <reference field="0" count="1" selected="0">
            <x v="463"/>
          </reference>
          <reference field="1" count="1" selected="0">
            <x v="938"/>
          </reference>
          <reference field="2" count="1">
            <x v="939"/>
          </reference>
        </references>
      </pivotArea>
    </format>
    <format dxfId="4397">
      <pivotArea dataOnly="0" labelOnly="1" fieldPosition="0">
        <references count="3">
          <reference field="0" count="1" selected="0">
            <x v="464"/>
          </reference>
          <reference field="1" count="1" selected="0">
            <x v="939"/>
          </reference>
          <reference field="2" count="1">
            <x v="940"/>
          </reference>
        </references>
      </pivotArea>
    </format>
    <format dxfId="4396">
      <pivotArea dataOnly="0" labelOnly="1" fieldPosition="0">
        <references count="3">
          <reference field="0" count="1" selected="0">
            <x v="465"/>
          </reference>
          <reference field="1" count="1" selected="0">
            <x v="940"/>
          </reference>
          <reference field="2" count="1">
            <x v="941"/>
          </reference>
        </references>
      </pivotArea>
    </format>
    <format dxfId="4395">
      <pivotArea dataOnly="0" labelOnly="1" fieldPosition="0">
        <references count="3">
          <reference field="0" count="1" selected="0">
            <x v="466"/>
          </reference>
          <reference field="1" count="1" selected="0">
            <x v="941"/>
          </reference>
          <reference field="2" count="1">
            <x v="942"/>
          </reference>
        </references>
      </pivotArea>
    </format>
    <format dxfId="4394">
      <pivotArea dataOnly="0" labelOnly="1" fieldPosition="0">
        <references count="3">
          <reference field="0" count="1" selected="0">
            <x v="467"/>
          </reference>
          <reference field="1" count="1" selected="0">
            <x v="942"/>
          </reference>
          <reference field="2" count="1">
            <x v="943"/>
          </reference>
        </references>
      </pivotArea>
    </format>
    <format dxfId="4393">
      <pivotArea dataOnly="0" labelOnly="1" fieldPosition="0">
        <references count="3">
          <reference field="0" count="1" selected="0">
            <x v="468"/>
          </reference>
          <reference field="1" count="1" selected="0">
            <x v="943"/>
          </reference>
          <reference field="2" count="1">
            <x v="944"/>
          </reference>
        </references>
      </pivotArea>
    </format>
    <format dxfId="4392">
      <pivotArea dataOnly="0" labelOnly="1" fieldPosition="0">
        <references count="3">
          <reference field="0" count="1" selected="0">
            <x v="469"/>
          </reference>
          <reference field="1" count="1" selected="0">
            <x v="944"/>
          </reference>
          <reference field="2" count="1">
            <x v="945"/>
          </reference>
        </references>
      </pivotArea>
    </format>
    <format dxfId="4391">
      <pivotArea dataOnly="0" labelOnly="1" fieldPosition="0">
        <references count="3">
          <reference field="0" count="1" selected="0">
            <x v="470"/>
          </reference>
          <reference field="1" count="1" selected="0">
            <x v="945"/>
          </reference>
          <reference field="2" count="1">
            <x v="946"/>
          </reference>
        </references>
      </pivotArea>
    </format>
    <format dxfId="4390">
      <pivotArea dataOnly="0" labelOnly="1" fieldPosition="0">
        <references count="3">
          <reference field="0" count="1" selected="0">
            <x v="471"/>
          </reference>
          <reference field="1" count="1" selected="0">
            <x v="946"/>
          </reference>
          <reference field="2" count="1">
            <x v="947"/>
          </reference>
        </references>
      </pivotArea>
    </format>
    <format dxfId="4389">
      <pivotArea dataOnly="0" labelOnly="1" fieldPosition="0">
        <references count="3">
          <reference field="0" count="1" selected="0">
            <x v="472"/>
          </reference>
          <reference field="1" count="1" selected="0">
            <x v="947"/>
          </reference>
          <reference field="2" count="1">
            <x v="948"/>
          </reference>
        </references>
      </pivotArea>
    </format>
    <format dxfId="4388">
      <pivotArea dataOnly="0" labelOnly="1" fieldPosition="0">
        <references count="3">
          <reference field="0" count="1" selected="0">
            <x v="473"/>
          </reference>
          <reference field="1" count="1" selected="0">
            <x v="948"/>
          </reference>
          <reference field="2" count="1">
            <x v="949"/>
          </reference>
        </references>
      </pivotArea>
    </format>
    <format dxfId="4387">
      <pivotArea dataOnly="0" labelOnly="1" fieldPosition="0">
        <references count="3">
          <reference field="0" count="1" selected="0">
            <x v="474"/>
          </reference>
          <reference field="1" count="1" selected="0">
            <x v="949"/>
          </reference>
          <reference field="2" count="1">
            <x v="950"/>
          </reference>
        </references>
      </pivotArea>
    </format>
    <format dxfId="4386">
      <pivotArea dataOnly="0" labelOnly="1" fieldPosition="0">
        <references count="3">
          <reference field="0" count="1" selected="0">
            <x v="475"/>
          </reference>
          <reference field="1" count="1" selected="0">
            <x v="950"/>
          </reference>
          <reference field="2" count="1">
            <x v="951"/>
          </reference>
        </references>
      </pivotArea>
    </format>
    <format dxfId="4385">
      <pivotArea dataOnly="0" labelOnly="1" fieldPosition="0">
        <references count="3">
          <reference field="0" count="1" selected="0">
            <x v="476"/>
          </reference>
          <reference field="1" count="1" selected="0">
            <x v="951"/>
          </reference>
          <reference field="2" count="1">
            <x v="952"/>
          </reference>
        </references>
      </pivotArea>
    </format>
    <format dxfId="4384">
      <pivotArea dataOnly="0" labelOnly="1" fieldPosition="0">
        <references count="3">
          <reference field="0" count="1" selected="0">
            <x v="477"/>
          </reference>
          <reference field="1" count="1" selected="0">
            <x v="952"/>
          </reference>
          <reference field="2" count="1">
            <x v="953"/>
          </reference>
        </references>
      </pivotArea>
    </format>
    <format dxfId="4383">
      <pivotArea dataOnly="0" labelOnly="1" fieldPosition="0">
        <references count="3">
          <reference field="0" count="1" selected="0">
            <x v="478"/>
          </reference>
          <reference field="1" count="1" selected="0">
            <x v="953"/>
          </reference>
          <reference field="2" count="1">
            <x v="954"/>
          </reference>
        </references>
      </pivotArea>
    </format>
    <format dxfId="4382">
      <pivotArea dataOnly="0" labelOnly="1" fieldPosition="0">
        <references count="3">
          <reference field="0" count="1" selected="0">
            <x v="479"/>
          </reference>
          <reference field="1" count="1" selected="0">
            <x v="954"/>
          </reference>
          <reference field="2" count="1">
            <x v="955"/>
          </reference>
        </references>
      </pivotArea>
    </format>
    <format dxfId="4381">
      <pivotArea dataOnly="0" labelOnly="1" fieldPosition="0">
        <references count="3">
          <reference field="0" count="1" selected="0">
            <x v="480"/>
          </reference>
          <reference field="1" count="1" selected="0">
            <x v="955"/>
          </reference>
          <reference field="2" count="1">
            <x v="956"/>
          </reference>
        </references>
      </pivotArea>
    </format>
    <format dxfId="4380">
      <pivotArea dataOnly="0" labelOnly="1" fieldPosition="0">
        <references count="3">
          <reference field="0" count="1" selected="0">
            <x v="481"/>
          </reference>
          <reference field="1" count="1" selected="0">
            <x v="956"/>
          </reference>
          <reference field="2" count="1">
            <x v="957"/>
          </reference>
        </references>
      </pivotArea>
    </format>
    <format dxfId="4379">
      <pivotArea dataOnly="0" labelOnly="1" fieldPosition="0">
        <references count="3">
          <reference field="0" count="1" selected="0">
            <x v="482"/>
          </reference>
          <reference field="1" count="1" selected="0">
            <x v="957"/>
          </reference>
          <reference field="2" count="1">
            <x v="958"/>
          </reference>
        </references>
      </pivotArea>
    </format>
    <format dxfId="4378">
      <pivotArea dataOnly="0" labelOnly="1" fieldPosition="0">
        <references count="3">
          <reference field="0" count="1" selected="0">
            <x v="483"/>
          </reference>
          <reference field="1" count="1" selected="0">
            <x v="958"/>
          </reference>
          <reference field="2" count="1">
            <x v="959"/>
          </reference>
        </references>
      </pivotArea>
    </format>
    <format dxfId="4377">
      <pivotArea dataOnly="0" labelOnly="1" fieldPosition="0">
        <references count="3">
          <reference field="0" count="1" selected="0">
            <x v="484"/>
          </reference>
          <reference field="1" count="1" selected="0">
            <x v="959"/>
          </reference>
          <reference field="2" count="1">
            <x v="960"/>
          </reference>
        </references>
      </pivotArea>
    </format>
    <format dxfId="4376">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4375">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4374">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4373">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4372">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4371">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4370">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4369">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4368">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4367">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4366">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4365">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4364">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4363">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4362">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4361">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4360">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4359">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4358">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4357">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4356">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4355">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4354">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4353">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4352">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4351">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4350">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4349">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4348">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4347">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4346">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4345">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4344">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4343">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4342">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4341">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4340">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4339">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4338">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4337">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4336">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4335">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4334">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4333">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4332">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4331">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4330">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4329">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4328">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4327">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4326">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4325">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4324">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4323">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4322">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4321">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4320">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4319">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4318">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4317">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4316">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4315">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4314">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4313">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4312">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4311">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4310">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4309">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4308">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4307">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4306">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4305">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4304">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4303">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4302">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4301">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4300">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4299">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4298">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4297">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4296">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4295">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4294">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4293">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4292">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4291">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4290">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4289">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4288">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4287">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4286">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4285">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4284">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4283">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4282">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4281">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4280">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4279">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4278">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4277">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4276">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4275">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4274">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4273">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4272">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4271">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4270">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4269">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4268">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4267">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4266">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4265">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4264">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4263">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4262">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4261">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4260">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4259">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4258">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4257">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4256">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4255">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4254">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4253">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4252">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4251">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4250">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4249">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4248">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4247">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4246">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4245">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4244">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4243">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4242">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4241">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4240">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4239">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4238">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4237">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4236">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4235">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4234">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4233">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4232">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4231">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4230">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4229">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4228">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4227">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4226">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4225">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4224">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4223">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4222">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4221">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4220">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4219">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4218">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4217">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4216">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4215">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4214">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4213">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4212">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4211">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4210">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4209">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4208">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4207">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4206">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4205">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4204">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4203">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4202">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4201">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4200">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4199">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4198">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4197">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4196">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4195">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4194">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4193">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4192">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4191">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4190">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4189">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4188">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4187">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4186">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4185">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4184">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4183">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4182">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4181">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4180">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4179">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4178">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4177">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4176">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4175">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4174">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4173">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4172">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4171">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4170">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4169">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4168">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4167">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4166">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4165">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4164">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4163">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4162">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4161">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4160">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4159">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4158">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4157">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4156">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4155">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4154">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4153">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4152">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4151">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4150">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4149">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4148">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4147">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4146">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4145">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4144">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4143">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4142">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4141">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4140">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4139">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4138">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4137">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4136">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4135">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4134">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4133">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4132">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4131">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4130">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4129">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4128">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4127">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4126">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4125">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4124">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4123">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4122">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4121">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4120">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4119">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4118">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4117">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4116">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4115">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4114">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4113">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4112">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4111">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4110">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4109">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4108">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4107">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4106">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4105">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4104">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4103">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4102">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4101">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4100">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4099">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4098">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4097">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4096">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4095">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4094">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4093">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4092">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4091">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4090">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4089">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4088">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4087">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4086">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4085">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4084">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4083">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4082">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4081">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4080">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4079">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4078">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4077">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4076">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4075">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4074">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4073">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4072">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4071">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4070">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4069">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4068">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4067">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4066">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4065">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4064">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4063">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4062">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4061">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4060">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4059">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4058">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4057">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4056">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4055">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4054">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4053">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4052">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4051">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4050">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4049">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4048">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4047">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4046">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4045">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4044">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4043">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4042">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4041">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4040">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4039">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4038">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4037">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4036">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4035">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4034">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4033">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4032">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4031">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4030">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4029">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4028">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4027">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4026">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4025">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4024">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4023">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4022">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4021">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4020">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4019">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4018">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4017">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4016">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4015">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4014">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4013">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4012">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4011">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4010">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4009">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4008">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4007">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4006">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4005">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4004">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4003">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4002">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4001">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4000">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3999">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3998">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3997">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3996">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3995">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3994">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3993">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3992">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3991">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3990">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3989">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3988">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3987">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3986">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3985">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3984">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3983">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3982">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3981">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3980">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3979">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3978">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3977">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3976">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3975">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3974">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3973">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3972">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3971">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3970">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3969">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3968">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3967">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3966">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3965">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3964">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3963">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3962">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3961">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3960">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3959">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3958">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3957">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3956">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3955">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3954">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3953">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3952">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3951">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3950">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3949">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3948">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3947">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3946">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3945">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3944">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3943">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3942">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3941">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3940">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3939">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3938">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3937">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3936">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3935">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3934">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3933">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3932">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3931">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3930">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3929">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3928">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3927">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3926">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3925">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3924">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3923">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3922">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3921">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3920">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3919">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3918">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3917">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3916">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3915">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3914">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3913">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3912">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3911">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3910">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3909">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3908">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3907">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3906">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3905">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3904">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3903">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3902">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3901">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3900">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3899">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3898">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3897">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3896">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3895">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3894">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3893">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3892">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3891">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3890">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3889">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3888">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3887">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3886">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3885">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3884">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3883">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3882">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3881">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3880">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3879">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3878">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3877">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3876">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3875">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3874">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3873">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3872">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3871">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3870">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3869">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3868">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3867">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3866">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3865">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3864">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3863">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3862">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3861">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3860">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3859">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3858">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3857">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3856">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3855">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3854">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3853">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3852">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3851">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3850">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3849">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3848">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3847">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3846">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3845">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3844">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3843">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3842">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3841">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3840">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3839">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3838">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3837">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3836">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3835">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3834">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3833">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3832">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3831">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3830">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3829">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3828">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3827">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3826">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3825">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3824">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3823">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3822">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3821">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3820">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3819">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3818">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3817">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3816">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3815">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3814">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3813">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3812">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3811">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3810">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3809">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3808">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3807">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3806">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3805">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3804">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3803">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3802">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3801">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3800">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3799">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3798">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3797">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3796">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3795">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3794">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3793">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3792">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3791">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3790">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3789">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3788">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3787">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3786">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3785">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3784">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3783">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3782">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3781">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3780">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3779">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3778">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3777">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3776">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3775">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3774">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3773">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3772">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3771">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3770">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3769">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3768">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3767">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3766">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3765">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3764">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3763">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3762">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3761">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3760">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3759">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3758">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3757">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3756">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3755">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3754">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3753">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3752">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3751">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3750">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3749">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3748">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3747">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3746">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3745">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3744">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3743">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3742">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3741">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3740">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3739">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3738">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3737">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3736">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3735">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3734">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3733">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3732">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3731">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3730">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3729">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3728">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3727">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3726">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3725">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3724">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3723">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3722">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3721">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3720">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3719">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3718">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3717">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3716">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3715">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3714">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3713">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3712">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3711">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3710">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3709">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3708">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3707">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3706">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3705">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3704">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3703">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3702">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3701">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3700">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3699">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3698">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3697">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3696">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3695">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3694">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3693">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3692">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3691">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3690">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3689">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3688">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3687">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3686">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3685">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3684">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3683">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3682">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3681">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3680">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3679">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3678">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3677">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3676">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3675">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3674">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3673">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3672">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3671">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3670">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3669">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3668">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3667">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3666">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3665">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3664">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3663">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3662">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3661">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3660">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3659">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3658">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3657">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3656">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3655">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3654">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3653">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3652">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3651">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3650">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3649">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3648">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3647">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3646">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3645">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3644">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3643">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3642">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3641">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3640">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3639">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3638">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3637">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3636">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3635">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3634">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3633">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3632">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3631">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3630">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3629">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3628">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3627">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3626">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3625">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3624">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3623">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3622">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3621">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3620">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3619">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3618">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3617">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3616">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3615">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3614">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3613">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3612">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3611">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3610">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3609">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3608">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3607">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3606">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3605">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3604">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3603">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3602">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3601">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3600">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3599">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3598">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3597">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3596">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3595">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3594">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3593">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3592">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3591">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3590">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3589">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3588">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3587">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3586">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3585">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3584">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3583">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3582">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3581">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3580">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3579">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3578">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3577">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3576">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3575">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3574">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3573">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3572">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3571">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3570">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3569">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3568">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3567">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3566">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3565">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3564">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3563">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3562">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3561">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3560">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3559">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3558">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3557">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3556">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3555">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3554">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3553">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3552">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3551">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3550">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3549">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3548">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3547">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3546">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3545">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3544">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3543">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3542">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3541">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3540">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3539">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3538">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3537">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3536">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3535">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3534">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3533">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3532">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3531">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3530">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3529">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3528">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3527">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3526">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3525">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3524">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3523">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3522">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3521">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3520">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3519">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3518">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3517">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3516">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3515">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3514">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3513">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3512">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3511">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3510">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3509">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3508">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3507">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3506">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3505">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3504">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3503">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3502">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3501">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3500">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3499">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3498">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3497">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3496">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3495">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3494">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3493">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3492">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3491">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3490">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3489">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3488">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3487">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3486">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3485">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3484">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3483">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3482">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3481">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3480">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3479">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3478">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3477">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3476">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3475">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3474">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3473">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3472">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3471">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3470">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3469">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3468">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3467">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3466">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3465">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3464">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3463">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3462">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3461">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3460">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3459">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3458">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3457">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3456">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3455">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3454">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3453">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3452">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3451">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3450">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3449">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3448">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3447">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3446">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3445">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3444">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3443">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3442">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3441">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3440">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3439">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3438">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3437">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3436">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3435">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3434">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3433">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3432">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3431">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3430">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3429">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3428">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3427">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3426">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3425">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3424">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3423">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3422">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3421">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3420">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3419">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3418">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3417">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3416">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3415">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3414">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3413">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3412">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3411">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3410">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3409">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3408">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3407">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3406">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3405">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3404">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3403">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3402">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3401">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3400">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3399">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3398">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3397">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3396">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3395">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3394">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3393">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3392">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3391">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3390">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3389">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3388">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3387">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3386">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3385">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3384">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3383">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3382">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3381">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3380">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3379">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3378">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3377">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3376">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3375">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3374">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3373">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3372">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3371">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3370">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3369">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3368">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3367">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3366">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3365">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3364">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3363">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3362">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3361">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3360">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3359">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3358">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3357">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3356">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3355">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3354">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3353">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3352">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3351">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3350">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3349">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3348">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3347">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3346">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3345">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3344">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3343">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3342">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3341">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3340">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3339">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3338">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3337">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3336">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3335">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3334">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3333">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3332">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3331">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3330">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3329">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3328">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3327">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3326">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3325">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3324">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3323">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3322">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3321">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3320">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3319">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3318">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3317">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3316">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3315">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3314">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3313">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3312">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3311">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3310">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3309">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3308">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3307">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3306">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3305">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3304">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3303">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3302">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3301">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3300">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3299">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3298">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3297">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3296">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3295">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3294">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3293">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3292">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3291">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3290">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3289">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3288">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3287">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3286">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3285">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3284">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3283">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3282">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3281">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3280">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3279">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3278">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3277">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3276">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3275">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3274">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3273">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3272">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3271">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3270">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3269">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3268">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3267">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3266">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3265">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3264">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3263">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3262">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3261">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3260">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3259">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3258">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3257">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3256">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3255">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3254">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3253">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3252">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3251">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3250">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3249">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3248">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3247">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3246">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3245">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3244">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3243">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3242">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3241">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3240">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3239">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3238">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3237">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3236">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3235">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3234">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3233">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3232">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3231">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3230">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3229">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3228">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3227">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3226">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3225">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3224">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3223">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3222">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3221">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3220">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3219">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3218">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3217">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3216">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3215">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3214">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3213">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3212">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3211">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3210">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3209">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3208">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3207">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3206">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3205">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3204">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3203">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3202">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3201">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3200">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3199">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3198">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3197">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3196">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3195">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3194">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3193">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3192">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3191">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3190">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3189">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3188">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3187">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3186">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3185">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3184">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3183">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3182">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3181">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3180">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3179">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3178">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3177">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3176">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3175">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3174">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3173">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3172">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3171">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3170">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3169">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3168">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3167">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3166">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3165">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3164">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3163">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3162">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3161">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3160">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3159">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3158">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3157">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3156">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3155">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3154">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3153">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3152">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3151">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3150">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3149">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3148">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3147">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3146">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3145">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3144">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3143">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3142">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3141">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3140">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3139">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3138">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3137">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3136">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3135">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3134">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3133">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3132">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3131">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3130">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3129">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3128">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3127">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3126">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3125">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3124">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3123">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3122">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3121">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3120">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3119">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3118">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3117">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3116">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3115">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3114">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3113">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3112">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3111">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3110">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3109">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3108">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3107">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3106">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3105">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3104">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3103">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3102">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3101">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3100">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3099">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3098">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3097">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3096">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3095">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3094">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3093">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3092">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3091">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3090">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3089">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3088">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3087">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3086">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3085">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3084">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3083">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3082">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3081">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3080">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3079">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3078">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3077">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3076">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3075">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3074">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3073">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3072">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3071">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3070">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3069">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3068">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3067">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3066">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3065">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3064">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3063">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3062">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3061">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3060">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3059">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3058">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3057">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3056">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3055">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3054">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3053">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3052">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3051">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3050">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3049">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3048">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3047">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3046">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3045">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3044">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3043">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3042">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3041">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3040">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3039">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3038">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3037">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3036">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3035">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3034">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3033">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3032">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3031">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3030">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3029">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3028">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3027">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3026">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3025">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3024">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3023">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3022">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3021">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3020">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3019">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3018">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3017">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3016">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3015">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3014">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3013">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3012">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3011">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3010">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3009">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3008">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3007">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3006">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3005">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3004">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3003">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3002">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3001">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3000">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2999">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2998">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2997">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2996">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2995">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2994">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2993">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2992">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2991">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2990">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2989">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2988">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2987">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2986">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2985">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2984">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2983">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2982">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2981">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2980">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2979">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2978">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2977">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2976">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2975">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2974">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2973">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2972">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2971">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2970">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2969">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2968">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2967">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2966">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2965">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2964">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2963">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2962">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2961">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2960">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2959">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2958">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2957">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2956">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2955">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2954">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2953">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2952">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2951">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2950">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2949">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2948">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2947">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2946">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2945">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2944">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2943">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2942">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2941">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2940">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2939">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2938">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2937">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2936">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2935">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2934">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2933">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2932">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2931">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2930">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2929">
      <pivotArea dataOnly="0" labelOnly="1" fieldPosition="0">
        <references count="2">
          <reference field="0" count="1" selected="0">
            <x v="2"/>
          </reference>
          <reference field="1" count="1">
            <x v="1"/>
          </reference>
        </references>
      </pivotArea>
    </format>
    <format dxfId="2928">
      <pivotArea dataOnly="0" labelOnly="1" fieldPosition="0">
        <references count="2">
          <reference field="0" count="1" selected="0">
            <x v="3"/>
          </reference>
          <reference field="1" count="1">
            <x v="2"/>
          </reference>
        </references>
      </pivotArea>
    </format>
    <format dxfId="2927">
      <pivotArea dataOnly="0" labelOnly="1" fieldPosition="0">
        <references count="2">
          <reference field="0" count="1" selected="0">
            <x v="8"/>
          </reference>
          <reference field="1" count="1">
            <x v="483"/>
          </reference>
        </references>
      </pivotArea>
    </format>
    <format dxfId="2926">
      <pivotArea dataOnly="0" labelOnly="1" fieldPosition="0">
        <references count="2">
          <reference field="0" count="1" selected="0">
            <x v="9"/>
          </reference>
          <reference field="1" count="1">
            <x v="484"/>
          </reference>
        </references>
      </pivotArea>
    </format>
    <format dxfId="2925">
      <pivotArea dataOnly="0" labelOnly="1" fieldPosition="0">
        <references count="2">
          <reference field="0" count="1" selected="0">
            <x v="10"/>
          </reference>
          <reference field="1" count="1">
            <x v="485"/>
          </reference>
        </references>
      </pivotArea>
    </format>
    <format dxfId="2924">
      <pivotArea dataOnly="0" labelOnly="1" fieldPosition="0">
        <references count="2">
          <reference field="0" count="1" selected="0">
            <x v="11"/>
          </reference>
          <reference field="1" count="1">
            <x v="486"/>
          </reference>
        </references>
      </pivotArea>
    </format>
    <format dxfId="2923">
      <pivotArea dataOnly="0" labelOnly="1" fieldPosition="0">
        <references count="2">
          <reference field="0" count="1" selected="0">
            <x v="12"/>
          </reference>
          <reference field="1" count="1">
            <x v="487"/>
          </reference>
        </references>
      </pivotArea>
    </format>
    <format dxfId="2922">
      <pivotArea dataOnly="0" labelOnly="1" fieldPosition="0">
        <references count="2">
          <reference field="0" count="1" selected="0">
            <x v="13"/>
          </reference>
          <reference field="1" count="1">
            <x v="488"/>
          </reference>
        </references>
      </pivotArea>
    </format>
    <format dxfId="2921">
      <pivotArea dataOnly="0" labelOnly="1" fieldPosition="0">
        <references count="2">
          <reference field="0" count="1" selected="0">
            <x v="14"/>
          </reference>
          <reference field="1" count="1">
            <x v="489"/>
          </reference>
        </references>
      </pivotArea>
    </format>
    <format dxfId="2920">
      <pivotArea dataOnly="0" labelOnly="1" fieldPosition="0">
        <references count="2">
          <reference field="0" count="1" selected="0">
            <x v="15"/>
          </reference>
          <reference field="1" count="1">
            <x v="490"/>
          </reference>
        </references>
      </pivotArea>
    </format>
    <format dxfId="2919">
      <pivotArea dataOnly="0" labelOnly="1" fieldPosition="0">
        <references count="2">
          <reference field="0" count="1" selected="0">
            <x v="16"/>
          </reference>
          <reference field="1" count="1">
            <x v="491"/>
          </reference>
        </references>
      </pivotArea>
    </format>
    <format dxfId="2918">
      <pivotArea dataOnly="0" labelOnly="1" fieldPosition="0">
        <references count="2">
          <reference field="0" count="1" selected="0">
            <x v="17"/>
          </reference>
          <reference field="1" count="1">
            <x v="492"/>
          </reference>
        </references>
      </pivotArea>
    </format>
    <format dxfId="2917">
      <pivotArea dataOnly="0" labelOnly="1" fieldPosition="0">
        <references count="2">
          <reference field="0" count="1" selected="0">
            <x v="18"/>
          </reference>
          <reference field="1" count="1">
            <x v="493"/>
          </reference>
        </references>
      </pivotArea>
    </format>
    <format dxfId="2916">
      <pivotArea dataOnly="0" labelOnly="1" fieldPosition="0">
        <references count="2">
          <reference field="0" count="1" selected="0">
            <x v="19"/>
          </reference>
          <reference field="1" count="1">
            <x v="494"/>
          </reference>
        </references>
      </pivotArea>
    </format>
    <format dxfId="2915">
      <pivotArea dataOnly="0" labelOnly="1" fieldPosition="0">
        <references count="2">
          <reference field="0" count="1" selected="0">
            <x v="20"/>
          </reference>
          <reference field="1" count="1">
            <x v="495"/>
          </reference>
        </references>
      </pivotArea>
    </format>
    <format dxfId="2914">
      <pivotArea dataOnly="0" labelOnly="1" fieldPosition="0">
        <references count="2">
          <reference field="0" count="1" selected="0">
            <x v="21"/>
          </reference>
          <reference field="1" count="1">
            <x v="496"/>
          </reference>
        </references>
      </pivotArea>
    </format>
    <format dxfId="2913">
      <pivotArea dataOnly="0" labelOnly="1" fieldPosition="0">
        <references count="2">
          <reference field="0" count="1" selected="0">
            <x v="22"/>
          </reference>
          <reference field="1" count="1">
            <x v="497"/>
          </reference>
        </references>
      </pivotArea>
    </format>
    <format dxfId="2912">
      <pivotArea dataOnly="0" labelOnly="1" fieldPosition="0">
        <references count="2">
          <reference field="0" count="1" selected="0">
            <x v="23"/>
          </reference>
          <reference field="1" count="1">
            <x v="498"/>
          </reference>
        </references>
      </pivotArea>
    </format>
    <format dxfId="2911">
      <pivotArea dataOnly="0" labelOnly="1" fieldPosition="0">
        <references count="2">
          <reference field="0" count="1" selected="0">
            <x v="24"/>
          </reference>
          <reference field="1" count="1">
            <x v="499"/>
          </reference>
        </references>
      </pivotArea>
    </format>
    <format dxfId="2910">
      <pivotArea dataOnly="0" labelOnly="1" fieldPosition="0">
        <references count="2">
          <reference field="0" count="1" selected="0">
            <x v="25"/>
          </reference>
          <reference field="1" count="1">
            <x v="500"/>
          </reference>
        </references>
      </pivotArea>
    </format>
    <format dxfId="2909">
      <pivotArea dataOnly="0" labelOnly="1" fieldPosition="0">
        <references count="2">
          <reference field="0" count="1" selected="0">
            <x v="26"/>
          </reference>
          <reference field="1" count="1">
            <x v="501"/>
          </reference>
        </references>
      </pivotArea>
    </format>
    <format dxfId="2908">
      <pivotArea dataOnly="0" labelOnly="1" fieldPosition="0">
        <references count="2">
          <reference field="0" count="1" selected="0">
            <x v="27"/>
          </reference>
          <reference field="1" count="1">
            <x v="502"/>
          </reference>
        </references>
      </pivotArea>
    </format>
    <format dxfId="2907">
      <pivotArea dataOnly="0" labelOnly="1" fieldPosition="0">
        <references count="2">
          <reference field="0" count="1" selected="0">
            <x v="28"/>
          </reference>
          <reference field="1" count="1">
            <x v="503"/>
          </reference>
        </references>
      </pivotArea>
    </format>
    <format dxfId="2906">
      <pivotArea dataOnly="0" labelOnly="1" fieldPosition="0">
        <references count="2">
          <reference field="0" count="1" selected="0">
            <x v="29"/>
          </reference>
          <reference field="1" count="1">
            <x v="504"/>
          </reference>
        </references>
      </pivotArea>
    </format>
    <format dxfId="2905">
      <pivotArea dataOnly="0" labelOnly="1" fieldPosition="0">
        <references count="2">
          <reference field="0" count="1" selected="0">
            <x v="30"/>
          </reference>
          <reference field="1" count="1">
            <x v="505"/>
          </reference>
        </references>
      </pivotArea>
    </format>
    <format dxfId="2904">
      <pivotArea dataOnly="0" labelOnly="1" fieldPosition="0">
        <references count="2">
          <reference field="0" count="1" selected="0">
            <x v="31"/>
          </reference>
          <reference field="1" count="1">
            <x v="506"/>
          </reference>
        </references>
      </pivotArea>
    </format>
    <format dxfId="2903">
      <pivotArea dataOnly="0" labelOnly="1" fieldPosition="0">
        <references count="2">
          <reference field="0" count="1" selected="0">
            <x v="32"/>
          </reference>
          <reference field="1" count="1">
            <x v="507"/>
          </reference>
        </references>
      </pivotArea>
    </format>
    <format dxfId="2902">
      <pivotArea dataOnly="0" labelOnly="1" fieldPosition="0">
        <references count="2">
          <reference field="0" count="1" selected="0">
            <x v="33"/>
          </reference>
          <reference field="1" count="1">
            <x v="508"/>
          </reference>
        </references>
      </pivotArea>
    </format>
    <format dxfId="2901">
      <pivotArea dataOnly="0" labelOnly="1" fieldPosition="0">
        <references count="2">
          <reference field="0" count="1" selected="0">
            <x v="34"/>
          </reference>
          <reference field="1" count="1">
            <x v="509"/>
          </reference>
        </references>
      </pivotArea>
    </format>
    <format dxfId="2900">
      <pivotArea dataOnly="0" labelOnly="1" fieldPosition="0">
        <references count="2">
          <reference field="0" count="1" selected="0">
            <x v="35"/>
          </reference>
          <reference field="1" count="1">
            <x v="510"/>
          </reference>
        </references>
      </pivotArea>
    </format>
    <format dxfId="2899">
      <pivotArea dataOnly="0" labelOnly="1" fieldPosition="0">
        <references count="2">
          <reference field="0" count="1" selected="0">
            <x v="36"/>
          </reference>
          <reference field="1" count="1">
            <x v="511"/>
          </reference>
        </references>
      </pivotArea>
    </format>
    <format dxfId="2898">
      <pivotArea dataOnly="0" labelOnly="1" fieldPosition="0">
        <references count="2">
          <reference field="0" count="1" selected="0">
            <x v="37"/>
          </reference>
          <reference field="1" count="1">
            <x v="512"/>
          </reference>
        </references>
      </pivotArea>
    </format>
    <format dxfId="2897">
      <pivotArea dataOnly="0" labelOnly="1" fieldPosition="0">
        <references count="2">
          <reference field="0" count="1" selected="0">
            <x v="38"/>
          </reference>
          <reference field="1" count="1">
            <x v="513"/>
          </reference>
        </references>
      </pivotArea>
    </format>
    <format dxfId="2896">
      <pivotArea dataOnly="0" labelOnly="1" fieldPosition="0">
        <references count="2">
          <reference field="0" count="1" selected="0">
            <x v="39"/>
          </reference>
          <reference field="1" count="1">
            <x v="514"/>
          </reference>
        </references>
      </pivotArea>
    </format>
    <format dxfId="2895">
      <pivotArea dataOnly="0" labelOnly="1" fieldPosition="0">
        <references count="2">
          <reference field="0" count="1" selected="0">
            <x v="40"/>
          </reference>
          <reference field="1" count="1">
            <x v="515"/>
          </reference>
        </references>
      </pivotArea>
    </format>
    <format dxfId="2894">
      <pivotArea dataOnly="0" labelOnly="1" fieldPosition="0">
        <references count="2">
          <reference field="0" count="1" selected="0">
            <x v="41"/>
          </reference>
          <reference field="1" count="1">
            <x v="516"/>
          </reference>
        </references>
      </pivotArea>
    </format>
    <format dxfId="2893">
      <pivotArea dataOnly="0" labelOnly="1" fieldPosition="0">
        <references count="2">
          <reference field="0" count="1" selected="0">
            <x v="42"/>
          </reference>
          <reference field="1" count="1">
            <x v="517"/>
          </reference>
        </references>
      </pivotArea>
    </format>
    <format dxfId="2892">
      <pivotArea dataOnly="0" labelOnly="1" fieldPosition="0">
        <references count="2">
          <reference field="0" count="1" selected="0">
            <x v="43"/>
          </reference>
          <reference field="1" count="1">
            <x v="518"/>
          </reference>
        </references>
      </pivotArea>
    </format>
    <format dxfId="2891">
      <pivotArea dataOnly="0" labelOnly="1" fieldPosition="0">
        <references count="2">
          <reference field="0" count="1" selected="0">
            <x v="44"/>
          </reference>
          <reference field="1" count="1">
            <x v="519"/>
          </reference>
        </references>
      </pivotArea>
    </format>
    <format dxfId="2890">
      <pivotArea dataOnly="0" labelOnly="1" fieldPosition="0">
        <references count="2">
          <reference field="0" count="1" selected="0">
            <x v="45"/>
          </reference>
          <reference field="1" count="1">
            <x v="520"/>
          </reference>
        </references>
      </pivotArea>
    </format>
    <format dxfId="2889">
      <pivotArea dataOnly="0" labelOnly="1" fieldPosition="0">
        <references count="2">
          <reference field="0" count="1" selected="0">
            <x v="46"/>
          </reference>
          <reference field="1" count="1">
            <x v="521"/>
          </reference>
        </references>
      </pivotArea>
    </format>
    <format dxfId="2888">
      <pivotArea dataOnly="0" labelOnly="1" fieldPosition="0">
        <references count="2">
          <reference field="0" count="1" selected="0">
            <x v="47"/>
          </reference>
          <reference field="1" count="1">
            <x v="522"/>
          </reference>
        </references>
      </pivotArea>
    </format>
    <format dxfId="2887">
      <pivotArea dataOnly="0" labelOnly="1" fieldPosition="0">
        <references count="2">
          <reference field="0" count="1" selected="0">
            <x v="48"/>
          </reference>
          <reference field="1" count="1">
            <x v="523"/>
          </reference>
        </references>
      </pivotArea>
    </format>
    <format dxfId="2886">
      <pivotArea dataOnly="0" labelOnly="1" fieldPosition="0">
        <references count="2">
          <reference field="0" count="1" selected="0">
            <x v="49"/>
          </reference>
          <reference field="1" count="1">
            <x v="524"/>
          </reference>
        </references>
      </pivotArea>
    </format>
    <format dxfId="2885">
      <pivotArea dataOnly="0" labelOnly="1" fieldPosition="0">
        <references count="2">
          <reference field="0" count="1" selected="0">
            <x v="50"/>
          </reference>
          <reference field="1" count="1">
            <x v="525"/>
          </reference>
        </references>
      </pivotArea>
    </format>
    <format dxfId="2884">
      <pivotArea dataOnly="0" labelOnly="1" fieldPosition="0">
        <references count="2">
          <reference field="0" count="1" selected="0">
            <x v="51"/>
          </reference>
          <reference field="1" count="1">
            <x v="526"/>
          </reference>
        </references>
      </pivotArea>
    </format>
    <format dxfId="2883">
      <pivotArea dataOnly="0" labelOnly="1" fieldPosition="0">
        <references count="2">
          <reference field="0" count="1" selected="0">
            <x v="52"/>
          </reference>
          <reference field="1" count="1">
            <x v="527"/>
          </reference>
        </references>
      </pivotArea>
    </format>
    <format dxfId="2882">
      <pivotArea dataOnly="0" labelOnly="1" fieldPosition="0">
        <references count="2">
          <reference field="0" count="1" selected="0">
            <x v="53"/>
          </reference>
          <reference field="1" count="1">
            <x v="528"/>
          </reference>
        </references>
      </pivotArea>
    </format>
    <format dxfId="2881">
      <pivotArea dataOnly="0" labelOnly="1" fieldPosition="0">
        <references count="2">
          <reference field="0" count="1" selected="0">
            <x v="54"/>
          </reference>
          <reference field="1" count="1">
            <x v="529"/>
          </reference>
        </references>
      </pivotArea>
    </format>
    <format dxfId="2880">
      <pivotArea dataOnly="0" labelOnly="1" fieldPosition="0">
        <references count="2">
          <reference field="0" count="1" selected="0">
            <x v="55"/>
          </reference>
          <reference field="1" count="1">
            <x v="530"/>
          </reference>
        </references>
      </pivotArea>
    </format>
    <format dxfId="2879">
      <pivotArea dataOnly="0" labelOnly="1" fieldPosition="0">
        <references count="2">
          <reference field="0" count="1" selected="0">
            <x v="56"/>
          </reference>
          <reference field="1" count="1">
            <x v="531"/>
          </reference>
        </references>
      </pivotArea>
    </format>
    <format dxfId="2878">
      <pivotArea dataOnly="0" labelOnly="1" fieldPosition="0">
        <references count="2">
          <reference field="0" count="1" selected="0">
            <x v="57"/>
          </reference>
          <reference field="1" count="1">
            <x v="532"/>
          </reference>
        </references>
      </pivotArea>
    </format>
    <format dxfId="2877">
      <pivotArea dataOnly="0" labelOnly="1" fieldPosition="0">
        <references count="2">
          <reference field="0" count="1" selected="0">
            <x v="58"/>
          </reference>
          <reference field="1" count="1">
            <x v="533"/>
          </reference>
        </references>
      </pivotArea>
    </format>
    <format dxfId="2876">
      <pivotArea dataOnly="0" labelOnly="1" fieldPosition="0">
        <references count="2">
          <reference field="0" count="1" selected="0">
            <x v="59"/>
          </reference>
          <reference field="1" count="1">
            <x v="534"/>
          </reference>
        </references>
      </pivotArea>
    </format>
    <format dxfId="2875">
      <pivotArea dataOnly="0" labelOnly="1" fieldPosition="0">
        <references count="2">
          <reference field="0" count="1" selected="0">
            <x v="60"/>
          </reference>
          <reference field="1" count="1">
            <x v="535"/>
          </reference>
        </references>
      </pivotArea>
    </format>
    <format dxfId="2874">
      <pivotArea dataOnly="0" labelOnly="1" fieldPosition="0">
        <references count="2">
          <reference field="0" count="1" selected="0">
            <x v="61"/>
          </reference>
          <reference field="1" count="1">
            <x v="536"/>
          </reference>
        </references>
      </pivotArea>
    </format>
    <format dxfId="2873">
      <pivotArea dataOnly="0" labelOnly="1" fieldPosition="0">
        <references count="2">
          <reference field="0" count="1" selected="0">
            <x v="62"/>
          </reference>
          <reference field="1" count="1">
            <x v="537"/>
          </reference>
        </references>
      </pivotArea>
    </format>
    <format dxfId="2872">
      <pivotArea dataOnly="0" labelOnly="1" fieldPosition="0">
        <references count="2">
          <reference field="0" count="1" selected="0">
            <x v="63"/>
          </reference>
          <reference field="1" count="1">
            <x v="538"/>
          </reference>
        </references>
      </pivotArea>
    </format>
    <format dxfId="2871">
      <pivotArea dataOnly="0" labelOnly="1" fieldPosition="0">
        <references count="2">
          <reference field="0" count="1" selected="0">
            <x v="64"/>
          </reference>
          <reference field="1" count="1">
            <x v="539"/>
          </reference>
        </references>
      </pivotArea>
    </format>
    <format dxfId="2870">
      <pivotArea dataOnly="0" labelOnly="1" fieldPosition="0">
        <references count="2">
          <reference field="0" count="1" selected="0">
            <x v="65"/>
          </reference>
          <reference field="1" count="1">
            <x v="540"/>
          </reference>
        </references>
      </pivotArea>
    </format>
    <format dxfId="2869">
      <pivotArea dataOnly="0" labelOnly="1" fieldPosition="0">
        <references count="2">
          <reference field="0" count="1" selected="0">
            <x v="66"/>
          </reference>
          <reference field="1" count="1">
            <x v="541"/>
          </reference>
        </references>
      </pivotArea>
    </format>
    <format dxfId="2868">
      <pivotArea dataOnly="0" labelOnly="1" fieldPosition="0">
        <references count="2">
          <reference field="0" count="1" selected="0">
            <x v="67"/>
          </reference>
          <reference field="1" count="1">
            <x v="542"/>
          </reference>
        </references>
      </pivotArea>
    </format>
    <format dxfId="2867">
      <pivotArea dataOnly="0" labelOnly="1" fieldPosition="0">
        <references count="2">
          <reference field="0" count="1" selected="0">
            <x v="68"/>
          </reference>
          <reference field="1" count="1">
            <x v="543"/>
          </reference>
        </references>
      </pivotArea>
    </format>
    <format dxfId="2866">
      <pivotArea dataOnly="0" labelOnly="1" fieldPosition="0">
        <references count="2">
          <reference field="0" count="1" selected="0">
            <x v="69"/>
          </reference>
          <reference field="1" count="1">
            <x v="544"/>
          </reference>
        </references>
      </pivotArea>
    </format>
    <format dxfId="2865">
      <pivotArea dataOnly="0" labelOnly="1" fieldPosition="0">
        <references count="2">
          <reference field="0" count="1" selected="0">
            <x v="70"/>
          </reference>
          <reference field="1" count="1">
            <x v="545"/>
          </reference>
        </references>
      </pivotArea>
    </format>
    <format dxfId="2864">
      <pivotArea dataOnly="0" labelOnly="1" fieldPosition="0">
        <references count="2">
          <reference field="0" count="1" selected="0">
            <x v="71"/>
          </reference>
          <reference field="1" count="1">
            <x v="546"/>
          </reference>
        </references>
      </pivotArea>
    </format>
    <format dxfId="2863">
      <pivotArea dataOnly="0" labelOnly="1" fieldPosition="0">
        <references count="2">
          <reference field="0" count="1" selected="0">
            <x v="72"/>
          </reference>
          <reference field="1" count="1">
            <x v="547"/>
          </reference>
        </references>
      </pivotArea>
    </format>
    <format dxfId="2862">
      <pivotArea dataOnly="0" labelOnly="1" fieldPosition="0">
        <references count="2">
          <reference field="0" count="1" selected="0">
            <x v="73"/>
          </reference>
          <reference field="1" count="1">
            <x v="548"/>
          </reference>
        </references>
      </pivotArea>
    </format>
    <format dxfId="2861">
      <pivotArea dataOnly="0" labelOnly="1" fieldPosition="0">
        <references count="2">
          <reference field="0" count="1" selected="0">
            <x v="74"/>
          </reference>
          <reference field="1" count="1">
            <x v="549"/>
          </reference>
        </references>
      </pivotArea>
    </format>
    <format dxfId="2860">
      <pivotArea dataOnly="0" labelOnly="1" fieldPosition="0">
        <references count="2">
          <reference field="0" count="1" selected="0">
            <x v="75"/>
          </reference>
          <reference field="1" count="1">
            <x v="550"/>
          </reference>
        </references>
      </pivotArea>
    </format>
    <format dxfId="2859">
      <pivotArea dataOnly="0" labelOnly="1" fieldPosition="0">
        <references count="2">
          <reference field="0" count="1" selected="0">
            <x v="76"/>
          </reference>
          <reference field="1" count="1">
            <x v="551"/>
          </reference>
        </references>
      </pivotArea>
    </format>
    <format dxfId="2858">
      <pivotArea dataOnly="0" labelOnly="1" fieldPosition="0">
        <references count="2">
          <reference field="0" count="1" selected="0">
            <x v="77"/>
          </reference>
          <reference field="1" count="1">
            <x v="552"/>
          </reference>
        </references>
      </pivotArea>
    </format>
    <format dxfId="2857">
      <pivotArea dataOnly="0" labelOnly="1" fieldPosition="0">
        <references count="2">
          <reference field="0" count="1" selected="0">
            <x v="78"/>
          </reference>
          <reference field="1" count="1">
            <x v="553"/>
          </reference>
        </references>
      </pivotArea>
    </format>
    <format dxfId="2856">
      <pivotArea dataOnly="0" labelOnly="1" fieldPosition="0">
        <references count="2">
          <reference field="0" count="1" selected="0">
            <x v="79"/>
          </reference>
          <reference field="1" count="1">
            <x v="554"/>
          </reference>
        </references>
      </pivotArea>
    </format>
    <format dxfId="2855">
      <pivotArea dataOnly="0" labelOnly="1" fieldPosition="0">
        <references count="2">
          <reference field="0" count="1" selected="0">
            <x v="80"/>
          </reference>
          <reference field="1" count="1">
            <x v="555"/>
          </reference>
        </references>
      </pivotArea>
    </format>
    <format dxfId="2854">
      <pivotArea dataOnly="0" labelOnly="1" fieldPosition="0">
        <references count="2">
          <reference field="0" count="1" selected="0">
            <x v="81"/>
          </reference>
          <reference field="1" count="1">
            <x v="556"/>
          </reference>
        </references>
      </pivotArea>
    </format>
    <format dxfId="2853">
      <pivotArea dataOnly="0" labelOnly="1" fieldPosition="0">
        <references count="2">
          <reference field="0" count="1" selected="0">
            <x v="82"/>
          </reference>
          <reference field="1" count="1">
            <x v="557"/>
          </reference>
        </references>
      </pivotArea>
    </format>
    <format dxfId="2852">
      <pivotArea dataOnly="0" labelOnly="1" fieldPosition="0">
        <references count="2">
          <reference field="0" count="1" selected="0">
            <x v="83"/>
          </reference>
          <reference field="1" count="1">
            <x v="558"/>
          </reference>
        </references>
      </pivotArea>
    </format>
    <format dxfId="2851">
      <pivotArea dataOnly="0" labelOnly="1" fieldPosition="0">
        <references count="2">
          <reference field="0" count="1" selected="0">
            <x v="84"/>
          </reference>
          <reference field="1" count="1">
            <x v="559"/>
          </reference>
        </references>
      </pivotArea>
    </format>
    <format dxfId="2850">
      <pivotArea dataOnly="0" labelOnly="1" fieldPosition="0">
        <references count="2">
          <reference field="0" count="1" selected="0">
            <x v="85"/>
          </reference>
          <reference field="1" count="1">
            <x v="560"/>
          </reference>
        </references>
      </pivotArea>
    </format>
    <format dxfId="2849">
      <pivotArea dataOnly="0" labelOnly="1" fieldPosition="0">
        <references count="2">
          <reference field="0" count="1" selected="0">
            <x v="86"/>
          </reference>
          <reference field="1" count="1">
            <x v="561"/>
          </reference>
        </references>
      </pivotArea>
    </format>
    <format dxfId="2848">
      <pivotArea dataOnly="0" labelOnly="1" fieldPosition="0">
        <references count="2">
          <reference field="0" count="1" selected="0">
            <x v="87"/>
          </reference>
          <reference field="1" count="1">
            <x v="562"/>
          </reference>
        </references>
      </pivotArea>
    </format>
    <format dxfId="2847">
      <pivotArea dataOnly="0" labelOnly="1" fieldPosition="0">
        <references count="2">
          <reference field="0" count="1" selected="0">
            <x v="88"/>
          </reference>
          <reference field="1" count="1">
            <x v="563"/>
          </reference>
        </references>
      </pivotArea>
    </format>
    <format dxfId="2846">
      <pivotArea dataOnly="0" labelOnly="1" fieldPosition="0">
        <references count="2">
          <reference field="0" count="1" selected="0">
            <x v="89"/>
          </reference>
          <reference field="1" count="1">
            <x v="564"/>
          </reference>
        </references>
      </pivotArea>
    </format>
    <format dxfId="2845">
      <pivotArea dataOnly="0" labelOnly="1" fieldPosition="0">
        <references count="2">
          <reference field="0" count="1" selected="0">
            <x v="90"/>
          </reference>
          <reference field="1" count="1">
            <x v="565"/>
          </reference>
        </references>
      </pivotArea>
    </format>
    <format dxfId="2844">
      <pivotArea dataOnly="0" labelOnly="1" fieldPosition="0">
        <references count="2">
          <reference field="0" count="1" selected="0">
            <x v="91"/>
          </reference>
          <reference field="1" count="1">
            <x v="566"/>
          </reference>
        </references>
      </pivotArea>
    </format>
    <format dxfId="2843">
      <pivotArea dataOnly="0" labelOnly="1" fieldPosition="0">
        <references count="2">
          <reference field="0" count="1" selected="0">
            <x v="92"/>
          </reference>
          <reference field="1" count="1">
            <x v="567"/>
          </reference>
        </references>
      </pivotArea>
    </format>
    <format dxfId="2842">
      <pivotArea dataOnly="0" labelOnly="1" fieldPosition="0">
        <references count="2">
          <reference field="0" count="1" selected="0">
            <x v="93"/>
          </reference>
          <reference field="1" count="1">
            <x v="568"/>
          </reference>
        </references>
      </pivotArea>
    </format>
    <format dxfId="2841">
      <pivotArea dataOnly="0" labelOnly="1" fieldPosition="0">
        <references count="2">
          <reference field="0" count="1" selected="0">
            <x v="94"/>
          </reference>
          <reference field="1" count="1">
            <x v="569"/>
          </reference>
        </references>
      </pivotArea>
    </format>
    <format dxfId="2840">
      <pivotArea dataOnly="0" labelOnly="1" fieldPosition="0">
        <references count="2">
          <reference field="0" count="1" selected="0">
            <x v="95"/>
          </reference>
          <reference field="1" count="1">
            <x v="570"/>
          </reference>
        </references>
      </pivotArea>
    </format>
    <format dxfId="2839">
      <pivotArea dataOnly="0" labelOnly="1" fieldPosition="0">
        <references count="2">
          <reference field="0" count="1" selected="0">
            <x v="96"/>
          </reference>
          <reference field="1" count="1">
            <x v="571"/>
          </reference>
        </references>
      </pivotArea>
    </format>
    <format dxfId="2838">
      <pivotArea dataOnly="0" labelOnly="1" fieldPosition="0">
        <references count="2">
          <reference field="0" count="1" selected="0">
            <x v="97"/>
          </reference>
          <reference field="1" count="1">
            <x v="572"/>
          </reference>
        </references>
      </pivotArea>
    </format>
    <format dxfId="2837">
      <pivotArea dataOnly="0" labelOnly="1" fieldPosition="0">
        <references count="2">
          <reference field="0" count="1" selected="0">
            <x v="98"/>
          </reference>
          <reference field="1" count="1">
            <x v="573"/>
          </reference>
        </references>
      </pivotArea>
    </format>
    <format dxfId="2836">
      <pivotArea dataOnly="0" labelOnly="1" fieldPosition="0">
        <references count="2">
          <reference field="0" count="1" selected="0">
            <x v="99"/>
          </reference>
          <reference field="1" count="1">
            <x v="574"/>
          </reference>
        </references>
      </pivotArea>
    </format>
    <format dxfId="2835">
      <pivotArea dataOnly="0" labelOnly="1" fieldPosition="0">
        <references count="2">
          <reference field="0" count="1" selected="0">
            <x v="100"/>
          </reference>
          <reference field="1" count="1">
            <x v="575"/>
          </reference>
        </references>
      </pivotArea>
    </format>
    <format dxfId="2834">
      <pivotArea dataOnly="0" labelOnly="1" fieldPosition="0">
        <references count="2">
          <reference field="0" count="1" selected="0">
            <x v="101"/>
          </reference>
          <reference field="1" count="1">
            <x v="576"/>
          </reference>
        </references>
      </pivotArea>
    </format>
    <format dxfId="2833">
      <pivotArea dataOnly="0" labelOnly="1" fieldPosition="0">
        <references count="2">
          <reference field="0" count="1" selected="0">
            <x v="102"/>
          </reference>
          <reference field="1" count="1">
            <x v="577"/>
          </reference>
        </references>
      </pivotArea>
    </format>
    <format dxfId="2832">
      <pivotArea dataOnly="0" labelOnly="1" fieldPosition="0">
        <references count="2">
          <reference field="0" count="1" selected="0">
            <x v="103"/>
          </reference>
          <reference field="1" count="1">
            <x v="578"/>
          </reference>
        </references>
      </pivotArea>
    </format>
    <format dxfId="2831">
      <pivotArea dataOnly="0" labelOnly="1" fieldPosition="0">
        <references count="2">
          <reference field="0" count="1" selected="0">
            <x v="104"/>
          </reference>
          <reference field="1" count="1">
            <x v="579"/>
          </reference>
        </references>
      </pivotArea>
    </format>
    <format dxfId="2830">
      <pivotArea dataOnly="0" labelOnly="1" fieldPosition="0">
        <references count="2">
          <reference field="0" count="1" selected="0">
            <x v="105"/>
          </reference>
          <reference field="1" count="1">
            <x v="580"/>
          </reference>
        </references>
      </pivotArea>
    </format>
    <format dxfId="2829">
      <pivotArea dataOnly="0" labelOnly="1" fieldPosition="0">
        <references count="2">
          <reference field="0" count="1" selected="0">
            <x v="106"/>
          </reference>
          <reference field="1" count="1">
            <x v="581"/>
          </reference>
        </references>
      </pivotArea>
    </format>
    <format dxfId="2828">
      <pivotArea dataOnly="0" labelOnly="1" fieldPosition="0">
        <references count="2">
          <reference field="0" count="1" selected="0">
            <x v="107"/>
          </reference>
          <reference field="1" count="1">
            <x v="582"/>
          </reference>
        </references>
      </pivotArea>
    </format>
    <format dxfId="2827">
      <pivotArea dataOnly="0" labelOnly="1" fieldPosition="0">
        <references count="2">
          <reference field="0" count="1" selected="0">
            <x v="108"/>
          </reference>
          <reference field="1" count="1">
            <x v="583"/>
          </reference>
        </references>
      </pivotArea>
    </format>
    <format dxfId="2826">
      <pivotArea dataOnly="0" labelOnly="1" fieldPosition="0">
        <references count="2">
          <reference field="0" count="1" selected="0">
            <x v="109"/>
          </reference>
          <reference field="1" count="1">
            <x v="584"/>
          </reference>
        </references>
      </pivotArea>
    </format>
    <format dxfId="2825">
      <pivotArea dataOnly="0" labelOnly="1" fieldPosition="0">
        <references count="2">
          <reference field="0" count="1" selected="0">
            <x v="110"/>
          </reference>
          <reference field="1" count="1">
            <x v="585"/>
          </reference>
        </references>
      </pivotArea>
    </format>
    <format dxfId="2824">
      <pivotArea dataOnly="0" labelOnly="1" fieldPosition="0">
        <references count="2">
          <reference field="0" count="1" selected="0">
            <x v="111"/>
          </reference>
          <reference field="1" count="1">
            <x v="586"/>
          </reference>
        </references>
      </pivotArea>
    </format>
    <format dxfId="2823">
      <pivotArea dataOnly="0" labelOnly="1" fieldPosition="0">
        <references count="2">
          <reference field="0" count="1" selected="0">
            <x v="112"/>
          </reference>
          <reference field="1" count="1">
            <x v="587"/>
          </reference>
        </references>
      </pivotArea>
    </format>
    <format dxfId="2822">
      <pivotArea dataOnly="0" labelOnly="1" fieldPosition="0">
        <references count="2">
          <reference field="0" count="1" selected="0">
            <x v="113"/>
          </reference>
          <reference field="1" count="1">
            <x v="588"/>
          </reference>
        </references>
      </pivotArea>
    </format>
    <format dxfId="2821">
      <pivotArea dataOnly="0" labelOnly="1" fieldPosition="0">
        <references count="2">
          <reference field="0" count="1" selected="0">
            <x v="114"/>
          </reference>
          <reference field="1" count="1">
            <x v="589"/>
          </reference>
        </references>
      </pivotArea>
    </format>
    <format dxfId="2820">
      <pivotArea dataOnly="0" labelOnly="1" fieldPosition="0">
        <references count="2">
          <reference field="0" count="1" selected="0">
            <x v="115"/>
          </reference>
          <reference field="1" count="1">
            <x v="590"/>
          </reference>
        </references>
      </pivotArea>
    </format>
    <format dxfId="2819">
      <pivotArea dataOnly="0" labelOnly="1" fieldPosition="0">
        <references count="2">
          <reference field="0" count="1" selected="0">
            <x v="116"/>
          </reference>
          <reference field="1" count="1">
            <x v="591"/>
          </reference>
        </references>
      </pivotArea>
    </format>
    <format dxfId="2818">
      <pivotArea dataOnly="0" labelOnly="1" fieldPosition="0">
        <references count="2">
          <reference field="0" count="1" selected="0">
            <x v="117"/>
          </reference>
          <reference field="1" count="1">
            <x v="592"/>
          </reference>
        </references>
      </pivotArea>
    </format>
    <format dxfId="2817">
      <pivotArea dataOnly="0" labelOnly="1" fieldPosition="0">
        <references count="2">
          <reference field="0" count="1" selected="0">
            <x v="118"/>
          </reference>
          <reference field="1" count="1">
            <x v="593"/>
          </reference>
        </references>
      </pivotArea>
    </format>
    <format dxfId="2816">
      <pivotArea dataOnly="0" labelOnly="1" fieldPosition="0">
        <references count="2">
          <reference field="0" count="1" selected="0">
            <x v="119"/>
          </reference>
          <reference field="1" count="1">
            <x v="594"/>
          </reference>
        </references>
      </pivotArea>
    </format>
    <format dxfId="2815">
      <pivotArea dataOnly="0" labelOnly="1" fieldPosition="0">
        <references count="2">
          <reference field="0" count="1" selected="0">
            <x v="120"/>
          </reference>
          <reference field="1" count="1">
            <x v="595"/>
          </reference>
        </references>
      </pivotArea>
    </format>
    <format dxfId="2814">
      <pivotArea dataOnly="0" labelOnly="1" fieldPosition="0">
        <references count="2">
          <reference field="0" count="1" selected="0">
            <x v="121"/>
          </reference>
          <reference field="1" count="1">
            <x v="596"/>
          </reference>
        </references>
      </pivotArea>
    </format>
    <format dxfId="2813">
      <pivotArea dataOnly="0" labelOnly="1" fieldPosition="0">
        <references count="2">
          <reference field="0" count="1" selected="0">
            <x v="122"/>
          </reference>
          <reference field="1" count="1">
            <x v="597"/>
          </reference>
        </references>
      </pivotArea>
    </format>
    <format dxfId="2812">
      <pivotArea dataOnly="0" labelOnly="1" fieldPosition="0">
        <references count="2">
          <reference field="0" count="1" selected="0">
            <x v="123"/>
          </reference>
          <reference field="1" count="1">
            <x v="598"/>
          </reference>
        </references>
      </pivotArea>
    </format>
    <format dxfId="2811">
      <pivotArea dataOnly="0" labelOnly="1" fieldPosition="0">
        <references count="2">
          <reference field="0" count="1" selected="0">
            <x v="124"/>
          </reference>
          <reference field="1" count="1">
            <x v="599"/>
          </reference>
        </references>
      </pivotArea>
    </format>
    <format dxfId="2810">
      <pivotArea dataOnly="0" labelOnly="1" fieldPosition="0">
        <references count="2">
          <reference field="0" count="1" selected="0">
            <x v="125"/>
          </reference>
          <reference field="1" count="1">
            <x v="600"/>
          </reference>
        </references>
      </pivotArea>
    </format>
    <format dxfId="2809">
      <pivotArea dataOnly="0" labelOnly="1" fieldPosition="0">
        <references count="2">
          <reference field="0" count="1" selected="0">
            <x v="126"/>
          </reference>
          <reference field="1" count="1">
            <x v="601"/>
          </reference>
        </references>
      </pivotArea>
    </format>
    <format dxfId="2808">
      <pivotArea dataOnly="0" labelOnly="1" fieldPosition="0">
        <references count="2">
          <reference field="0" count="1" selected="0">
            <x v="127"/>
          </reference>
          <reference field="1" count="1">
            <x v="602"/>
          </reference>
        </references>
      </pivotArea>
    </format>
    <format dxfId="2807">
      <pivotArea dataOnly="0" labelOnly="1" fieldPosition="0">
        <references count="2">
          <reference field="0" count="1" selected="0">
            <x v="128"/>
          </reference>
          <reference field="1" count="1">
            <x v="603"/>
          </reference>
        </references>
      </pivotArea>
    </format>
    <format dxfId="2806">
      <pivotArea dataOnly="0" labelOnly="1" fieldPosition="0">
        <references count="2">
          <reference field="0" count="1" selected="0">
            <x v="129"/>
          </reference>
          <reference field="1" count="1">
            <x v="604"/>
          </reference>
        </references>
      </pivotArea>
    </format>
    <format dxfId="2805">
      <pivotArea dataOnly="0" labelOnly="1" fieldPosition="0">
        <references count="2">
          <reference field="0" count="1" selected="0">
            <x v="130"/>
          </reference>
          <reference field="1" count="1">
            <x v="605"/>
          </reference>
        </references>
      </pivotArea>
    </format>
    <format dxfId="2804">
      <pivotArea dataOnly="0" labelOnly="1" fieldPosition="0">
        <references count="2">
          <reference field="0" count="1" selected="0">
            <x v="131"/>
          </reference>
          <reference field="1" count="1">
            <x v="606"/>
          </reference>
        </references>
      </pivotArea>
    </format>
    <format dxfId="2803">
      <pivotArea dataOnly="0" labelOnly="1" fieldPosition="0">
        <references count="2">
          <reference field="0" count="1" selected="0">
            <x v="132"/>
          </reference>
          <reference field="1" count="1">
            <x v="607"/>
          </reference>
        </references>
      </pivotArea>
    </format>
    <format dxfId="2802">
      <pivotArea dataOnly="0" labelOnly="1" fieldPosition="0">
        <references count="2">
          <reference field="0" count="1" selected="0">
            <x v="133"/>
          </reference>
          <reference field="1" count="1">
            <x v="608"/>
          </reference>
        </references>
      </pivotArea>
    </format>
    <format dxfId="2801">
      <pivotArea dataOnly="0" labelOnly="1" fieldPosition="0">
        <references count="2">
          <reference field="0" count="1" selected="0">
            <x v="134"/>
          </reference>
          <reference field="1" count="1">
            <x v="609"/>
          </reference>
        </references>
      </pivotArea>
    </format>
    <format dxfId="2800">
      <pivotArea dataOnly="0" labelOnly="1" fieldPosition="0">
        <references count="2">
          <reference field="0" count="1" selected="0">
            <x v="135"/>
          </reference>
          <reference field="1" count="1">
            <x v="610"/>
          </reference>
        </references>
      </pivotArea>
    </format>
    <format dxfId="2799">
      <pivotArea dataOnly="0" labelOnly="1" fieldPosition="0">
        <references count="2">
          <reference field="0" count="1" selected="0">
            <x v="136"/>
          </reference>
          <reference field="1" count="1">
            <x v="611"/>
          </reference>
        </references>
      </pivotArea>
    </format>
    <format dxfId="2798">
      <pivotArea dataOnly="0" labelOnly="1" fieldPosition="0">
        <references count="2">
          <reference field="0" count="1" selected="0">
            <x v="137"/>
          </reference>
          <reference field="1" count="1">
            <x v="612"/>
          </reference>
        </references>
      </pivotArea>
    </format>
    <format dxfId="2797">
      <pivotArea dataOnly="0" labelOnly="1" fieldPosition="0">
        <references count="2">
          <reference field="0" count="1" selected="0">
            <x v="138"/>
          </reference>
          <reference field="1" count="1">
            <x v="613"/>
          </reference>
        </references>
      </pivotArea>
    </format>
    <format dxfId="2796">
      <pivotArea dataOnly="0" labelOnly="1" fieldPosition="0">
        <references count="2">
          <reference field="0" count="1" selected="0">
            <x v="139"/>
          </reference>
          <reference field="1" count="1">
            <x v="614"/>
          </reference>
        </references>
      </pivotArea>
    </format>
    <format dxfId="2795">
      <pivotArea dataOnly="0" labelOnly="1" fieldPosition="0">
        <references count="2">
          <reference field="0" count="1" selected="0">
            <x v="140"/>
          </reference>
          <reference field="1" count="1">
            <x v="615"/>
          </reference>
        </references>
      </pivotArea>
    </format>
    <format dxfId="2794">
      <pivotArea dataOnly="0" labelOnly="1" fieldPosition="0">
        <references count="2">
          <reference field="0" count="1" selected="0">
            <x v="141"/>
          </reference>
          <reference field="1" count="1">
            <x v="616"/>
          </reference>
        </references>
      </pivotArea>
    </format>
    <format dxfId="2793">
      <pivotArea dataOnly="0" labelOnly="1" fieldPosition="0">
        <references count="2">
          <reference field="0" count="1" selected="0">
            <x v="142"/>
          </reference>
          <reference field="1" count="1">
            <x v="617"/>
          </reference>
        </references>
      </pivotArea>
    </format>
    <format dxfId="2792">
      <pivotArea dataOnly="0" labelOnly="1" fieldPosition="0">
        <references count="2">
          <reference field="0" count="1" selected="0">
            <x v="143"/>
          </reference>
          <reference field="1" count="1">
            <x v="618"/>
          </reference>
        </references>
      </pivotArea>
    </format>
    <format dxfId="2791">
      <pivotArea dataOnly="0" labelOnly="1" fieldPosition="0">
        <references count="2">
          <reference field="0" count="1" selected="0">
            <x v="144"/>
          </reference>
          <reference field="1" count="1">
            <x v="619"/>
          </reference>
        </references>
      </pivotArea>
    </format>
    <format dxfId="2790">
      <pivotArea dataOnly="0" labelOnly="1" fieldPosition="0">
        <references count="2">
          <reference field="0" count="1" selected="0">
            <x v="145"/>
          </reference>
          <reference field="1" count="1">
            <x v="620"/>
          </reference>
        </references>
      </pivotArea>
    </format>
    <format dxfId="2789">
      <pivotArea dataOnly="0" labelOnly="1" fieldPosition="0">
        <references count="2">
          <reference field="0" count="1" selected="0">
            <x v="146"/>
          </reference>
          <reference field="1" count="1">
            <x v="621"/>
          </reference>
        </references>
      </pivotArea>
    </format>
    <format dxfId="2788">
      <pivotArea dataOnly="0" labelOnly="1" fieldPosition="0">
        <references count="2">
          <reference field="0" count="1" selected="0">
            <x v="147"/>
          </reference>
          <reference field="1" count="1">
            <x v="622"/>
          </reference>
        </references>
      </pivotArea>
    </format>
    <format dxfId="2787">
      <pivotArea dataOnly="0" labelOnly="1" fieldPosition="0">
        <references count="2">
          <reference field="0" count="1" selected="0">
            <x v="148"/>
          </reference>
          <reference field="1" count="1">
            <x v="623"/>
          </reference>
        </references>
      </pivotArea>
    </format>
    <format dxfId="2786">
      <pivotArea dataOnly="0" labelOnly="1" fieldPosition="0">
        <references count="2">
          <reference field="0" count="1" selected="0">
            <x v="149"/>
          </reference>
          <reference field="1" count="1">
            <x v="624"/>
          </reference>
        </references>
      </pivotArea>
    </format>
    <format dxfId="2785">
      <pivotArea dataOnly="0" labelOnly="1" fieldPosition="0">
        <references count="2">
          <reference field="0" count="1" selected="0">
            <x v="150"/>
          </reference>
          <reference field="1" count="1">
            <x v="625"/>
          </reference>
        </references>
      </pivotArea>
    </format>
    <format dxfId="2784">
      <pivotArea dataOnly="0" labelOnly="1" fieldPosition="0">
        <references count="2">
          <reference field="0" count="1" selected="0">
            <x v="151"/>
          </reference>
          <reference field="1" count="1">
            <x v="626"/>
          </reference>
        </references>
      </pivotArea>
    </format>
    <format dxfId="2783">
      <pivotArea dataOnly="0" labelOnly="1" fieldPosition="0">
        <references count="2">
          <reference field="0" count="1" selected="0">
            <x v="152"/>
          </reference>
          <reference field="1" count="1">
            <x v="627"/>
          </reference>
        </references>
      </pivotArea>
    </format>
    <format dxfId="2782">
      <pivotArea dataOnly="0" labelOnly="1" fieldPosition="0">
        <references count="2">
          <reference field="0" count="1" selected="0">
            <x v="153"/>
          </reference>
          <reference field="1" count="1">
            <x v="628"/>
          </reference>
        </references>
      </pivotArea>
    </format>
    <format dxfId="2781">
      <pivotArea dataOnly="0" labelOnly="1" fieldPosition="0">
        <references count="2">
          <reference field="0" count="1" selected="0">
            <x v="154"/>
          </reference>
          <reference field="1" count="1">
            <x v="629"/>
          </reference>
        </references>
      </pivotArea>
    </format>
    <format dxfId="2780">
      <pivotArea dataOnly="0" labelOnly="1" fieldPosition="0">
        <references count="2">
          <reference field="0" count="1" selected="0">
            <x v="155"/>
          </reference>
          <reference field="1" count="1">
            <x v="630"/>
          </reference>
        </references>
      </pivotArea>
    </format>
    <format dxfId="2779">
      <pivotArea dataOnly="0" labelOnly="1" fieldPosition="0">
        <references count="2">
          <reference field="0" count="1" selected="0">
            <x v="156"/>
          </reference>
          <reference field="1" count="1">
            <x v="631"/>
          </reference>
        </references>
      </pivotArea>
    </format>
    <format dxfId="2778">
      <pivotArea dataOnly="0" labelOnly="1" fieldPosition="0">
        <references count="2">
          <reference field="0" count="1" selected="0">
            <x v="157"/>
          </reference>
          <reference field="1" count="1">
            <x v="632"/>
          </reference>
        </references>
      </pivotArea>
    </format>
    <format dxfId="2777">
      <pivotArea dataOnly="0" labelOnly="1" fieldPosition="0">
        <references count="2">
          <reference field="0" count="1" selected="0">
            <x v="158"/>
          </reference>
          <reference field="1" count="1">
            <x v="633"/>
          </reference>
        </references>
      </pivotArea>
    </format>
    <format dxfId="2776">
      <pivotArea dataOnly="0" labelOnly="1" fieldPosition="0">
        <references count="2">
          <reference field="0" count="1" selected="0">
            <x v="159"/>
          </reference>
          <reference field="1" count="1">
            <x v="634"/>
          </reference>
        </references>
      </pivotArea>
    </format>
    <format dxfId="2775">
      <pivotArea dataOnly="0" labelOnly="1" fieldPosition="0">
        <references count="2">
          <reference field="0" count="1" selected="0">
            <x v="160"/>
          </reference>
          <reference field="1" count="1">
            <x v="635"/>
          </reference>
        </references>
      </pivotArea>
    </format>
    <format dxfId="2774">
      <pivotArea dataOnly="0" labelOnly="1" fieldPosition="0">
        <references count="2">
          <reference field="0" count="1" selected="0">
            <x v="161"/>
          </reference>
          <reference field="1" count="1">
            <x v="636"/>
          </reference>
        </references>
      </pivotArea>
    </format>
    <format dxfId="2773">
      <pivotArea dataOnly="0" labelOnly="1" fieldPosition="0">
        <references count="2">
          <reference field="0" count="1" selected="0">
            <x v="162"/>
          </reference>
          <reference field="1" count="1">
            <x v="637"/>
          </reference>
        </references>
      </pivotArea>
    </format>
    <format dxfId="2772">
      <pivotArea dataOnly="0" labelOnly="1" fieldPosition="0">
        <references count="2">
          <reference field="0" count="1" selected="0">
            <x v="163"/>
          </reference>
          <reference field="1" count="1">
            <x v="638"/>
          </reference>
        </references>
      </pivotArea>
    </format>
    <format dxfId="2771">
      <pivotArea dataOnly="0" labelOnly="1" fieldPosition="0">
        <references count="2">
          <reference field="0" count="1" selected="0">
            <x v="164"/>
          </reference>
          <reference field="1" count="1">
            <x v="639"/>
          </reference>
        </references>
      </pivotArea>
    </format>
    <format dxfId="2770">
      <pivotArea dataOnly="0" labelOnly="1" fieldPosition="0">
        <references count="2">
          <reference field="0" count="1" selected="0">
            <x v="165"/>
          </reference>
          <reference field="1" count="1">
            <x v="640"/>
          </reference>
        </references>
      </pivotArea>
    </format>
    <format dxfId="2769">
      <pivotArea dataOnly="0" labelOnly="1" fieldPosition="0">
        <references count="2">
          <reference field="0" count="1" selected="0">
            <x v="166"/>
          </reference>
          <reference field="1" count="1">
            <x v="641"/>
          </reference>
        </references>
      </pivotArea>
    </format>
    <format dxfId="2768">
      <pivotArea dataOnly="0" labelOnly="1" fieldPosition="0">
        <references count="2">
          <reference field="0" count="1" selected="0">
            <x v="167"/>
          </reference>
          <reference field="1" count="1">
            <x v="642"/>
          </reference>
        </references>
      </pivotArea>
    </format>
    <format dxfId="2767">
      <pivotArea dataOnly="0" labelOnly="1" fieldPosition="0">
        <references count="2">
          <reference field="0" count="1" selected="0">
            <x v="168"/>
          </reference>
          <reference field="1" count="1">
            <x v="643"/>
          </reference>
        </references>
      </pivotArea>
    </format>
    <format dxfId="2766">
      <pivotArea dataOnly="0" labelOnly="1" fieldPosition="0">
        <references count="2">
          <reference field="0" count="1" selected="0">
            <x v="169"/>
          </reference>
          <reference field="1" count="1">
            <x v="644"/>
          </reference>
        </references>
      </pivotArea>
    </format>
    <format dxfId="2765">
      <pivotArea dataOnly="0" labelOnly="1" fieldPosition="0">
        <references count="2">
          <reference field="0" count="1" selected="0">
            <x v="170"/>
          </reference>
          <reference field="1" count="1">
            <x v="645"/>
          </reference>
        </references>
      </pivotArea>
    </format>
    <format dxfId="2764">
      <pivotArea dataOnly="0" labelOnly="1" fieldPosition="0">
        <references count="2">
          <reference field="0" count="1" selected="0">
            <x v="171"/>
          </reference>
          <reference field="1" count="1">
            <x v="646"/>
          </reference>
        </references>
      </pivotArea>
    </format>
    <format dxfId="2763">
      <pivotArea dataOnly="0" labelOnly="1" fieldPosition="0">
        <references count="2">
          <reference field="0" count="1" selected="0">
            <x v="172"/>
          </reference>
          <reference field="1" count="1">
            <x v="647"/>
          </reference>
        </references>
      </pivotArea>
    </format>
    <format dxfId="2762">
      <pivotArea dataOnly="0" labelOnly="1" fieldPosition="0">
        <references count="2">
          <reference field="0" count="1" selected="0">
            <x v="173"/>
          </reference>
          <reference field="1" count="1">
            <x v="648"/>
          </reference>
        </references>
      </pivotArea>
    </format>
    <format dxfId="2761">
      <pivotArea dataOnly="0" labelOnly="1" fieldPosition="0">
        <references count="2">
          <reference field="0" count="1" selected="0">
            <x v="174"/>
          </reference>
          <reference field="1" count="1">
            <x v="649"/>
          </reference>
        </references>
      </pivotArea>
    </format>
    <format dxfId="2760">
      <pivotArea dataOnly="0" labelOnly="1" fieldPosition="0">
        <references count="2">
          <reference field="0" count="1" selected="0">
            <x v="175"/>
          </reference>
          <reference field="1" count="1">
            <x v="650"/>
          </reference>
        </references>
      </pivotArea>
    </format>
    <format dxfId="2759">
      <pivotArea dataOnly="0" labelOnly="1" fieldPosition="0">
        <references count="2">
          <reference field="0" count="1" selected="0">
            <x v="176"/>
          </reference>
          <reference field="1" count="1">
            <x v="651"/>
          </reference>
        </references>
      </pivotArea>
    </format>
    <format dxfId="2758">
      <pivotArea dataOnly="0" labelOnly="1" fieldPosition="0">
        <references count="2">
          <reference field="0" count="1" selected="0">
            <x v="177"/>
          </reference>
          <reference field="1" count="1">
            <x v="652"/>
          </reference>
        </references>
      </pivotArea>
    </format>
    <format dxfId="2757">
      <pivotArea dataOnly="0" labelOnly="1" fieldPosition="0">
        <references count="2">
          <reference field="0" count="1" selected="0">
            <x v="178"/>
          </reference>
          <reference field="1" count="1">
            <x v="653"/>
          </reference>
        </references>
      </pivotArea>
    </format>
    <format dxfId="2756">
      <pivotArea dataOnly="0" labelOnly="1" fieldPosition="0">
        <references count="2">
          <reference field="0" count="1" selected="0">
            <x v="179"/>
          </reference>
          <reference field="1" count="1">
            <x v="654"/>
          </reference>
        </references>
      </pivotArea>
    </format>
    <format dxfId="2755">
      <pivotArea dataOnly="0" labelOnly="1" fieldPosition="0">
        <references count="2">
          <reference field="0" count="1" selected="0">
            <x v="180"/>
          </reference>
          <reference field="1" count="1">
            <x v="655"/>
          </reference>
        </references>
      </pivotArea>
    </format>
    <format dxfId="2754">
      <pivotArea dataOnly="0" labelOnly="1" fieldPosition="0">
        <references count="2">
          <reference field="0" count="1" selected="0">
            <x v="181"/>
          </reference>
          <reference field="1" count="1">
            <x v="656"/>
          </reference>
        </references>
      </pivotArea>
    </format>
    <format dxfId="2753">
      <pivotArea dataOnly="0" labelOnly="1" fieldPosition="0">
        <references count="2">
          <reference field="0" count="1" selected="0">
            <x v="182"/>
          </reference>
          <reference field="1" count="1">
            <x v="657"/>
          </reference>
        </references>
      </pivotArea>
    </format>
    <format dxfId="2752">
      <pivotArea dataOnly="0" labelOnly="1" fieldPosition="0">
        <references count="2">
          <reference field="0" count="1" selected="0">
            <x v="183"/>
          </reference>
          <reference field="1" count="1">
            <x v="658"/>
          </reference>
        </references>
      </pivotArea>
    </format>
    <format dxfId="2751">
      <pivotArea dataOnly="0" labelOnly="1" fieldPosition="0">
        <references count="2">
          <reference field="0" count="1" selected="0">
            <x v="184"/>
          </reference>
          <reference field="1" count="1">
            <x v="659"/>
          </reference>
        </references>
      </pivotArea>
    </format>
    <format dxfId="2750">
      <pivotArea dataOnly="0" labelOnly="1" fieldPosition="0">
        <references count="2">
          <reference field="0" count="1" selected="0">
            <x v="185"/>
          </reference>
          <reference field="1" count="1">
            <x v="660"/>
          </reference>
        </references>
      </pivotArea>
    </format>
    <format dxfId="2749">
      <pivotArea dataOnly="0" labelOnly="1" fieldPosition="0">
        <references count="2">
          <reference field="0" count="1" selected="0">
            <x v="186"/>
          </reference>
          <reference field="1" count="1">
            <x v="661"/>
          </reference>
        </references>
      </pivotArea>
    </format>
    <format dxfId="2748">
      <pivotArea dataOnly="0" labelOnly="1" fieldPosition="0">
        <references count="2">
          <reference field="0" count="1" selected="0">
            <x v="187"/>
          </reference>
          <reference field="1" count="1">
            <x v="662"/>
          </reference>
        </references>
      </pivotArea>
    </format>
    <format dxfId="2747">
      <pivotArea dataOnly="0" labelOnly="1" fieldPosition="0">
        <references count="2">
          <reference field="0" count="1" selected="0">
            <x v="188"/>
          </reference>
          <reference field="1" count="1">
            <x v="663"/>
          </reference>
        </references>
      </pivotArea>
    </format>
    <format dxfId="2746">
      <pivotArea dataOnly="0" labelOnly="1" fieldPosition="0">
        <references count="2">
          <reference field="0" count="1" selected="0">
            <x v="189"/>
          </reference>
          <reference field="1" count="1">
            <x v="664"/>
          </reference>
        </references>
      </pivotArea>
    </format>
    <format dxfId="2745">
      <pivotArea dataOnly="0" labelOnly="1" fieldPosition="0">
        <references count="2">
          <reference field="0" count="1" selected="0">
            <x v="190"/>
          </reference>
          <reference field="1" count="1">
            <x v="665"/>
          </reference>
        </references>
      </pivotArea>
    </format>
    <format dxfId="2744">
      <pivotArea dataOnly="0" labelOnly="1" fieldPosition="0">
        <references count="2">
          <reference field="0" count="1" selected="0">
            <x v="191"/>
          </reference>
          <reference field="1" count="1">
            <x v="666"/>
          </reference>
        </references>
      </pivotArea>
    </format>
    <format dxfId="2743">
      <pivotArea dataOnly="0" labelOnly="1" fieldPosition="0">
        <references count="2">
          <reference field="0" count="1" selected="0">
            <x v="192"/>
          </reference>
          <reference field="1" count="1">
            <x v="667"/>
          </reference>
        </references>
      </pivotArea>
    </format>
    <format dxfId="2742">
      <pivotArea dataOnly="0" labelOnly="1" fieldPosition="0">
        <references count="2">
          <reference field="0" count="1" selected="0">
            <x v="193"/>
          </reference>
          <reference field="1" count="1">
            <x v="668"/>
          </reference>
        </references>
      </pivotArea>
    </format>
    <format dxfId="2741">
      <pivotArea dataOnly="0" labelOnly="1" fieldPosition="0">
        <references count="2">
          <reference field="0" count="1" selected="0">
            <x v="194"/>
          </reference>
          <reference field="1" count="1">
            <x v="669"/>
          </reference>
        </references>
      </pivotArea>
    </format>
    <format dxfId="2740">
      <pivotArea dataOnly="0" labelOnly="1" fieldPosition="0">
        <references count="2">
          <reference field="0" count="1" selected="0">
            <x v="195"/>
          </reference>
          <reference field="1" count="1">
            <x v="670"/>
          </reference>
        </references>
      </pivotArea>
    </format>
    <format dxfId="2739">
      <pivotArea dataOnly="0" labelOnly="1" fieldPosition="0">
        <references count="2">
          <reference field="0" count="1" selected="0">
            <x v="196"/>
          </reference>
          <reference field="1" count="1">
            <x v="671"/>
          </reference>
        </references>
      </pivotArea>
    </format>
    <format dxfId="2738">
      <pivotArea dataOnly="0" labelOnly="1" fieldPosition="0">
        <references count="2">
          <reference field="0" count="1" selected="0">
            <x v="197"/>
          </reference>
          <reference field="1" count="1">
            <x v="672"/>
          </reference>
        </references>
      </pivotArea>
    </format>
    <format dxfId="2737">
      <pivotArea dataOnly="0" labelOnly="1" fieldPosition="0">
        <references count="2">
          <reference field="0" count="1" selected="0">
            <x v="198"/>
          </reference>
          <reference field="1" count="1">
            <x v="673"/>
          </reference>
        </references>
      </pivotArea>
    </format>
    <format dxfId="2736">
      <pivotArea dataOnly="0" labelOnly="1" fieldPosition="0">
        <references count="2">
          <reference field="0" count="1" selected="0">
            <x v="199"/>
          </reference>
          <reference field="1" count="1">
            <x v="674"/>
          </reference>
        </references>
      </pivotArea>
    </format>
    <format dxfId="2735">
      <pivotArea dataOnly="0" labelOnly="1" fieldPosition="0">
        <references count="2">
          <reference field="0" count="1" selected="0">
            <x v="200"/>
          </reference>
          <reference field="1" count="1">
            <x v="675"/>
          </reference>
        </references>
      </pivotArea>
    </format>
    <format dxfId="2734">
      <pivotArea dataOnly="0" labelOnly="1" fieldPosition="0">
        <references count="2">
          <reference field="0" count="1" selected="0">
            <x v="201"/>
          </reference>
          <reference field="1" count="1">
            <x v="676"/>
          </reference>
        </references>
      </pivotArea>
    </format>
    <format dxfId="2733">
      <pivotArea dataOnly="0" labelOnly="1" fieldPosition="0">
        <references count="2">
          <reference field="0" count="1" selected="0">
            <x v="202"/>
          </reference>
          <reference field="1" count="1">
            <x v="677"/>
          </reference>
        </references>
      </pivotArea>
    </format>
    <format dxfId="2732">
      <pivotArea dataOnly="0" labelOnly="1" fieldPosition="0">
        <references count="2">
          <reference field="0" count="1" selected="0">
            <x v="203"/>
          </reference>
          <reference field="1" count="1">
            <x v="678"/>
          </reference>
        </references>
      </pivotArea>
    </format>
    <format dxfId="2731">
      <pivotArea dataOnly="0" labelOnly="1" fieldPosition="0">
        <references count="2">
          <reference field="0" count="1" selected="0">
            <x v="204"/>
          </reference>
          <reference field="1" count="1">
            <x v="679"/>
          </reference>
        </references>
      </pivotArea>
    </format>
    <format dxfId="2730">
      <pivotArea dataOnly="0" labelOnly="1" fieldPosition="0">
        <references count="2">
          <reference field="0" count="1" selected="0">
            <x v="205"/>
          </reference>
          <reference field="1" count="1">
            <x v="680"/>
          </reference>
        </references>
      </pivotArea>
    </format>
    <format dxfId="2729">
      <pivotArea dataOnly="0" labelOnly="1" fieldPosition="0">
        <references count="2">
          <reference field="0" count="1" selected="0">
            <x v="206"/>
          </reference>
          <reference field="1" count="1">
            <x v="681"/>
          </reference>
        </references>
      </pivotArea>
    </format>
    <format dxfId="2728">
      <pivotArea dataOnly="0" labelOnly="1" fieldPosition="0">
        <references count="2">
          <reference field="0" count="1" selected="0">
            <x v="207"/>
          </reference>
          <reference field="1" count="1">
            <x v="682"/>
          </reference>
        </references>
      </pivotArea>
    </format>
    <format dxfId="2727">
      <pivotArea dataOnly="0" labelOnly="1" fieldPosition="0">
        <references count="2">
          <reference field="0" count="1" selected="0">
            <x v="208"/>
          </reference>
          <reference field="1" count="1">
            <x v="683"/>
          </reference>
        </references>
      </pivotArea>
    </format>
    <format dxfId="2726">
      <pivotArea dataOnly="0" labelOnly="1" fieldPosition="0">
        <references count="2">
          <reference field="0" count="1" selected="0">
            <x v="209"/>
          </reference>
          <reference field="1" count="1">
            <x v="684"/>
          </reference>
        </references>
      </pivotArea>
    </format>
    <format dxfId="2725">
      <pivotArea dataOnly="0" labelOnly="1" fieldPosition="0">
        <references count="2">
          <reference field="0" count="1" selected="0">
            <x v="210"/>
          </reference>
          <reference field="1" count="1">
            <x v="685"/>
          </reference>
        </references>
      </pivotArea>
    </format>
    <format dxfId="2724">
      <pivotArea dataOnly="0" labelOnly="1" fieldPosition="0">
        <references count="2">
          <reference field="0" count="1" selected="0">
            <x v="211"/>
          </reference>
          <reference field="1" count="1">
            <x v="686"/>
          </reference>
        </references>
      </pivotArea>
    </format>
    <format dxfId="2723">
      <pivotArea dataOnly="0" labelOnly="1" fieldPosition="0">
        <references count="2">
          <reference field="0" count="1" selected="0">
            <x v="212"/>
          </reference>
          <reference field="1" count="1">
            <x v="687"/>
          </reference>
        </references>
      </pivotArea>
    </format>
    <format dxfId="2722">
      <pivotArea dataOnly="0" labelOnly="1" fieldPosition="0">
        <references count="2">
          <reference field="0" count="1" selected="0">
            <x v="213"/>
          </reference>
          <reference field="1" count="1">
            <x v="688"/>
          </reference>
        </references>
      </pivotArea>
    </format>
    <format dxfId="2721">
      <pivotArea dataOnly="0" labelOnly="1" fieldPosition="0">
        <references count="2">
          <reference field="0" count="1" selected="0">
            <x v="214"/>
          </reference>
          <reference field="1" count="1">
            <x v="689"/>
          </reference>
        </references>
      </pivotArea>
    </format>
    <format dxfId="2720">
      <pivotArea dataOnly="0" labelOnly="1" fieldPosition="0">
        <references count="2">
          <reference field="0" count="1" selected="0">
            <x v="215"/>
          </reference>
          <reference field="1" count="1">
            <x v="690"/>
          </reference>
        </references>
      </pivotArea>
    </format>
    <format dxfId="2719">
      <pivotArea dataOnly="0" labelOnly="1" fieldPosition="0">
        <references count="2">
          <reference field="0" count="1" selected="0">
            <x v="216"/>
          </reference>
          <reference field="1" count="1">
            <x v="691"/>
          </reference>
        </references>
      </pivotArea>
    </format>
    <format dxfId="2718">
      <pivotArea dataOnly="0" labelOnly="1" fieldPosition="0">
        <references count="2">
          <reference field="0" count="1" selected="0">
            <x v="217"/>
          </reference>
          <reference field="1" count="1">
            <x v="692"/>
          </reference>
        </references>
      </pivotArea>
    </format>
    <format dxfId="2717">
      <pivotArea dataOnly="0" labelOnly="1" fieldPosition="0">
        <references count="2">
          <reference field="0" count="1" selected="0">
            <x v="218"/>
          </reference>
          <reference field="1" count="1">
            <x v="693"/>
          </reference>
        </references>
      </pivotArea>
    </format>
    <format dxfId="2716">
      <pivotArea dataOnly="0" labelOnly="1" fieldPosition="0">
        <references count="2">
          <reference field="0" count="1" selected="0">
            <x v="219"/>
          </reference>
          <reference field="1" count="1">
            <x v="694"/>
          </reference>
        </references>
      </pivotArea>
    </format>
    <format dxfId="2715">
      <pivotArea dataOnly="0" labelOnly="1" fieldPosition="0">
        <references count="2">
          <reference field="0" count="1" selected="0">
            <x v="220"/>
          </reference>
          <reference field="1" count="1">
            <x v="695"/>
          </reference>
        </references>
      </pivotArea>
    </format>
    <format dxfId="2714">
      <pivotArea dataOnly="0" labelOnly="1" fieldPosition="0">
        <references count="2">
          <reference field="0" count="1" selected="0">
            <x v="221"/>
          </reference>
          <reference field="1" count="1">
            <x v="696"/>
          </reference>
        </references>
      </pivotArea>
    </format>
    <format dxfId="2713">
      <pivotArea dataOnly="0" labelOnly="1" fieldPosition="0">
        <references count="2">
          <reference field="0" count="1" selected="0">
            <x v="222"/>
          </reference>
          <reference field="1" count="1">
            <x v="697"/>
          </reference>
        </references>
      </pivotArea>
    </format>
    <format dxfId="2712">
      <pivotArea dataOnly="0" labelOnly="1" fieldPosition="0">
        <references count="2">
          <reference field="0" count="1" selected="0">
            <x v="223"/>
          </reference>
          <reference field="1" count="1">
            <x v="698"/>
          </reference>
        </references>
      </pivotArea>
    </format>
    <format dxfId="2711">
      <pivotArea dataOnly="0" labelOnly="1" fieldPosition="0">
        <references count="2">
          <reference field="0" count="1" selected="0">
            <x v="224"/>
          </reference>
          <reference field="1" count="1">
            <x v="699"/>
          </reference>
        </references>
      </pivotArea>
    </format>
    <format dxfId="2710">
      <pivotArea dataOnly="0" labelOnly="1" fieldPosition="0">
        <references count="2">
          <reference field="0" count="1" selected="0">
            <x v="225"/>
          </reference>
          <reference field="1" count="1">
            <x v="700"/>
          </reference>
        </references>
      </pivotArea>
    </format>
    <format dxfId="2709">
      <pivotArea dataOnly="0" labelOnly="1" fieldPosition="0">
        <references count="2">
          <reference field="0" count="1" selected="0">
            <x v="226"/>
          </reference>
          <reference field="1" count="1">
            <x v="701"/>
          </reference>
        </references>
      </pivotArea>
    </format>
    <format dxfId="2708">
      <pivotArea dataOnly="0" labelOnly="1" fieldPosition="0">
        <references count="2">
          <reference field="0" count="1" selected="0">
            <x v="227"/>
          </reference>
          <reference field="1" count="1">
            <x v="702"/>
          </reference>
        </references>
      </pivotArea>
    </format>
    <format dxfId="2707">
      <pivotArea dataOnly="0" labelOnly="1" fieldPosition="0">
        <references count="2">
          <reference field="0" count="1" selected="0">
            <x v="228"/>
          </reference>
          <reference field="1" count="1">
            <x v="703"/>
          </reference>
        </references>
      </pivotArea>
    </format>
    <format dxfId="2706">
      <pivotArea dataOnly="0" labelOnly="1" fieldPosition="0">
        <references count="2">
          <reference field="0" count="1" selected="0">
            <x v="229"/>
          </reference>
          <reference field="1" count="1">
            <x v="704"/>
          </reference>
        </references>
      </pivotArea>
    </format>
    <format dxfId="2705">
      <pivotArea dataOnly="0" labelOnly="1" fieldPosition="0">
        <references count="2">
          <reference field="0" count="1" selected="0">
            <x v="230"/>
          </reference>
          <reference field="1" count="1">
            <x v="705"/>
          </reference>
        </references>
      </pivotArea>
    </format>
    <format dxfId="2704">
      <pivotArea dataOnly="0" labelOnly="1" fieldPosition="0">
        <references count="2">
          <reference field="0" count="1" selected="0">
            <x v="231"/>
          </reference>
          <reference field="1" count="1">
            <x v="706"/>
          </reference>
        </references>
      </pivotArea>
    </format>
    <format dxfId="2703">
      <pivotArea dataOnly="0" labelOnly="1" fieldPosition="0">
        <references count="2">
          <reference field="0" count="1" selected="0">
            <x v="232"/>
          </reference>
          <reference field="1" count="1">
            <x v="707"/>
          </reference>
        </references>
      </pivotArea>
    </format>
    <format dxfId="2702">
      <pivotArea dataOnly="0" labelOnly="1" fieldPosition="0">
        <references count="2">
          <reference field="0" count="1" selected="0">
            <x v="233"/>
          </reference>
          <reference field="1" count="1">
            <x v="708"/>
          </reference>
        </references>
      </pivotArea>
    </format>
    <format dxfId="2701">
      <pivotArea dataOnly="0" labelOnly="1" fieldPosition="0">
        <references count="2">
          <reference field="0" count="1" selected="0">
            <x v="234"/>
          </reference>
          <reference field="1" count="1">
            <x v="709"/>
          </reference>
        </references>
      </pivotArea>
    </format>
    <format dxfId="2700">
      <pivotArea dataOnly="0" labelOnly="1" fieldPosition="0">
        <references count="2">
          <reference field="0" count="1" selected="0">
            <x v="235"/>
          </reference>
          <reference field="1" count="1">
            <x v="710"/>
          </reference>
        </references>
      </pivotArea>
    </format>
    <format dxfId="2699">
      <pivotArea dataOnly="0" labelOnly="1" fieldPosition="0">
        <references count="2">
          <reference field="0" count="1" selected="0">
            <x v="236"/>
          </reference>
          <reference field="1" count="1">
            <x v="711"/>
          </reference>
        </references>
      </pivotArea>
    </format>
    <format dxfId="2698">
      <pivotArea dataOnly="0" labelOnly="1" fieldPosition="0">
        <references count="2">
          <reference field="0" count="1" selected="0">
            <x v="237"/>
          </reference>
          <reference field="1" count="1">
            <x v="712"/>
          </reference>
        </references>
      </pivotArea>
    </format>
    <format dxfId="2697">
      <pivotArea dataOnly="0" labelOnly="1" fieldPosition="0">
        <references count="2">
          <reference field="0" count="1" selected="0">
            <x v="238"/>
          </reference>
          <reference field="1" count="1">
            <x v="713"/>
          </reference>
        </references>
      </pivotArea>
    </format>
    <format dxfId="2696">
      <pivotArea dataOnly="0" labelOnly="1" fieldPosition="0">
        <references count="2">
          <reference field="0" count="1" selected="0">
            <x v="239"/>
          </reference>
          <reference field="1" count="1">
            <x v="714"/>
          </reference>
        </references>
      </pivotArea>
    </format>
    <format dxfId="2695">
      <pivotArea dataOnly="0" labelOnly="1" fieldPosition="0">
        <references count="2">
          <reference field="0" count="1" selected="0">
            <x v="240"/>
          </reference>
          <reference field="1" count="1">
            <x v="715"/>
          </reference>
        </references>
      </pivotArea>
    </format>
    <format dxfId="2694">
      <pivotArea dataOnly="0" labelOnly="1" fieldPosition="0">
        <references count="2">
          <reference field="0" count="1" selected="0">
            <x v="241"/>
          </reference>
          <reference field="1" count="1">
            <x v="716"/>
          </reference>
        </references>
      </pivotArea>
    </format>
    <format dxfId="2693">
      <pivotArea dataOnly="0" labelOnly="1" fieldPosition="0">
        <references count="2">
          <reference field="0" count="1" selected="0">
            <x v="242"/>
          </reference>
          <reference field="1" count="1">
            <x v="717"/>
          </reference>
        </references>
      </pivotArea>
    </format>
    <format dxfId="2692">
      <pivotArea dataOnly="0" labelOnly="1" fieldPosition="0">
        <references count="2">
          <reference field="0" count="1" selected="0">
            <x v="243"/>
          </reference>
          <reference field="1" count="1">
            <x v="718"/>
          </reference>
        </references>
      </pivotArea>
    </format>
    <format dxfId="2691">
      <pivotArea dataOnly="0" labelOnly="1" fieldPosition="0">
        <references count="2">
          <reference field="0" count="1" selected="0">
            <x v="244"/>
          </reference>
          <reference field="1" count="1">
            <x v="719"/>
          </reference>
        </references>
      </pivotArea>
    </format>
    <format dxfId="2690">
      <pivotArea dataOnly="0" labelOnly="1" fieldPosition="0">
        <references count="2">
          <reference field="0" count="1" selected="0">
            <x v="245"/>
          </reference>
          <reference field="1" count="1">
            <x v="720"/>
          </reference>
        </references>
      </pivotArea>
    </format>
    <format dxfId="2689">
      <pivotArea dataOnly="0" labelOnly="1" fieldPosition="0">
        <references count="2">
          <reference field="0" count="1" selected="0">
            <x v="246"/>
          </reference>
          <reference field="1" count="1">
            <x v="721"/>
          </reference>
        </references>
      </pivotArea>
    </format>
    <format dxfId="2688">
      <pivotArea dataOnly="0" labelOnly="1" fieldPosition="0">
        <references count="2">
          <reference field="0" count="1" selected="0">
            <x v="247"/>
          </reference>
          <reference field="1" count="1">
            <x v="722"/>
          </reference>
        </references>
      </pivotArea>
    </format>
    <format dxfId="2687">
      <pivotArea dataOnly="0" labelOnly="1" fieldPosition="0">
        <references count="2">
          <reference field="0" count="1" selected="0">
            <x v="248"/>
          </reference>
          <reference field="1" count="1">
            <x v="723"/>
          </reference>
        </references>
      </pivotArea>
    </format>
    <format dxfId="2686">
      <pivotArea dataOnly="0" labelOnly="1" fieldPosition="0">
        <references count="2">
          <reference field="0" count="1" selected="0">
            <x v="249"/>
          </reference>
          <reference field="1" count="1">
            <x v="724"/>
          </reference>
        </references>
      </pivotArea>
    </format>
    <format dxfId="2685">
      <pivotArea dataOnly="0" labelOnly="1" fieldPosition="0">
        <references count="2">
          <reference field="0" count="1" selected="0">
            <x v="250"/>
          </reference>
          <reference field="1" count="1">
            <x v="725"/>
          </reference>
        </references>
      </pivotArea>
    </format>
    <format dxfId="2684">
      <pivotArea dataOnly="0" labelOnly="1" fieldPosition="0">
        <references count="2">
          <reference field="0" count="1" selected="0">
            <x v="251"/>
          </reference>
          <reference field="1" count="1">
            <x v="726"/>
          </reference>
        </references>
      </pivotArea>
    </format>
    <format dxfId="2683">
      <pivotArea dataOnly="0" labelOnly="1" fieldPosition="0">
        <references count="2">
          <reference field="0" count="1" selected="0">
            <x v="252"/>
          </reference>
          <reference field="1" count="1">
            <x v="727"/>
          </reference>
        </references>
      </pivotArea>
    </format>
    <format dxfId="2682">
      <pivotArea dataOnly="0" labelOnly="1" fieldPosition="0">
        <references count="2">
          <reference field="0" count="1" selected="0">
            <x v="253"/>
          </reference>
          <reference field="1" count="1">
            <x v="728"/>
          </reference>
        </references>
      </pivotArea>
    </format>
    <format dxfId="2681">
      <pivotArea dataOnly="0" labelOnly="1" fieldPosition="0">
        <references count="2">
          <reference field="0" count="1" selected="0">
            <x v="254"/>
          </reference>
          <reference field="1" count="1">
            <x v="729"/>
          </reference>
        </references>
      </pivotArea>
    </format>
    <format dxfId="2680">
      <pivotArea dataOnly="0" labelOnly="1" fieldPosition="0">
        <references count="2">
          <reference field="0" count="1" selected="0">
            <x v="255"/>
          </reference>
          <reference field="1" count="1">
            <x v="730"/>
          </reference>
        </references>
      </pivotArea>
    </format>
    <format dxfId="2679">
      <pivotArea dataOnly="0" labelOnly="1" fieldPosition="0">
        <references count="2">
          <reference field="0" count="1" selected="0">
            <x v="256"/>
          </reference>
          <reference field="1" count="1">
            <x v="731"/>
          </reference>
        </references>
      </pivotArea>
    </format>
    <format dxfId="2678">
      <pivotArea dataOnly="0" labelOnly="1" fieldPosition="0">
        <references count="2">
          <reference field="0" count="1" selected="0">
            <x v="257"/>
          </reference>
          <reference field="1" count="1">
            <x v="732"/>
          </reference>
        </references>
      </pivotArea>
    </format>
    <format dxfId="2677">
      <pivotArea dataOnly="0" labelOnly="1" fieldPosition="0">
        <references count="2">
          <reference field="0" count="1" selected="0">
            <x v="258"/>
          </reference>
          <reference field="1" count="1">
            <x v="733"/>
          </reference>
        </references>
      </pivotArea>
    </format>
    <format dxfId="2676">
      <pivotArea dataOnly="0" labelOnly="1" fieldPosition="0">
        <references count="2">
          <reference field="0" count="1" selected="0">
            <x v="259"/>
          </reference>
          <reference field="1" count="1">
            <x v="734"/>
          </reference>
        </references>
      </pivotArea>
    </format>
    <format dxfId="2675">
      <pivotArea dataOnly="0" labelOnly="1" fieldPosition="0">
        <references count="2">
          <reference field="0" count="1" selected="0">
            <x v="260"/>
          </reference>
          <reference field="1" count="1">
            <x v="735"/>
          </reference>
        </references>
      </pivotArea>
    </format>
    <format dxfId="2674">
      <pivotArea dataOnly="0" labelOnly="1" fieldPosition="0">
        <references count="2">
          <reference field="0" count="1" selected="0">
            <x v="261"/>
          </reference>
          <reference field="1" count="1">
            <x v="736"/>
          </reference>
        </references>
      </pivotArea>
    </format>
    <format dxfId="2673">
      <pivotArea dataOnly="0" labelOnly="1" fieldPosition="0">
        <references count="2">
          <reference field="0" count="1" selected="0">
            <x v="262"/>
          </reference>
          <reference field="1" count="1">
            <x v="737"/>
          </reference>
        </references>
      </pivotArea>
    </format>
    <format dxfId="2672">
      <pivotArea dataOnly="0" labelOnly="1" fieldPosition="0">
        <references count="2">
          <reference field="0" count="1" selected="0">
            <x v="263"/>
          </reference>
          <reference field="1" count="1">
            <x v="738"/>
          </reference>
        </references>
      </pivotArea>
    </format>
    <format dxfId="2671">
      <pivotArea dataOnly="0" labelOnly="1" fieldPosition="0">
        <references count="2">
          <reference field="0" count="1" selected="0">
            <x v="264"/>
          </reference>
          <reference field="1" count="1">
            <x v="739"/>
          </reference>
        </references>
      </pivotArea>
    </format>
    <format dxfId="2670">
      <pivotArea dataOnly="0" labelOnly="1" fieldPosition="0">
        <references count="2">
          <reference field="0" count="1" selected="0">
            <x v="265"/>
          </reference>
          <reference field="1" count="1">
            <x v="740"/>
          </reference>
        </references>
      </pivotArea>
    </format>
    <format dxfId="2669">
      <pivotArea dataOnly="0" labelOnly="1" fieldPosition="0">
        <references count="2">
          <reference field="0" count="1" selected="0">
            <x v="266"/>
          </reference>
          <reference field="1" count="1">
            <x v="741"/>
          </reference>
        </references>
      </pivotArea>
    </format>
    <format dxfId="2668">
      <pivotArea dataOnly="0" labelOnly="1" fieldPosition="0">
        <references count="2">
          <reference field="0" count="1" selected="0">
            <x v="267"/>
          </reference>
          <reference field="1" count="1">
            <x v="742"/>
          </reference>
        </references>
      </pivotArea>
    </format>
    <format dxfId="2667">
      <pivotArea dataOnly="0" labelOnly="1" fieldPosition="0">
        <references count="2">
          <reference field="0" count="1" selected="0">
            <x v="268"/>
          </reference>
          <reference field="1" count="1">
            <x v="743"/>
          </reference>
        </references>
      </pivotArea>
    </format>
    <format dxfId="2666">
      <pivotArea dataOnly="0" labelOnly="1" fieldPosition="0">
        <references count="2">
          <reference field="0" count="1" selected="0">
            <x v="269"/>
          </reference>
          <reference field="1" count="1">
            <x v="744"/>
          </reference>
        </references>
      </pivotArea>
    </format>
    <format dxfId="2665">
      <pivotArea dataOnly="0" labelOnly="1" fieldPosition="0">
        <references count="2">
          <reference field="0" count="1" selected="0">
            <x v="270"/>
          </reference>
          <reference field="1" count="1">
            <x v="745"/>
          </reference>
        </references>
      </pivotArea>
    </format>
    <format dxfId="2664">
      <pivotArea dataOnly="0" labelOnly="1" fieldPosition="0">
        <references count="2">
          <reference field="0" count="1" selected="0">
            <x v="271"/>
          </reference>
          <reference field="1" count="1">
            <x v="746"/>
          </reference>
        </references>
      </pivotArea>
    </format>
    <format dxfId="2663">
      <pivotArea dataOnly="0" labelOnly="1" fieldPosition="0">
        <references count="2">
          <reference field="0" count="1" selected="0">
            <x v="272"/>
          </reference>
          <reference field="1" count="1">
            <x v="747"/>
          </reference>
        </references>
      </pivotArea>
    </format>
    <format dxfId="2662">
      <pivotArea dataOnly="0" labelOnly="1" fieldPosition="0">
        <references count="2">
          <reference field="0" count="1" selected="0">
            <x v="273"/>
          </reference>
          <reference field="1" count="1">
            <x v="748"/>
          </reference>
        </references>
      </pivotArea>
    </format>
    <format dxfId="2661">
      <pivotArea dataOnly="0" labelOnly="1" fieldPosition="0">
        <references count="2">
          <reference field="0" count="1" selected="0">
            <x v="274"/>
          </reference>
          <reference field="1" count="1">
            <x v="749"/>
          </reference>
        </references>
      </pivotArea>
    </format>
    <format dxfId="2660">
      <pivotArea dataOnly="0" labelOnly="1" fieldPosition="0">
        <references count="2">
          <reference field="0" count="1" selected="0">
            <x v="275"/>
          </reference>
          <reference field="1" count="1">
            <x v="750"/>
          </reference>
        </references>
      </pivotArea>
    </format>
    <format dxfId="2659">
      <pivotArea dataOnly="0" labelOnly="1" fieldPosition="0">
        <references count="2">
          <reference field="0" count="1" selected="0">
            <x v="276"/>
          </reference>
          <reference field="1" count="1">
            <x v="751"/>
          </reference>
        </references>
      </pivotArea>
    </format>
    <format dxfId="2658">
      <pivotArea dataOnly="0" labelOnly="1" fieldPosition="0">
        <references count="2">
          <reference field="0" count="1" selected="0">
            <x v="277"/>
          </reference>
          <reference field="1" count="1">
            <x v="752"/>
          </reference>
        </references>
      </pivotArea>
    </format>
    <format dxfId="2657">
      <pivotArea dataOnly="0" labelOnly="1" fieldPosition="0">
        <references count="2">
          <reference field="0" count="1" selected="0">
            <x v="278"/>
          </reference>
          <reference field="1" count="1">
            <x v="753"/>
          </reference>
        </references>
      </pivotArea>
    </format>
    <format dxfId="2656">
      <pivotArea dataOnly="0" labelOnly="1" fieldPosition="0">
        <references count="2">
          <reference field="0" count="1" selected="0">
            <x v="279"/>
          </reference>
          <reference field="1" count="1">
            <x v="754"/>
          </reference>
        </references>
      </pivotArea>
    </format>
    <format dxfId="2655">
      <pivotArea dataOnly="0" labelOnly="1" fieldPosition="0">
        <references count="2">
          <reference field="0" count="1" selected="0">
            <x v="280"/>
          </reference>
          <reference field="1" count="1">
            <x v="755"/>
          </reference>
        </references>
      </pivotArea>
    </format>
    <format dxfId="2654">
      <pivotArea dataOnly="0" labelOnly="1" fieldPosition="0">
        <references count="2">
          <reference field="0" count="1" selected="0">
            <x v="281"/>
          </reference>
          <reference field="1" count="1">
            <x v="756"/>
          </reference>
        </references>
      </pivotArea>
    </format>
    <format dxfId="2653">
      <pivotArea dataOnly="0" labelOnly="1" fieldPosition="0">
        <references count="2">
          <reference field="0" count="1" selected="0">
            <x v="282"/>
          </reference>
          <reference field="1" count="1">
            <x v="757"/>
          </reference>
        </references>
      </pivotArea>
    </format>
    <format dxfId="2652">
      <pivotArea dataOnly="0" labelOnly="1" fieldPosition="0">
        <references count="2">
          <reference field="0" count="1" selected="0">
            <x v="283"/>
          </reference>
          <reference field="1" count="1">
            <x v="758"/>
          </reference>
        </references>
      </pivotArea>
    </format>
    <format dxfId="2651">
      <pivotArea dataOnly="0" labelOnly="1" fieldPosition="0">
        <references count="2">
          <reference field="0" count="1" selected="0">
            <x v="284"/>
          </reference>
          <reference field="1" count="1">
            <x v="759"/>
          </reference>
        </references>
      </pivotArea>
    </format>
    <format dxfId="2650">
      <pivotArea dataOnly="0" labelOnly="1" fieldPosition="0">
        <references count="2">
          <reference field="0" count="1" selected="0">
            <x v="285"/>
          </reference>
          <reference field="1" count="1">
            <x v="760"/>
          </reference>
        </references>
      </pivotArea>
    </format>
    <format dxfId="2649">
      <pivotArea dataOnly="0" labelOnly="1" fieldPosition="0">
        <references count="2">
          <reference field="0" count="1" selected="0">
            <x v="286"/>
          </reference>
          <reference field="1" count="1">
            <x v="761"/>
          </reference>
        </references>
      </pivotArea>
    </format>
    <format dxfId="2648">
      <pivotArea dataOnly="0" labelOnly="1" fieldPosition="0">
        <references count="2">
          <reference field="0" count="1" selected="0">
            <x v="287"/>
          </reference>
          <reference field="1" count="1">
            <x v="762"/>
          </reference>
        </references>
      </pivotArea>
    </format>
    <format dxfId="2647">
      <pivotArea dataOnly="0" labelOnly="1" fieldPosition="0">
        <references count="2">
          <reference field="0" count="1" selected="0">
            <x v="288"/>
          </reference>
          <reference field="1" count="1">
            <x v="763"/>
          </reference>
        </references>
      </pivotArea>
    </format>
    <format dxfId="2646">
      <pivotArea dataOnly="0" labelOnly="1" fieldPosition="0">
        <references count="2">
          <reference field="0" count="1" selected="0">
            <x v="289"/>
          </reference>
          <reference field="1" count="1">
            <x v="764"/>
          </reference>
        </references>
      </pivotArea>
    </format>
    <format dxfId="2645">
      <pivotArea dataOnly="0" labelOnly="1" fieldPosition="0">
        <references count="2">
          <reference field="0" count="1" selected="0">
            <x v="290"/>
          </reference>
          <reference field="1" count="1">
            <x v="765"/>
          </reference>
        </references>
      </pivotArea>
    </format>
    <format dxfId="2644">
      <pivotArea dataOnly="0" labelOnly="1" fieldPosition="0">
        <references count="2">
          <reference field="0" count="1" selected="0">
            <x v="291"/>
          </reference>
          <reference field="1" count="1">
            <x v="766"/>
          </reference>
        </references>
      </pivotArea>
    </format>
    <format dxfId="2643">
      <pivotArea dataOnly="0" labelOnly="1" fieldPosition="0">
        <references count="2">
          <reference field="0" count="1" selected="0">
            <x v="292"/>
          </reference>
          <reference field="1" count="1">
            <x v="767"/>
          </reference>
        </references>
      </pivotArea>
    </format>
    <format dxfId="2642">
      <pivotArea dataOnly="0" labelOnly="1" fieldPosition="0">
        <references count="2">
          <reference field="0" count="1" selected="0">
            <x v="293"/>
          </reference>
          <reference field="1" count="1">
            <x v="768"/>
          </reference>
        </references>
      </pivotArea>
    </format>
    <format dxfId="2641">
      <pivotArea dataOnly="0" labelOnly="1" fieldPosition="0">
        <references count="2">
          <reference field="0" count="1" selected="0">
            <x v="294"/>
          </reference>
          <reference field="1" count="1">
            <x v="769"/>
          </reference>
        </references>
      </pivotArea>
    </format>
    <format dxfId="2640">
      <pivotArea dataOnly="0" labelOnly="1" fieldPosition="0">
        <references count="2">
          <reference field="0" count="1" selected="0">
            <x v="295"/>
          </reference>
          <reference field="1" count="1">
            <x v="770"/>
          </reference>
        </references>
      </pivotArea>
    </format>
    <format dxfId="2639">
      <pivotArea dataOnly="0" labelOnly="1" fieldPosition="0">
        <references count="2">
          <reference field="0" count="1" selected="0">
            <x v="296"/>
          </reference>
          <reference field="1" count="1">
            <x v="771"/>
          </reference>
        </references>
      </pivotArea>
    </format>
    <format dxfId="2638">
      <pivotArea dataOnly="0" labelOnly="1" fieldPosition="0">
        <references count="2">
          <reference field="0" count="1" selected="0">
            <x v="297"/>
          </reference>
          <reference field="1" count="1">
            <x v="772"/>
          </reference>
        </references>
      </pivotArea>
    </format>
    <format dxfId="2637">
      <pivotArea dataOnly="0" labelOnly="1" fieldPosition="0">
        <references count="2">
          <reference field="0" count="1" selected="0">
            <x v="298"/>
          </reference>
          <reference field="1" count="1">
            <x v="773"/>
          </reference>
        </references>
      </pivotArea>
    </format>
    <format dxfId="2636">
      <pivotArea dataOnly="0" labelOnly="1" fieldPosition="0">
        <references count="2">
          <reference field="0" count="1" selected="0">
            <x v="299"/>
          </reference>
          <reference field="1" count="1">
            <x v="774"/>
          </reference>
        </references>
      </pivotArea>
    </format>
    <format dxfId="2635">
      <pivotArea dataOnly="0" labelOnly="1" fieldPosition="0">
        <references count="2">
          <reference field="0" count="1" selected="0">
            <x v="300"/>
          </reference>
          <reference field="1" count="1">
            <x v="775"/>
          </reference>
        </references>
      </pivotArea>
    </format>
    <format dxfId="2634">
      <pivotArea dataOnly="0" labelOnly="1" fieldPosition="0">
        <references count="2">
          <reference field="0" count="1" selected="0">
            <x v="301"/>
          </reference>
          <reference field="1" count="1">
            <x v="776"/>
          </reference>
        </references>
      </pivotArea>
    </format>
    <format dxfId="2633">
      <pivotArea dataOnly="0" labelOnly="1" fieldPosition="0">
        <references count="2">
          <reference field="0" count="1" selected="0">
            <x v="302"/>
          </reference>
          <reference field="1" count="1">
            <x v="777"/>
          </reference>
        </references>
      </pivotArea>
    </format>
    <format dxfId="2632">
      <pivotArea dataOnly="0" labelOnly="1" fieldPosition="0">
        <references count="2">
          <reference field="0" count="1" selected="0">
            <x v="303"/>
          </reference>
          <reference field="1" count="1">
            <x v="778"/>
          </reference>
        </references>
      </pivotArea>
    </format>
    <format dxfId="2631">
      <pivotArea dataOnly="0" labelOnly="1" fieldPosition="0">
        <references count="2">
          <reference field="0" count="1" selected="0">
            <x v="304"/>
          </reference>
          <reference field="1" count="1">
            <x v="779"/>
          </reference>
        </references>
      </pivotArea>
    </format>
    <format dxfId="2630">
      <pivotArea dataOnly="0" labelOnly="1" fieldPosition="0">
        <references count="2">
          <reference field="0" count="1" selected="0">
            <x v="305"/>
          </reference>
          <reference field="1" count="1">
            <x v="780"/>
          </reference>
        </references>
      </pivotArea>
    </format>
    <format dxfId="2629">
      <pivotArea dataOnly="0" labelOnly="1" fieldPosition="0">
        <references count="2">
          <reference field="0" count="1" selected="0">
            <x v="306"/>
          </reference>
          <reference field="1" count="1">
            <x v="781"/>
          </reference>
        </references>
      </pivotArea>
    </format>
    <format dxfId="2628">
      <pivotArea dataOnly="0" labelOnly="1" fieldPosition="0">
        <references count="2">
          <reference field="0" count="1" selected="0">
            <x v="307"/>
          </reference>
          <reference field="1" count="1">
            <x v="782"/>
          </reference>
        </references>
      </pivotArea>
    </format>
    <format dxfId="2627">
      <pivotArea dataOnly="0" labelOnly="1" fieldPosition="0">
        <references count="2">
          <reference field="0" count="1" selected="0">
            <x v="308"/>
          </reference>
          <reference field="1" count="1">
            <x v="783"/>
          </reference>
        </references>
      </pivotArea>
    </format>
    <format dxfId="2626">
      <pivotArea dataOnly="0" labelOnly="1" fieldPosition="0">
        <references count="2">
          <reference field="0" count="1" selected="0">
            <x v="309"/>
          </reference>
          <reference field="1" count="1">
            <x v="784"/>
          </reference>
        </references>
      </pivotArea>
    </format>
    <format dxfId="2625">
      <pivotArea dataOnly="0" labelOnly="1" fieldPosition="0">
        <references count="2">
          <reference field="0" count="1" selected="0">
            <x v="310"/>
          </reference>
          <reference field="1" count="1">
            <x v="785"/>
          </reference>
        </references>
      </pivotArea>
    </format>
    <format dxfId="2624">
      <pivotArea dataOnly="0" labelOnly="1" fieldPosition="0">
        <references count="2">
          <reference field="0" count="1" selected="0">
            <x v="311"/>
          </reference>
          <reference field="1" count="1">
            <x v="786"/>
          </reference>
        </references>
      </pivotArea>
    </format>
    <format dxfId="2623">
      <pivotArea dataOnly="0" labelOnly="1" fieldPosition="0">
        <references count="2">
          <reference field="0" count="1" selected="0">
            <x v="312"/>
          </reference>
          <reference field="1" count="1">
            <x v="787"/>
          </reference>
        </references>
      </pivotArea>
    </format>
    <format dxfId="2622">
      <pivotArea dataOnly="0" labelOnly="1" fieldPosition="0">
        <references count="2">
          <reference field="0" count="1" selected="0">
            <x v="313"/>
          </reference>
          <reference field="1" count="1">
            <x v="788"/>
          </reference>
        </references>
      </pivotArea>
    </format>
    <format dxfId="2621">
      <pivotArea dataOnly="0" labelOnly="1" fieldPosition="0">
        <references count="2">
          <reference field="0" count="1" selected="0">
            <x v="314"/>
          </reference>
          <reference field="1" count="1">
            <x v="789"/>
          </reference>
        </references>
      </pivotArea>
    </format>
    <format dxfId="2620">
      <pivotArea dataOnly="0" labelOnly="1" fieldPosition="0">
        <references count="2">
          <reference field="0" count="1" selected="0">
            <x v="315"/>
          </reference>
          <reference field="1" count="1">
            <x v="790"/>
          </reference>
        </references>
      </pivotArea>
    </format>
    <format dxfId="2619">
      <pivotArea dataOnly="0" labelOnly="1" fieldPosition="0">
        <references count="2">
          <reference field="0" count="1" selected="0">
            <x v="316"/>
          </reference>
          <reference field="1" count="1">
            <x v="791"/>
          </reference>
        </references>
      </pivotArea>
    </format>
    <format dxfId="2618">
      <pivotArea dataOnly="0" labelOnly="1" fieldPosition="0">
        <references count="2">
          <reference field="0" count="1" selected="0">
            <x v="317"/>
          </reference>
          <reference field="1" count="1">
            <x v="792"/>
          </reference>
        </references>
      </pivotArea>
    </format>
    <format dxfId="2617">
      <pivotArea dataOnly="0" labelOnly="1" fieldPosition="0">
        <references count="2">
          <reference field="0" count="1" selected="0">
            <x v="318"/>
          </reference>
          <reference field="1" count="1">
            <x v="793"/>
          </reference>
        </references>
      </pivotArea>
    </format>
    <format dxfId="2616">
      <pivotArea dataOnly="0" labelOnly="1" fieldPosition="0">
        <references count="2">
          <reference field="0" count="1" selected="0">
            <x v="319"/>
          </reference>
          <reference field="1" count="1">
            <x v="794"/>
          </reference>
        </references>
      </pivotArea>
    </format>
    <format dxfId="2615">
      <pivotArea dataOnly="0" labelOnly="1" fieldPosition="0">
        <references count="2">
          <reference field="0" count="1" selected="0">
            <x v="320"/>
          </reference>
          <reference field="1" count="1">
            <x v="795"/>
          </reference>
        </references>
      </pivotArea>
    </format>
    <format dxfId="2614">
      <pivotArea dataOnly="0" labelOnly="1" fieldPosition="0">
        <references count="2">
          <reference field="0" count="1" selected="0">
            <x v="321"/>
          </reference>
          <reference field="1" count="1">
            <x v="796"/>
          </reference>
        </references>
      </pivotArea>
    </format>
    <format dxfId="2613">
      <pivotArea dataOnly="0" labelOnly="1" fieldPosition="0">
        <references count="2">
          <reference field="0" count="1" selected="0">
            <x v="322"/>
          </reference>
          <reference field="1" count="1">
            <x v="797"/>
          </reference>
        </references>
      </pivotArea>
    </format>
    <format dxfId="2612">
      <pivotArea dataOnly="0" labelOnly="1" fieldPosition="0">
        <references count="2">
          <reference field="0" count="1" selected="0">
            <x v="323"/>
          </reference>
          <reference field="1" count="1">
            <x v="798"/>
          </reference>
        </references>
      </pivotArea>
    </format>
    <format dxfId="2611">
      <pivotArea dataOnly="0" labelOnly="1" fieldPosition="0">
        <references count="2">
          <reference field="0" count="1" selected="0">
            <x v="324"/>
          </reference>
          <reference field="1" count="1">
            <x v="799"/>
          </reference>
        </references>
      </pivotArea>
    </format>
    <format dxfId="2610">
      <pivotArea dataOnly="0" labelOnly="1" fieldPosition="0">
        <references count="2">
          <reference field="0" count="1" selected="0">
            <x v="325"/>
          </reference>
          <reference field="1" count="1">
            <x v="800"/>
          </reference>
        </references>
      </pivotArea>
    </format>
    <format dxfId="2609">
      <pivotArea dataOnly="0" labelOnly="1" fieldPosition="0">
        <references count="2">
          <reference field="0" count="1" selected="0">
            <x v="326"/>
          </reference>
          <reference field="1" count="1">
            <x v="801"/>
          </reference>
        </references>
      </pivotArea>
    </format>
    <format dxfId="2608">
      <pivotArea dataOnly="0" labelOnly="1" fieldPosition="0">
        <references count="2">
          <reference field="0" count="1" selected="0">
            <x v="327"/>
          </reference>
          <reference field="1" count="1">
            <x v="802"/>
          </reference>
        </references>
      </pivotArea>
    </format>
    <format dxfId="2607">
      <pivotArea dataOnly="0" labelOnly="1" fieldPosition="0">
        <references count="2">
          <reference field="0" count="1" selected="0">
            <x v="328"/>
          </reference>
          <reference field="1" count="1">
            <x v="803"/>
          </reference>
        </references>
      </pivotArea>
    </format>
    <format dxfId="2606">
      <pivotArea dataOnly="0" labelOnly="1" fieldPosition="0">
        <references count="2">
          <reference field="0" count="1" selected="0">
            <x v="329"/>
          </reference>
          <reference field="1" count="1">
            <x v="804"/>
          </reference>
        </references>
      </pivotArea>
    </format>
    <format dxfId="2605">
      <pivotArea dataOnly="0" labelOnly="1" fieldPosition="0">
        <references count="2">
          <reference field="0" count="1" selected="0">
            <x v="330"/>
          </reference>
          <reference field="1" count="1">
            <x v="805"/>
          </reference>
        </references>
      </pivotArea>
    </format>
    <format dxfId="2604">
      <pivotArea dataOnly="0" labelOnly="1" fieldPosition="0">
        <references count="2">
          <reference field="0" count="1" selected="0">
            <x v="331"/>
          </reference>
          <reference field="1" count="1">
            <x v="806"/>
          </reference>
        </references>
      </pivotArea>
    </format>
    <format dxfId="2603">
      <pivotArea dataOnly="0" labelOnly="1" fieldPosition="0">
        <references count="2">
          <reference field="0" count="1" selected="0">
            <x v="332"/>
          </reference>
          <reference field="1" count="1">
            <x v="807"/>
          </reference>
        </references>
      </pivotArea>
    </format>
    <format dxfId="2602">
      <pivotArea dataOnly="0" labelOnly="1" fieldPosition="0">
        <references count="2">
          <reference field="0" count="1" selected="0">
            <x v="333"/>
          </reference>
          <reference field="1" count="1">
            <x v="808"/>
          </reference>
        </references>
      </pivotArea>
    </format>
    <format dxfId="2601">
      <pivotArea dataOnly="0" labelOnly="1" fieldPosition="0">
        <references count="2">
          <reference field="0" count="1" selected="0">
            <x v="334"/>
          </reference>
          <reference field="1" count="1">
            <x v="809"/>
          </reference>
        </references>
      </pivotArea>
    </format>
    <format dxfId="2600">
      <pivotArea dataOnly="0" labelOnly="1" fieldPosition="0">
        <references count="2">
          <reference field="0" count="1" selected="0">
            <x v="335"/>
          </reference>
          <reference field="1" count="1">
            <x v="810"/>
          </reference>
        </references>
      </pivotArea>
    </format>
    <format dxfId="2599">
      <pivotArea dataOnly="0" labelOnly="1" fieldPosition="0">
        <references count="2">
          <reference field="0" count="1" selected="0">
            <x v="336"/>
          </reference>
          <reference field="1" count="1">
            <x v="811"/>
          </reference>
        </references>
      </pivotArea>
    </format>
    <format dxfId="2598">
      <pivotArea dataOnly="0" labelOnly="1" fieldPosition="0">
        <references count="2">
          <reference field="0" count="1" selected="0">
            <x v="337"/>
          </reference>
          <reference field="1" count="1">
            <x v="812"/>
          </reference>
        </references>
      </pivotArea>
    </format>
    <format dxfId="2597">
      <pivotArea dataOnly="0" labelOnly="1" fieldPosition="0">
        <references count="2">
          <reference field="0" count="1" selected="0">
            <x v="338"/>
          </reference>
          <reference field="1" count="1">
            <x v="813"/>
          </reference>
        </references>
      </pivotArea>
    </format>
    <format dxfId="2596">
      <pivotArea dataOnly="0" labelOnly="1" fieldPosition="0">
        <references count="2">
          <reference field="0" count="1" selected="0">
            <x v="339"/>
          </reference>
          <reference field="1" count="1">
            <x v="814"/>
          </reference>
        </references>
      </pivotArea>
    </format>
    <format dxfId="2595">
      <pivotArea dataOnly="0" labelOnly="1" fieldPosition="0">
        <references count="2">
          <reference field="0" count="1" selected="0">
            <x v="340"/>
          </reference>
          <reference field="1" count="1">
            <x v="815"/>
          </reference>
        </references>
      </pivotArea>
    </format>
    <format dxfId="2594">
      <pivotArea dataOnly="0" labelOnly="1" fieldPosition="0">
        <references count="2">
          <reference field="0" count="1" selected="0">
            <x v="341"/>
          </reference>
          <reference field="1" count="1">
            <x v="816"/>
          </reference>
        </references>
      </pivotArea>
    </format>
    <format dxfId="2593">
      <pivotArea dataOnly="0" labelOnly="1" fieldPosition="0">
        <references count="2">
          <reference field="0" count="1" selected="0">
            <x v="342"/>
          </reference>
          <reference field="1" count="1">
            <x v="817"/>
          </reference>
        </references>
      </pivotArea>
    </format>
    <format dxfId="2592">
      <pivotArea dataOnly="0" labelOnly="1" fieldPosition="0">
        <references count="2">
          <reference field="0" count="1" selected="0">
            <x v="343"/>
          </reference>
          <reference field="1" count="1">
            <x v="818"/>
          </reference>
        </references>
      </pivotArea>
    </format>
    <format dxfId="2591">
      <pivotArea dataOnly="0" labelOnly="1" fieldPosition="0">
        <references count="2">
          <reference field="0" count="1" selected="0">
            <x v="344"/>
          </reference>
          <reference field="1" count="1">
            <x v="819"/>
          </reference>
        </references>
      </pivotArea>
    </format>
    <format dxfId="2590">
      <pivotArea dataOnly="0" labelOnly="1" fieldPosition="0">
        <references count="2">
          <reference field="0" count="1" selected="0">
            <x v="345"/>
          </reference>
          <reference field="1" count="1">
            <x v="820"/>
          </reference>
        </references>
      </pivotArea>
    </format>
    <format dxfId="2589">
      <pivotArea dataOnly="0" labelOnly="1" fieldPosition="0">
        <references count="2">
          <reference field="0" count="1" selected="0">
            <x v="346"/>
          </reference>
          <reference field="1" count="1">
            <x v="821"/>
          </reference>
        </references>
      </pivotArea>
    </format>
    <format dxfId="2588">
      <pivotArea dataOnly="0" labelOnly="1" fieldPosition="0">
        <references count="2">
          <reference field="0" count="1" selected="0">
            <x v="347"/>
          </reference>
          <reference field="1" count="1">
            <x v="822"/>
          </reference>
        </references>
      </pivotArea>
    </format>
    <format dxfId="2587">
      <pivotArea dataOnly="0" labelOnly="1" fieldPosition="0">
        <references count="2">
          <reference field="0" count="1" selected="0">
            <x v="348"/>
          </reference>
          <reference field="1" count="1">
            <x v="823"/>
          </reference>
        </references>
      </pivotArea>
    </format>
    <format dxfId="2586">
      <pivotArea dataOnly="0" labelOnly="1" fieldPosition="0">
        <references count="2">
          <reference field="0" count="1" selected="0">
            <x v="349"/>
          </reference>
          <reference field="1" count="1">
            <x v="824"/>
          </reference>
        </references>
      </pivotArea>
    </format>
    <format dxfId="2585">
      <pivotArea dataOnly="0" labelOnly="1" fieldPosition="0">
        <references count="2">
          <reference field="0" count="1" selected="0">
            <x v="350"/>
          </reference>
          <reference field="1" count="1">
            <x v="825"/>
          </reference>
        </references>
      </pivotArea>
    </format>
    <format dxfId="2584">
      <pivotArea dataOnly="0" labelOnly="1" fieldPosition="0">
        <references count="2">
          <reference field="0" count="1" selected="0">
            <x v="351"/>
          </reference>
          <reference field="1" count="1">
            <x v="826"/>
          </reference>
        </references>
      </pivotArea>
    </format>
    <format dxfId="2583">
      <pivotArea dataOnly="0" labelOnly="1" fieldPosition="0">
        <references count="2">
          <reference field="0" count="1" selected="0">
            <x v="352"/>
          </reference>
          <reference field="1" count="1">
            <x v="827"/>
          </reference>
        </references>
      </pivotArea>
    </format>
    <format dxfId="2582">
      <pivotArea dataOnly="0" labelOnly="1" fieldPosition="0">
        <references count="2">
          <reference field="0" count="1" selected="0">
            <x v="353"/>
          </reference>
          <reference field="1" count="1">
            <x v="828"/>
          </reference>
        </references>
      </pivotArea>
    </format>
    <format dxfId="2581">
      <pivotArea dataOnly="0" labelOnly="1" fieldPosition="0">
        <references count="2">
          <reference field="0" count="1" selected="0">
            <x v="354"/>
          </reference>
          <reference field="1" count="1">
            <x v="829"/>
          </reference>
        </references>
      </pivotArea>
    </format>
    <format dxfId="2580">
      <pivotArea dataOnly="0" labelOnly="1" fieldPosition="0">
        <references count="2">
          <reference field="0" count="1" selected="0">
            <x v="355"/>
          </reference>
          <reference field="1" count="1">
            <x v="830"/>
          </reference>
        </references>
      </pivotArea>
    </format>
    <format dxfId="2579">
      <pivotArea dataOnly="0" labelOnly="1" fieldPosition="0">
        <references count="2">
          <reference field="0" count="1" selected="0">
            <x v="356"/>
          </reference>
          <reference field="1" count="1">
            <x v="831"/>
          </reference>
        </references>
      </pivotArea>
    </format>
    <format dxfId="2578">
      <pivotArea dataOnly="0" labelOnly="1" fieldPosition="0">
        <references count="2">
          <reference field="0" count="1" selected="0">
            <x v="357"/>
          </reference>
          <reference field="1" count="1">
            <x v="832"/>
          </reference>
        </references>
      </pivotArea>
    </format>
    <format dxfId="2577">
      <pivotArea dataOnly="0" labelOnly="1" fieldPosition="0">
        <references count="2">
          <reference field="0" count="1" selected="0">
            <x v="358"/>
          </reference>
          <reference field="1" count="1">
            <x v="833"/>
          </reference>
        </references>
      </pivotArea>
    </format>
    <format dxfId="2576">
      <pivotArea dataOnly="0" labelOnly="1" fieldPosition="0">
        <references count="2">
          <reference field="0" count="1" selected="0">
            <x v="359"/>
          </reference>
          <reference field="1" count="1">
            <x v="834"/>
          </reference>
        </references>
      </pivotArea>
    </format>
    <format dxfId="2575">
      <pivotArea dataOnly="0" labelOnly="1" fieldPosition="0">
        <references count="2">
          <reference field="0" count="1" selected="0">
            <x v="360"/>
          </reference>
          <reference field="1" count="1">
            <x v="835"/>
          </reference>
        </references>
      </pivotArea>
    </format>
    <format dxfId="2574">
      <pivotArea dataOnly="0" labelOnly="1" fieldPosition="0">
        <references count="2">
          <reference field="0" count="1" selected="0">
            <x v="361"/>
          </reference>
          <reference field="1" count="1">
            <x v="836"/>
          </reference>
        </references>
      </pivotArea>
    </format>
    <format dxfId="2573">
      <pivotArea dataOnly="0" labelOnly="1" fieldPosition="0">
        <references count="2">
          <reference field="0" count="1" selected="0">
            <x v="362"/>
          </reference>
          <reference field="1" count="1">
            <x v="837"/>
          </reference>
        </references>
      </pivotArea>
    </format>
    <format dxfId="2572">
      <pivotArea dataOnly="0" labelOnly="1" fieldPosition="0">
        <references count="2">
          <reference field="0" count="1" selected="0">
            <x v="363"/>
          </reference>
          <reference field="1" count="1">
            <x v="838"/>
          </reference>
        </references>
      </pivotArea>
    </format>
    <format dxfId="2571">
      <pivotArea dataOnly="0" labelOnly="1" fieldPosition="0">
        <references count="2">
          <reference field="0" count="1" selected="0">
            <x v="364"/>
          </reference>
          <reference field="1" count="1">
            <x v="839"/>
          </reference>
        </references>
      </pivotArea>
    </format>
    <format dxfId="2570">
      <pivotArea dataOnly="0" labelOnly="1" fieldPosition="0">
        <references count="2">
          <reference field="0" count="1" selected="0">
            <x v="365"/>
          </reference>
          <reference field="1" count="1">
            <x v="840"/>
          </reference>
        </references>
      </pivotArea>
    </format>
    <format dxfId="2569">
      <pivotArea dataOnly="0" labelOnly="1" fieldPosition="0">
        <references count="2">
          <reference field="0" count="1" selected="0">
            <x v="366"/>
          </reference>
          <reference field="1" count="1">
            <x v="841"/>
          </reference>
        </references>
      </pivotArea>
    </format>
    <format dxfId="2568">
      <pivotArea dataOnly="0" labelOnly="1" fieldPosition="0">
        <references count="2">
          <reference field="0" count="1" selected="0">
            <x v="367"/>
          </reference>
          <reference field="1" count="1">
            <x v="842"/>
          </reference>
        </references>
      </pivotArea>
    </format>
    <format dxfId="2567">
      <pivotArea dataOnly="0" labelOnly="1" fieldPosition="0">
        <references count="2">
          <reference field="0" count="1" selected="0">
            <x v="368"/>
          </reference>
          <reference field="1" count="1">
            <x v="843"/>
          </reference>
        </references>
      </pivotArea>
    </format>
    <format dxfId="2566">
      <pivotArea dataOnly="0" labelOnly="1" fieldPosition="0">
        <references count="2">
          <reference field="0" count="1" selected="0">
            <x v="369"/>
          </reference>
          <reference field="1" count="1">
            <x v="844"/>
          </reference>
        </references>
      </pivotArea>
    </format>
    <format dxfId="2565">
      <pivotArea dataOnly="0" labelOnly="1" fieldPosition="0">
        <references count="2">
          <reference field="0" count="1" selected="0">
            <x v="370"/>
          </reference>
          <reference field="1" count="1">
            <x v="845"/>
          </reference>
        </references>
      </pivotArea>
    </format>
    <format dxfId="2564">
      <pivotArea dataOnly="0" labelOnly="1" fieldPosition="0">
        <references count="2">
          <reference field="0" count="1" selected="0">
            <x v="371"/>
          </reference>
          <reference field="1" count="1">
            <x v="846"/>
          </reference>
        </references>
      </pivotArea>
    </format>
    <format dxfId="2563">
      <pivotArea dataOnly="0" labelOnly="1" fieldPosition="0">
        <references count="2">
          <reference field="0" count="1" selected="0">
            <x v="372"/>
          </reference>
          <reference field="1" count="1">
            <x v="847"/>
          </reference>
        </references>
      </pivotArea>
    </format>
    <format dxfId="2562">
      <pivotArea dataOnly="0" labelOnly="1" fieldPosition="0">
        <references count="2">
          <reference field="0" count="1" selected="0">
            <x v="373"/>
          </reference>
          <reference field="1" count="1">
            <x v="848"/>
          </reference>
        </references>
      </pivotArea>
    </format>
    <format dxfId="2561">
      <pivotArea dataOnly="0" labelOnly="1" fieldPosition="0">
        <references count="2">
          <reference field="0" count="1" selected="0">
            <x v="374"/>
          </reference>
          <reference field="1" count="1">
            <x v="849"/>
          </reference>
        </references>
      </pivotArea>
    </format>
    <format dxfId="2560">
      <pivotArea dataOnly="0" labelOnly="1" fieldPosition="0">
        <references count="2">
          <reference field="0" count="1" selected="0">
            <x v="375"/>
          </reference>
          <reference field="1" count="1">
            <x v="850"/>
          </reference>
        </references>
      </pivotArea>
    </format>
    <format dxfId="2559">
      <pivotArea dataOnly="0" labelOnly="1" fieldPosition="0">
        <references count="2">
          <reference field="0" count="1" selected="0">
            <x v="376"/>
          </reference>
          <reference field="1" count="1">
            <x v="851"/>
          </reference>
        </references>
      </pivotArea>
    </format>
    <format dxfId="2558">
      <pivotArea dataOnly="0" labelOnly="1" fieldPosition="0">
        <references count="2">
          <reference field="0" count="1" selected="0">
            <x v="377"/>
          </reference>
          <reference field="1" count="1">
            <x v="852"/>
          </reference>
        </references>
      </pivotArea>
    </format>
    <format dxfId="2557">
      <pivotArea dataOnly="0" labelOnly="1" fieldPosition="0">
        <references count="2">
          <reference field="0" count="1" selected="0">
            <x v="378"/>
          </reference>
          <reference field="1" count="1">
            <x v="853"/>
          </reference>
        </references>
      </pivotArea>
    </format>
    <format dxfId="2556">
      <pivotArea dataOnly="0" labelOnly="1" fieldPosition="0">
        <references count="2">
          <reference field="0" count="1" selected="0">
            <x v="379"/>
          </reference>
          <reference field="1" count="1">
            <x v="854"/>
          </reference>
        </references>
      </pivotArea>
    </format>
    <format dxfId="2555">
      <pivotArea dataOnly="0" labelOnly="1" fieldPosition="0">
        <references count="2">
          <reference field="0" count="1" selected="0">
            <x v="380"/>
          </reference>
          <reference field="1" count="1">
            <x v="855"/>
          </reference>
        </references>
      </pivotArea>
    </format>
    <format dxfId="2554">
      <pivotArea dataOnly="0" labelOnly="1" fieldPosition="0">
        <references count="2">
          <reference field="0" count="1" selected="0">
            <x v="381"/>
          </reference>
          <reference field="1" count="1">
            <x v="856"/>
          </reference>
        </references>
      </pivotArea>
    </format>
    <format dxfId="2553">
      <pivotArea dataOnly="0" labelOnly="1" fieldPosition="0">
        <references count="2">
          <reference field="0" count="1" selected="0">
            <x v="382"/>
          </reference>
          <reference field="1" count="1">
            <x v="857"/>
          </reference>
        </references>
      </pivotArea>
    </format>
    <format dxfId="2552">
      <pivotArea dataOnly="0" labelOnly="1" fieldPosition="0">
        <references count="2">
          <reference field="0" count="1" selected="0">
            <x v="383"/>
          </reference>
          <reference field="1" count="1">
            <x v="858"/>
          </reference>
        </references>
      </pivotArea>
    </format>
    <format dxfId="2551">
      <pivotArea dataOnly="0" labelOnly="1" fieldPosition="0">
        <references count="2">
          <reference field="0" count="1" selected="0">
            <x v="384"/>
          </reference>
          <reference field="1" count="1">
            <x v="859"/>
          </reference>
        </references>
      </pivotArea>
    </format>
    <format dxfId="2550">
      <pivotArea dataOnly="0" labelOnly="1" fieldPosition="0">
        <references count="2">
          <reference field="0" count="1" selected="0">
            <x v="385"/>
          </reference>
          <reference field="1" count="1">
            <x v="860"/>
          </reference>
        </references>
      </pivotArea>
    </format>
    <format dxfId="2549">
      <pivotArea dataOnly="0" labelOnly="1" fieldPosition="0">
        <references count="2">
          <reference field="0" count="1" selected="0">
            <x v="386"/>
          </reference>
          <reference field="1" count="1">
            <x v="861"/>
          </reference>
        </references>
      </pivotArea>
    </format>
    <format dxfId="2548">
      <pivotArea dataOnly="0" labelOnly="1" fieldPosition="0">
        <references count="2">
          <reference field="0" count="1" selected="0">
            <x v="387"/>
          </reference>
          <reference field="1" count="1">
            <x v="862"/>
          </reference>
        </references>
      </pivotArea>
    </format>
    <format dxfId="2547">
      <pivotArea dataOnly="0" labelOnly="1" fieldPosition="0">
        <references count="2">
          <reference field="0" count="1" selected="0">
            <x v="388"/>
          </reference>
          <reference field="1" count="1">
            <x v="863"/>
          </reference>
        </references>
      </pivotArea>
    </format>
    <format dxfId="2546">
      <pivotArea dataOnly="0" labelOnly="1" fieldPosition="0">
        <references count="2">
          <reference field="0" count="1" selected="0">
            <x v="389"/>
          </reference>
          <reference field="1" count="1">
            <x v="864"/>
          </reference>
        </references>
      </pivotArea>
    </format>
    <format dxfId="2545">
      <pivotArea dataOnly="0" labelOnly="1" fieldPosition="0">
        <references count="2">
          <reference field="0" count="1" selected="0">
            <x v="390"/>
          </reference>
          <reference field="1" count="1">
            <x v="865"/>
          </reference>
        </references>
      </pivotArea>
    </format>
    <format dxfId="2544">
      <pivotArea dataOnly="0" labelOnly="1" fieldPosition="0">
        <references count="2">
          <reference field="0" count="1" selected="0">
            <x v="391"/>
          </reference>
          <reference field="1" count="1">
            <x v="866"/>
          </reference>
        </references>
      </pivotArea>
    </format>
    <format dxfId="2543">
      <pivotArea dataOnly="0" labelOnly="1" fieldPosition="0">
        <references count="2">
          <reference field="0" count="1" selected="0">
            <x v="392"/>
          </reference>
          <reference field="1" count="1">
            <x v="867"/>
          </reference>
        </references>
      </pivotArea>
    </format>
    <format dxfId="2542">
      <pivotArea dataOnly="0" labelOnly="1" fieldPosition="0">
        <references count="2">
          <reference field="0" count="1" selected="0">
            <x v="393"/>
          </reference>
          <reference field="1" count="1">
            <x v="868"/>
          </reference>
        </references>
      </pivotArea>
    </format>
    <format dxfId="2541">
      <pivotArea dataOnly="0" labelOnly="1" fieldPosition="0">
        <references count="2">
          <reference field="0" count="1" selected="0">
            <x v="394"/>
          </reference>
          <reference field="1" count="1">
            <x v="869"/>
          </reference>
        </references>
      </pivotArea>
    </format>
    <format dxfId="2540">
      <pivotArea dataOnly="0" labelOnly="1" fieldPosition="0">
        <references count="2">
          <reference field="0" count="1" selected="0">
            <x v="395"/>
          </reference>
          <reference field="1" count="1">
            <x v="870"/>
          </reference>
        </references>
      </pivotArea>
    </format>
    <format dxfId="2539">
      <pivotArea dataOnly="0" labelOnly="1" fieldPosition="0">
        <references count="2">
          <reference field="0" count="1" selected="0">
            <x v="396"/>
          </reference>
          <reference field="1" count="1">
            <x v="871"/>
          </reference>
        </references>
      </pivotArea>
    </format>
    <format dxfId="2538">
      <pivotArea dataOnly="0" labelOnly="1" fieldPosition="0">
        <references count="2">
          <reference field="0" count="1" selected="0">
            <x v="397"/>
          </reference>
          <reference field="1" count="1">
            <x v="872"/>
          </reference>
        </references>
      </pivotArea>
    </format>
    <format dxfId="2537">
      <pivotArea dataOnly="0" labelOnly="1" fieldPosition="0">
        <references count="2">
          <reference field="0" count="1" selected="0">
            <x v="398"/>
          </reference>
          <reference field="1" count="1">
            <x v="873"/>
          </reference>
        </references>
      </pivotArea>
    </format>
    <format dxfId="2536">
      <pivotArea dataOnly="0" labelOnly="1" fieldPosition="0">
        <references count="2">
          <reference field="0" count="1" selected="0">
            <x v="399"/>
          </reference>
          <reference field="1" count="1">
            <x v="874"/>
          </reference>
        </references>
      </pivotArea>
    </format>
    <format dxfId="2535">
      <pivotArea dataOnly="0" labelOnly="1" fieldPosition="0">
        <references count="2">
          <reference field="0" count="1" selected="0">
            <x v="400"/>
          </reference>
          <reference field="1" count="1">
            <x v="875"/>
          </reference>
        </references>
      </pivotArea>
    </format>
    <format dxfId="2534">
      <pivotArea dataOnly="0" labelOnly="1" fieldPosition="0">
        <references count="2">
          <reference field="0" count="1" selected="0">
            <x v="401"/>
          </reference>
          <reference field="1" count="1">
            <x v="876"/>
          </reference>
        </references>
      </pivotArea>
    </format>
    <format dxfId="2533">
      <pivotArea dataOnly="0" labelOnly="1" fieldPosition="0">
        <references count="2">
          <reference field="0" count="1" selected="0">
            <x v="402"/>
          </reference>
          <reference field="1" count="1">
            <x v="877"/>
          </reference>
        </references>
      </pivotArea>
    </format>
    <format dxfId="2532">
      <pivotArea dataOnly="0" labelOnly="1" fieldPosition="0">
        <references count="2">
          <reference field="0" count="1" selected="0">
            <x v="403"/>
          </reference>
          <reference field="1" count="1">
            <x v="878"/>
          </reference>
        </references>
      </pivotArea>
    </format>
    <format dxfId="2531">
      <pivotArea dataOnly="0" labelOnly="1" fieldPosition="0">
        <references count="2">
          <reference field="0" count="1" selected="0">
            <x v="404"/>
          </reference>
          <reference field="1" count="1">
            <x v="879"/>
          </reference>
        </references>
      </pivotArea>
    </format>
    <format dxfId="2530">
      <pivotArea dataOnly="0" labelOnly="1" fieldPosition="0">
        <references count="2">
          <reference field="0" count="1" selected="0">
            <x v="405"/>
          </reference>
          <reference field="1" count="1">
            <x v="880"/>
          </reference>
        </references>
      </pivotArea>
    </format>
    <format dxfId="2529">
      <pivotArea dataOnly="0" labelOnly="1" fieldPosition="0">
        <references count="2">
          <reference field="0" count="1" selected="0">
            <x v="406"/>
          </reference>
          <reference field="1" count="1">
            <x v="881"/>
          </reference>
        </references>
      </pivotArea>
    </format>
    <format dxfId="2528">
      <pivotArea dataOnly="0" labelOnly="1" fieldPosition="0">
        <references count="2">
          <reference field="0" count="1" selected="0">
            <x v="407"/>
          </reference>
          <reference field="1" count="1">
            <x v="882"/>
          </reference>
        </references>
      </pivotArea>
    </format>
    <format dxfId="2527">
      <pivotArea dataOnly="0" labelOnly="1" fieldPosition="0">
        <references count="2">
          <reference field="0" count="1" selected="0">
            <x v="408"/>
          </reference>
          <reference field="1" count="1">
            <x v="883"/>
          </reference>
        </references>
      </pivotArea>
    </format>
    <format dxfId="2526">
      <pivotArea dataOnly="0" labelOnly="1" fieldPosition="0">
        <references count="2">
          <reference field="0" count="1" selected="0">
            <x v="409"/>
          </reference>
          <reference field="1" count="1">
            <x v="884"/>
          </reference>
        </references>
      </pivotArea>
    </format>
    <format dxfId="2525">
      <pivotArea dataOnly="0" labelOnly="1" fieldPosition="0">
        <references count="2">
          <reference field="0" count="1" selected="0">
            <x v="410"/>
          </reference>
          <reference field="1" count="1">
            <x v="885"/>
          </reference>
        </references>
      </pivotArea>
    </format>
    <format dxfId="2524">
      <pivotArea dataOnly="0" labelOnly="1" fieldPosition="0">
        <references count="2">
          <reference field="0" count="1" selected="0">
            <x v="411"/>
          </reference>
          <reference field="1" count="1">
            <x v="886"/>
          </reference>
        </references>
      </pivotArea>
    </format>
    <format dxfId="2523">
      <pivotArea dataOnly="0" labelOnly="1" fieldPosition="0">
        <references count="2">
          <reference field="0" count="1" selected="0">
            <x v="412"/>
          </reference>
          <reference field="1" count="1">
            <x v="887"/>
          </reference>
        </references>
      </pivotArea>
    </format>
    <format dxfId="2522">
      <pivotArea dataOnly="0" labelOnly="1" fieldPosition="0">
        <references count="2">
          <reference field="0" count="1" selected="0">
            <x v="413"/>
          </reference>
          <reference field="1" count="1">
            <x v="888"/>
          </reference>
        </references>
      </pivotArea>
    </format>
    <format dxfId="2521">
      <pivotArea dataOnly="0" labelOnly="1" fieldPosition="0">
        <references count="2">
          <reference field="0" count="1" selected="0">
            <x v="414"/>
          </reference>
          <reference field="1" count="1">
            <x v="889"/>
          </reference>
        </references>
      </pivotArea>
    </format>
    <format dxfId="2520">
      <pivotArea dataOnly="0" labelOnly="1" fieldPosition="0">
        <references count="2">
          <reference field="0" count="1" selected="0">
            <x v="415"/>
          </reference>
          <reference field="1" count="1">
            <x v="890"/>
          </reference>
        </references>
      </pivotArea>
    </format>
    <format dxfId="2519">
      <pivotArea dataOnly="0" labelOnly="1" fieldPosition="0">
        <references count="2">
          <reference field="0" count="1" selected="0">
            <x v="416"/>
          </reference>
          <reference field="1" count="1">
            <x v="891"/>
          </reference>
        </references>
      </pivotArea>
    </format>
    <format dxfId="2518">
      <pivotArea dataOnly="0" labelOnly="1" fieldPosition="0">
        <references count="2">
          <reference field="0" count="1" selected="0">
            <x v="417"/>
          </reference>
          <reference field="1" count="1">
            <x v="892"/>
          </reference>
        </references>
      </pivotArea>
    </format>
    <format dxfId="2517">
      <pivotArea dataOnly="0" labelOnly="1" fieldPosition="0">
        <references count="2">
          <reference field="0" count="1" selected="0">
            <x v="418"/>
          </reference>
          <reference field="1" count="1">
            <x v="893"/>
          </reference>
        </references>
      </pivotArea>
    </format>
    <format dxfId="2516">
      <pivotArea dataOnly="0" labelOnly="1" fieldPosition="0">
        <references count="2">
          <reference field="0" count="1" selected="0">
            <x v="419"/>
          </reference>
          <reference field="1" count="1">
            <x v="894"/>
          </reference>
        </references>
      </pivotArea>
    </format>
    <format dxfId="2515">
      <pivotArea dataOnly="0" labelOnly="1" fieldPosition="0">
        <references count="2">
          <reference field="0" count="1" selected="0">
            <x v="420"/>
          </reference>
          <reference field="1" count="1">
            <x v="895"/>
          </reference>
        </references>
      </pivotArea>
    </format>
    <format dxfId="2514">
      <pivotArea dataOnly="0" labelOnly="1" fieldPosition="0">
        <references count="2">
          <reference field="0" count="1" selected="0">
            <x v="421"/>
          </reference>
          <reference field="1" count="1">
            <x v="896"/>
          </reference>
        </references>
      </pivotArea>
    </format>
    <format dxfId="2513">
      <pivotArea dataOnly="0" labelOnly="1" fieldPosition="0">
        <references count="2">
          <reference field="0" count="1" selected="0">
            <x v="422"/>
          </reference>
          <reference field="1" count="1">
            <x v="897"/>
          </reference>
        </references>
      </pivotArea>
    </format>
    <format dxfId="2512">
      <pivotArea dataOnly="0" labelOnly="1" fieldPosition="0">
        <references count="2">
          <reference field="0" count="1" selected="0">
            <x v="423"/>
          </reference>
          <reference field="1" count="1">
            <x v="898"/>
          </reference>
        </references>
      </pivotArea>
    </format>
    <format dxfId="2511">
      <pivotArea dataOnly="0" labelOnly="1" fieldPosition="0">
        <references count="2">
          <reference field="0" count="1" selected="0">
            <x v="424"/>
          </reference>
          <reference field="1" count="1">
            <x v="899"/>
          </reference>
        </references>
      </pivotArea>
    </format>
    <format dxfId="2510">
      <pivotArea dataOnly="0" labelOnly="1" fieldPosition="0">
        <references count="2">
          <reference field="0" count="1" selected="0">
            <x v="425"/>
          </reference>
          <reference field="1" count="1">
            <x v="900"/>
          </reference>
        </references>
      </pivotArea>
    </format>
    <format dxfId="2509">
      <pivotArea dataOnly="0" labelOnly="1" fieldPosition="0">
        <references count="2">
          <reference field="0" count="1" selected="0">
            <x v="426"/>
          </reference>
          <reference field="1" count="1">
            <x v="901"/>
          </reference>
        </references>
      </pivotArea>
    </format>
    <format dxfId="2508">
      <pivotArea dataOnly="0" labelOnly="1" fieldPosition="0">
        <references count="2">
          <reference field="0" count="1" selected="0">
            <x v="427"/>
          </reference>
          <reference field="1" count="1">
            <x v="902"/>
          </reference>
        </references>
      </pivotArea>
    </format>
    <format dxfId="2507">
      <pivotArea dataOnly="0" labelOnly="1" fieldPosition="0">
        <references count="2">
          <reference field="0" count="1" selected="0">
            <x v="428"/>
          </reference>
          <reference field="1" count="1">
            <x v="903"/>
          </reference>
        </references>
      </pivotArea>
    </format>
    <format dxfId="2506">
      <pivotArea dataOnly="0" labelOnly="1" fieldPosition="0">
        <references count="2">
          <reference field="0" count="1" selected="0">
            <x v="429"/>
          </reference>
          <reference field="1" count="1">
            <x v="904"/>
          </reference>
        </references>
      </pivotArea>
    </format>
    <format dxfId="2505">
      <pivotArea dataOnly="0" labelOnly="1" fieldPosition="0">
        <references count="2">
          <reference field="0" count="1" selected="0">
            <x v="430"/>
          </reference>
          <reference field="1" count="1">
            <x v="905"/>
          </reference>
        </references>
      </pivotArea>
    </format>
    <format dxfId="2504">
      <pivotArea dataOnly="0" labelOnly="1" fieldPosition="0">
        <references count="2">
          <reference field="0" count="1" selected="0">
            <x v="431"/>
          </reference>
          <reference field="1" count="1">
            <x v="906"/>
          </reference>
        </references>
      </pivotArea>
    </format>
    <format dxfId="2503">
      <pivotArea dataOnly="0" labelOnly="1" fieldPosition="0">
        <references count="2">
          <reference field="0" count="1" selected="0">
            <x v="432"/>
          </reference>
          <reference field="1" count="1">
            <x v="907"/>
          </reference>
        </references>
      </pivotArea>
    </format>
    <format dxfId="2502">
      <pivotArea dataOnly="0" labelOnly="1" fieldPosition="0">
        <references count="2">
          <reference field="0" count="1" selected="0">
            <x v="433"/>
          </reference>
          <reference field="1" count="1">
            <x v="908"/>
          </reference>
        </references>
      </pivotArea>
    </format>
    <format dxfId="2501">
      <pivotArea dataOnly="0" labelOnly="1" fieldPosition="0">
        <references count="2">
          <reference field="0" count="1" selected="0">
            <x v="434"/>
          </reference>
          <reference field="1" count="1">
            <x v="909"/>
          </reference>
        </references>
      </pivotArea>
    </format>
    <format dxfId="2500">
      <pivotArea dataOnly="0" labelOnly="1" fieldPosition="0">
        <references count="2">
          <reference field="0" count="1" selected="0">
            <x v="435"/>
          </reference>
          <reference field="1" count="1">
            <x v="910"/>
          </reference>
        </references>
      </pivotArea>
    </format>
    <format dxfId="2499">
      <pivotArea dataOnly="0" labelOnly="1" fieldPosition="0">
        <references count="2">
          <reference field="0" count="1" selected="0">
            <x v="436"/>
          </reference>
          <reference field="1" count="1">
            <x v="911"/>
          </reference>
        </references>
      </pivotArea>
    </format>
    <format dxfId="2498">
      <pivotArea dataOnly="0" labelOnly="1" fieldPosition="0">
        <references count="2">
          <reference field="0" count="1" selected="0">
            <x v="437"/>
          </reference>
          <reference field="1" count="1">
            <x v="912"/>
          </reference>
        </references>
      </pivotArea>
    </format>
    <format dxfId="2497">
      <pivotArea dataOnly="0" labelOnly="1" fieldPosition="0">
        <references count="2">
          <reference field="0" count="1" selected="0">
            <x v="438"/>
          </reference>
          <reference field="1" count="1">
            <x v="913"/>
          </reference>
        </references>
      </pivotArea>
    </format>
    <format dxfId="2496">
      <pivotArea dataOnly="0" labelOnly="1" fieldPosition="0">
        <references count="2">
          <reference field="0" count="1" selected="0">
            <x v="439"/>
          </reference>
          <reference field="1" count="1">
            <x v="914"/>
          </reference>
        </references>
      </pivotArea>
    </format>
    <format dxfId="2495">
      <pivotArea dataOnly="0" labelOnly="1" fieldPosition="0">
        <references count="2">
          <reference field="0" count="1" selected="0">
            <x v="440"/>
          </reference>
          <reference field="1" count="1">
            <x v="915"/>
          </reference>
        </references>
      </pivotArea>
    </format>
    <format dxfId="2494">
      <pivotArea dataOnly="0" labelOnly="1" fieldPosition="0">
        <references count="2">
          <reference field="0" count="1" selected="0">
            <x v="441"/>
          </reference>
          <reference field="1" count="1">
            <x v="916"/>
          </reference>
        </references>
      </pivotArea>
    </format>
    <format dxfId="2493">
      <pivotArea dataOnly="0" labelOnly="1" fieldPosition="0">
        <references count="2">
          <reference field="0" count="1" selected="0">
            <x v="442"/>
          </reference>
          <reference field="1" count="1">
            <x v="917"/>
          </reference>
        </references>
      </pivotArea>
    </format>
    <format dxfId="2492">
      <pivotArea dataOnly="0" labelOnly="1" fieldPosition="0">
        <references count="2">
          <reference field="0" count="1" selected="0">
            <x v="443"/>
          </reference>
          <reference field="1" count="1">
            <x v="918"/>
          </reference>
        </references>
      </pivotArea>
    </format>
    <format dxfId="2491">
      <pivotArea dataOnly="0" labelOnly="1" fieldPosition="0">
        <references count="2">
          <reference field="0" count="1" selected="0">
            <x v="444"/>
          </reference>
          <reference field="1" count="1">
            <x v="919"/>
          </reference>
        </references>
      </pivotArea>
    </format>
    <format dxfId="2490">
      <pivotArea dataOnly="0" labelOnly="1" fieldPosition="0">
        <references count="2">
          <reference field="0" count="1" selected="0">
            <x v="445"/>
          </reference>
          <reference field="1" count="1">
            <x v="920"/>
          </reference>
        </references>
      </pivotArea>
    </format>
    <format dxfId="2489">
      <pivotArea dataOnly="0" labelOnly="1" fieldPosition="0">
        <references count="2">
          <reference field="0" count="1" selected="0">
            <x v="446"/>
          </reference>
          <reference field="1" count="1">
            <x v="921"/>
          </reference>
        </references>
      </pivotArea>
    </format>
    <format dxfId="2488">
      <pivotArea dataOnly="0" labelOnly="1" fieldPosition="0">
        <references count="2">
          <reference field="0" count="1" selected="0">
            <x v="447"/>
          </reference>
          <reference field="1" count="1">
            <x v="922"/>
          </reference>
        </references>
      </pivotArea>
    </format>
    <format dxfId="2487">
      <pivotArea dataOnly="0" labelOnly="1" fieldPosition="0">
        <references count="2">
          <reference field="0" count="1" selected="0">
            <x v="448"/>
          </reference>
          <reference field="1" count="1">
            <x v="923"/>
          </reference>
        </references>
      </pivotArea>
    </format>
    <format dxfId="2486">
      <pivotArea dataOnly="0" labelOnly="1" fieldPosition="0">
        <references count="2">
          <reference field="0" count="1" selected="0">
            <x v="449"/>
          </reference>
          <reference field="1" count="1">
            <x v="924"/>
          </reference>
        </references>
      </pivotArea>
    </format>
    <format dxfId="2485">
      <pivotArea dataOnly="0" labelOnly="1" fieldPosition="0">
        <references count="2">
          <reference field="0" count="1" selected="0">
            <x v="450"/>
          </reference>
          <reference field="1" count="1">
            <x v="925"/>
          </reference>
        </references>
      </pivotArea>
    </format>
    <format dxfId="2484">
      <pivotArea dataOnly="0" labelOnly="1" fieldPosition="0">
        <references count="2">
          <reference field="0" count="1" selected="0">
            <x v="451"/>
          </reference>
          <reference field="1" count="1">
            <x v="926"/>
          </reference>
        </references>
      </pivotArea>
    </format>
    <format dxfId="2483">
      <pivotArea dataOnly="0" labelOnly="1" fieldPosition="0">
        <references count="2">
          <reference field="0" count="1" selected="0">
            <x v="452"/>
          </reference>
          <reference field="1" count="1">
            <x v="927"/>
          </reference>
        </references>
      </pivotArea>
    </format>
    <format dxfId="2482">
      <pivotArea dataOnly="0" labelOnly="1" fieldPosition="0">
        <references count="2">
          <reference field="0" count="1" selected="0">
            <x v="453"/>
          </reference>
          <reference field="1" count="1">
            <x v="928"/>
          </reference>
        </references>
      </pivotArea>
    </format>
    <format dxfId="2481">
      <pivotArea dataOnly="0" labelOnly="1" fieldPosition="0">
        <references count="2">
          <reference field="0" count="1" selected="0">
            <x v="454"/>
          </reference>
          <reference field="1" count="1">
            <x v="929"/>
          </reference>
        </references>
      </pivotArea>
    </format>
    <format dxfId="2480">
      <pivotArea dataOnly="0" labelOnly="1" fieldPosition="0">
        <references count="2">
          <reference field="0" count="1" selected="0">
            <x v="455"/>
          </reference>
          <reference field="1" count="1">
            <x v="930"/>
          </reference>
        </references>
      </pivotArea>
    </format>
    <format dxfId="2479">
      <pivotArea dataOnly="0" labelOnly="1" fieldPosition="0">
        <references count="2">
          <reference field="0" count="1" selected="0">
            <x v="456"/>
          </reference>
          <reference field="1" count="1">
            <x v="931"/>
          </reference>
        </references>
      </pivotArea>
    </format>
    <format dxfId="2478">
      <pivotArea dataOnly="0" labelOnly="1" fieldPosition="0">
        <references count="2">
          <reference field="0" count="1" selected="0">
            <x v="457"/>
          </reference>
          <reference field="1" count="1">
            <x v="932"/>
          </reference>
        </references>
      </pivotArea>
    </format>
    <format dxfId="2477">
      <pivotArea dataOnly="0" labelOnly="1" fieldPosition="0">
        <references count="2">
          <reference field="0" count="1" selected="0">
            <x v="458"/>
          </reference>
          <reference field="1" count="1">
            <x v="933"/>
          </reference>
        </references>
      </pivotArea>
    </format>
    <format dxfId="2476">
      <pivotArea dataOnly="0" labelOnly="1" fieldPosition="0">
        <references count="2">
          <reference field="0" count="1" selected="0">
            <x v="459"/>
          </reference>
          <reference field="1" count="1">
            <x v="934"/>
          </reference>
        </references>
      </pivotArea>
    </format>
    <format dxfId="2475">
      <pivotArea dataOnly="0" labelOnly="1" fieldPosition="0">
        <references count="2">
          <reference field="0" count="1" selected="0">
            <x v="460"/>
          </reference>
          <reference field="1" count="1">
            <x v="935"/>
          </reference>
        </references>
      </pivotArea>
    </format>
    <format dxfId="2474">
      <pivotArea dataOnly="0" labelOnly="1" fieldPosition="0">
        <references count="2">
          <reference field="0" count="1" selected="0">
            <x v="461"/>
          </reference>
          <reference field="1" count="1">
            <x v="936"/>
          </reference>
        </references>
      </pivotArea>
    </format>
    <format dxfId="2473">
      <pivotArea dataOnly="0" labelOnly="1" fieldPosition="0">
        <references count="2">
          <reference field="0" count="1" selected="0">
            <x v="462"/>
          </reference>
          <reference field="1" count="1">
            <x v="937"/>
          </reference>
        </references>
      </pivotArea>
    </format>
    <format dxfId="2472">
      <pivotArea dataOnly="0" labelOnly="1" fieldPosition="0">
        <references count="2">
          <reference field="0" count="1" selected="0">
            <x v="463"/>
          </reference>
          <reference field="1" count="1">
            <x v="938"/>
          </reference>
        </references>
      </pivotArea>
    </format>
    <format dxfId="2471">
      <pivotArea dataOnly="0" labelOnly="1" fieldPosition="0">
        <references count="2">
          <reference field="0" count="1" selected="0">
            <x v="464"/>
          </reference>
          <reference field="1" count="1">
            <x v="939"/>
          </reference>
        </references>
      </pivotArea>
    </format>
    <format dxfId="2470">
      <pivotArea dataOnly="0" labelOnly="1" fieldPosition="0">
        <references count="2">
          <reference field="0" count="1" selected="0">
            <x v="465"/>
          </reference>
          <reference field="1" count="1">
            <x v="940"/>
          </reference>
        </references>
      </pivotArea>
    </format>
    <format dxfId="2469">
      <pivotArea dataOnly="0" labelOnly="1" fieldPosition="0">
        <references count="2">
          <reference field="0" count="1" selected="0">
            <x v="466"/>
          </reference>
          <reference field="1" count="1">
            <x v="941"/>
          </reference>
        </references>
      </pivotArea>
    </format>
    <format dxfId="2468">
      <pivotArea dataOnly="0" labelOnly="1" fieldPosition="0">
        <references count="2">
          <reference field="0" count="1" selected="0">
            <x v="467"/>
          </reference>
          <reference field="1" count="1">
            <x v="942"/>
          </reference>
        </references>
      </pivotArea>
    </format>
    <format dxfId="2467">
      <pivotArea dataOnly="0" labelOnly="1" fieldPosition="0">
        <references count="2">
          <reference field="0" count="1" selected="0">
            <x v="468"/>
          </reference>
          <reference field="1" count="1">
            <x v="943"/>
          </reference>
        </references>
      </pivotArea>
    </format>
    <format dxfId="2466">
      <pivotArea dataOnly="0" labelOnly="1" fieldPosition="0">
        <references count="2">
          <reference field="0" count="1" selected="0">
            <x v="469"/>
          </reference>
          <reference field="1" count="1">
            <x v="944"/>
          </reference>
        </references>
      </pivotArea>
    </format>
    <format dxfId="2465">
      <pivotArea dataOnly="0" labelOnly="1" fieldPosition="0">
        <references count="2">
          <reference field="0" count="1" selected="0">
            <x v="470"/>
          </reference>
          <reference field="1" count="1">
            <x v="945"/>
          </reference>
        </references>
      </pivotArea>
    </format>
    <format dxfId="2464">
      <pivotArea dataOnly="0" labelOnly="1" fieldPosition="0">
        <references count="2">
          <reference field="0" count="1" selected="0">
            <x v="471"/>
          </reference>
          <reference field="1" count="1">
            <x v="946"/>
          </reference>
        </references>
      </pivotArea>
    </format>
    <format dxfId="2463">
      <pivotArea dataOnly="0" labelOnly="1" fieldPosition="0">
        <references count="2">
          <reference field="0" count="1" selected="0">
            <x v="472"/>
          </reference>
          <reference field="1" count="1">
            <x v="947"/>
          </reference>
        </references>
      </pivotArea>
    </format>
    <format dxfId="2462">
      <pivotArea dataOnly="0" labelOnly="1" fieldPosition="0">
        <references count="2">
          <reference field="0" count="1" selected="0">
            <x v="473"/>
          </reference>
          <reference field="1" count="1">
            <x v="948"/>
          </reference>
        </references>
      </pivotArea>
    </format>
    <format dxfId="2461">
      <pivotArea dataOnly="0" labelOnly="1" fieldPosition="0">
        <references count="2">
          <reference field="0" count="1" selected="0">
            <x v="474"/>
          </reference>
          <reference field="1" count="1">
            <x v="949"/>
          </reference>
        </references>
      </pivotArea>
    </format>
    <format dxfId="2460">
      <pivotArea dataOnly="0" labelOnly="1" fieldPosition="0">
        <references count="2">
          <reference field="0" count="1" selected="0">
            <x v="475"/>
          </reference>
          <reference field="1" count="1">
            <x v="950"/>
          </reference>
        </references>
      </pivotArea>
    </format>
    <format dxfId="2459">
      <pivotArea dataOnly="0" labelOnly="1" fieldPosition="0">
        <references count="2">
          <reference field="0" count="1" selected="0">
            <x v="476"/>
          </reference>
          <reference field="1" count="1">
            <x v="951"/>
          </reference>
        </references>
      </pivotArea>
    </format>
    <format dxfId="2458">
      <pivotArea dataOnly="0" labelOnly="1" fieldPosition="0">
        <references count="2">
          <reference field="0" count="1" selected="0">
            <x v="477"/>
          </reference>
          <reference field="1" count="1">
            <x v="952"/>
          </reference>
        </references>
      </pivotArea>
    </format>
    <format dxfId="2457">
      <pivotArea dataOnly="0" labelOnly="1" fieldPosition="0">
        <references count="2">
          <reference field="0" count="1" selected="0">
            <x v="478"/>
          </reference>
          <reference field="1" count="1">
            <x v="953"/>
          </reference>
        </references>
      </pivotArea>
    </format>
    <format dxfId="2456">
      <pivotArea dataOnly="0" labelOnly="1" fieldPosition="0">
        <references count="2">
          <reference field="0" count="1" selected="0">
            <x v="479"/>
          </reference>
          <reference field="1" count="1">
            <x v="954"/>
          </reference>
        </references>
      </pivotArea>
    </format>
    <format dxfId="2455">
      <pivotArea dataOnly="0" labelOnly="1" fieldPosition="0">
        <references count="2">
          <reference field="0" count="1" selected="0">
            <x v="480"/>
          </reference>
          <reference field="1" count="1">
            <x v="955"/>
          </reference>
        </references>
      </pivotArea>
    </format>
    <format dxfId="2454">
      <pivotArea dataOnly="0" labelOnly="1" fieldPosition="0">
        <references count="2">
          <reference field="0" count="1" selected="0">
            <x v="481"/>
          </reference>
          <reference field="1" count="1">
            <x v="956"/>
          </reference>
        </references>
      </pivotArea>
    </format>
    <format dxfId="2453">
      <pivotArea dataOnly="0" labelOnly="1" fieldPosition="0">
        <references count="2">
          <reference field="0" count="1" selected="0">
            <x v="482"/>
          </reference>
          <reference field="1" count="1">
            <x v="957"/>
          </reference>
        </references>
      </pivotArea>
    </format>
    <format dxfId="2452">
      <pivotArea dataOnly="0" labelOnly="1" fieldPosition="0">
        <references count="2">
          <reference field="0" count="1" selected="0">
            <x v="483"/>
          </reference>
          <reference field="1" count="1">
            <x v="958"/>
          </reference>
        </references>
      </pivotArea>
    </format>
    <format dxfId="2451">
      <pivotArea dataOnly="0" labelOnly="1" fieldPosition="0">
        <references count="2">
          <reference field="0" count="1" selected="0">
            <x v="484"/>
          </reference>
          <reference field="1" count="1">
            <x v="959"/>
          </reference>
        </references>
      </pivotArea>
    </format>
    <format dxfId="2450">
      <pivotArea dataOnly="0" labelOnly="1" fieldPosition="0">
        <references count="3">
          <reference field="0" count="1" selected="0">
            <x v="2"/>
          </reference>
          <reference field="1" count="1" selected="0">
            <x v="1"/>
          </reference>
          <reference field="2" count="1">
            <x v="1"/>
          </reference>
        </references>
      </pivotArea>
    </format>
    <format dxfId="2449">
      <pivotArea dataOnly="0" labelOnly="1" fieldPosition="0">
        <references count="3">
          <reference field="0" count="1" selected="0">
            <x v="3"/>
          </reference>
          <reference field="1" count="1" selected="0">
            <x v="2"/>
          </reference>
          <reference field="2" count="1">
            <x v="2"/>
          </reference>
        </references>
      </pivotArea>
    </format>
    <format dxfId="2448">
      <pivotArea dataOnly="0" labelOnly="1" fieldPosition="0">
        <references count="3">
          <reference field="0" count="1" selected="0">
            <x v="8"/>
          </reference>
          <reference field="1" count="1" selected="0">
            <x v="483"/>
          </reference>
          <reference field="2" count="1">
            <x v="484"/>
          </reference>
        </references>
      </pivotArea>
    </format>
    <format dxfId="2447">
      <pivotArea dataOnly="0" labelOnly="1" fieldPosition="0">
        <references count="3">
          <reference field="0" count="1" selected="0">
            <x v="9"/>
          </reference>
          <reference field="1" count="1" selected="0">
            <x v="484"/>
          </reference>
          <reference field="2" count="1">
            <x v="485"/>
          </reference>
        </references>
      </pivotArea>
    </format>
    <format dxfId="2446">
      <pivotArea dataOnly="0" labelOnly="1" fieldPosition="0">
        <references count="3">
          <reference field="0" count="1" selected="0">
            <x v="10"/>
          </reference>
          <reference field="1" count="1" selected="0">
            <x v="485"/>
          </reference>
          <reference field="2" count="1">
            <x v="486"/>
          </reference>
        </references>
      </pivotArea>
    </format>
    <format dxfId="2445">
      <pivotArea dataOnly="0" labelOnly="1" fieldPosition="0">
        <references count="3">
          <reference field="0" count="1" selected="0">
            <x v="11"/>
          </reference>
          <reference field="1" count="1" selected="0">
            <x v="486"/>
          </reference>
          <reference field="2" count="1">
            <x v="487"/>
          </reference>
        </references>
      </pivotArea>
    </format>
    <format dxfId="2444">
      <pivotArea dataOnly="0" labelOnly="1" fieldPosition="0">
        <references count="3">
          <reference field="0" count="1" selected="0">
            <x v="12"/>
          </reference>
          <reference field="1" count="1" selected="0">
            <x v="487"/>
          </reference>
          <reference field="2" count="1">
            <x v="488"/>
          </reference>
        </references>
      </pivotArea>
    </format>
    <format dxfId="2443">
      <pivotArea dataOnly="0" labelOnly="1" fieldPosition="0">
        <references count="3">
          <reference field="0" count="1" selected="0">
            <x v="13"/>
          </reference>
          <reference field="1" count="1" selected="0">
            <x v="488"/>
          </reference>
          <reference field="2" count="1">
            <x v="489"/>
          </reference>
        </references>
      </pivotArea>
    </format>
    <format dxfId="2442">
      <pivotArea dataOnly="0" labelOnly="1" fieldPosition="0">
        <references count="3">
          <reference field="0" count="1" selected="0">
            <x v="14"/>
          </reference>
          <reference field="1" count="1" selected="0">
            <x v="489"/>
          </reference>
          <reference field="2" count="1">
            <x v="490"/>
          </reference>
        </references>
      </pivotArea>
    </format>
    <format dxfId="2441">
      <pivotArea dataOnly="0" labelOnly="1" fieldPosition="0">
        <references count="3">
          <reference field="0" count="1" selected="0">
            <x v="15"/>
          </reference>
          <reference field="1" count="1" selected="0">
            <x v="490"/>
          </reference>
          <reference field="2" count="1">
            <x v="491"/>
          </reference>
        </references>
      </pivotArea>
    </format>
    <format dxfId="2440">
      <pivotArea dataOnly="0" labelOnly="1" fieldPosition="0">
        <references count="3">
          <reference field="0" count="1" selected="0">
            <x v="16"/>
          </reference>
          <reference field="1" count="1" selected="0">
            <x v="491"/>
          </reference>
          <reference field="2" count="1">
            <x v="492"/>
          </reference>
        </references>
      </pivotArea>
    </format>
    <format dxfId="2439">
      <pivotArea dataOnly="0" labelOnly="1" fieldPosition="0">
        <references count="3">
          <reference field="0" count="1" selected="0">
            <x v="17"/>
          </reference>
          <reference field="1" count="1" selected="0">
            <x v="492"/>
          </reference>
          <reference field="2" count="1">
            <x v="493"/>
          </reference>
        </references>
      </pivotArea>
    </format>
    <format dxfId="2438">
      <pivotArea dataOnly="0" labelOnly="1" fieldPosition="0">
        <references count="3">
          <reference field="0" count="1" selected="0">
            <x v="18"/>
          </reference>
          <reference field="1" count="1" selected="0">
            <x v="493"/>
          </reference>
          <reference field="2" count="1">
            <x v="494"/>
          </reference>
        </references>
      </pivotArea>
    </format>
    <format dxfId="2437">
      <pivotArea dataOnly="0" labelOnly="1" fieldPosition="0">
        <references count="3">
          <reference field="0" count="1" selected="0">
            <x v="19"/>
          </reference>
          <reference field="1" count="1" selected="0">
            <x v="494"/>
          </reference>
          <reference field="2" count="1">
            <x v="495"/>
          </reference>
        </references>
      </pivotArea>
    </format>
    <format dxfId="2436">
      <pivotArea dataOnly="0" labelOnly="1" fieldPosition="0">
        <references count="3">
          <reference field="0" count="1" selected="0">
            <x v="20"/>
          </reference>
          <reference field="1" count="1" selected="0">
            <x v="495"/>
          </reference>
          <reference field="2" count="1">
            <x v="496"/>
          </reference>
        </references>
      </pivotArea>
    </format>
    <format dxfId="2435">
      <pivotArea dataOnly="0" labelOnly="1" fieldPosition="0">
        <references count="3">
          <reference field="0" count="1" selected="0">
            <x v="21"/>
          </reference>
          <reference field="1" count="1" selected="0">
            <x v="496"/>
          </reference>
          <reference field="2" count="1">
            <x v="497"/>
          </reference>
        </references>
      </pivotArea>
    </format>
    <format dxfId="2434">
      <pivotArea dataOnly="0" labelOnly="1" fieldPosition="0">
        <references count="3">
          <reference field="0" count="1" selected="0">
            <x v="22"/>
          </reference>
          <reference field="1" count="1" selected="0">
            <x v="497"/>
          </reference>
          <reference field="2" count="1">
            <x v="498"/>
          </reference>
        </references>
      </pivotArea>
    </format>
    <format dxfId="2433">
      <pivotArea dataOnly="0" labelOnly="1" fieldPosition="0">
        <references count="3">
          <reference field="0" count="1" selected="0">
            <x v="23"/>
          </reference>
          <reference field="1" count="1" selected="0">
            <x v="498"/>
          </reference>
          <reference field="2" count="1">
            <x v="499"/>
          </reference>
        </references>
      </pivotArea>
    </format>
    <format dxfId="2432">
      <pivotArea dataOnly="0" labelOnly="1" fieldPosition="0">
        <references count="3">
          <reference field="0" count="1" selected="0">
            <x v="24"/>
          </reference>
          <reference field="1" count="1" selected="0">
            <x v="499"/>
          </reference>
          <reference field="2" count="1">
            <x v="500"/>
          </reference>
        </references>
      </pivotArea>
    </format>
    <format dxfId="2431">
      <pivotArea dataOnly="0" labelOnly="1" fieldPosition="0">
        <references count="3">
          <reference field="0" count="1" selected="0">
            <x v="25"/>
          </reference>
          <reference field="1" count="1" selected="0">
            <x v="500"/>
          </reference>
          <reference field="2" count="1">
            <x v="501"/>
          </reference>
        </references>
      </pivotArea>
    </format>
    <format dxfId="2430">
      <pivotArea dataOnly="0" labelOnly="1" fieldPosition="0">
        <references count="3">
          <reference field="0" count="1" selected="0">
            <x v="26"/>
          </reference>
          <reference field="1" count="1" selected="0">
            <x v="501"/>
          </reference>
          <reference field="2" count="1">
            <x v="502"/>
          </reference>
        </references>
      </pivotArea>
    </format>
    <format dxfId="2429">
      <pivotArea dataOnly="0" labelOnly="1" fieldPosition="0">
        <references count="3">
          <reference field="0" count="1" selected="0">
            <x v="27"/>
          </reference>
          <reference field="1" count="1" selected="0">
            <x v="502"/>
          </reference>
          <reference field="2" count="1">
            <x v="503"/>
          </reference>
        </references>
      </pivotArea>
    </format>
    <format dxfId="2428">
      <pivotArea dataOnly="0" labelOnly="1" fieldPosition="0">
        <references count="3">
          <reference field="0" count="1" selected="0">
            <x v="28"/>
          </reference>
          <reference field="1" count="1" selected="0">
            <x v="503"/>
          </reference>
          <reference field="2" count="1">
            <x v="504"/>
          </reference>
        </references>
      </pivotArea>
    </format>
    <format dxfId="2427">
      <pivotArea dataOnly="0" labelOnly="1" fieldPosition="0">
        <references count="3">
          <reference field="0" count="1" selected="0">
            <x v="29"/>
          </reference>
          <reference field="1" count="1" selected="0">
            <x v="504"/>
          </reference>
          <reference field="2" count="1">
            <x v="505"/>
          </reference>
        </references>
      </pivotArea>
    </format>
    <format dxfId="2426">
      <pivotArea dataOnly="0" labelOnly="1" fieldPosition="0">
        <references count="3">
          <reference field="0" count="1" selected="0">
            <x v="30"/>
          </reference>
          <reference field="1" count="1" selected="0">
            <x v="505"/>
          </reference>
          <reference field="2" count="1">
            <x v="506"/>
          </reference>
        </references>
      </pivotArea>
    </format>
    <format dxfId="2425">
      <pivotArea dataOnly="0" labelOnly="1" fieldPosition="0">
        <references count="3">
          <reference field="0" count="1" selected="0">
            <x v="31"/>
          </reference>
          <reference field="1" count="1" selected="0">
            <x v="506"/>
          </reference>
          <reference field="2" count="1">
            <x v="507"/>
          </reference>
        </references>
      </pivotArea>
    </format>
    <format dxfId="2424">
      <pivotArea dataOnly="0" labelOnly="1" fieldPosition="0">
        <references count="3">
          <reference field="0" count="1" selected="0">
            <x v="32"/>
          </reference>
          <reference field="1" count="1" selected="0">
            <x v="507"/>
          </reference>
          <reference field="2" count="1">
            <x v="508"/>
          </reference>
        </references>
      </pivotArea>
    </format>
    <format dxfId="2423">
      <pivotArea dataOnly="0" labelOnly="1" fieldPosition="0">
        <references count="3">
          <reference field="0" count="1" selected="0">
            <x v="33"/>
          </reference>
          <reference field="1" count="1" selected="0">
            <x v="508"/>
          </reference>
          <reference field="2" count="1">
            <x v="509"/>
          </reference>
        </references>
      </pivotArea>
    </format>
    <format dxfId="2422">
      <pivotArea dataOnly="0" labelOnly="1" fieldPosition="0">
        <references count="3">
          <reference field="0" count="1" selected="0">
            <x v="34"/>
          </reference>
          <reference field="1" count="1" selected="0">
            <x v="509"/>
          </reference>
          <reference field="2" count="1">
            <x v="510"/>
          </reference>
        </references>
      </pivotArea>
    </format>
    <format dxfId="2421">
      <pivotArea dataOnly="0" labelOnly="1" fieldPosition="0">
        <references count="3">
          <reference field="0" count="1" selected="0">
            <x v="35"/>
          </reference>
          <reference field="1" count="1" selected="0">
            <x v="510"/>
          </reference>
          <reference field="2" count="1">
            <x v="511"/>
          </reference>
        </references>
      </pivotArea>
    </format>
    <format dxfId="2420">
      <pivotArea dataOnly="0" labelOnly="1" fieldPosition="0">
        <references count="3">
          <reference field="0" count="1" selected="0">
            <x v="36"/>
          </reference>
          <reference field="1" count="1" selected="0">
            <x v="511"/>
          </reference>
          <reference field="2" count="1">
            <x v="512"/>
          </reference>
        </references>
      </pivotArea>
    </format>
    <format dxfId="2419">
      <pivotArea dataOnly="0" labelOnly="1" fieldPosition="0">
        <references count="3">
          <reference field="0" count="1" selected="0">
            <x v="37"/>
          </reference>
          <reference field="1" count="1" selected="0">
            <x v="512"/>
          </reference>
          <reference field="2" count="1">
            <x v="513"/>
          </reference>
        </references>
      </pivotArea>
    </format>
    <format dxfId="2418">
      <pivotArea dataOnly="0" labelOnly="1" fieldPosition="0">
        <references count="3">
          <reference field="0" count="1" selected="0">
            <x v="38"/>
          </reference>
          <reference field="1" count="1" selected="0">
            <x v="513"/>
          </reference>
          <reference field="2" count="1">
            <x v="514"/>
          </reference>
        </references>
      </pivotArea>
    </format>
    <format dxfId="2417">
      <pivotArea dataOnly="0" labelOnly="1" fieldPosition="0">
        <references count="3">
          <reference field="0" count="1" selected="0">
            <x v="39"/>
          </reference>
          <reference field="1" count="1" selected="0">
            <x v="514"/>
          </reference>
          <reference field="2" count="1">
            <x v="515"/>
          </reference>
        </references>
      </pivotArea>
    </format>
    <format dxfId="2416">
      <pivotArea dataOnly="0" labelOnly="1" fieldPosition="0">
        <references count="3">
          <reference field="0" count="1" selected="0">
            <x v="40"/>
          </reference>
          <reference field="1" count="1" selected="0">
            <x v="515"/>
          </reference>
          <reference field="2" count="1">
            <x v="516"/>
          </reference>
        </references>
      </pivotArea>
    </format>
    <format dxfId="2415">
      <pivotArea dataOnly="0" labelOnly="1" fieldPosition="0">
        <references count="3">
          <reference field="0" count="1" selected="0">
            <x v="41"/>
          </reference>
          <reference field="1" count="1" selected="0">
            <x v="516"/>
          </reference>
          <reference field="2" count="1">
            <x v="517"/>
          </reference>
        </references>
      </pivotArea>
    </format>
    <format dxfId="2414">
      <pivotArea dataOnly="0" labelOnly="1" fieldPosition="0">
        <references count="3">
          <reference field="0" count="1" selected="0">
            <x v="42"/>
          </reference>
          <reference field="1" count="1" selected="0">
            <x v="517"/>
          </reference>
          <reference field="2" count="1">
            <x v="518"/>
          </reference>
        </references>
      </pivotArea>
    </format>
    <format dxfId="2413">
      <pivotArea dataOnly="0" labelOnly="1" fieldPosition="0">
        <references count="3">
          <reference field="0" count="1" selected="0">
            <x v="43"/>
          </reference>
          <reference field="1" count="1" selected="0">
            <x v="518"/>
          </reference>
          <reference field="2" count="1">
            <x v="519"/>
          </reference>
        </references>
      </pivotArea>
    </format>
    <format dxfId="2412">
      <pivotArea dataOnly="0" labelOnly="1" fieldPosition="0">
        <references count="3">
          <reference field="0" count="1" selected="0">
            <x v="44"/>
          </reference>
          <reference field="1" count="1" selected="0">
            <x v="519"/>
          </reference>
          <reference field="2" count="1">
            <x v="520"/>
          </reference>
        </references>
      </pivotArea>
    </format>
    <format dxfId="2411">
      <pivotArea dataOnly="0" labelOnly="1" fieldPosition="0">
        <references count="3">
          <reference field="0" count="1" selected="0">
            <x v="45"/>
          </reference>
          <reference field="1" count="1" selected="0">
            <x v="520"/>
          </reference>
          <reference field="2" count="1">
            <x v="521"/>
          </reference>
        </references>
      </pivotArea>
    </format>
    <format dxfId="2410">
      <pivotArea dataOnly="0" labelOnly="1" fieldPosition="0">
        <references count="3">
          <reference field="0" count="1" selected="0">
            <x v="46"/>
          </reference>
          <reference field="1" count="1" selected="0">
            <x v="521"/>
          </reference>
          <reference field="2" count="1">
            <x v="522"/>
          </reference>
        </references>
      </pivotArea>
    </format>
    <format dxfId="2409">
      <pivotArea dataOnly="0" labelOnly="1" fieldPosition="0">
        <references count="3">
          <reference field="0" count="1" selected="0">
            <x v="47"/>
          </reference>
          <reference field="1" count="1" selected="0">
            <x v="522"/>
          </reference>
          <reference field="2" count="1">
            <x v="523"/>
          </reference>
        </references>
      </pivotArea>
    </format>
    <format dxfId="2408">
      <pivotArea dataOnly="0" labelOnly="1" fieldPosition="0">
        <references count="3">
          <reference field="0" count="1" selected="0">
            <x v="48"/>
          </reference>
          <reference field="1" count="1" selected="0">
            <x v="523"/>
          </reference>
          <reference field="2" count="1">
            <x v="524"/>
          </reference>
        </references>
      </pivotArea>
    </format>
    <format dxfId="2407">
      <pivotArea dataOnly="0" labelOnly="1" fieldPosition="0">
        <references count="3">
          <reference field="0" count="1" selected="0">
            <x v="49"/>
          </reference>
          <reference field="1" count="1" selected="0">
            <x v="524"/>
          </reference>
          <reference field="2" count="1">
            <x v="525"/>
          </reference>
        </references>
      </pivotArea>
    </format>
    <format dxfId="2406">
      <pivotArea dataOnly="0" labelOnly="1" fieldPosition="0">
        <references count="3">
          <reference field="0" count="1" selected="0">
            <x v="50"/>
          </reference>
          <reference field="1" count="1" selected="0">
            <x v="525"/>
          </reference>
          <reference field="2" count="1">
            <x v="526"/>
          </reference>
        </references>
      </pivotArea>
    </format>
    <format dxfId="2405">
      <pivotArea dataOnly="0" labelOnly="1" fieldPosition="0">
        <references count="3">
          <reference field="0" count="1" selected="0">
            <x v="51"/>
          </reference>
          <reference field="1" count="1" selected="0">
            <x v="526"/>
          </reference>
          <reference field="2" count="1">
            <x v="527"/>
          </reference>
        </references>
      </pivotArea>
    </format>
    <format dxfId="2404">
      <pivotArea dataOnly="0" labelOnly="1" fieldPosition="0">
        <references count="3">
          <reference field="0" count="1" selected="0">
            <x v="52"/>
          </reference>
          <reference field="1" count="1" selected="0">
            <x v="527"/>
          </reference>
          <reference field="2" count="1">
            <x v="528"/>
          </reference>
        </references>
      </pivotArea>
    </format>
    <format dxfId="2403">
      <pivotArea dataOnly="0" labelOnly="1" fieldPosition="0">
        <references count="3">
          <reference field="0" count="1" selected="0">
            <x v="53"/>
          </reference>
          <reference field="1" count="1" selected="0">
            <x v="528"/>
          </reference>
          <reference field="2" count="1">
            <x v="529"/>
          </reference>
        </references>
      </pivotArea>
    </format>
    <format dxfId="2402">
      <pivotArea dataOnly="0" labelOnly="1" fieldPosition="0">
        <references count="3">
          <reference field="0" count="1" selected="0">
            <x v="54"/>
          </reference>
          <reference field="1" count="1" selected="0">
            <x v="529"/>
          </reference>
          <reference field="2" count="1">
            <x v="530"/>
          </reference>
        </references>
      </pivotArea>
    </format>
    <format dxfId="2401">
      <pivotArea dataOnly="0" labelOnly="1" fieldPosition="0">
        <references count="3">
          <reference field="0" count="1" selected="0">
            <x v="55"/>
          </reference>
          <reference field="1" count="1" selected="0">
            <x v="530"/>
          </reference>
          <reference field="2" count="1">
            <x v="531"/>
          </reference>
        </references>
      </pivotArea>
    </format>
    <format dxfId="2400">
      <pivotArea dataOnly="0" labelOnly="1" fieldPosition="0">
        <references count="3">
          <reference field="0" count="1" selected="0">
            <x v="56"/>
          </reference>
          <reference field="1" count="1" selected="0">
            <x v="531"/>
          </reference>
          <reference field="2" count="1">
            <x v="532"/>
          </reference>
        </references>
      </pivotArea>
    </format>
    <format dxfId="2399">
      <pivotArea dataOnly="0" labelOnly="1" fieldPosition="0">
        <references count="3">
          <reference field="0" count="1" selected="0">
            <x v="57"/>
          </reference>
          <reference field="1" count="1" selected="0">
            <x v="532"/>
          </reference>
          <reference field="2" count="1">
            <x v="533"/>
          </reference>
        </references>
      </pivotArea>
    </format>
    <format dxfId="2398">
      <pivotArea dataOnly="0" labelOnly="1" fieldPosition="0">
        <references count="3">
          <reference field="0" count="1" selected="0">
            <x v="58"/>
          </reference>
          <reference field="1" count="1" selected="0">
            <x v="533"/>
          </reference>
          <reference field="2" count="1">
            <x v="534"/>
          </reference>
        </references>
      </pivotArea>
    </format>
    <format dxfId="2397">
      <pivotArea dataOnly="0" labelOnly="1" fieldPosition="0">
        <references count="3">
          <reference field="0" count="1" selected="0">
            <x v="59"/>
          </reference>
          <reference field="1" count="1" selected="0">
            <x v="534"/>
          </reference>
          <reference field="2" count="1">
            <x v="535"/>
          </reference>
        </references>
      </pivotArea>
    </format>
    <format dxfId="2396">
      <pivotArea dataOnly="0" labelOnly="1" fieldPosition="0">
        <references count="3">
          <reference field="0" count="1" selected="0">
            <x v="60"/>
          </reference>
          <reference field="1" count="1" selected="0">
            <x v="535"/>
          </reference>
          <reference field="2" count="1">
            <x v="536"/>
          </reference>
        </references>
      </pivotArea>
    </format>
    <format dxfId="2395">
      <pivotArea dataOnly="0" labelOnly="1" fieldPosition="0">
        <references count="3">
          <reference field="0" count="1" selected="0">
            <x v="61"/>
          </reference>
          <reference field="1" count="1" selected="0">
            <x v="536"/>
          </reference>
          <reference field="2" count="1">
            <x v="537"/>
          </reference>
        </references>
      </pivotArea>
    </format>
    <format dxfId="2394">
      <pivotArea dataOnly="0" labelOnly="1" fieldPosition="0">
        <references count="3">
          <reference field="0" count="1" selected="0">
            <x v="62"/>
          </reference>
          <reference field="1" count="1" selected="0">
            <x v="537"/>
          </reference>
          <reference field="2" count="1">
            <x v="538"/>
          </reference>
        </references>
      </pivotArea>
    </format>
    <format dxfId="2393">
      <pivotArea dataOnly="0" labelOnly="1" fieldPosition="0">
        <references count="3">
          <reference field="0" count="1" selected="0">
            <x v="63"/>
          </reference>
          <reference field="1" count="1" selected="0">
            <x v="538"/>
          </reference>
          <reference field="2" count="1">
            <x v="539"/>
          </reference>
        </references>
      </pivotArea>
    </format>
    <format dxfId="2392">
      <pivotArea dataOnly="0" labelOnly="1" fieldPosition="0">
        <references count="3">
          <reference field="0" count="1" selected="0">
            <x v="64"/>
          </reference>
          <reference field="1" count="1" selected="0">
            <x v="539"/>
          </reference>
          <reference field="2" count="1">
            <x v="540"/>
          </reference>
        </references>
      </pivotArea>
    </format>
    <format dxfId="2391">
      <pivotArea dataOnly="0" labelOnly="1" fieldPosition="0">
        <references count="3">
          <reference field="0" count="1" selected="0">
            <x v="65"/>
          </reference>
          <reference field="1" count="1" selected="0">
            <x v="540"/>
          </reference>
          <reference field="2" count="1">
            <x v="541"/>
          </reference>
        </references>
      </pivotArea>
    </format>
    <format dxfId="2390">
      <pivotArea dataOnly="0" labelOnly="1" fieldPosition="0">
        <references count="3">
          <reference field="0" count="1" selected="0">
            <x v="66"/>
          </reference>
          <reference field="1" count="1" selected="0">
            <x v="541"/>
          </reference>
          <reference field="2" count="1">
            <x v="542"/>
          </reference>
        </references>
      </pivotArea>
    </format>
    <format dxfId="2389">
      <pivotArea dataOnly="0" labelOnly="1" fieldPosition="0">
        <references count="3">
          <reference field="0" count="1" selected="0">
            <x v="67"/>
          </reference>
          <reference field="1" count="1" selected="0">
            <x v="542"/>
          </reference>
          <reference field="2" count="1">
            <x v="543"/>
          </reference>
        </references>
      </pivotArea>
    </format>
    <format dxfId="2388">
      <pivotArea dataOnly="0" labelOnly="1" fieldPosition="0">
        <references count="3">
          <reference field="0" count="1" selected="0">
            <x v="68"/>
          </reference>
          <reference field="1" count="1" selected="0">
            <x v="543"/>
          </reference>
          <reference field="2" count="1">
            <x v="544"/>
          </reference>
        </references>
      </pivotArea>
    </format>
    <format dxfId="2387">
      <pivotArea dataOnly="0" labelOnly="1" fieldPosition="0">
        <references count="3">
          <reference field="0" count="1" selected="0">
            <x v="69"/>
          </reference>
          <reference field="1" count="1" selected="0">
            <x v="544"/>
          </reference>
          <reference field="2" count="1">
            <x v="545"/>
          </reference>
        </references>
      </pivotArea>
    </format>
    <format dxfId="2386">
      <pivotArea dataOnly="0" labelOnly="1" fieldPosition="0">
        <references count="3">
          <reference field="0" count="1" selected="0">
            <x v="70"/>
          </reference>
          <reference field="1" count="1" selected="0">
            <x v="545"/>
          </reference>
          <reference field="2" count="1">
            <x v="546"/>
          </reference>
        </references>
      </pivotArea>
    </format>
    <format dxfId="2385">
      <pivotArea dataOnly="0" labelOnly="1" fieldPosition="0">
        <references count="3">
          <reference field="0" count="1" selected="0">
            <x v="71"/>
          </reference>
          <reference field="1" count="1" selected="0">
            <x v="546"/>
          </reference>
          <reference field="2" count="1">
            <x v="547"/>
          </reference>
        </references>
      </pivotArea>
    </format>
    <format dxfId="2384">
      <pivotArea dataOnly="0" labelOnly="1" fieldPosition="0">
        <references count="3">
          <reference field="0" count="1" selected="0">
            <x v="72"/>
          </reference>
          <reference field="1" count="1" selected="0">
            <x v="547"/>
          </reference>
          <reference field="2" count="1">
            <x v="548"/>
          </reference>
        </references>
      </pivotArea>
    </format>
    <format dxfId="2383">
      <pivotArea dataOnly="0" labelOnly="1" fieldPosition="0">
        <references count="3">
          <reference field="0" count="1" selected="0">
            <x v="73"/>
          </reference>
          <reference field="1" count="1" selected="0">
            <x v="548"/>
          </reference>
          <reference field="2" count="1">
            <x v="549"/>
          </reference>
        </references>
      </pivotArea>
    </format>
    <format dxfId="2382">
      <pivotArea dataOnly="0" labelOnly="1" fieldPosition="0">
        <references count="3">
          <reference field="0" count="1" selected="0">
            <x v="74"/>
          </reference>
          <reference field="1" count="1" selected="0">
            <x v="549"/>
          </reference>
          <reference field="2" count="1">
            <x v="550"/>
          </reference>
        </references>
      </pivotArea>
    </format>
    <format dxfId="2381">
      <pivotArea dataOnly="0" labelOnly="1" fieldPosition="0">
        <references count="3">
          <reference field="0" count="1" selected="0">
            <x v="75"/>
          </reference>
          <reference field="1" count="1" selected="0">
            <x v="550"/>
          </reference>
          <reference field="2" count="1">
            <x v="551"/>
          </reference>
        </references>
      </pivotArea>
    </format>
    <format dxfId="2380">
      <pivotArea dataOnly="0" labelOnly="1" fieldPosition="0">
        <references count="3">
          <reference field="0" count="1" selected="0">
            <x v="76"/>
          </reference>
          <reference field="1" count="1" selected="0">
            <x v="551"/>
          </reference>
          <reference field="2" count="1">
            <x v="552"/>
          </reference>
        </references>
      </pivotArea>
    </format>
    <format dxfId="2379">
      <pivotArea dataOnly="0" labelOnly="1" fieldPosition="0">
        <references count="3">
          <reference field="0" count="1" selected="0">
            <x v="77"/>
          </reference>
          <reference field="1" count="1" selected="0">
            <x v="552"/>
          </reference>
          <reference field="2" count="1">
            <x v="553"/>
          </reference>
        </references>
      </pivotArea>
    </format>
    <format dxfId="2378">
      <pivotArea dataOnly="0" labelOnly="1" fieldPosition="0">
        <references count="3">
          <reference field="0" count="1" selected="0">
            <x v="78"/>
          </reference>
          <reference field="1" count="1" selected="0">
            <x v="553"/>
          </reference>
          <reference field="2" count="1">
            <x v="554"/>
          </reference>
        </references>
      </pivotArea>
    </format>
    <format dxfId="2377">
      <pivotArea dataOnly="0" labelOnly="1" fieldPosition="0">
        <references count="3">
          <reference field="0" count="1" selected="0">
            <x v="79"/>
          </reference>
          <reference field="1" count="1" selected="0">
            <x v="554"/>
          </reference>
          <reference field="2" count="1">
            <x v="555"/>
          </reference>
        </references>
      </pivotArea>
    </format>
    <format dxfId="2376">
      <pivotArea dataOnly="0" labelOnly="1" fieldPosition="0">
        <references count="3">
          <reference field="0" count="1" selected="0">
            <x v="80"/>
          </reference>
          <reference field="1" count="1" selected="0">
            <x v="555"/>
          </reference>
          <reference field="2" count="1">
            <x v="556"/>
          </reference>
        </references>
      </pivotArea>
    </format>
    <format dxfId="2375">
      <pivotArea dataOnly="0" labelOnly="1" fieldPosition="0">
        <references count="3">
          <reference field="0" count="1" selected="0">
            <x v="81"/>
          </reference>
          <reference field="1" count="1" selected="0">
            <x v="556"/>
          </reference>
          <reference field="2" count="1">
            <x v="557"/>
          </reference>
        </references>
      </pivotArea>
    </format>
    <format dxfId="2374">
      <pivotArea dataOnly="0" labelOnly="1" fieldPosition="0">
        <references count="3">
          <reference field="0" count="1" selected="0">
            <x v="82"/>
          </reference>
          <reference field="1" count="1" selected="0">
            <x v="557"/>
          </reference>
          <reference field="2" count="1">
            <x v="558"/>
          </reference>
        </references>
      </pivotArea>
    </format>
    <format dxfId="2373">
      <pivotArea dataOnly="0" labelOnly="1" fieldPosition="0">
        <references count="3">
          <reference field="0" count="1" selected="0">
            <x v="83"/>
          </reference>
          <reference field="1" count="1" selected="0">
            <x v="558"/>
          </reference>
          <reference field="2" count="1">
            <x v="559"/>
          </reference>
        </references>
      </pivotArea>
    </format>
    <format dxfId="2372">
      <pivotArea dataOnly="0" labelOnly="1" fieldPosition="0">
        <references count="3">
          <reference field="0" count="1" selected="0">
            <x v="84"/>
          </reference>
          <reference field="1" count="1" selected="0">
            <x v="559"/>
          </reference>
          <reference field="2" count="1">
            <x v="560"/>
          </reference>
        </references>
      </pivotArea>
    </format>
    <format dxfId="2371">
      <pivotArea dataOnly="0" labelOnly="1" fieldPosition="0">
        <references count="3">
          <reference field="0" count="1" selected="0">
            <x v="85"/>
          </reference>
          <reference field="1" count="1" selected="0">
            <x v="560"/>
          </reference>
          <reference field="2" count="1">
            <x v="561"/>
          </reference>
        </references>
      </pivotArea>
    </format>
    <format dxfId="2370">
      <pivotArea dataOnly="0" labelOnly="1" fieldPosition="0">
        <references count="3">
          <reference field="0" count="1" selected="0">
            <x v="86"/>
          </reference>
          <reference field="1" count="1" selected="0">
            <x v="561"/>
          </reference>
          <reference field="2" count="1">
            <x v="562"/>
          </reference>
        </references>
      </pivotArea>
    </format>
    <format dxfId="2369">
      <pivotArea dataOnly="0" labelOnly="1" fieldPosition="0">
        <references count="3">
          <reference field="0" count="1" selected="0">
            <x v="87"/>
          </reference>
          <reference field="1" count="1" selected="0">
            <x v="562"/>
          </reference>
          <reference field="2" count="1">
            <x v="563"/>
          </reference>
        </references>
      </pivotArea>
    </format>
    <format dxfId="2368">
      <pivotArea dataOnly="0" labelOnly="1" fieldPosition="0">
        <references count="3">
          <reference field="0" count="1" selected="0">
            <x v="88"/>
          </reference>
          <reference field="1" count="1" selected="0">
            <x v="563"/>
          </reference>
          <reference field="2" count="1">
            <x v="564"/>
          </reference>
        </references>
      </pivotArea>
    </format>
    <format dxfId="2367">
      <pivotArea dataOnly="0" labelOnly="1" fieldPosition="0">
        <references count="3">
          <reference field="0" count="1" selected="0">
            <x v="89"/>
          </reference>
          <reference field="1" count="1" selected="0">
            <x v="564"/>
          </reference>
          <reference field="2" count="1">
            <x v="565"/>
          </reference>
        </references>
      </pivotArea>
    </format>
    <format dxfId="2366">
      <pivotArea dataOnly="0" labelOnly="1" fieldPosition="0">
        <references count="3">
          <reference field="0" count="1" selected="0">
            <x v="90"/>
          </reference>
          <reference field="1" count="1" selected="0">
            <x v="565"/>
          </reference>
          <reference field="2" count="1">
            <x v="566"/>
          </reference>
        </references>
      </pivotArea>
    </format>
    <format dxfId="2365">
      <pivotArea dataOnly="0" labelOnly="1" fieldPosition="0">
        <references count="3">
          <reference field="0" count="1" selected="0">
            <x v="91"/>
          </reference>
          <reference field="1" count="1" selected="0">
            <x v="566"/>
          </reference>
          <reference field="2" count="1">
            <x v="567"/>
          </reference>
        </references>
      </pivotArea>
    </format>
    <format dxfId="2364">
      <pivotArea dataOnly="0" labelOnly="1" fieldPosition="0">
        <references count="3">
          <reference field="0" count="1" selected="0">
            <x v="92"/>
          </reference>
          <reference field="1" count="1" selected="0">
            <x v="567"/>
          </reference>
          <reference field="2" count="1">
            <x v="568"/>
          </reference>
        </references>
      </pivotArea>
    </format>
    <format dxfId="2363">
      <pivotArea dataOnly="0" labelOnly="1" fieldPosition="0">
        <references count="3">
          <reference field="0" count="1" selected="0">
            <x v="93"/>
          </reference>
          <reference field="1" count="1" selected="0">
            <x v="568"/>
          </reference>
          <reference field="2" count="1">
            <x v="569"/>
          </reference>
        </references>
      </pivotArea>
    </format>
    <format dxfId="2362">
      <pivotArea dataOnly="0" labelOnly="1" fieldPosition="0">
        <references count="3">
          <reference field="0" count="1" selected="0">
            <x v="94"/>
          </reference>
          <reference field="1" count="1" selected="0">
            <x v="569"/>
          </reference>
          <reference field="2" count="1">
            <x v="570"/>
          </reference>
        </references>
      </pivotArea>
    </format>
    <format dxfId="2361">
      <pivotArea dataOnly="0" labelOnly="1" fieldPosition="0">
        <references count="3">
          <reference field="0" count="1" selected="0">
            <x v="95"/>
          </reference>
          <reference field="1" count="1" selected="0">
            <x v="570"/>
          </reference>
          <reference field="2" count="1">
            <x v="571"/>
          </reference>
        </references>
      </pivotArea>
    </format>
    <format dxfId="2360">
      <pivotArea dataOnly="0" labelOnly="1" fieldPosition="0">
        <references count="3">
          <reference field="0" count="1" selected="0">
            <x v="96"/>
          </reference>
          <reference field="1" count="1" selected="0">
            <x v="571"/>
          </reference>
          <reference field="2" count="1">
            <x v="572"/>
          </reference>
        </references>
      </pivotArea>
    </format>
    <format dxfId="2359">
      <pivotArea dataOnly="0" labelOnly="1" fieldPosition="0">
        <references count="3">
          <reference field="0" count="1" selected="0">
            <x v="97"/>
          </reference>
          <reference field="1" count="1" selected="0">
            <x v="572"/>
          </reference>
          <reference field="2" count="1">
            <x v="573"/>
          </reference>
        </references>
      </pivotArea>
    </format>
    <format dxfId="2358">
      <pivotArea dataOnly="0" labelOnly="1" fieldPosition="0">
        <references count="3">
          <reference field="0" count="1" selected="0">
            <x v="98"/>
          </reference>
          <reference field="1" count="1" selected="0">
            <x v="573"/>
          </reference>
          <reference field="2" count="1">
            <x v="574"/>
          </reference>
        </references>
      </pivotArea>
    </format>
    <format dxfId="2357">
      <pivotArea dataOnly="0" labelOnly="1" fieldPosition="0">
        <references count="3">
          <reference field="0" count="1" selected="0">
            <x v="99"/>
          </reference>
          <reference field="1" count="1" selected="0">
            <x v="574"/>
          </reference>
          <reference field="2" count="1">
            <x v="575"/>
          </reference>
        </references>
      </pivotArea>
    </format>
    <format dxfId="2356">
      <pivotArea dataOnly="0" labelOnly="1" fieldPosition="0">
        <references count="3">
          <reference field="0" count="1" selected="0">
            <x v="100"/>
          </reference>
          <reference field="1" count="1" selected="0">
            <x v="575"/>
          </reference>
          <reference field="2" count="1">
            <x v="576"/>
          </reference>
        </references>
      </pivotArea>
    </format>
    <format dxfId="2355">
      <pivotArea dataOnly="0" labelOnly="1" fieldPosition="0">
        <references count="3">
          <reference field="0" count="1" selected="0">
            <x v="101"/>
          </reference>
          <reference field="1" count="1" selected="0">
            <x v="576"/>
          </reference>
          <reference field="2" count="1">
            <x v="577"/>
          </reference>
        </references>
      </pivotArea>
    </format>
    <format dxfId="2354">
      <pivotArea dataOnly="0" labelOnly="1" fieldPosition="0">
        <references count="3">
          <reference field="0" count="1" selected="0">
            <x v="102"/>
          </reference>
          <reference field="1" count="1" selected="0">
            <x v="577"/>
          </reference>
          <reference field="2" count="1">
            <x v="578"/>
          </reference>
        </references>
      </pivotArea>
    </format>
    <format dxfId="2353">
      <pivotArea dataOnly="0" labelOnly="1" fieldPosition="0">
        <references count="3">
          <reference field="0" count="1" selected="0">
            <x v="103"/>
          </reference>
          <reference field="1" count="1" selected="0">
            <x v="578"/>
          </reference>
          <reference field="2" count="1">
            <x v="579"/>
          </reference>
        </references>
      </pivotArea>
    </format>
    <format dxfId="2352">
      <pivotArea dataOnly="0" labelOnly="1" fieldPosition="0">
        <references count="3">
          <reference field="0" count="1" selected="0">
            <x v="104"/>
          </reference>
          <reference field="1" count="1" selected="0">
            <x v="579"/>
          </reference>
          <reference field="2" count="1">
            <x v="580"/>
          </reference>
        </references>
      </pivotArea>
    </format>
    <format dxfId="2351">
      <pivotArea dataOnly="0" labelOnly="1" fieldPosition="0">
        <references count="3">
          <reference field="0" count="1" selected="0">
            <x v="105"/>
          </reference>
          <reference field="1" count="1" selected="0">
            <x v="580"/>
          </reference>
          <reference field="2" count="1">
            <x v="581"/>
          </reference>
        </references>
      </pivotArea>
    </format>
    <format dxfId="2350">
      <pivotArea dataOnly="0" labelOnly="1" fieldPosition="0">
        <references count="3">
          <reference field="0" count="1" selected="0">
            <x v="106"/>
          </reference>
          <reference field="1" count="1" selected="0">
            <x v="581"/>
          </reference>
          <reference field="2" count="1">
            <x v="582"/>
          </reference>
        </references>
      </pivotArea>
    </format>
    <format dxfId="2349">
      <pivotArea dataOnly="0" labelOnly="1" fieldPosition="0">
        <references count="3">
          <reference field="0" count="1" selected="0">
            <x v="107"/>
          </reference>
          <reference field="1" count="1" selected="0">
            <x v="582"/>
          </reference>
          <reference field="2" count="1">
            <x v="583"/>
          </reference>
        </references>
      </pivotArea>
    </format>
    <format dxfId="2348">
      <pivotArea dataOnly="0" labelOnly="1" fieldPosition="0">
        <references count="3">
          <reference field="0" count="1" selected="0">
            <x v="108"/>
          </reference>
          <reference field="1" count="1" selected="0">
            <x v="583"/>
          </reference>
          <reference field="2" count="1">
            <x v="584"/>
          </reference>
        </references>
      </pivotArea>
    </format>
    <format dxfId="2347">
      <pivotArea dataOnly="0" labelOnly="1" fieldPosition="0">
        <references count="3">
          <reference field="0" count="1" selected="0">
            <x v="109"/>
          </reference>
          <reference field="1" count="1" selected="0">
            <x v="584"/>
          </reference>
          <reference field="2" count="1">
            <x v="585"/>
          </reference>
        </references>
      </pivotArea>
    </format>
    <format dxfId="2346">
      <pivotArea dataOnly="0" labelOnly="1" fieldPosition="0">
        <references count="3">
          <reference field="0" count="1" selected="0">
            <x v="110"/>
          </reference>
          <reference field="1" count="1" selected="0">
            <x v="585"/>
          </reference>
          <reference field="2" count="1">
            <x v="586"/>
          </reference>
        </references>
      </pivotArea>
    </format>
    <format dxfId="2345">
      <pivotArea dataOnly="0" labelOnly="1" fieldPosition="0">
        <references count="3">
          <reference field="0" count="1" selected="0">
            <x v="111"/>
          </reference>
          <reference field="1" count="1" selected="0">
            <x v="586"/>
          </reference>
          <reference field="2" count="1">
            <x v="587"/>
          </reference>
        </references>
      </pivotArea>
    </format>
    <format dxfId="2344">
      <pivotArea dataOnly="0" labelOnly="1" fieldPosition="0">
        <references count="3">
          <reference field="0" count="1" selected="0">
            <x v="112"/>
          </reference>
          <reference field="1" count="1" selected="0">
            <x v="587"/>
          </reference>
          <reference field="2" count="1">
            <x v="588"/>
          </reference>
        </references>
      </pivotArea>
    </format>
    <format dxfId="2343">
      <pivotArea dataOnly="0" labelOnly="1" fieldPosition="0">
        <references count="3">
          <reference field="0" count="1" selected="0">
            <x v="113"/>
          </reference>
          <reference field="1" count="1" selected="0">
            <x v="588"/>
          </reference>
          <reference field="2" count="1">
            <x v="589"/>
          </reference>
        </references>
      </pivotArea>
    </format>
    <format dxfId="2342">
      <pivotArea dataOnly="0" labelOnly="1" fieldPosition="0">
        <references count="3">
          <reference field="0" count="1" selected="0">
            <x v="114"/>
          </reference>
          <reference field="1" count="1" selected="0">
            <x v="589"/>
          </reference>
          <reference field="2" count="1">
            <x v="590"/>
          </reference>
        </references>
      </pivotArea>
    </format>
    <format dxfId="2341">
      <pivotArea dataOnly="0" labelOnly="1" fieldPosition="0">
        <references count="3">
          <reference field="0" count="1" selected="0">
            <x v="115"/>
          </reference>
          <reference field="1" count="1" selected="0">
            <x v="590"/>
          </reference>
          <reference field="2" count="1">
            <x v="591"/>
          </reference>
        </references>
      </pivotArea>
    </format>
    <format dxfId="2340">
      <pivotArea dataOnly="0" labelOnly="1" fieldPosition="0">
        <references count="3">
          <reference field="0" count="1" selected="0">
            <x v="116"/>
          </reference>
          <reference field="1" count="1" selected="0">
            <x v="591"/>
          </reference>
          <reference field="2" count="1">
            <x v="592"/>
          </reference>
        </references>
      </pivotArea>
    </format>
    <format dxfId="2339">
      <pivotArea dataOnly="0" labelOnly="1" fieldPosition="0">
        <references count="3">
          <reference field="0" count="1" selected="0">
            <x v="117"/>
          </reference>
          <reference field="1" count="1" selected="0">
            <x v="592"/>
          </reference>
          <reference field="2" count="1">
            <x v="593"/>
          </reference>
        </references>
      </pivotArea>
    </format>
    <format dxfId="2338">
      <pivotArea dataOnly="0" labelOnly="1" fieldPosition="0">
        <references count="3">
          <reference field="0" count="1" selected="0">
            <x v="118"/>
          </reference>
          <reference field="1" count="1" selected="0">
            <x v="593"/>
          </reference>
          <reference field="2" count="1">
            <x v="594"/>
          </reference>
        </references>
      </pivotArea>
    </format>
    <format dxfId="2337">
      <pivotArea dataOnly="0" labelOnly="1" fieldPosition="0">
        <references count="3">
          <reference field="0" count="1" selected="0">
            <x v="119"/>
          </reference>
          <reference field="1" count="1" selected="0">
            <x v="594"/>
          </reference>
          <reference field="2" count="1">
            <x v="595"/>
          </reference>
        </references>
      </pivotArea>
    </format>
    <format dxfId="2336">
      <pivotArea dataOnly="0" labelOnly="1" fieldPosition="0">
        <references count="3">
          <reference field="0" count="1" selected="0">
            <x v="120"/>
          </reference>
          <reference field="1" count="1" selected="0">
            <x v="595"/>
          </reference>
          <reference field="2" count="1">
            <x v="596"/>
          </reference>
        </references>
      </pivotArea>
    </format>
    <format dxfId="2335">
      <pivotArea dataOnly="0" labelOnly="1" fieldPosition="0">
        <references count="3">
          <reference field="0" count="1" selected="0">
            <x v="121"/>
          </reference>
          <reference field="1" count="1" selected="0">
            <x v="596"/>
          </reference>
          <reference field="2" count="1">
            <x v="597"/>
          </reference>
        </references>
      </pivotArea>
    </format>
    <format dxfId="2334">
      <pivotArea dataOnly="0" labelOnly="1" fieldPosition="0">
        <references count="3">
          <reference field="0" count="1" selected="0">
            <x v="122"/>
          </reference>
          <reference field="1" count="1" selected="0">
            <x v="597"/>
          </reference>
          <reference field="2" count="1">
            <x v="598"/>
          </reference>
        </references>
      </pivotArea>
    </format>
    <format dxfId="2333">
      <pivotArea dataOnly="0" labelOnly="1" fieldPosition="0">
        <references count="3">
          <reference field="0" count="1" selected="0">
            <x v="123"/>
          </reference>
          <reference field="1" count="1" selected="0">
            <x v="598"/>
          </reference>
          <reference field="2" count="1">
            <x v="599"/>
          </reference>
        </references>
      </pivotArea>
    </format>
    <format dxfId="2332">
      <pivotArea dataOnly="0" labelOnly="1" fieldPosition="0">
        <references count="3">
          <reference field="0" count="1" selected="0">
            <x v="124"/>
          </reference>
          <reference field="1" count="1" selected="0">
            <x v="599"/>
          </reference>
          <reference field="2" count="1">
            <x v="600"/>
          </reference>
        </references>
      </pivotArea>
    </format>
    <format dxfId="2331">
      <pivotArea dataOnly="0" labelOnly="1" fieldPosition="0">
        <references count="3">
          <reference field="0" count="1" selected="0">
            <x v="125"/>
          </reference>
          <reference field="1" count="1" selected="0">
            <x v="600"/>
          </reference>
          <reference field="2" count="1">
            <x v="601"/>
          </reference>
        </references>
      </pivotArea>
    </format>
    <format dxfId="2330">
      <pivotArea dataOnly="0" labelOnly="1" fieldPosition="0">
        <references count="3">
          <reference field="0" count="1" selected="0">
            <x v="126"/>
          </reference>
          <reference field="1" count="1" selected="0">
            <x v="601"/>
          </reference>
          <reference field="2" count="1">
            <x v="602"/>
          </reference>
        </references>
      </pivotArea>
    </format>
    <format dxfId="2329">
      <pivotArea dataOnly="0" labelOnly="1" fieldPosition="0">
        <references count="3">
          <reference field="0" count="1" selected="0">
            <x v="127"/>
          </reference>
          <reference field="1" count="1" selected="0">
            <x v="602"/>
          </reference>
          <reference field="2" count="1">
            <x v="603"/>
          </reference>
        </references>
      </pivotArea>
    </format>
    <format dxfId="2328">
      <pivotArea dataOnly="0" labelOnly="1" fieldPosition="0">
        <references count="3">
          <reference field="0" count="1" selected="0">
            <x v="128"/>
          </reference>
          <reference field="1" count="1" selected="0">
            <x v="603"/>
          </reference>
          <reference field="2" count="1">
            <x v="604"/>
          </reference>
        </references>
      </pivotArea>
    </format>
    <format dxfId="2327">
      <pivotArea dataOnly="0" labelOnly="1" fieldPosition="0">
        <references count="3">
          <reference field="0" count="1" selected="0">
            <x v="129"/>
          </reference>
          <reference field="1" count="1" selected="0">
            <x v="604"/>
          </reference>
          <reference field="2" count="1">
            <x v="605"/>
          </reference>
        </references>
      </pivotArea>
    </format>
    <format dxfId="2326">
      <pivotArea dataOnly="0" labelOnly="1" fieldPosition="0">
        <references count="3">
          <reference field="0" count="1" selected="0">
            <x v="130"/>
          </reference>
          <reference field="1" count="1" selected="0">
            <x v="605"/>
          </reference>
          <reference field="2" count="1">
            <x v="606"/>
          </reference>
        </references>
      </pivotArea>
    </format>
    <format dxfId="2325">
      <pivotArea dataOnly="0" labelOnly="1" fieldPosition="0">
        <references count="3">
          <reference field="0" count="1" selected="0">
            <x v="131"/>
          </reference>
          <reference field="1" count="1" selected="0">
            <x v="606"/>
          </reference>
          <reference field="2" count="1">
            <x v="607"/>
          </reference>
        </references>
      </pivotArea>
    </format>
    <format dxfId="2324">
      <pivotArea dataOnly="0" labelOnly="1" fieldPosition="0">
        <references count="3">
          <reference field="0" count="1" selected="0">
            <x v="132"/>
          </reference>
          <reference field="1" count="1" selected="0">
            <x v="607"/>
          </reference>
          <reference field="2" count="1">
            <x v="608"/>
          </reference>
        </references>
      </pivotArea>
    </format>
    <format dxfId="2323">
      <pivotArea dataOnly="0" labelOnly="1" fieldPosition="0">
        <references count="3">
          <reference field="0" count="1" selected="0">
            <x v="133"/>
          </reference>
          <reference field="1" count="1" selected="0">
            <x v="608"/>
          </reference>
          <reference field="2" count="1">
            <x v="609"/>
          </reference>
        </references>
      </pivotArea>
    </format>
    <format dxfId="2322">
      <pivotArea dataOnly="0" labelOnly="1" fieldPosition="0">
        <references count="3">
          <reference field="0" count="1" selected="0">
            <x v="134"/>
          </reference>
          <reference field="1" count="1" selected="0">
            <x v="609"/>
          </reference>
          <reference field="2" count="1">
            <x v="610"/>
          </reference>
        </references>
      </pivotArea>
    </format>
    <format dxfId="2321">
      <pivotArea dataOnly="0" labelOnly="1" fieldPosition="0">
        <references count="3">
          <reference field="0" count="1" selected="0">
            <x v="135"/>
          </reference>
          <reference field="1" count="1" selected="0">
            <x v="610"/>
          </reference>
          <reference field="2" count="1">
            <x v="611"/>
          </reference>
        </references>
      </pivotArea>
    </format>
    <format dxfId="2320">
      <pivotArea dataOnly="0" labelOnly="1" fieldPosition="0">
        <references count="3">
          <reference field="0" count="1" selected="0">
            <x v="136"/>
          </reference>
          <reference field="1" count="1" selected="0">
            <x v="611"/>
          </reference>
          <reference field="2" count="1">
            <x v="612"/>
          </reference>
        </references>
      </pivotArea>
    </format>
    <format dxfId="2319">
      <pivotArea dataOnly="0" labelOnly="1" fieldPosition="0">
        <references count="3">
          <reference field="0" count="1" selected="0">
            <x v="137"/>
          </reference>
          <reference field="1" count="1" selected="0">
            <x v="612"/>
          </reference>
          <reference field="2" count="1">
            <x v="613"/>
          </reference>
        </references>
      </pivotArea>
    </format>
    <format dxfId="2318">
      <pivotArea dataOnly="0" labelOnly="1" fieldPosition="0">
        <references count="3">
          <reference field="0" count="1" selected="0">
            <x v="138"/>
          </reference>
          <reference field="1" count="1" selected="0">
            <x v="613"/>
          </reference>
          <reference field="2" count="1">
            <x v="614"/>
          </reference>
        </references>
      </pivotArea>
    </format>
    <format dxfId="2317">
      <pivotArea dataOnly="0" labelOnly="1" fieldPosition="0">
        <references count="3">
          <reference field="0" count="1" selected="0">
            <x v="139"/>
          </reference>
          <reference field="1" count="1" selected="0">
            <x v="614"/>
          </reference>
          <reference field="2" count="1">
            <x v="615"/>
          </reference>
        </references>
      </pivotArea>
    </format>
    <format dxfId="2316">
      <pivotArea dataOnly="0" labelOnly="1" fieldPosition="0">
        <references count="3">
          <reference field="0" count="1" selected="0">
            <x v="140"/>
          </reference>
          <reference field="1" count="1" selected="0">
            <x v="615"/>
          </reference>
          <reference field="2" count="1">
            <x v="616"/>
          </reference>
        </references>
      </pivotArea>
    </format>
    <format dxfId="2315">
      <pivotArea dataOnly="0" labelOnly="1" fieldPosition="0">
        <references count="3">
          <reference field="0" count="1" selected="0">
            <x v="141"/>
          </reference>
          <reference field="1" count="1" selected="0">
            <x v="616"/>
          </reference>
          <reference field="2" count="1">
            <x v="617"/>
          </reference>
        </references>
      </pivotArea>
    </format>
    <format dxfId="2314">
      <pivotArea dataOnly="0" labelOnly="1" fieldPosition="0">
        <references count="3">
          <reference field="0" count="1" selected="0">
            <x v="142"/>
          </reference>
          <reference field="1" count="1" selected="0">
            <x v="617"/>
          </reference>
          <reference field="2" count="1">
            <x v="618"/>
          </reference>
        </references>
      </pivotArea>
    </format>
    <format dxfId="2313">
      <pivotArea dataOnly="0" labelOnly="1" fieldPosition="0">
        <references count="3">
          <reference field="0" count="1" selected="0">
            <x v="143"/>
          </reference>
          <reference field="1" count="1" selected="0">
            <x v="618"/>
          </reference>
          <reference field="2" count="1">
            <x v="619"/>
          </reference>
        </references>
      </pivotArea>
    </format>
    <format dxfId="2312">
      <pivotArea dataOnly="0" labelOnly="1" fieldPosition="0">
        <references count="3">
          <reference field="0" count="1" selected="0">
            <x v="144"/>
          </reference>
          <reference field="1" count="1" selected="0">
            <x v="619"/>
          </reference>
          <reference field="2" count="1">
            <x v="620"/>
          </reference>
        </references>
      </pivotArea>
    </format>
    <format dxfId="2311">
      <pivotArea dataOnly="0" labelOnly="1" fieldPosition="0">
        <references count="3">
          <reference field="0" count="1" selected="0">
            <x v="145"/>
          </reference>
          <reference field="1" count="1" selected="0">
            <x v="620"/>
          </reference>
          <reference field="2" count="1">
            <x v="621"/>
          </reference>
        </references>
      </pivotArea>
    </format>
    <format dxfId="2310">
      <pivotArea dataOnly="0" labelOnly="1" fieldPosition="0">
        <references count="3">
          <reference field="0" count="1" selected="0">
            <x v="146"/>
          </reference>
          <reference field="1" count="1" selected="0">
            <x v="621"/>
          </reference>
          <reference field="2" count="1">
            <x v="622"/>
          </reference>
        </references>
      </pivotArea>
    </format>
    <format dxfId="2309">
      <pivotArea dataOnly="0" labelOnly="1" fieldPosition="0">
        <references count="3">
          <reference field="0" count="1" selected="0">
            <x v="147"/>
          </reference>
          <reference field="1" count="1" selected="0">
            <x v="622"/>
          </reference>
          <reference field="2" count="1">
            <x v="623"/>
          </reference>
        </references>
      </pivotArea>
    </format>
    <format dxfId="2308">
      <pivotArea dataOnly="0" labelOnly="1" fieldPosition="0">
        <references count="3">
          <reference field="0" count="1" selected="0">
            <x v="148"/>
          </reference>
          <reference field="1" count="1" selected="0">
            <x v="623"/>
          </reference>
          <reference field="2" count="1">
            <x v="624"/>
          </reference>
        </references>
      </pivotArea>
    </format>
    <format dxfId="2307">
      <pivotArea dataOnly="0" labelOnly="1" fieldPosition="0">
        <references count="3">
          <reference field="0" count="1" selected="0">
            <x v="149"/>
          </reference>
          <reference field="1" count="1" selected="0">
            <x v="624"/>
          </reference>
          <reference field="2" count="1">
            <x v="625"/>
          </reference>
        </references>
      </pivotArea>
    </format>
    <format dxfId="2306">
      <pivotArea dataOnly="0" labelOnly="1" fieldPosition="0">
        <references count="3">
          <reference field="0" count="1" selected="0">
            <x v="150"/>
          </reference>
          <reference field="1" count="1" selected="0">
            <x v="625"/>
          </reference>
          <reference field="2" count="1">
            <x v="626"/>
          </reference>
        </references>
      </pivotArea>
    </format>
    <format dxfId="2305">
      <pivotArea dataOnly="0" labelOnly="1" fieldPosition="0">
        <references count="3">
          <reference field="0" count="1" selected="0">
            <x v="151"/>
          </reference>
          <reference field="1" count="1" selected="0">
            <x v="626"/>
          </reference>
          <reference field="2" count="1">
            <x v="627"/>
          </reference>
        </references>
      </pivotArea>
    </format>
    <format dxfId="2304">
      <pivotArea dataOnly="0" labelOnly="1" fieldPosition="0">
        <references count="3">
          <reference field="0" count="1" selected="0">
            <x v="152"/>
          </reference>
          <reference field="1" count="1" selected="0">
            <x v="627"/>
          </reference>
          <reference field="2" count="1">
            <x v="628"/>
          </reference>
        </references>
      </pivotArea>
    </format>
    <format dxfId="2303">
      <pivotArea dataOnly="0" labelOnly="1" fieldPosition="0">
        <references count="3">
          <reference field="0" count="1" selected="0">
            <x v="153"/>
          </reference>
          <reference field="1" count="1" selected="0">
            <x v="628"/>
          </reference>
          <reference field="2" count="1">
            <x v="629"/>
          </reference>
        </references>
      </pivotArea>
    </format>
    <format dxfId="2302">
      <pivotArea dataOnly="0" labelOnly="1" fieldPosition="0">
        <references count="3">
          <reference field="0" count="1" selected="0">
            <x v="154"/>
          </reference>
          <reference field="1" count="1" selected="0">
            <x v="629"/>
          </reference>
          <reference field="2" count="1">
            <x v="630"/>
          </reference>
        </references>
      </pivotArea>
    </format>
    <format dxfId="2301">
      <pivotArea dataOnly="0" labelOnly="1" fieldPosition="0">
        <references count="3">
          <reference field="0" count="1" selected="0">
            <x v="155"/>
          </reference>
          <reference field="1" count="1" selected="0">
            <x v="630"/>
          </reference>
          <reference field="2" count="1">
            <x v="631"/>
          </reference>
        </references>
      </pivotArea>
    </format>
    <format dxfId="2300">
      <pivotArea dataOnly="0" labelOnly="1" fieldPosition="0">
        <references count="3">
          <reference field="0" count="1" selected="0">
            <x v="156"/>
          </reference>
          <reference field="1" count="1" selected="0">
            <x v="631"/>
          </reference>
          <reference field="2" count="1">
            <x v="632"/>
          </reference>
        </references>
      </pivotArea>
    </format>
    <format dxfId="2299">
      <pivotArea dataOnly="0" labelOnly="1" fieldPosition="0">
        <references count="3">
          <reference field="0" count="1" selected="0">
            <x v="157"/>
          </reference>
          <reference field="1" count="1" selected="0">
            <x v="632"/>
          </reference>
          <reference field="2" count="1">
            <x v="633"/>
          </reference>
        </references>
      </pivotArea>
    </format>
    <format dxfId="2298">
      <pivotArea dataOnly="0" labelOnly="1" fieldPosition="0">
        <references count="3">
          <reference field="0" count="1" selected="0">
            <x v="158"/>
          </reference>
          <reference field="1" count="1" selected="0">
            <x v="633"/>
          </reference>
          <reference field="2" count="1">
            <x v="634"/>
          </reference>
        </references>
      </pivotArea>
    </format>
    <format dxfId="2297">
      <pivotArea dataOnly="0" labelOnly="1" fieldPosition="0">
        <references count="3">
          <reference field="0" count="1" selected="0">
            <x v="159"/>
          </reference>
          <reference field="1" count="1" selected="0">
            <x v="634"/>
          </reference>
          <reference field="2" count="1">
            <x v="635"/>
          </reference>
        </references>
      </pivotArea>
    </format>
    <format dxfId="2296">
      <pivotArea dataOnly="0" labelOnly="1" fieldPosition="0">
        <references count="3">
          <reference field="0" count="1" selected="0">
            <x v="160"/>
          </reference>
          <reference field="1" count="1" selected="0">
            <x v="635"/>
          </reference>
          <reference field="2" count="1">
            <x v="636"/>
          </reference>
        </references>
      </pivotArea>
    </format>
    <format dxfId="2295">
      <pivotArea dataOnly="0" labelOnly="1" fieldPosition="0">
        <references count="3">
          <reference field="0" count="1" selected="0">
            <x v="161"/>
          </reference>
          <reference field="1" count="1" selected="0">
            <x v="636"/>
          </reference>
          <reference field="2" count="1">
            <x v="637"/>
          </reference>
        </references>
      </pivotArea>
    </format>
    <format dxfId="2294">
      <pivotArea dataOnly="0" labelOnly="1" fieldPosition="0">
        <references count="3">
          <reference field="0" count="1" selected="0">
            <x v="162"/>
          </reference>
          <reference field="1" count="1" selected="0">
            <x v="637"/>
          </reference>
          <reference field="2" count="1">
            <x v="638"/>
          </reference>
        </references>
      </pivotArea>
    </format>
    <format dxfId="2293">
      <pivotArea dataOnly="0" labelOnly="1" fieldPosition="0">
        <references count="3">
          <reference field="0" count="1" selected="0">
            <x v="163"/>
          </reference>
          <reference field="1" count="1" selected="0">
            <x v="638"/>
          </reference>
          <reference field="2" count="1">
            <x v="639"/>
          </reference>
        </references>
      </pivotArea>
    </format>
    <format dxfId="2292">
      <pivotArea dataOnly="0" labelOnly="1" fieldPosition="0">
        <references count="3">
          <reference field="0" count="1" selected="0">
            <x v="164"/>
          </reference>
          <reference field="1" count="1" selected="0">
            <x v="639"/>
          </reference>
          <reference field="2" count="1">
            <x v="640"/>
          </reference>
        </references>
      </pivotArea>
    </format>
    <format dxfId="2291">
      <pivotArea dataOnly="0" labelOnly="1" fieldPosition="0">
        <references count="3">
          <reference field="0" count="1" selected="0">
            <x v="165"/>
          </reference>
          <reference field="1" count="1" selected="0">
            <x v="640"/>
          </reference>
          <reference field="2" count="1">
            <x v="641"/>
          </reference>
        </references>
      </pivotArea>
    </format>
    <format dxfId="2290">
      <pivotArea dataOnly="0" labelOnly="1" fieldPosition="0">
        <references count="3">
          <reference field="0" count="1" selected="0">
            <x v="166"/>
          </reference>
          <reference field="1" count="1" selected="0">
            <x v="641"/>
          </reference>
          <reference field="2" count="1">
            <x v="642"/>
          </reference>
        </references>
      </pivotArea>
    </format>
    <format dxfId="2289">
      <pivotArea dataOnly="0" labelOnly="1" fieldPosition="0">
        <references count="3">
          <reference field="0" count="1" selected="0">
            <x v="167"/>
          </reference>
          <reference field="1" count="1" selected="0">
            <x v="642"/>
          </reference>
          <reference field="2" count="1">
            <x v="643"/>
          </reference>
        </references>
      </pivotArea>
    </format>
    <format dxfId="2288">
      <pivotArea dataOnly="0" labelOnly="1" fieldPosition="0">
        <references count="3">
          <reference field="0" count="1" selected="0">
            <x v="168"/>
          </reference>
          <reference field="1" count="1" selected="0">
            <x v="643"/>
          </reference>
          <reference field="2" count="1">
            <x v="644"/>
          </reference>
        </references>
      </pivotArea>
    </format>
    <format dxfId="2287">
      <pivotArea dataOnly="0" labelOnly="1" fieldPosition="0">
        <references count="3">
          <reference field="0" count="1" selected="0">
            <x v="169"/>
          </reference>
          <reference field="1" count="1" selected="0">
            <x v="644"/>
          </reference>
          <reference field="2" count="1">
            <x v="645"/>
          </reference>
        </references>
      </pivotArea>
    </format>
    <format dxfId="2286">
      <pivotArea dataOnly="0" labelOnly="1" fieldPosition="0">
        <references count="3">
          <reference field="0" count="1" selected="0">
            <x v="170"/>
          </reference>
          <reference field="1" count="1" selected="0">
            <x v="645"/>
          </reference>
          <reference field="2" count="1">
            <x v="646"/>
          </reference>
        </references>
      </pivotArea>
    </format>
    <format dxfId="2285">
      <pivotArea dataOnly="0" labelOnly="1" fieldPosition="0">
        <references count="3">
          <reference field="0" count="1" selected="0">
            <x v="171"/>
          </reference>
          <reference field="1" count="1" selected="0">
            <x v="646"/>
          </reference>
          <reference field="2" count="1">
            <x v="647"/>
          </reference>
        </references>
      </pivotArea>
    </format>
    <format dxfId="2284">
      <pivotArea dataOnly="0" labelOnly="1" fieldPosition="0">
        <references count="3">
          <reference field="0" count="1" selected="0">
            <x v="172"/>
          </reference>
          <reference field="1" count="1" selected="0">
            <x v="647"/>
          </reference>
          <reference field="2" count="1">
            <x v="648"/>
          </reference>
        </references>
      </pivotArea>
    </format>
    <format dxfId="2283">
      <pivotArea dataOnly="0" labelOnly="1" fieldPosition="0">
        <references count="3">
          <reference field="0" count="1" selected="0">
            <x v="173"/>
          </reference>
          <reference field="1" count="1" selected="0">
            <x v="648"/>
          </reference>
          <reference field="2" count="1">
            <x v="649"/>
          </reference>
        </references>
      </pivotArea>
    </format>
    <format dxfId="2282">
      <pivotArea dataOnly="0" labelOnly="1" fieldPosition="0">
        <references count="3">
          <reference field="0" count="1" selected="0">
            <x v="174"/>
          </reference>
          <reference field="1" count="1" selected="0">
            <x v="649"/>
          </reference>
          <reference field="2" count="1">
            <x v="650"/>
          </reference>
        </references>
      </pivotArea>
    </format>
    <format dxfId="2281">
      <pivotArea dataOnly="0" labelOnly="1" fieldPosition="0">
        <references count="3">
          <reference field="0" count="1" selected="0">
            <x v="175"/>
          </reference>
          <reference field="1" count="1" selected="0">
            <x v="650"/>
          </reference>
          <reference field="2" count="1">
            <x v="651"/>
          </reference>
        </references>
      </pivotArea>
    </format>
    <format dxfId="2280">
      <pivotArea dataOnly="0" labelOnly="1" fieldPosition="0">
        <references count="3">
          <reference field="0" count="1" selected="0">
            <x v="176"/>
          </reference>
          <reference field="1" count="1" selected="0">
            <x v="651"/>
          </reference>
          <reference field="2" count="1">
            <x v="652"/>
          </reference>
        </references>
      </pivotArea>
    </format>
    <format dxfId="2279">
      <pivotArea dataOnly="0" labelOnly="1" fieldPosition="0">
        <references count="3">
          <reference field="0" count="1" selected="0">
            <x v="177"/>
          </reference>
          <reference field="1" count="1" selected="0">
            <x v="652"/>
          </reference>
          <reference field="2" count="1">
            <x v="653"/>
          </reference>
        </references>
      </pivotArea>
    </format>
    <format dxfId="2278">
      <pivotArea dataOnly="0" labelOnly="1" fieldPosition="0">
        <references count="3">
          <reference field="0" count="1" selected="0">
            <x v="178"/>
          </reference>
          <reference field="1" count="1" selected="0">
            <x v="653"/>
          </reference>
          <reference field="2" count="1">
            <x v="654"/>
          </reference>
        </references>
      </pivotArea>
    </format>
    <format dxfId="2277">
      <pivotArea dataOnly="0" labelOnly="1" fieldPosition="0">
        <references count="3">
          <reference field="0" count="1" selected="0">
            <x v="179"/>
          </reference>
          <reference field="1" count="1" selected="0">
            <x v="654"/>
          </reference>
          <reference field="2" count="1">
            <x v="655"/>
          </reference>
        </references>
      </pivotArea>
    </format>
    <format dxfId="2276">
      <pivotArea dataOnly="0" labelOnly="1" fieldPosition="0">
        <references count="3">
          <reference field="0" count="1" selected="0">
            <x v="180"/>
          </reference>
          <reference field="1" count="1" selected="0">
            <x v="655"/>
          </reference>
          <reference field="2" count="1">
            <x v="656"/>
          </reference>
        </references>
      </pivotArea>
    </format>
    <format dxfId="2275">
      <pivotArea dataOnly="0" labelOnly="1" fieldPosition="0">
        <references count="3">
          <reference field="0" count="1" selected="0">
            <x v="181"/>
          </reference>
          <reference field="1" count="1" selected="0">
            <x v="656"/>
          </reference>
          <reference field="2" count="1">
            <x v="657"/>
          </reference>
        </references>
      </pivotArea>
    </format>
    <format dxfId="2274">
      <pivotArea dataOnly="0" labelOnly="1" fieldPosition="0">
        <references count="3">
          <reference field="0" count="1" selected="0">
            <x v="182"/>
          </reference>
          <reference field="1" count="1" selected="0">
            <x v="657"/>
          </reference>
          <reference field="2" count="1">
            <x v="658"/>
          </reference>
        </references>
      </pivotArea>
    </format>
    <format dxfId="2273">
      <pivotArea dataOnly="0" labelOnly="1" fieldPosition="0">
        <references count="3">
          <reference field="0" count="1" selected="0">
            <x v="183"/>
          </reference>
          <reference field="1" count="1" selected="0">
            <x v="658"/>
          </reference>
          <reference field="2" count="1">
            <x v="659"/>
          </reference>
        </references>
      </pivotArea>
    </format>
    <format dxfId="2272">
      <pivotArea dataOnly="0" labelOnly="1" fieldPosition="0">
        <references count="3">
          <reference field="0" count="1" selected="0">
            <x v="184"/>
          </reference>
          <reference field="1" count="1" selected="0">
            <x v="659"/>
          </reference>
          <reference field="2" count="1">
            <x v="660"/>
          </reference>
        </references>
      </pivotArea>
    </format>
    <format dxfId="2271">
      <pivotArea dataOnly="0" labelOnly="1" fieldPosition="0">
        <references count="3">
          <reference field="0" count="1" selected="0">
            <x v="185"/>
          </reference>
          <reference field="1" count="1" selected="0">
            <x v="660"/>
          </reference>
          <reference field="2" count="1">
            <x v="661"/>
          </reference>
        </references>
      </pivotArea>
    </format>
    <format dxfId="2270">
      <pivotArea dataOnly="0" labelOnly="1" fieldPosition="0">
        <references count="3">
          <reference field="0" count="1" selected="0">
            <x v="186"/>
          </reference>
          <reference field="1" count="1" selected="0">
            <x v="661"/>
          </reference>
          <reference field="2" count="1">
            <x v="662"/>
          </reference>
        </references>
      </pivotArea>
    </format>
    <format dxfId="2269">
      <pivotArea dataOnly="0" labelOnly="1" fieldPosition="0">
        <references count="3">
          <reference field="0" count="1" selected="0">
            <x v="187"/>
          </reference>
          <reference field="1" count="1" selected="0">
            <x v="662"/>
          </reference>
          <reference field="2" count="1">
            <x v="663"/>
          </reference>
        </references>
      </pivotArea>
    </format>
    <format dxfId="2268">
      <pivotArea dataOnly="0" labelOnly="1" fieldPosition="0">
        <references count="3">
          <reference field="0" count="1" selected="0">
            <x v="188"/>
          </reference>
          <reference field="1" count="1" selected="0">
            <x v="663"/>
          </reference>
          <reference field="2" count="1">
            <x v="664"/>
          </reference>
        </references>
      </pivotArea>
    </format>
    <format dxfId="2267">
      <pivotArea dataOnly="0" labelOnly="1" fieldPosition="0">
        <references count="3">
          <reference field="0" count="1" selected="0">
            <x v="189"/>
          </reference>
          <reference field="1" count="1" selected="0">
            <x v="664"/>
          </reference>
          <reference field="2" count="1">
            <x v="665"/>
          </reference>
        </references>
      </pivotArea>
    </format>
    <format dxfId="2266">
      <pivotArea dataOnly="0" labelOnly="1" fieldPosition="0">
        <references count="3">
          <reference field="0" count="1" selected="0">
            <x v="190"/>
          </reference>
          <reference field="1" count="1" selected="0">
            <x v="665"/>
          </reference>
          <reference field="2" count="1">
            <x v="666"/>
          </reference>
        </references>
      </pivotArea>
    </format>
    <format dxfId="2265">
      <pivotArea dataOnly="0" labelOnly="1" fieldPosition="0">
        <references count="3">
          <reference field="0" count="1" selected="0">
            <x v="191"/>
          </reference>
          <reference field="1" count="1" selected="0">
            <x v="666"/>
          </reference>
          <reference field="2" count="1">
            <x v="667"/>
          </reference>
        </references>
      </pivotArea>
    </format>
    <format dxfId="2264">
      <pivotArea dataOnly="0" labelOnly="1" fieldPosition="0">
        <references count="3">
          <reference field="0" count="1" selected="0">
            <x v="192"/>
          </reference>
          <reference field="1" count="1" selected="0">
            <x v="667"/>
          </reference>
          <reference field="2" count="1">
            <x v="668"/>
          </reference>
        </references>
      </pivotArea>
    </format>
    <format dxfId="2263">
      <pivotArea dataOnly="0" labelOnly="1" fieldPosition="0">
        <references count="3">
          <reference field="0" count="1" selected="0">
            <x v="193"/>
          </reference>
          <reference field="1" count="1" selected="0">
            <x v="668"/>
          </reference>
          <reference field="2" count="1">
            <x v="669"/>
          </reference>
        </references>
      </pivotArea>
    </format>
    <format dxfId="2262">
      <pivotArea dataOnly="0" labelOnly="1" fieldPosition="0">
        <references count="3">
          <reference field="0" count="1" selected="0">
            <x v="194"/>
          </reference>
          <reference field="1" count="1" selected="0">
            <x v="669"/>
          </reference>
          <reference field="2" count="1">
            <x v="670"/>
          </reference>
        </references>
      </pivotArea>
    </format>
    <format dxfId="2261">
      <pivotArea dataOnly="0" labelOnly="1" fieldPosition="0">
        <references count="3">
          <reference field="0" count="1" selected="0">
            <x v="195"/>
          </reference>
          <reference field="1" count="1" selected="0">
            <x v="670"/>
          </reference>
          <reference field="2" count="1">
            <x v="671"/>
          </reference>
        </references>
      </pivotArea>
    </format>
    <format dxfId="2260">
      <pivotArea dataOnly="0" labelOnly="1" fieldPosition="0">
        <references count="3">
          <reference field="0" count="1" selected="0">
            <x v="196"/>
          </reference>
          <reference field="1" count="1" selected="0">
            <x v="671"/>
          </reference>
          <reference field="2" count="1">
            <x v="672"/>
          </reference>
        </references>
      </pivotArea>
    </format>
    <format dxfId="2259">
      <pivotArea dataOnly="0" labelOnly="1" fieldPosition="0">
        <references count="3">
          <reference field="0" count="1" selected="0">
            <x v="197"/>
          </reference>
          <reference field="1" count="1" selected="0">
            <x v="672"/>
          </reference>
          <reference field="2" count="1">
            <x v="673"/>
          </reference>
        </references>
      </pivotArea>
    </format>
    <format dxfId="2258">
      <pivotArea dataOnly="0" labelOnly="1" fieldPosition="0">
        <references count="3">
          <reference field="0" count="1" selected="0">
            <x v="198"/>
          </reference>
          <reference field="1" count="1" selected="0">
            <x v="673"/>
          </reference>
          <reference field="2" count="1">
            <x v="674"/>
          </reference>
        </references>
      </pivotArea>
    </format>
    <format dxfId="2257">
      <pivotArea dataOnly="0" labelOnly="1" fieldPosition="0">
        <references count="3">
          <reference field="0" count="1" selected="0">
            <x v="199"/>
          </reference>
          <reference field="1" count="1" selected="0">
            <x v="674"/>
          </reference>
          <reference field="2" count="1">
            <x v="675"/>
          </reference>
        </references>
      </pivotArea>
    </format>
    <format dxfId="2256">
      <pivotArea dataOnly="0" labelOnly="1" fieldPosition="0">
        <references count="3">
          <reference field="0" count="1" selected="0">
            <x v="200"/>
          </reference>
          <reference field="1" count="1" selected="0">
            <x v="675"/>
          </reference>
          <reference field="2" count="1">
            <x v="676"/>
          </reference>
        </references>
      </pivotArea>
    </format>
    <format dxfId="2255">
      <pivotArea dataOnly="0" labelOnly="1" fieldPosition="0">
        <references count="3">
          <reference field="0" count="1" selected="0">
            <x v="201"/>
          </reference>
          <reference field="1" count="1" selected="0">
            <x v="676"/>
          </reference>
          <reference field="2" count="1">
            <x v="677"/>
          </reference>
        </references>
      </pivotArea>
    </format>
    <format dxfId="2254">
      <pivotArea dataOnly="0" labelOnly="1" fieldPosition="0">
        <references count="3">
          <reference field="0" count="1" selected="0">
            <x v="202"/>
          </reference>
          <reference field="1" count="1" selected="0">
            <x v="677"/>
          </reference>
          <reference field="2" count="1">
            <x v="678"/>
          </reference>
        </references>
      </pivotArea>
    </format>
    <format dxfId="2253">
      <pivotArea dataOnly="0" labelOnly="1" fieldPosition="0">
        <references count="3">
          <reference field="0" count="1" selected="0">
            <x v="203"/>
          </reference>
          <reference field="1" count="1" selected="0">
            <x v="678"/>
          </reference>
          <reference field="2" count="1">
            <x v="679"/>
          </reference>
        </references>
      </pivotArea>
    </format>
    <format dxfId="2252">
      <pivotArea dataOnly="0" labelOnly="1" fieldPosition="0">
        <references count="3">
          <reference field="0" count="1" selected="0">
            <x v="204"/>
          </reference>
          <reference field="1" count="1" selected="0">
            <x v="679"/>
          </reference>
          <reference field="2" count="1">
            <x v="680"/>
          </reference>
        </references>
      </pivotArea>
    </format>
    <format dxfId="2251">
      <pivotArea dataOnly="0" labelOnly="1" fieldPosition="0">
        <references count="3">
          <reference field="0" count="1" selected="0">
            <x v="205"/>
          </reference>
          <reference field="1" count="1" selected="0">
            <x v="680"/>
          </reference>
          <reference field="2" count="1">
            <x v="681"/>
          </reference>
        </references>
      </pivotArea>
    </format>
    <format dxfId="2250">
      <pivotArea dataOnly="0" labelOnly="1" fieldPosition="0">
        <references count="3">
          <reference field="0" count="1" selected="0">
            <x v="206"/>
          </reference>
          <reference field="1" count="1" selected="0">
            <x v="681"/>
          </reference>
          <reference field="2" count="1">
            <x v="682"/>
          </reference>
        </references>
      </pivotArea>
    </format>
    <format dxfId="2249">
      <pivotArea dataOnly="0" labelOnly="1" fieldPosition="0">
        <references count="3">
          <reference field="0" count="1" selected="0">
            <x v="207"/>
          </reference>
          <reference field="1" count="1" selected="0">
            <x v="682"/>
          </reference>
          <reference field="2" count="1">
            <x v="683"/>
          </reference>
        </references>
      </pivotArea>
    </format>
    <format dxfId="2248">
      <pivotArea dataOnly="0" labelOnly="1" fieldPosition="0">
        <references count="3">
          <reference field="0" count="1" selected="0">
            <x v="208"/>
          </reference>
          <reference field="1" count="1" selected="0">
            <x v="683"/>
          </reference>
          <reference field="2" count="1">
            <x v="684"/>
          </reference>
        </references>
      </pivotArea>
    </format>
    <format dxfId="2247">
      <pivotArea dataOnly="0" labelOnly="1" fieldPosition="0">
        <references count="3">
          <reference field="0" count="1" selected="0">
            <x v="209"/>
          </reference>
          <reference field="1" count="1" selected="0">
            <x v="684"/>
          </reference>
          <reference field="2" count="1">
            <x v="685"/>
          </reference>
        </references>
      </pivotArea>
    </format>
    <format dxfId="2246">
      <pivotArea dataOnly="0" labelOnly="1" fieldPosition="0">
        <references count="3">
          <reference field="0" count="1" selected="0">
            <x v="210"/>
          </reference>
          <reference field="1" count="1" selected="0">
            <x v="685"/>
          </reference>
          <reference field="2" count="1">
            <x v="686"/>
          </reference>
        </references>
      </pivotArea>
    </format>
    <format dxfId="2245">
      <pivotArea dataOnly="0" labelOnly="1" fieldPosition="0">
        <references count="3">
          <reference field="0" count="1" selected="0">
            <x v="211"/>
          </reference>
          <reference field="1" count="1" selected="0">
            <x v="686"/>
          </reference>
          <reference field="2" count="1">
            <x v="687"/>
          </reference>
        </references>
      </pivotArea>
    </format>
    <format dxfId="2244">
      <pivotArea dataOnly="0" labelOnly="1" fieldPosition="0">
        <references count="3">
          <reference field="0" count="1" selected="0">
            <x v="212"/>
          </reference>
          <reference field="1" count="1" selected="0">
            <x v="687"/>
          </reference>
          <reference field="2" count="1">
            <x v="688"/>
          </reference>
        </references>
      </pivotArea>
    </format>
    <format dxfId="2243">
      <pivotArea dataOnly="0" labelOnly="1" fieldPosition="0">
        <references count="3">
          <reference field="0" count="1" selected="0">
            <x v="213"/>
          </reference>
          <reference field="1" count="1" selected="0">
            <x v="688"/>
          </reference>
          <reference field="2" count="1">
            <x v="689"/>
          </reference>
        </references>
      </pivotArea>
    </format>
    <format dxfId="2242">
      <pivotArea dataOnly="0" labelOnly="1" fieldPosition="0">
        <references count="3">
          <reference field="0" count="1" selected="0">
            <x v="214"/>
          </reference>
          <reference field="1" count="1" selected="0">
            <x v="689"/>
          </reference>
          <reference field="2" count="1">
            <x v="690"/>
          </reference>
        </references>
      </pivotArea>
    </format>
    <format dxfId="2241">
      <pivotArea dataOnly="0" labelOnly="1" fieldPosition="0">
        <references count="3">
          <reference field="0" count="1" selected="0">
            <x v="215"/>
          </reference>
          <reference field="1" count="1" selected="0">
            <x v="690"/>
          </reference>
          <reference field="2" count="1">
            <x v="691"/>
          </reference>
        </references>
      </pivotArea>
    </format>
    <format dxfId="2240">
      <pivotArea dataOnly="0" labelOnly="1" fieldPosition="0">
        <references count="3">
          <reference field="0" count="1" selected="0">
            <x v="216"/>
          </reference>
          <reference field="1" count="1" selected="0">
            <x v="691"/>
          </reference>
          <reference field="2" count="1">
            <x v="692"/>
          </reference>
        </references>
      </pivotArea>
    </format>
    <format dxfId="2239">
      <pivotArea dataOnly="0" labelOnly="1" fieldPosition="0">
        <references count="3">
          <reference field="0" count="1" selected="0">
            <x v="217"/>
          </reference>
          <reference field="1" count="1" selected="0">
            <x v="692"/>
          </reference>
          <reference field="2" count="1">
            <x v="693"/>
          </reference>
        </references>
      </pivotArea>
    </format>
    <format dxfId="2238">
      <pivotArea dataOnly="0" labelOnly="1" fieldPosition="0">
        <references count="3">
          <reference field="0" count="1" selected="0">
            <x v="218"/>
          </reference>
          <reference field="1" count="1" selected="0">
            <x v="693"/>
          </reference>
          <reference field="2" count="1">
            <x v="694"/>
          </reference>
        </references>
      </pivotArea>
    </format>
    <format dxfId="2237">
      <pivotArea dataOnly="0" labelOnly="1" fieldPosition="0">
        <references count="3">
          <reference field="0" count="1" selected="0">
            <x v="219"/>
          </reference>
          <reference field="1" count="1" selected="0">
            <x v="694"/>
          </reference>
          <reference field="2" count="1">
            <x v="695"/>
          </reference>
        </references>
      </pivotArea>
    </format>
    <format dxfId="2236">
      <pivotArea dataOnly="0" labelOnly="1" fieldPosition="0">
        <references count="3">
          <reference field="0" count="1" selected="0">
            <x v="220"/>
          </reference>
          <reference field="1" count="1" selected="0">
            <x v="695"/>
          </reference>
          <reference field="2" count="1">
            <x v="696"/>
          </reference>
        </references>
      </pivotArea>
    </format>
    <format dxfId="2235">
      <pivotArea dataOnly="0" labelOnly="1" fieldPosition="0">
        <references count="3">
          <reference field="0" count="1" selected="0">
            <x v="221"/>
          </reference>
          <reference field="1" count="1" selected="0">
            <x v="696"/>
          </reference>
          <reference field="2" count="1">
            <x v="697"/>
          </reference>
        </references>
      </pivotArea>
    </format>
    <format dxfId="2234">
      <pivotArea dataOnly="0" labelOnly="1" fieldPosition="0">
        <references count="3">
          <reference field="0" count="1" selected="0">
            <x v="222"/>
          </reference>
          <reference field="1" count="1" selected="0">
            <x v="697"/>
          </reference>
          <reference field="2" count="1">
            <x v="698"/>
          </reference>
        </references>
      </pivotArea>
    </format>
    <format dxfId="2233">
      <pivotArea dataOnly="0" labelOnly="1" fieldPosition="0">
        <references count="3">
          <reference field="0" count="1" selected="0">
            <x v="223"/>
          </reference>
          <reference field="1" count="1" selected="0">
            <x v="698"/>
          </reference>
          <reference field="2" count="1">
            <x v="699"/>
          </reference>
        </references>
      </pivotArea>
    </format>
    <format dxfId="2232">
      <pivotArea dataOnly="0" labelOnly="1" fieldPosition="0">
        <references count="3">
          <reference field="0" count="1" selected="0">
            <x v="224"/>
          </reference>
          <reference field="1" count="1" selected="0">
            <x v="699"/>
          </reference>
          <reference field="2" count="1">
            <x v="700"/>
          </reference>
        </references>
      </pivotArea>
    </format>
    <format dxfId="2231">
      <pivotArea dataOnly="0" labelOnly="1" fieldPosition="0">
        <references count="3">
          <reference field="0" count="1" selected="0">
            <x v="225"/>
          </reference>
          <reference field="1" count="1" selected="0">
            <x v="700"/>
          </reference>
          <reference field="2" count="1">
            <x v="701"/>
          </reference>
        </references>
      </pivotArea>
    </format>
    <format dxfId="2230">
      <pivotArea dataOnly="0" labelOnly="1" fieldPosition="0">
        <references count="3">
          <reference field="0" count="1" selected="0">
            <x v="226"/>
          </reference>
          <reference field="1" count="1" selected="0">
            <x v="701"/>
          </reference>
          <reference field="2" count="1">
            <x v="702"/>
          </reference>
        </references>
      </pivotArea>
    </format>
    <format dxfId="2229">
      <pivotArea dataOnly="0" labelOnly="1" fieldPosition="0">
        <references count="3">
          <reference field="0" count="1" selected="0">
            <x v="227"/>
          </reference>
          <reference field="1" count="1" selected="0">
            <x v="702"/>
          </reference>
          <reference field="2" count="1">
            <x v="703"/>
          </reference>
        </references>
      </pivotArea>
    </format>
    <format dxfId="2228">
      <pivotArea dataOnly="0" labelOnly="1" fieldPosition="0">
        <references count="3">
          <reference field="0" count="1" selected="0">
            <x v="228"/>
          </reference>
          <reference field="1" count="1" selected="0">
            <x v="703"/>
          </reference>
          <reference field="2" count="1">
            <x v="704"/>
          </reference>
        </references>
      </pivotArea>
    </format>
    <format dxfId="2227">
      <pivotArea dataOnly="0" labelOnly="1" fieldPosition="0">
        <references count="3">
          <reference field="0" count="1" selected="0">
            <x v="229"/>
          </reference>
          <reference field="1" count="1" selected="0">
            <x v="704"/>
          </reference>
          <reference field="2" count="1">
            <x v="705"/>
          </reference>
        </references>
      </pivotArea>
    </format>
    <format dxfId="2226">
      <pivotArea dataOnly="0" labelOnly="1" fieldPosition="0">
        <references count="3">
          <reference field="0" count="1" selected="0">
            <x v="230"/>
          </reference>
          <reference field="1" count="1" selected="0">
            <x v="705"/>
          </reference>
          <reference field="2" count="1">
            <x v="706"/>
          </reference>
        </references>
      </pivotArea>
    </format>
    <format dxfId="2225">
      <pivotArea dataOnly="0" labelOnly="1" fieldPosition="0">
        <references count="3">
          <reference field="0" count="1" selected="0">
            <x v="231"/>
          </reference>
          <reference field="1" count="1" selected="0">
            <x v="706"/>
          </reference>
          <reference field="2" count="1">
            <x v="707"/>
          </reference>
        </references>
      </pivotArea>
    </format>
    <format dxfId="2224">
      <pivotArea dataOnly="0" labelOnly="1" fieldPosition="0">
        <references count="3">
          <reference field="0" count="1" selected="0">
            <x v="232"/>
          </reference>
          <reference field="1" count="1" selected="0">
            <x v="707"/>
          </reference>
          <reference field="2" count="1">
            <x v="708"/>
          </reference>
        </references>
      </pivotArea>
    </format>
    <format dxfId="2223">
      <pivotArea dataOnly="0" labelOnly="1" fieldPosition="0">
        <references count="3">
          <reference field="0" count="1" selected="0">
            <x v="233"/>
          </reference>
          <reference field="1" count="1" selected="0">
            <x v="708"/>
          </reference>
          <reference field="2" count="1">
            <x v="709"/>
          </reference>
        </references>
      </pivotArea>
    </format>
    <format dxfId="2222">
      <pivotArea dataOnly="0" labelOnly="1" fieldPosition="0">
        <references count="3">
          <reference field="0" count="1" selected="0">
            <x v="234"/>
          </reference>
          <reference field="1" count="1" selected="0">
            <x v="709"/>
          </reference>
          <reference field="2" count="1">
            <x v="710"/>
          </reference>
        </references>
      </pivotArea>
    </format>
    <format dxfId="2221">
      <pivotArea dataOnly="0" labelOnly="1" fieldPosition="0">
        <references count="3">
          <reference field="0" count="1" selected="0">
            <x v="235"/>
          </reference>
          <reference field="1" count="1" selected="0">
            <x v="710"/>
          </reference>
          <reference field="2" count="1">
            <x v="711"/>
          </reference>
        </references>
      </pivotArea>
    </format>
    <format dxfId="2220">
      <pivotArea dataOnly="0" labelOnly="1" fieldPosition="0">
        <references count="3">
          <reference field="0" count="1" selected="0">
            <x v="236"/>
          </reference>
          <reference field="1" count="1" selected="0">
            <x v="711"/>
          </reference>
          <reference field="2" count="1">
            <x v="712"/>
          </reference>
        </references>
      </pivotArea>
    </format>
    <format dxfId="2219">
      <pivotArea dataOnly="0" labelOnly="1" fieldPosition="0">
        <references count="3">
          <reference field="0" count="1" selected="0">
            <x v="237"/>
          </reference>
          <reference field="1" count="1" selected="0">
            <x v="712"/>
          </reference>
          <reference field="2" count="1">
            <x v="713"/>
          </reference>
        </references>
      </pivotArea>
    </format>
    <format dxfId="2218">
      <pivotArea dataOnly="0" labelOnly="1" fieldPosition="0">
        <references count="3">
          <reference field="0" count="1" selected="0">
            <x v="238"/>
          </reference>
          <reference field="1" count="1" selected="0">
            <x v="713"/>
          </reference>
          <reference field="2" count="1">
            <x v="714"/>
          </reference>
        </references>
      </pivotArea>
    </format>
    <format dxfId="2217">
      <pivotArea dataOnly="0" labelOnly="1" fieldPosition="0">
        <references count="3">
          <reference field="0" count="1" selected="0">
            <x v="239"/>
          </reference>
          <reference field="1" count="1" selected="0">
            <x v="714"/>
          </reference>
          <reference field="2" count="1">
            <x v="715"/>
          </reference>
        </references>
      </pivotArea>
    </format>
    <format dxfId="2216">
      <pivotArea dataOnly="0" labelOnly="1" fieldPosition="0">
        <references count="3">
          <reference field="0" count="1" selected="0">
            <x v="240"/>
          </reference>
          <reference field="1" count="1" selected="0">
            <x v="715"/>
          </reference>
          <reference field="2" count="1">
            <x v="716"/>
          </reference>
        </references>
      </pivotArea>
    </format>
    <format dxfId="2215">
      <pivotArea dataOnly="0" labelOnly="1" fieldPosition="0">
        <references count="3">
          <reference field="0" count="1" selected="0">
            <x v="241"/>
          </reference>
          <reference field="1" count="1" selected="0">
            <x v="716"/>
          </reference>
          <reference field="2" count="1">
            <x v="717"/>
          </reference>
        </references>
      </pivotArea>
    </format>
    <format dxfId="2214">
      <pivotArea dataOnly="0" labelOnly="1" fieldPosition="0">
        <references count="3">
          <reference field="0" count="1" selected="0">
            <x v="242"/>
          </reference>
          <reference field="1" count="1" selected="0">
            <x v="717"/>
          </reference>
          <reference field="2" count="1">
            <x v="718"/>
          </reference>
        </references>
      </pivotArea>
    </format>
    <format dxfId="2213">
      <pivotArea dataOnly="0" labelOnly="1" fieldPosition="0">
        <references count="3">
          <reference field="0" count="1" selected="0">
            <x v="243"/>
          </reference>
          <reference field="1" count="1" selected="0">
            <x v="718"/>
          </reference>
          <reference field="2" count="1">
            <x v="719"/>
          </reference>
        </references>
      </pivotArea>
    </format>
    <format dxfId="2212">
      <pivotArea dataOnly="0" labelOnly="1" fieldPosition="0">
        <references count="3">
          <reference field="0" count="1" selected="0">
            <x v="244"/>
          </reference>
          <reference field="1" count="1" selected="0">
            <x v="719"/>
          </reference>
          <reference field="2" count="1">
            <x v="720"/>
          </reference>
        </references>
      </pivotArea>
    </format>
    <format dxfId="2211">
      <pivotArea dataOnly="0" labelOnly="1" fieldPosition="0">
        <references count="3">
          <reference field="0" count="1" selected="0">
            <x v="245"/>
          </reference>
          <reference field="1" count="1" selected="0">
            <x v="720"/>
          </reference>
          <reference field="2" count="1">
            <x v="721"/>
          </reference>
        </references>
      </pivotArea>
    </format>
    <format dxfId="2210">
      <pivotArea dataOnly="0" labelOnly="1" fieldPosition="0">
        <references count="3">
          <reference field="0" count="1" selected="0">
            <x v="246"/>
          </reference>
          <reference field="1" count="1" selected="0">
            <x v="721"/>
          </reference>
          <reference field="2" count="1">
            <x v="722"/>
          </reference>
        </references>
      </pivotArea>
    </format>
    <format dxfId="2209">
      <pivotArea dataOnly="0" labelOnly="1" fieldPosition="0">
        <references count="3">
          <reference field="0" count="1" selected="0">
            <x v="247"/>
          </reference>
          <reference field="1" count="1" selected="0">
            <x v="722"/>
          </reference>
          <reference field="2" count="1">
            <x v="723"/>
          </reference>
        </references>
      </pivotArea>
    </format>
    <format dxfId="2208">
      <pivotArea dataOnly="0" labelOnly="1" fieldPosition="0">
        <references count="3">
          <reference field="0" count="1" selected="0">
            <x v="248"/>
          </reference>
          <reference field="1" count="1" selected="0">
            <x v="723"/>
          </reference>
          <reference field="2" count="1">
            <x v="724"/>
          </reference>
        </references>
      </pivotArea>
    </format>
    <format dxfId="2207">
      <pivotArea dataOnly="0" labelOnly="1" fieldPosition="0">
        <references count="3">
          <reference field="0" count="1" selected="0">
            <x v="249"/>
          </reference>
          <reference field="1" count="1" selected="0">
            <x v="724"/>
          </reference>
          <reference field="2" count="1">
            <x v="725"/>
          </reference>
        </references>
      </pivotArea>
    </format>
    <format dxfId="2206">
      <pivotArea dataOnly="0" labelOnly="1" fieldPosition="0">
        <references count="3">
          <reference field="0" count="1" selected="0">
            <x v="250"/>
          </reference>
          <reference field="1" count="1" selected="0">
            <x v="725"/>
          </reference>
          <reference field="2" count="1">
            <x v="726"/>
          </reference>
        </references>
      </pivotArea>
    </format>
    <format dxfId="2205">
      <pivotArea dataOnly="0" labelOnly="1" fieldPosition="0">
        <references count="3">
          <reference field="0" count="1" selected="0">
            <x v="251"/>
          </reference>
          <reference field="1" count="1" selected="0">
            <x v="726"/>
          </reference>
          <reference field="2" count="1">
            <x v="727"/>
          </reference>
        </references>
      </pivotArea>
    </format>
    <format dxfId="2204">
      <pivotArea dataOnly="0" labelOnly="1" fieldPosition="0">
        <references count="3">
          <reference field="0" count="1" selected="0">
            <x v="252"/>
          </reference>
          <reference field="1" count="1" selected="0">
            <x v="727"/>
          </reference>
          <reference field="2" count="1">
            <x v="728"/>
          </reference>
        </references>
      </pivotArea>
    </format>
    <format dxfId="2203">
      <pivotArea dataOnly="0" labelOnly="1" fieldPosition="0">
        <references count="3">
          <reference field="0" count="1" selected="0">
            <x v="253"/>
          </reference>
          <reference field="1" count="1" selected="0">
            <x v="728"/>
          </reference>
          <reference field="2" count="1">
            <x v="729"/>
          </reference>
        </references>
      </pivotArea>
    </format>
    <format dxfId="2202">
      <pivotArea dataOnly="0" labelOnly="1" fieldPosition="0">
        <references count="3">
          <reference field="0" count="1" selected="0">
            <x v="254"/>
          </reference>
          <reference field="1" count="1" selected="0">
            <x v="729"/>
          </reference>
          <reference field="2" count="1">
            <x v="730"/>
          </reference>
        </references>
      </pivotArea>
    </format>
    <format dxfId="2201">
      <pivotArea dataOnly="0" labelOnly="1" fieldPosition="0">
        <references count="3">
          <reference field="0" count="1" selected="0">
            <x v="255"/>
          </reference>
          <reference field="1" count="1" selected="0">
            <x v="730"/>
          </reference>
          <reference field="2" count="1">
            <x v="731"/>
          </reference>
        </references>
      </pivotArea>
    </format>
    <format dxfId="2200">
      <pivotArea dataOnly="0" labelOnly="1" fieldPosition="0">
        <references count="3">
          <reference field="0" count="1" selected="0">
            <x v="256"/>
          </reference>
          <reference field="1" count="1" selected="0">
            <x v="731"/>
          </reference>
          <reference field="2" count="1">
            <x v="732"/>
          </reference>
        </references>
      </pivotArea>
    </format>
    <format dxfId="2199">
      <pivotArea dataOnly="0" labelOnly="1" fieldPosition="0">
        <references count="3">
          <reference field="0" count="1" selected="0">
            <x v="257"/>
          </reference>
          <reference field="1" count="1" selected="0">
            <x v="732"/>
          </reference>
          <reference field="2" count="1">
            <x v="733"/>
          </reference>
        </references>
      </pivotArea>
    </format>
    <format dxfId="2198">
      <pivotArea dataOnly="0" labelOnly="1" fieldPosition="0">
        <references count="3">
          <reference field="0" count="1" selected="0">
            <x v="258"/>
          </reference>
          <reference field="1" count="1" selected="0">
            <x v="733"/>
          </reference>
          <reference field="2" count="1">
            <x v="734"/>
          </reference>
        </references>
      </pivotArea>
    </format>
    <format dxfId="2197">
      <pivotArea dataOnly="0" labelOnly="1" fieldPosition="0">
        <references count="3">
          <reference field="0" count="1" selected="0">
            <x v="259"/>
          </reference>
          <reference field="1" count="1" selected="0">
            <x v="734"/>
          </reference>
          <reference field="2" count="1">
            <x v="735"/>
          </reference>
        </references>
      </pivotArea>
    </format>
    <format dxfId="2196">
      <pivotArea dataOnly="0" labelOnly="1" fieldPosition="0">
        <references count="3">
          <reference field="0" count="1" selected="0">
            <x v="260"/>
          </reference>
          <reference field="1" count="1" selected="0">
            <x v="735"/>
          </reference>
          <reference field="2" count="1">
            <x v="736"/>
          </reference>
        </references>
      </pivotArea>
    </format>
    <format dxfId="2195">
      <pivotArea dataOnly="0" labelOnly="1" fieldPosition="0">
        <references count="3">
          <reference field="0" count="1" selected="0">
            <x v="261"/>
          </reference>
          <reference field="1" count="1" selected="0">
            <x v="736"/>
          </reference>
          <reference field="2" count="1">
            <x v="737"/>
          </reference>
        </references>
      </pivotArea>
    </format>
    <format dxfId="2194">
      <pivotArea dataOnly="0" labelOnly="1" fieldPosition="0">
        <references count="3">
          <reference field="0" count="1" selected="0">
            <x v="262"/>
          </reference>
          <reference field="1" count="1" selected="0">
            <x v="737"/>
          </reference>
          <reference field="2" count="1">
            <x v="738"/>
          </reference>
        </references>
      </pivotArea>
    </format>
    <format dxfId="2193">
      <pivotArea dataOnly="0" labelOnly="1" fieldPosition="0">
        <references count="3">
          <reference field="0" count="1" selected="0">
            <x v="263"/>
          </reference>
          <reference field="1" count="1" selected="0">
            <x v="738"/>
          </reference>
          <reference field="2" count="1">
            <x v="739"/>
          </reference>
        </references>
      </pivotArea>
    </format>
    <format dxfId="2192">
      <pivotArea dataOnly="0" labelOnly="1" fieldPosition="0">
        <references count="3">
          <reference field="0" count="1" selected="0">
            <x v="264"/>
          </reference>
          <reference field="1" count="1" selected="0">
            <x v="739"/>
          </reference>
          <reference field="2" count="1">
            <x v="740"/>
          </reference>
        </references>
      </pivotArea>
    </format>
    <format dxfId="2191">
      <pivotArea dataOnly="0" labelOnly="1" fieldPosition="0">
        <references count="3">
          <reference field="0" count="1" selected="0">
            <x v="265"/>
          </reference>
          <reference field="1" count="1" selected="0">
            <x v="740"/>
          </reference>
          <reference field="2" count="1">
            <x v="741"/>
          </reference>
        </references>
      </pivotArea>
    </format>
    <format dxfId="2190">
      <pivotArea dataOnly="0" labelOnly="1" fieldPosition="0">
        <references count="3">
          <reference field="0" count="1" selected="0">
            <x v="266"/>
          </reference>
          <reference field="1" count="1" selected="0">
            <x v="741"/>
          </reference>
          <reference field="2" count="1">
            <x v="742"/>
          </reference>
        </references>
      </pivotArea>
    </format>
    <format dxfId="2189">
      <pivotArea dataOnly="0" labelOnly="1" fieldPosition="0">
        <references count="3">
          <reference field="0" count="1" selected="0">
            <x v="267"/>
          </reference>
          <reference field="1" count="1" selected="0">
            <x v="742"/>
          </reference>
          <reference field="2" count="1">
            <x v="743"/>
          </reference>
        </references>
      </pivotArea>
    </format>
    <format dxfId="2188">
      <pivotArea dataOnly="0" labelOnly="1" fieldPosition="0">
        <references count="3">
          <reference field="0" count="1" selected="0">
            <x v="268"/>
          </reference>
          <reference field="1" count="1" selected="0">
            <x v="743"/>
          </reference>
          <reference field="2" count="1">
            <x v="744"/>
          </reference>
        </references>
      </pivotArea>
    </format>
    <format dxfId="2187">
      <pivotArea dataOnly="0" labelOnly="1" fieldPosition="0">
        <references count="3">
          <reference field="0" count="1" selected="0">
            <x v="269"/>
          </reference>
          <reference field="1" count="1" selected="0">
            <x v="744"/>
          </reference>
          <reference field="2" count="1">
            <x v="745"/>
          </reference>
        </references>
      </pivotArea>
    </format>
    <format dxfId="2186">
      <pivotArea dataOnly="0" labelOnly="1" fieldPosition="0">
        <references count="3">
          <reference field="0" count="1" selected="0">
            <x v="270"/>
          </reference>
          <reference field="1" count="1" selected="0">
            <x v="745"/>
          </reference>
          <reference field="2" count="1">
            <x v="746"/>
          </reference>
        </references>
      </pivotArea>
    </format>
    <format dxfId="2185">
      <pivotArea dataOnly="0" labelOnly="1" fieldPosition="0">
        <references count="3">
          <reference field="0" count="1" selected="0">
            <x v="271"/>
          </reference>
          <reference field="1" count="1" selected="0">
            <x v="746"/>
          </reference>
          <reference field="2" count="1">
            <x v="747"/>
          </reference>
        </references>
      </pivotArea>
    </format>
    <format dxfId="2184">
      <pivotArea dataOnly="0" labelOnly="1" fieldPosition="0">
        <references count="3">
          <reference field="0" count="1" selected="0">
            <x v="272"/>
          </reference>
          <reference field="1" count="1" selected="0">
            <x v="747"/>
          </reference>
          <reference field="2" count="1">
            <x v="748"/>
          </reference>
        </references>
      </pivotArea>
    </format>
    <format dxfId="2183">
      <pivotArea dataOnly="0" labelOnly="1" fieldPosition="0">
        <references count="3">
          <reference field="0" count="1" selected="0">
            <x v="273"/>
          </reference>
          <reference field="1" count="1" selected="0">
            <x v="748"/>
          </reference>
          <reference field="2" count="1">
            <x v="749"/>
          </reference>
        </references>
      </pivotArea>
    </format>
    <format dxfId="2182">
      <pivotArea dataOnly="0" labelOnly="1" fieldPosition="0">
        <references count="3">
          <reference field="0" count="1" selected="0">
            <x v="274"/>
          </reference>
          <reference field="1" count="1" selected="0">
            <x v="749"/>
          </reference>
          <reference field="2" count="1">
            <x v="750"/>
          </reference>
        </references>
      </pivotArea>
    </format>
    <format dxfId="2181">
      <pivotArea dataOnly="0" labelOnly="1" fieldPosition="0">
        <references count="3">
          <reference field="0" count="1" selected="0">
            <x v="275"/>
          </reference>
          <reference field="1" count="1" selected="0">
            <x v="750"/>
          </reference>
          <reference field="2" count="1">
            <x v="751"/>
          </reference>
        </references>
      </pivotArea>
    </format>
    <format dxfId="2180">
      <pivotArea dataOnly="0" labelOnly="1" fieldPosition="0">
        <references count="3">
          <reference field="0" count="1" selected="0">
            <x v="276"/>
          </reference>
          <reference field="1" count="1" selected="0">
            <x v="751"/>
          </reference>
          <reference field="2" count="1">
            <x v="752"/>
          </reference>
        </references>
      </pivotArea>
    </format>
    <format dxfId="2179">
      <pivotArea dataOnly="0" labelOnly="1" fieldPosition="0">
        <references count="3">
          <reference field="0" count="1" selected="0">
            <x v="277"/>
          </reference>
          <reference field="1" count="1" selected="0">
            <x v="752"/>
          </reference>
          <reference field="2" count="1">
            <x v="753"/>
          </reference>
        </references>
      </pivotArea>
    </format>
    <format dxfId="2178">
      <pivotArea dataOnly="0" labelOnly="1" fieldPosition="0">
        <references count="3">
          <reference field="0" count="1" selected="0">
            <x v="278"/>
          </reference>
          <reference field="1" count="1" selected="0">
            <x v="753"/>
          </reference>
          <reference field="2" count="1">
            <x v="754"/>
          </reference>
        </references>
      </pivotArea>
    </format>
    <format dxfId="2177">
      <pivotArea dataOnly="0" labelOnly="1" fieldPosition="0">
        <references count="3">
          <reference field="0" count="1" selected="0">
            <x v="279"/>
          </reference>
          <reference field="1" count="1" selected="0">
            <x v="754"/>
          </reference>
          <reference field="2" count="1">
            <x v="755"/>
          </reference>
        </references>
      </pivotArea>
    </format>
    <format dxfId="2176">
      <pivotArea dataOnly="0" labelOnly="1" fieldPosition="0">
        <references count="3">
          <reference field="0" count="1" selected="0">
            <x v="280"/>
          </reference>
          <reference field="1" count="1" selected="0">
            <x v="755"/>
          </reference>
          <reference field="2" count="1">
            <x v="756"/>
          </reference>
        </references>
      </pivotArea>
    </format>
    <format dxfId="2175">
      <pivotArea dataOnly="0" labelOnly="1" fieldPosition="0">
        <references count="3">
          <reference field="0" count="1" selected="0">
            <x v="281"/>
          </reference>
          <reference field="1" count="1" selected="0">
            <x v="756"/>
          </reference>
          <reference field="2" count="1">
            <x v="757"/>
          </reference>
        </references>
      </pivotArea>
    </format>
    <format dxfId="2174">
      <pivotArea dataOnly="0" labelOnly="1" fieldPosition="0">
        <references count="3">
          <reference field="0" count="1" selected="0">
            <x v="282"/>
          </reference>
          <reference field="1" count="1" selected="0">
            <x v="757"/>
          </reference>
          <reference field="2" count="1">
            <x v="758"/>
          </reference>
        </references>
      </pivotArea>
    </format>
    <format dxfId="2173">
      <pivotArea dataOnly="0" labelOnly="1" fieldPosition="0">
        <references count="3">
          <reference field="0" count="1" selected="0">
            <x v="283"/>
          </reference>
          <reference field="1" count="1" selected="0">
            <x v="758"/>
          </reference>
          <reference field="2" count="1">
            <x v="759"/>
          </reference>
        </references>
      </pivotArea>
    </format>
    <format dxfId="2172">
      <pivotArea dataOnly="0" labelOnly="1" fieldPosition="0">
        <references count="3">
          <reference field="0" count="1" selected="0">
            <x v="284"/>
          </reference>
          <reference field="1" count="1" selected="0">
            <x v="759"/>
          </reference>
          <reference field="2" count="1">
            <x v="760"/>
          </reference>
        </references>
      </pivotArea>
    </format>
    <format dxfId="2171">
      <pivotArea dataOnly="0" labelOnly="1" fieldPosition="0">
        <references count="3">
          <reference field="0" count="1" selected="0">
            <x v="285"/>
          </reference>
          <reference field="1" count="1" selected="0">
            <x v="760"/>
          </reference>
          <reference field="2" count="1">
            <x v="761"/>
          </reference>
        </references>
      </pivotArea>
    </format>
    <format dxfId="2170">
      <pivotArea dataOnly="0" labelOnly="1" fieldPosition="0">
        <references count="3">
          <reference field="0" count="1" selected="0">
            <x v="286"/>
          </reference>
          <reference field="1" count="1" selected="0">
            <x v="761"/>
          </reference>
          <reference field="2" count="1">
            <x v="762"/>
          </reference>
        </references>
      </pivotArea>
    </format>
    <format dxfId="2169">
      <pivotArea dataOnly="0" labelOnly="1" fieldPosition="0">
        <references count="3">
          <reference field="0" count="1" selected="0">
            <x v="287"/>
          </reference>
          <reference field="1" count="1" selected="0">
            <x v="762"/>
          </reference>
          <reference field="2" count="1">
            <x v="763"/>
          </reference>
        </references>
      </pivotArea>
    </format>
    <format dxfId="2168">
      <pivotArea dataOnly="0" labelOnly="1" fieldPosition="0">
        <references count="3">
          <reference field="0" count="1" selected="0">
            <x v="288"/>
          </reference>
          <reference field="1" count="1" selected="0">
            <x v="763"/>
          </reference>
          <reference field="2" count="1">
            <x v="764"/>
          </reference>
        </references>
      </pivotArea>
    </format>
    <format dxfId="2167">
      <pivotArea dataOnly="0" labelOnly="1" fieldPosition="0">
        <references count="3">
          <reference field="0" count="1" selected="0">
            <x v="289"/>
          </reference>
          <reference field="1" count="1" selected="0">
            <x v="764"/>
          </reference>
          <reference field="2" count="1">
            <x v="765"/>
          </reference>
        </references>
      </pivotArea>
    </format>
    <format dxfId="2166">
      <pivotArea dataOnly="0" labelOnly="1" fieldPosition="0">
        <references count="3">
          <reference field="0" count="1" selected="0">
            <x v="290"/>
          </reference>
          <reference field="1" count="1" selected="0">
            <x v="765"/>
          </reference>
          <reference field="2" count="1">
            <x v="766"/>
          </reference>
        </references>
      </pivotArea>
    </format>
    <format dxfId="2165">
      <pivotArea dataOnly="0" labelOnly="1" fieldPosition="0">
        <references count="3">
          <reference field="0" count="1" selected="0">
            <x v="291"/>
          </reference>
          <reference field="1" count="1" selected="0">
            <x v="766"/>
          </reference>
          <reference field="2" count="1">
            <x v="767"/>
          </reference>
        </references>
      </pivotArea>
    </format>
    <format dxfId="2164">
      <pivotArea dataOnly="0" labelOnly="1" fieldPosition="0">
        <references count="3">
          <reference field="0" count="1" selected="0">
            <x v="292"/>
          </reference>
          <reference field="1" count="1" selected="0">
            <x v="767"/>
          </reference>
          <reference field="2" count="1">
            <x v="768"/>
          </reference>
        </references>
      </pivotArea>
    </format>
    <format dxfId="2163">
      <pivotArea dataOnly="0" labelOnly="1" fieldPosition="0">
        <references count="3">
          <reference field="0" count="1" selected="0">
            <x v="293"/>
          </reference>
          <reference field="1" count="1" selected="0">
            <x v="768"/>
          </reference>
          <reference field="2" count="1">
            <x v="769"/>
          </reference>
        </references>
      </pivotArea>
    </format>
    <format dxfId="2162">
      <pivotArea dataOnly="0" labelOnly="1" fieldPosition="0">
        <references count="3">
          <reference field="0" count="1" selected="0">
            <x v="294"/>
          </reference>
          <reference field="1" count="1" selected="0">
            <x v="769"/>
          </reference>
          <reference field="2" count="1">
            <x v="770"/>
          </reference>
        </references>
      </pivotArea>
    </format>
    <format dxfId="2161">
      <pivotArea dataOnly="0" labelOnly="1" fieldPosition="0">
        <references count="3">
          <reference field="0" count="1" selected="0">
            <x v="295"/>
          </reference>
          <reference field="1" count="1" selected="0">
            <x v="770"/>
          </reference>
          <reference field="2" count="1">
            <x v="771"/>
          </reference>
        </references>
      </pivotArea>
    </format>
    <format dxfId="2160">
      <pivotArea dataOnly="0" labelOnly="1" fieldPosition="0">
        <references count="3">
          <reference field="0" count="1" selected="0">
            <x v="296"/>
          </reference>
          <reference field="1" count="1" selected="0">
            <x v="771"/>
          </reference>
          <reference field="2" count="1">
            <x v="772"/>
          </reference>
        </references>
      </pivotArea>
    </format>
    <format dxfId="2159">
      <pivotArea dataOnly="0" labelOnly="1" fieldPosition="0">
        <references count="3">
          <reference field="0" count="1" selected="0">
            <x v="297"/>
          </reference>
          <reference field="1" count="1" selected="0">
            <x v="772"/>
          </reference>
          <reference field="2" count="1">
            <x v="773"/>
          </reference>
        </references>
      </pivotArea>
    </format>
    <format dxfId="2158">
      <pivotArea dataOnly="0" labelOnly="1" fieldPosition="0">
        <references count="3">
          <reference field="0" count="1" selected="0">
            <x v="298"/>
          </reference>
          <reference field="1" count="1" selected="0">
            <x v="773"/>
          </reference>
          <reference field="2" count="1">
            <x v="774"/>
          </reference>
        </references>
      </pivotArea>
    </format>
    <format dxfId="2157">
      <pivotArea dataOnly="0" labelOnly="1" fieldPosition="0">
        <references count="3">
          <reference field="0" count="1" selected="0">
            <x v="299"/>
          </reference>
          <reference field="1" count="1" selected="0">
            <x v="774"/>
          </reference>
          <reference field="2" count="1">
            <x v="775"/>
          </reference>
        </references>
      </pivotArea>
    </format>
    <format dxfId="2156">
      <pivotArea dataOnly="0" labelOnly="1" fieldPosition="0">
        <references count="3">
          <reference field="0" count="1" selected="0">
            <x v="300"/>
          </reference>
          <reference field="1" count="1" selected="0">
            <x v="775"/>
          </reference>
          <reference field="2" count="1">
            <x v="776"/>
          </reference>
        </references>
      </pivotArea>
    </format>
    <format dxfId="2155">
      <pivotArea dataOnly="0" labelOnly="1" fieldPosition="0">
        <references count="3">
          <reference field="0" count="1" selected="0">
            <x v="301"/>
          </reference>
          <reference field="1" count="1" selected="0">
            <x v="776"/>
          </reference>
          <reference field="2" count="1">
            <x v="777"/>
          </reference>
        </references>
      </pivotArea>
    </format>
    <format dxfId="2154">
      <pivotArea dataOnly="0" labelOnly="1" fieldPosition="0">
        <references count="3">
          <reference field="0" count="1" selected="0">
            <x v="302"/>
          </reference>
          <reference field="1" count="1" selected="0">
            <x v="777"/>
          </reference>
          <reference field="2" count="1">
            <x v="778"/>
          </reference>
        </references>
      </pivotArea>
    </format>
    <format dxfId="2153">
      <pivotArea dataOnly="0" labelOnly="1" fieldPosition="0">
        <references count="3">
          <reference field="0" count="1" selected="0">
            <x v="303"/>
          </reference>
          <reference field="1" count="1" selected="0">
            <x v="778"/>
          </reference>
          <reference field="2" count="1">
            <x v="779"/>
          </reference>
        </references>
      </pivotArea>
    </format>
    <format dxfId="2152">
      <pivotArea dataOnly="0" labelOnly="1" fieldPosition="0">
        <references count="3">
          <reference field="0" count="1" selected="0">
            <x v="304"/>
          </reference>
          <reference field="1" count="1" selected="0">
            <x v="779"/>
          </reference>
          <reference field="2" count="1">
            <x v="780"/>
          </reference>
        </references>
      </pivotArea>
    </format>
    <format dxfId="2151">
      <pivotArea dataOnly="0" labelOnly="1" fieldPosition="0">
        <references count="3">
          <reference field="0" count="1" selected="0">
            <x v="305"/>
          </reference>
          <reference field="1" count="1" selected="0">
            <x v="780"/>
          </reference>
          <reference field="2" count="1">
            <x v="781"/>
          </reference>
        </references>
      </pivotArea>
    </format>
    <format dxfId="2150">
      <pivotArea dataOnly="0" labelOnly="1" fieldPosition="0">
        <references count="3">
          <reference field="0" count="1" selected="0">
            <x v="306"/>
          </reference>
          <reference field="1" count="1" selected="0">
            <x v="781"/>
          </reference>
          <reference field="2" count="1">
            <x v="782"/>
          </reference>
        </references>
      </pivotArea>
    </format>
    <format dxfId="2149">
      <pivotArea dataOnly="0" labelOnly="1" fieldPosition="0">
        <references count="3">
          <reference field="0" count="1" selected="0">
            <x v="307"/>
          </reference>
          <reference field="1" count="1" selected="0">
            <x v="782"/>
          </reference>
          <reference field="2" count="1">
            <x v="783"/>
          </reference>
        </references>
      </pivotArea>
    </format>
    <format dxfId="2148">
      <pivotArea dataOnly="0" labelOnly="1" fieldPosition="0">
        <references count="3">
          <reference field="0" count="1" selected="0">
            <x v="308"/>
          </reference>
          <reference field="1" count="1" selected="0">
            <x v="783"/>
          </reference>
          <reference field="2" count="1">
            <x v="784"/>
          </reference>
        </references>
      </pivotArea>
    </format>
    <format dxfId="2147">
      <pivotArea dataOnly="0" labelOnly="1" fieldPosition="0">
        <references count="3">
          <reference field="0" count="1" selected="0">
            <x v="309"/>
          </reference>
          <reference field="1" count="1" selected="0">
            <x v="784"/>
          </reference>
          <reference field="2" count="1">
            <x v="785"/>
          </reference>
        </references>
      </pivotArea>
    </format>
    <format dxfId="2146">
      <pivotArea dataOnly="0" labelOnly="1" fieldPosition="0">
        <references count="3">
          <reference field="0" count="1" selected="0">
            <x v="310"/>
          </reference>
          <reference field="1" count="1" selected="0">
            <x v="785"/>
          </reference>
          <reference field="2" count="1">
            <x v="786"/>
          </reference>
        </references>
      </pivotArea>
    </format>
    <format dxfId="2145">
      <pivotArea dataOnly="0" labelOnly="1" fieldPosition="0">
        <references count="3">
          <reference field="0" count="1" selected="0">
            <x v="311"/>
          </reference>
          <reference field="1" count="1" selected="0">
            <x v="786"/>
          </reference>
          <reference field="2" count="1">
            <x v="787"/>
          </reference>
        </references>
      </pivotArea>
    </format>
    <format dxfId="2144">
      <pivotArea dataOnly="0" labelOnly="1" fieldPosition="0">
        <references count="3">
          <reference field="0" count="1" selected="0">
            <x v="312"/>
          </reference>
          <reference field="1" count="1" selected="0">
            <x v="787"/>
          </reference>
          <reference field="2" count="1">
            <x v="788"/>
          </reference>
        </references>
      </pivotArea>
    </format>
    <format dxfId="2143">
      <pivotArea dataOnly="0" labelOnly="1" fieldPosition="0">
        <references count="3">
          <reference field="0" count="1" selected="0">
            <x v="313"/>
          </reference>
          <reference field="1" count="1" selected="0">
            <x v="788"/>
          </reference>
          <reference field="2" count="1">
            <x v="789"/>
          </reference>
        </references>
      </pivotArea>
    </format>
    <format dxfId="2142">
      <pivotArea dataOnly="0" labelOnly="1" fieldPosition="0">
        <references count="3">
          <reference field="0" count="1" selected="0">
            <x v="314"/>
          </reference>
          <reference field="1" count="1" selected="0">
            <x v="789"/>
          </reference>
          <reference field="2" count="1">
            <x v="790"/>
          </reference>
        </references>
      </pivotArea>
    </format>
    <format dxfId="2141">
      <pivotArea dataOnly="0" labelOnly="1" fieldPosition="0">
        <references count="3">
          <reference field="0" count="1" selected="0">
            <x v="315"/>
          </reference>
          <reference field="1" count="1" selected="0">
            <x v="790"/>
          </reference>
          <reference field="2" count="1">
            <x v="791"/>
          </reference>
        </references>
      </pivotArea>
    </format>
    <format dxfId="2140">
      <pivotArea dataOnly="0" labelOnly="1" fieldPosition="0">
        <references count="3">
          <reference field="0" count="1" selected="0">
            <x v="316"/>
          </reference>
          <reference field="1" count="1" selected="0">
            <x v="791"/>
          </reference>
          <reference field="2" count="1">
            <x v="792"/>
          </reference>
        </references>
      </pivotArea>
    </format>
    <format dxfId="2139">
      <pivotArea dataOnly="0" labelOnly="1" fieldPosition="0">
        <references count="3">
          <reference field="0" count="1" selected="0">
            <x v="317"/>
          </reference>
          <reference field="1" count="1" selected="0">
            <x v="792"/>
          </reference>
          <reference field="2" count="1">
            <x v="793"/>
          </reference>
        </references>
      </pivotArea>
    </format>
    <format dxfId="2138">
      <pivotArea dataOnly="0" labelOnly="1" fieldPosition="0">
        <references count="3">
          <reference field="0" count="1" selected="0">
            <x v="318"/>
          </reference>
          <reference field="1" count="1" selected="0">
            <x v="793"/>
          </reference>
          <reference field="2" count="1">
            <x v="794"/>
          </reference>
        </references>
      </pivotArea>
    </format>
    <format dxfId="2137">
      <pivotArea dataOnly="0" labelOnly="1" fieldPosition="0">
        <references count="3">
          <reference field="0" count="1" selected="0">
            <x v="319"/>
          </reference>
          <reference field="1" count="1" selected="0">
            <x v="794"/>
          </reference>
          <reference field="2" count="1">
            <x v="795"/>
          </reference>
        </references>
      </pivotArea>
    </format>
    <format dxfId="2136">
      <pivotArea dataOnly="0" labelOnly="1" fieldPosition="0">
        <references count="3">
          <reference field="0" count="1" selected="0">
            <x v="320"/>
          </reference>
          <reference field="1" count="1" selected="0">
            <x v="795"/>
          </reference>
          <reference field="2" count="1">
            <x v="796"/>
          </reference>
        </references>
      </pivotArea>
    </format>
    <format dxfId="2135">
      <pivotArea dataOnly="0" labelOnly="1" fieldPosition="0">
        <references count="3">
          <reference field="0" count="1" selected="0">
            <x v="321"/>
          </reference>
          <reference field="1" count="1" selected="0">
            <x v="796"/>
          </reference>
          <reference field="2" count="1">
            <x v="797"/>
          </reference>
        </references>
      </pivotArea>
    </format>
    <format dxfId="2134">
      <pivotArea dataOnly="0" labelOnly="1" fieldPosition="0">
        <references count="3">
          <reference field="0" count="1" selected="0">
            <x v="322"/>
          </reference>
          <reference field="1" count="1" selected="0">
            <x v="797"/>
          </reference>
          <reference field="2" count="1">
            <x v="798"/>
          </reference>
        </references>
      </pivotArea>
    </format>
    <format dxfId="2133">
      <pivotArea dataOnly="0" labelOnly="1" fieldPosition="0">
        <references count="3">
          <reference field="0" count="1" selected="0">
            <x v="323"/>
          </reference>
          <reference field="1" count="1" selected="0">
            <x v="798"/>
          </reference>
          <reference field="2" count="1">
            <x v="799"/>
          </reference>
        </references>
      </pivotArea>
    </format>
    <format dxfId="2132">
      <pivotArea dataOnly="0" labelOnly="1" fieldPosition="0">
        <references count="3">
          <reference field="0" count="1" selected="0">
            <x v="324"/>
          </reference>
          <reference field="1" count="1" selected="0">
            <x v="799"/>
          </reference>
          <reference field="2" count="1">
            <x v="800"/>
          </reference>
        </references>
      </pivotArea>
    </format>
    <format dxfId="2131">
      <pivotArea dataOnly="0" labelOnly="1" fieldPosition="0">
        <references count="3">
          <reference field="0" count="1" selected="0">
            <x v="325"/>
          </reference>
          <reference field="1" count="1" selected="0">
            <x v="800"/>
          </reference>
          <reference field="2" count="1">
            <x v="801"/>
          </reference>
        </references>
      </pivotArea>
    </format>
    <format dxfId="2130">
      <pivotArea dataOnly="0" labelOnly="1" fieldPosition="0">
        <references count="3">
          <reference field="0" count="1" selected="0">
            <x v="326"/>
          </reference>
          <reference field="1" count="1" selected="0">
            <x v="801"/>
          </reference>
          <reference field="2" count="1">
            <x v="802"/>
          </reference>
        </references>
      </pivotArea>
    </format>
    <format dxfId="2129">
      <pivotArea dataOnly="0" labelOnly="1" fieldPosition="0">
        <references count="3">
          <reference field="0" count="1" selected="0">
            <x v="327"/>
          </reference>
          <reference field="1" count="1" selected="0">
            <x v="802"/>
          </reference>
          <reference field="2" count="1">
            <x v="803"/>
          </reference>
        </references>
      </pivotArea>
    </format>
    <format dxfId="2128">
      <pivotArea dataOnly="0" labelOnly="1" fieldPosition="0">
        <references count="3">
          <reference field="0" count="1" selected="0">
            <x v="328"/>
          </reference>
          <reference field="1" count="1" selected="0">
            <x v="803"/>
          </reference>
          <reference field="2" count="1">
            <x v="804"/>
          </reference>
        </references>
      </pivotArea>
    </format>
    <format dxfId="2127">
      <pivotArea dataOnly="0" labelOnly="1" fieldPosition="0">
        <references count="3">
          <reference field="0" count="1" selected="0">
            <x v="329"/>
          </reference>
          <reference field="1" count="1" selected="0">
            <x v="804"/>
          </reference>
          <reference field="2" count="1">
            <x v="805"/>
          </reference>
        </references>
      </pivotArea>
    </format>
    <format dxfId="2126">
      <pivotArea dataOnly="0" labelOnly="1" fieldPosition="0">
        <references count="3">
          <reference field="0" count="1" selected="0">
            <x v="330"/>
          </reference>
          <reference field="1" count="1" selected="0">
            <x v="805"/>
          </reference>
          <reference field="2" count="1">
            <x v="806"/>
          </reference>
        </references>
      </pivotArea>
    </format>
    <format dxfId="2125">
      <pivotArea dataOnly="0" labelOnly="1" fieldPosition="0">
        <references count="3">
          <reference field="0" count="1" selected="0">
            <x v="331"/>
          </reference>
          <reference field="1" count="1" selected="0">
            <x v="806"/>
          </reference>
          <reference field="2" count="1">
            <x v="807"/>
          </reference>
        </references>
      </pivotArea>
    </format>
    <format dxfId="2124">
      <pivotArea dataOnly="0" labelOnly="1" fieldPosition="0">
        <references count="3">
          <reference field="0" count="1" selected="0">
            <x v="332"/>
          </reference>
          <reference field="1" count="1" selected="0">
            <x v="807"/>
          </reference>
          <reference field="2" count="1">
            <x v="808"/>
          </reference>
        </references>
      </pivotArea>
    </format>
    <format dxfId="2123">
      <pivotArea dataOnly="0" labelOnly="1" fieldPosition="0">
        <references count="3">
          <reference field="0" count="1" selected="0">
            <x v="333"/>
          </reference>
          <reference field="1" count="1" selected="0">
            <x v="808"/>
          </reference>
          <reference field="2" count="1">
            <x v="809"/>
          </reference>
        </references>
      </pivotArea>
    </format>
    <format dxfId="2122">
      <pivotArea dataOnly="0" labelOnly="1" fieldPosition="0">
        <references count="3">
          <reference field="0" count="1" selected="0">
            <x v="334"/>
          </reference>
          <reference field="1" count="1" selected="0">
            <x v="809"/>
          </reference>
          <reference field="2" count="1">
            <x v="810"/>
          </reference>
        </references>
      </pivotArea>
    </format>
    <format dxfId="2121">
      <pivotArea dataOnly="0" labelOnly="1" fieldPosition="0">
        <references count="3">
          <reference field="0" count="1" selected="0">
            <x v="335"/>
          </reference>
          <reference field="1" count="1" selected="0">
            <x v="810"/>
          </reference>
          <reference field="2" count="1">
            <x v="811"/>
          </reference>
        </references>
      </pivotArea>
    </format>
    <format dxfId="2120">
      <pivotArea dataOnly="0" labelOnly="1" fieldPosition="0">
        <references count="3">
          <reference field="0" count="1" selected="0">
            <x v="336"/>
          </reference>
          <reference field="1" count="1" selected="0">
            <x v="811"/>
          </reference>
          <reference field="2" count="1">
            <x v="812"/>
          </reference>
        </references>
      </pivotArea>
    </format>
    <format dxfId="2119">
      <pivotArea dataOnly="0" labelOnly="1" fieldPosition="0">
        <references count="3">
          <reference field="0" count="1" selected="0">
            <x v="337"/>
          </reference>
          <reference field="1" count="1" selected="0">
            <x v="812"/>
          </reference>
          <reference field="2" count="1">
            <x v="813"/>
          </reference>
        </references>
      </pivotArea>
    </format>
    <format dxfId="2118">
      <pivotArea dataOnly="0" labelOnly="1" fieldPosition="0">
        <references count="3">
          <reference field="0" count="1" selected="0">
            <x v="338"/>
          </reference>
          <reference field="1" count="1" selected="0">
            <x v="813"/>
          </reference>
          <reference field="2" count="1">
            <x v="814"/>
          </reference>
        </references>
      </pivotArea>
    </format>
    <format dxfId="2117">
      <pivotArea dataOnly="0" labelOnly="1" fieldPosition="0">
        <references count="3">
          <reference field="0" count="1" selected="0">
            <x v="339"/>
          </reference>
          <reference field="1" count="1" selected="0">
            <x v="814"/>
          </reference>
          <reference field="2" count="1">
            <x v="815"/>
          </reference>
        </references>
      </pivotArea>
    </format>
    <format dxfId="2116">
      <pivotArea dataOnly="0" labelOnly="1" fieldPosition="0">
        <references count="3">
          <reference field="0" count="1" selected="0">
            <x v="340"/>
          </reference>
          <reference field="1" count="1" selected="0">
            <x v="815"/>
          </reference>
          <reference field="2" count="1">
            <x v="816"/>
          </reference>
        </references>
      </pivotArea>
    </format>
    <format dxfId="2115">
      <pivotArea dataOnly="0" labelOnly="1" fieldPosition="0">
        <references count="3">
          <reference field="0" count="1" selected="0">
            <x v="341"/>
          </reference>
          <reference field="1" count="1" selected="0">
            <x v="816"/>
          </reference>
          <reference field="2" count="1">
            <x v="817"/>
          </reference>
        </references>
      </pivotArea>
    </format>
    <format dxfId="2114">
      <pivotArea dataOnly="0" labelOnly="1" fieldPosition="0">
        <references count="3">
          <reference field="0" count="1" selected="0">
            <x v="342"/>
          </reference>
          <reference field="1" count="1" selected="0">
            <x v="817"/>
          </reference>
          <reference field="2" count="1">
            <x v="818"/>
          </reference>
        </references>
      </pivotArea>
    </format>
    <format dxfId="2113">
      <pivotArea dataOnly="0" labelOnly="1" fieldPosition="0">
        <references count="3">
          <reference field="0" count="1" selected="0">
            <x v="343"/>
          </reference>
          <reference field="1" count="1" selected="0">
            <x v="818"/>
          </reference>
          <reference field="2" count="1">
            <x v="819"/>
          </reference>
        </references>
      </pivotArea>
    </format>
    <format dxfId="2112">
      <pivotArea dataOnly="0" labelOnly="1" fieldPosition="0">
        <references count="3">
          <reference field="0" count="1" selected="0">
            <x v="344"/>
          </reference>
          <reference field="1" count="1" selected="0">
            <x v="819"/>
          </reference>
          <reference field="2" count="1">
            <x v="820"/>
          </reference>
        </references>
      </pivotArea>
    </format>
    <format dxfId="2111">
      <pivotArea dataOnly="0" labelOnly="1" fieldPosition="0">
        <references count="3">
          <reference field="0" count="1" selected="0">
            <x v="345"/>
          </reference>
          <reference field="1" count="1" selected="0">
            <x v="820"/>
          </reference>
          <reference field="2" count="1">
            <x v="821"/>
          </reference>
        </references>
      </pivotArea>
    </format>
    <format dxfId="2110">
      <pivotArea dataOnly="0" labelOnly="1" fieldPosition="0">
        <references count="3">
          <reference field="0" count="1" selected="0">
            <x v="346"/>
          </reference>
          <reference field="1" count="1" selected="0">
            <x v="821"/>
          </reference>
          <reference field="2" count="1">
            <x v="822"/>
          </reference>
        </references>
      </pivotArea>
    </format>
    <format dxfId="2109">
      <pivotArea dataOnly="0" labelOnly="1" fieldPosition="0">
        <references count="3">
          <reference field="0" count="1" selected="0">
            <x v="347"/>
          </reference>
          <reference field="1" count="1" selected="0">
            <x v="822"/>
          </reference>
          <reference field="2" count="1">
            <x v="823"/>
          </reference>
        </references>
      </pivotArea>
    </format>
    <format dxfId="2108">
      <pivotArea dataOnly="0" labelOnly="1" fieldPosition="0">
        <references count="3">
          <reference field="0" count="1" selected="0">
            <x v="348"/>
          </reference>
          <reference field="1" count="1" selected="0">
            <x v="823"/>
          </reference>
          <reference field="2" count="1">
            <x v="824"/>
          </reference>
        </references>
      </pivotArea>
    </format>
    <format dxfId="2107">
      <pivotArea dataOnly="0" labelOnly="1" fieldPosition="0">
        <references count="3">
          <reference field="0" count="1" selected="0">
            <x v="349"/>
          </reference>
          <reference field="1" count="1" selected="0">
            <x v="824"/>
          </reference>
          <reference field="2" count="1">
            <x v="825"/>
          </reference>
        </references>
      </pivotArea>
    </format>
    <format dxfId="2106">
      <pivotArea dataOnly="0" labelOnly="1" fieldPosition="0">
        <references count="3">
          <reference field="0" count="1" selected="0">
            <x v="350"/>
          </reference>
          <reference field="1" count="1" selected="0">
            <x v="825"/>
          </reference>
          <reference field="2" count="1">
            <x v="826"/>
          </reference>
        </references>
      </pivotArea>
    </format>
    <format dxfId="2105">
      <pivotArea dataOnly="0" labelOnly="1" fieldPosition="0">
        <references count="3">
          <reference field="0" count="1" selected="0">
            <x v="351"/>
          </reference>
          <reference field="1" count="1" selected="0">
            <x v="826"/>
          </reference>
          <reference field="2" count="1">
            <x v="827"/>
          </reference>
        </references>
      </pivotArea>
    </format>
    <format dxfId="2104">
      <pivotArea dataOnly="0" labelOnly="1" fieldPosition="0">
        <references count="3">
          <reference field="0" count="1" selected="0">
            <x v="352"/>
          </reference>
          <reference field="1" count="1" selected="0">
            <x v="827"/>
          </reference>
          <reference field="2" count="1">
            <x v="828"/>
          </reference>
        </references>
      </pivotArea>
    </format>
    <format dxfId="2103">
      <pivotArea dataOnly="0" labelOnly="1" fieldPosition="0">
        <references count="3">
          <reference field="0" count="1" selected="0">
            <x v="353"/>
          </reference>
          <reference field="1" count="1" selected="0">
            <x v="828"/>
          </reference>
          <reference field="2" count="1">
            <x v="829"/>
          </reference>
        </references>
      </pivotArea>
    </format>
    <format dxfId="2102">
      <pivotArea dataOnly="0" labelOnly="1" fieldPosition="0">
        <references count="3">
          <reference field="0" count="1" selected="0">
            <x v="354"/>
          </reference>
          <reference field="1" count="1" selected="0">
            <x v="829"/>
          </reference>
          <reference field="2" count="1">
            <x v="830"/>
          </reference>
        </references>
      </pivotArea>
    </format>
    <format dxfId="2101">
      <pivotArea dataOnly="0" labelOnly="1" fieldPosition="0">
        <references count="3">
          <reference field="0" count="1" selected="0">
            <x v="355"/>
          </reference>
          <reference field="1" count="1" selected="0">
            <x v="830"/>
          </reference>
          <reference field="2" count="1">
            <x v="831"/>
          </reference>
        </references>
      </pivotArea>
    </format>
    <format dxfId="2100">
      <pivotArea dataOnly="0" labelOnly="1" fieldPosition="0">
        <references count="3">
          <reference field="0" count="1" selected="0">
            <x v="356"/>
          </reference>
          <reference field="1" count="1" selected="0">
            <x v="831"/>
          </reference>
          <reference field="2" count="1">
            <x v="832"/>
          </reference>
        </references>
      </pivotArea>
    </format>
    <format dxfId="2099">
      <pivotArea dataOnly="0" labelOnly="1" fieldPosition="0">
        <references count="3">
          <reference field="0" count="1" selected="0">
            <x v="357"/>
          </reference>
          <reference field="1" count="1" selected="0">
            <x v="832"/>
          </reference>
          <reference field="2" count="1">
            <x v="833"/>
          </reference>
        </references>
      </pivotArea>
    </format>
    <format dxfId="2098">
      <pivotArea dataOnly="0" labelOnly="1" fieldPosition="0">
        <references count="3">
          <reference field="0" count="1" selected="0">
            <x v="358"/>
          </reference>
          <reference field="1" count="1" selected="0">
            <x v="833"/>
          </reference>
          <reference field="2" count="1">
            <x v="834"/>
          </reference>
        </references>
      </pivotArea>
    </format>
    <format dxfId="2097">
      <pivotArea dataOnly="0" labelOnly="1" fieldPosition="0">
        <references count="3">
          <reference field="0" count="1" selected="0">
            <x v="359"/>
          </reference>
          <reference field="1" count="1" selected="0">
            <x v="834"/>
          </reference>
          <reference field="2" count="1">
            <x v="835"/>
          </reference>
        </references>
      </pivotArea>
    </format>
    <format dxfId="2096">
      <pivotArea dataOnly="0" labelOnly="1" fieldPosition="0">
        <references count="3">
          <reference field="0" count="1" selected="0">
            <x v="360"/>
          </reference>
          <reference field="1" count="1" selected="0">
            <x v="835"/>
          </reference>
          <reference field="2" count="1">
            <x v="836"/>
          </reference>
        </references>
      </pivotArea>
    </format>
    <format dxfId="2095">
      <pivotArea dataOnly="0" labelOnly="1" fieldPosition="0">
        <references count="3">
          <reference field="0" count="1" selected="0">
            <x v="361"/>
          </reference>
          <reference field="1" count="1" selected="0">
            <x v="836"/>
          </reference>
          <reference field="2" count="1">
            <x v="837"/>
          </reference>
        </references>
      </pivotArea>
    </format>
    <format dxfId="2094">
      <pivotArea dataOnly="0" labelOnly="1" fieldPosition="0">
        <references count="3">
          <reference field="0" count="1" selected="0">
            <x v="362"/>
          </reference>
          <reference field="1" count="1" selected="0">
            <x v="837"/>
          </reference>
          <reference field="2" count="1">
            <x v="838"/>
          </reference>
        </references>
      </pivotArea>
    </format>
    <format dxfId="2093">
      <pivotArea dataOnly="0" labelOnly="1" fieldPosition="0">
        <references count="3">
          <reference field="0" count="1" selected="0">
            <x v="363"/>
          </reference>
          <reference field="1" count="1" selected="0">
            <x v="838"/>
          </reference>
          <reference field="2" count="1">
            <x v="839"/>
          </reference>
        </references>
      </pivotArea>
    </format>
    <format dxfId="2092">
      <pivotArea dataOnly="0" labelOnly="1" fieldPosition="0">
        <references count="3">
          <reference field="0" count="1" selected="0">
            <x v="364"/>
          </reference>
          <reference field="1" count="1" selected="0">
            <x v="839"/>
          </reference>
          <reference field="2" count="1">
            <x v="840"/>
          </reference>
        </references>
      </pivotArea>
    </format>
    <format dxfId="2091">
      <pivotArea dataOnly="0" labelOnly="1" fieldPosition="0">
        <references count="3">
          <reference field="0" count="1" selected="0">
            <x v="365"/>
          </reference>
          <reference field="1" count="1" selected="0">
            <x v="840"/>
          </reference>
          <reference field="2" count="1">
            <x v="841"/>
          </reference>
        </references>
      </pivotArea>
    </format>
    <format dxfId="2090">
      <pivotArea dataOnly="0" labelOnly="1" fieldPosition="0">
        <references count="3">
          <reference field="0" count="1" selected="0">
            <x v="366"/>
          </reference>
          <reference field="1" count="1" selected="0">
            <x v="841"/>
          </reference>
          <reference field="2" count="1">
            <x v="842"/>
          </reference>
        </references>
      </pivotArea>
    </format>
    <format dxfId="2089">
      <pivotArea dataOnly="0" labelOnly="1" fieldPosition="0">
        <references count="3">
          <reference field="0" count="1" selected="0">
            <x v="367"/>
          </reference>
          <reference field="1" count="1" selected="0">
            <x v="842"/>
          </reference>
          <reference field="2" count="1">
            <x v="843"/>
          </reference>
        </references>
      </pivotArea>
    </format>
    <format dxfId="2088">
      <pivotArea dataOnly="0" labelOnly="1" fieldPosition="0">
        <references count="3">
          <reference field="0" count="1" selected="0">
            <x v="368"/>
          </reference>
          <reference field="1" count="1" selected="0">
            <x v="843"/>
          </reference>
          <reference field="2" count="1">
            <x v="844"/>
          </reference>
        </references>
      </pivotArea>
    </format>
    <format dxfId="2087">
      <pivotArea dataOnly="0" labelOnly="1" fieldPosition="0">
        <references count="3">
          <reference field="0" count="1" selected="0">
            <x v="369"/>
          </reference>
          <reference field="1" count="1" selected="0">
            <x v="844"/>
          </reference>
          <reference field="2" count="1">
            <x v="845"/>
          </reference>
        </references>
      </pivotArea>
    </format>
    <format dxfId="2086">
      <pivotArea dataOnly="0" labelOnly="1" fieldPosition="0">
        <references count="3">
          <reference field="0" count="1" selected="0">
            <x v="370"/>
          </reference>
          <reference field="1" count="1" selected="0">
            <x v="845"/>
          </reference>
          <reference field="2" count="1">
            <x v="846"/>
          </reference>
        </references>
      </pivotArea>
    </format>
    <format dxfId="2085">
      <pivotArea dataOnly="0" labelOnly="1" fieldPosition="0">
        <references count="3">
          <reference field="0" count="1" selected="0">
            <x v="371"/>
          </reference>
          <reference field="1" count="1" selected="0">
            <x v="846"/>
          </reference>
          <reference field="2" count="1">
            <x v="847"/>
          </reference>
        </references>
      </pivotArea>
    </format>
    <format dxfId="2084">
      <pivotArea dataOnly="0" labelOnly="1" fieldPosition="0">
        <references count="3">
          <reference field="0" count="1" selected="0">
            <x v="372"/>
          </reference>
          <reference field="1" count="1" selected="0">
            <x v="847"/>
          </reference>
          <reference field="2" count="1">
            <x v="848"/>
          </reference>
        </references>
      </pivotArea>
    </format>
    <format dxfId="2083">
      <pivotArea dataOnly="0" labelOnly="1" fieldPosition="0">
        <references count="3">
          <reference field="0" count="1" selected="0">
            <x v="373"/>
          </reference>
          <reference field="1" count="1" selected="0">
            <x v="848"/>
          </reference>
          <reference field="2" count="1">
            <x v="849"/>
          </reference>
        </references>
      </pivotArea>
    </format>
    <format dxfId="2082">
      <pivotArea dataOnly="0" labelOnly="1" fieldPosition="0">
        <references count="3">
          <reference field="0" count="1" selected="0">
            <x v="374"/>
          </reference>
          <reference field="1" count="1" selected="0">
            <x v="849"/>
          </reference>
          <reference field="2" count="1">
            <x v="850"/>
          </reference>
        </references>
      </pivotArea>
    </format>
    <format dxfId="2081">
      <pivotArea dataOnly="0" labelOnly="1" fieldPosition="0">
        <references count="3">
          <reference field="0" count="1" selected="0">
            <x v="375"/>
          </reference>
          <reference field="1" count="1" selected="0">
            <x v="850"/>
          </reference>
          <reference field="2" count="1">
            <x v="851"/>
          </reference>
        </references>
      </pivotArea>
    </format>
    <format dxfId="2080">
      <pivotArea dataOnly="0" labelOnly="1" fieldPosition="0">
        <references count="3">
          <reference field="0" count="1" selected="0">
            <x v="376"/>
          </reference>
          <reference field="1" count="1" selected="0">
            <x v="851"/>
          </reference>
          <reference field="2" count="1">
            <x v="852"/>
          </reference>
        </references>
      </pivotArea>
    </format>
    <format dxfId="2079">
      <pivotArea dataOnly="0" labelOnly="1" fieldPosition="0">
        <references count="3">
          <reference field="0" count="1" selected="0">
            <x v="377"/>
          </reference>
          <reference field="1" count="1" selected="0">
            <x v="852"/>
          </reference>
          <reference field="2" count="1">
            <x v="853"/>
          </reference>
        </references>
      </pivotArea>
    </format>
    <format dxfId="2078">
      <pivotArea dataOnly="0" labelOnly="1" fieldPosition="0">
        <references count="3">
          <reference field="0" count="1" selected="0">
            <x v="378"/>
          </reference>
          <reference field="1" count="1" selected="0">
            <x v="853"/>
          </reference>
          <reference field="2" count="1">
            <x v="854"/>
          </reference>
        </references>
      </pivotArea>
    </format>
    <format dxfId="2077">
      <pivotArea dataOnly="0" labelOnly="1" fieldPosition="0">
        <references count="3">
          <reference field="0" count="1" selected="0">
            <x v="379"/>
          </reference>
          <reference field="1" count="1" selected="0">
            <x v="854"/>
          </reference>
          <reference field="2" count="1">
            <x v="855"/>
          </reference>
        </references>
      </pivotArea>
    </format>
    <format dxfId="2076">
      <pivotArea dataOnly="0" labelOnly="1" fieldPosition="0">
        <references count="3">
          <reference field="0" count="1" selected="0">
            <x v="380"/>
          </reference>
          <reference field="1" count="1" selected="0">
            <x v="855"/>
          </reference>
          <reference field="2" count="1">
            <x v="856"/>
          </reference>
        </references>
      </pivotArea>
    </format>
    <format dxfId="2075">
      <pivotArea dataOnly="0" labelOnly="1" fieldPosition="0">
        <references count="3">
          <reference field="0" count="1" selected="0">
            <x v="381"/>
          </reference>
          <reference field="1" count="1" selected="0">
            <x v="856"/>
          </reference>
          <reference field="2" count="1">
            <x v="857"/>
          </reference>
        </references>
      </pivotArea>
    </format>
    <format dxfId="2074">
      <pivotArea dataOnly="0" labelOnly="1" fieldPosition="0">
        <references count="3">
          <reference field="0" count="1" selected="0">
            <x v="382"/>
          </reference>
          <reference field="1" count="1" selected="0">
            <x v="857"/>
          </reference>
          <reference field="2" count="1">
            <x v="858"/>
          </reference>
        </references>
      </pivotArea>
    </format>
    <format dxfId="2073">
      <pivotArea dataOnly="0" labelOnly="1" fieldPosition="0">
        <references count="3">
          <reference field="0" count="1" selected="0">
            <x v="383"/>
          </reference>
          <reference field="1" count="1" selected="0">
            <x v="858"/>
          </reference>
          <reference field="2" count="1">
            <x v="859"/>
          </reference>
        </references>
      </pivotArea>
    </format>
    <format dxfId="2072">
      <pivotArea dataOnly="0" labelOnly="1" fieldPosition="0">
        <references count="3">
          <reference field="0" count="1" selected="0">
            <x v="384"/>
          </reference>
          <reference field="1" count="1" selected="0">
            <x v="859"/>
          </reference>
          <reference field="2" count="1">
            <x v="860"/>
          </reference>
        </references>
      </pivotArea>
    </format>
    <format dxfId="2071">
      <pivotArea dataOnly="0" labelOnly="1" fieldPosition="0">
        <references count="3">
          <reference field="0" count="1" selected="0">
            <x v="385"/>
          </reference>
          <reference field="1" count="1" selected="0">
            <x v="860"/>
          </reference>
          <reference field="2" count="1">
            <x v="861"/>
          </reference>
        </references>
      </pivotArea>
    </format>
    <format dxfId="2070">
      <pivotArea dataOnly="0" labelOnly="1" fieldPosition="0">
        <references count="3">
          <reference field="0" count="1" selected="0">
            <x v="386"/>
          </reference>
          <reference field="1" count="1" selected="0">
            <x v="861"/>
          </reference>
          <reference field="2" count="1">
            <x v="862"/>
          </reference>
        </references>
      </pivotArea>
    </format>
    <format dxfId="2069">
      <pivotArea dataOnly="0" labelOnly="1" fieldPosition="0">
        <references count="3">
          <reference field="0" count="1" selected="0">
            <x v="387"/>
          </reference>
          <reference field="1" count="1" selected="0">
            <x v="862"/>
          </reference>
          <reference field="2" count="1">
            <x v="863"/>
          </reference>
        </references>
      </pivotArea>
    </format>
    <format dxfId="2068">
      <pivotArea dataOnly="0" labelOnly="1" fieldPosition="0">
        <references count="3">
          <reference field="0" count="1" selected="0">
            <x v="388"/>
          </reference>
          <reference field="1" count="1" selected="0">
            <x v="863"/>
          </reference>
          <reference field="2" count="1">
            <x v="864"/>
          </reference>
        </references>
      </pivotArea>
    </format>
    <format dxfId="2067">
      <pivotArea dataOnly="0" labelOnly="1" fieldPosition="0">
        <references count="3">
          <reference field="0" count="1" selected="0">
            <x v="389"/>
          </reference>
          <reference field="1" count="1" selected="0">
            <x v="864"/>
          </reference>
          <reference field="2" count="1">
            <x v="865"/>
          </reference>
        </references>
      </pivotArea>
    </format>
    <format dxfId="2066">
      <pivotArea dataOnly="0" labelOnly="1" fieldPosition="0">
        <references count="3">
          <reference field="0" count="1" selected="0">
            <x v="390"/>
          </reference>
          <reference field="1" count="1" selected="0">
            <x v="865"/>
          </reference>
          <reference field="2" count="1">
            <x v="866"/>
          </reference>
        </references>
      </pivotArea>
    </format>
    <format dxfId="2065">
      <pivotArea dataOnly="0" labelOnly="1" fieldPosition="0">
        <references count="3">
          <reference field="0" count="1" selected="0">
            <x v="391"/>
          </reference>
          <reference field="1" count="1" selected="0">
            <x v="866"/>
          </reference>
          <reference field="2" count="1">
            <x v="867"/>
          </reference>
        </references>
      </pivotArea>
    </format>
    <format dxfId="2064">
      <pivotArea dataOnly="0" labelOnly="1" fieldPosition="0">
        <references count="3">
          <reference field="0" count="1" selected="0">
            <x v="392"/>
          </reference>
          <reference field="1" count="1" selected="0">
            <x v="867"/>
          </reference>
          <reference field="2" count="1">
            <x v="868"/>
          </reference>
        </references>
      </pivotArea>
    </format>
    <format dxfId="2063">
      <pivotArea dataOnly="0" labelOnly="1" fieldPosition="0">
        <references count="3">
          <reference field="0" count="1" selected="0">
            <x v="393"/>
          </reference>
          <reference field="1" count="1" selected="0">
            <x v="868"/>
          </reference>
          <reference field="2" count="1">
            <x v="869"/>
          </reference>
        </references>
      </pivotArea>
    </format>
    <format dxfId="2062">
      <pivotArea dataOnly="0" labelOnly="1" fieldPosition="0">
        <references count="3">
          <reference field="0" count="1" selected="0">
            <x v="394"/>
          </reference>
          <reference field="1" count="1" selected="0">
            <x v="869"/>
          </reference>
          <reference field="2" count="1">
            <x v="870"/>
          </reference>
        </references>
      </pivotArea>
    </format>
    <format dxfId="2061">
      <pivotArea dataOnly="0" labelOnly="1" fieldPosition="0">
        <references count="3">
          <reference field="0" count="1" selected="0">
            <x v="395"/>
          </reference>
          <reference field="1" count="1" selected="0">
            <x v="870"/>
          </reference>
          <reference field="2" count="1">
            <x v="871"/>
          </reference>
        </references>
      </pivotArea>
    </format>
    <format dxfId="2060">
      <pivotArea dataOnly="0" labelOnly="1" fieldPosition="0">
        <references count="3">
          <reference field="0" count="1" selected="0">
            <x v="396"/>
          </reference>
          <reference field="1" count="1" selected="0">
            <x v="871"/>
          </reference>
          <reference field="2" count="1">
            <x v="872"/>
          </reference>
        </references>
      </pivotArea>
    </format>
    <format dxfId="2059">
      <pivotArea dataOnly="0" labelOnly="1" fieldPosition="0">
        <references count="3">
          <reference field="0" count="1" selected="0">
            <x v="397"/>
          </reference>
          <reference field="1" count="1" selected="0">
            <x v="872"/>
          </reference>
          <reference field="2" count="1">
            <x v="873"/>
          </reference>
        </references>
      </pivotArea>
    </format>
    <format dxfId="2058">
      <pivotArea dataOnly="0" labelOnly="1" fieldPosition="0">
        <references count="3">
          <reference field="0" count="1" selected="0">
            <x v="398"/>
          </reference>
          <reference field="1" count="1" selected="0">
            <x v="873"/>
          </reference>
          <reference field="2" count="1">
            <x v="874"/>
          </reference>
        </references>
      </pivotArea>
    </format>
    <format dxfId="2057">
      <pivotArea dataOnly="0" labelOnly="1" fieldPosition="0">
        <references count="3">
          <reference field="0" count="1" selected="0">
            <x v="399"/>
          </reference>
          <reference field="1" count="1" selected="0">
            <x v="874"/>
          </reference>
          <reference field="2" count="1">
            <x v="875"/>
          </reference>
        </references>
      </pivotArea>
    </format>
    <format dxfId="2056">
      <pivotArea dataOnly="0" labelOnly="1" fieldPosition="0">
        <references count="3">
          <reference field="0" count="1" selected="0">
            <x v="400"/>
          </reference>
          <reference field="1" count="1" selected="0">
            <x v="875"/>
          </reference>
          <reference field="2" count="1">
            <x v="876"/>
          </reference>
        </references>
      </pivotArea>
    </format>
    <format dxfId="2055">
      <pivotArea dataOnly="0" labelOnly="1" fieldPosition="0">
        <references count="3">
          <reference field="0" count="1" selected="0">
            <x v="401"/>
          </reference>
          <reference field="1" count="1" selected="0">
            <x v="876"/>
          </reference>
          <reference field="2" count="1">
            <x v="877"/>
          </reference>
        </references>
      </pivotArea>
    </format>
    <format dxfId="2054">
      <pivotArea dataOnly="0" labelOnly="1" fieldPosition="0">
        <references count="3">
          <reference field="0" count="1" selected="0">
            <x v="402"/>
          </reference>
          <reference field="1" count="1" selected="0">
            <x v="877"/>
          </reference>
          <reference field="2" count="1">
            <x v="878"/>
          </reference>
        </references>
      </pivotArea>
    </format>
    <format dxfId="2053">
      <pivotArea dataOnly="0" labelOnly="1" fieldPosition="0">
        <references count="3">
          <reference field="0" count="1" selected="0">
            <x v="403"/>
          </reference>
          <reference field="1" count="1" selected="0">
            <x v="878"/>
          </reference>
          <reference field="2" count="1">
            <x v="879"/>
          </reference>
        </references>
      </pivotArea>
    </format>
    <format dxfId="2052">
      <pivotArea dataOnly="0" labelOnly="1" fieldPosition="0">
        <references count="3">
          <reference field="0" count="1" selected="0">
            <x v="404"/>
          </reference>
          <reference field="1" count="1" selected="0">
            <x v="879"/>
          </reference>
          <reference field="2" count="1">
            <x v="880"/>
          </reference>
        </references>
      </pivotArea>
    </format>
    <format dxfId="2051">
      <pivotArea dataOnly="0" labelOnly="1" fieldPosition="0">
        <references count="3">
          <reference field="0" count="1" selected="0">
            <x v="405"/>
          </reference>
          <reference field="1" count="1" selected="0">
            <x v="880"/>
          </reference>
          <reference field="2" count="1">
            <x v="881"/>
          </reference>
        </references>
      </pivotArea>
    </format>
    <format dxfId="2050">
      <pivotArea dataOnly="0" labelOnly="1" fieldPosition="0">
        <references count="3">
          <reference field="0" count="1" selected="0">
            <x v="406"/>
          </reference>
          <reference field="1" count="1" selected="0">
            <x v="881"/>
          </reference>
          <reference field="2" count="1">
            <x v="882"/>
          </reference>
        </references>
      </pivotArea>
    </format>
    <format dxfId="2049">
      <pivotArea dataOnly="0" labelOnly="1" fieldPosition="0">
        <references count="3">
          <reference field="0" count="1" selected="0">
            <x v="407"/>
          </reference>
          <reference field="1" count="1" selected="0">
            <x v="882"/>
          </reference>
          <reference field="2" count="1">
            <x v="883"/>
          </reference>
        </references>
      </pivotArea>
    </format>
    <format dxfId="2048">
      <pivotArea dataOnly="0" labelOnly="1" fieldPosition="0">
        <references count="3">
          <reference field="0" count="1" selected="0">
            <x v="408"/>
          </reference>
          <reference field="1" count="1" selected="0">
            <x v="883"/>
          </reference>
          <reference field="2" count="1">
            <x v="884"/>
          </reference>
        </references>
      </pivotArea>
    </format>
    <format dxfId="2047">
      <pivotArea dataOnly="0" labelOnly="1" fieldPosition="0">
        <references count="3">
          <reference field="0" count="1" selected="0">
            <x v="409"/>
          </reference>
          <reference field="1" count="1" selected="0">
            <x v="884"/>
          </reference>
          <reference field="2" count="1">
            <x v="885"/>
          </reference>
        </references>
      </pivotArea>
    </format>
    <format dxfId="2046">
      <pivotArea dataOnly="0" labelOnly="1" fieldPosition="0">
        <references count="3">
          <reference field="0" count="1" selected="0">
            <x v="410"/>
          </reference>
          <reference field="1" count="1" selected="0">
            <x v="885"/>
          </reference>
          <reference field="2" count="1">
            <x v="886"/>
          </reference>
        </references>
      </pivotArea>
    </format>
    <format dxfId="2045">
      <pivotArea dataOnly="0" labelOnly="1" fieldPosition="0">
        <references count="3">
          <reference field="0" count="1" selected="0">
            <x v="411"/>
          </reference>
          <reference field="1" count="1" selected="0">
            <x v="886"/>
          </reference>
          <reference field="2" count="1">
            <x v="887"/>
          </reference>
        </references>
      </pivotArea>
    </format>
    <format dxfId="2044">
      <pivotArea dataOnly="0" labelOnly="1" fieldPosition="0">
        <references count="3">
          <reference field="0" count="1" selected="0">
            <x v="412"/>
          </reference>
          <reference field="1" count="1" selected="0">
            <x v="887"/>
          </reference>
          <reference field="2" count="1">
            <x v="888"/>
          </reference>
        </references>
      </pivotArea>
    </format>
    <format dxfId="2043">
      <pivotArea dataOnly="0" labelOnly="1" fieldPosition="0">
        <references count="3">
          <reference field="0" count="1" selected="0">
            <x v="413"/>
          </reference>
          <reference field="1" count="1" selected="0">
            <x v="888"/>
          </reference>
          <reference field="2" count="1">
            <x v="889"/>
          </reference>
        </references>
      </pivotArea>
    </format>
    <format dxfId="2042">
      <pivotArea dataOnly="0" labelOnly="1" fieldPosition="0">
        <references count="3">
          <reference field="0" count="1" selected="0">
            <x v="414"/>
          </reference>
          <reference field="1" count="1" selected="0">
            <x v="889"/>
          </reference>
          <reference field="2" count="1">
            <x v="890"/>
          </reference>
        </references>
      </pivotArea>
    </format>
    <format dxfId="2041">
      <pivotArea dataOnly="0" labelOnly="1" fieldPosition="0">
        <references count="3">
          <reference field="0" count="1" selected="0">
            <x v="415"/>
          </reference>
          <reference field="1" count="1" selected="0">
            <x v="890"/>
          </reference>
          <reference field="2" count="1">
            <x v="891"/>
          </reference>
        </references>
      </pivotArea>
    </format>
    <format dxfId="2040">
      <pivotArea dataOnly="0" labelOnly="1" fieldPosition="0">
        <references count="3">
          <reference field="0" count="1" selected="0">
            <x v="416"/>
          </reference>
          <reference field="1" count="1" selected="0">
            <x v="891"/>
          </reference>
          <reference field="2" count="1">
            <x v="892"/>
          </reference>
        </references>
      </pivotArea>
    </format>
    <format dxfId="2039">
      <pivotArea dataOnly="0" labelOnly="1" fieldPosition="0">
        <references count="3">
          <reference field="0" count="1" selected="0">
            <x v="417"/>
          </reference>
          <reference field="1" count="1" selected="0">
            <x v="892"/>
          </reference>
          <reference field="2" count="1">
            <x v="893"/>
          </reference>
        </references>
      </pivotArea>
    </format>
    <format dxfId="2038">
      <pivotArea dataOnly="0" labelOnly="1" fieldPosition="0">
        <references count="3">
          <reference field="0" count="1" selected="0">
            <x v="418"/>
          </reference>
          <reference field="1" count="1" selected="0">
            <x v="893"/>
          </reference>
          <reference field="2" count="1">
            <x v="894"/>
          </reference>
        </references>
      </pivotArea>
    </format>
    <format dxfId="2037">
      <pivotArea dataOnly="0" labelOnly="1" fieldPosition="0">
        <references count="3">
          <reference field="0" count="1" selected="0">
            <x v="419"/>
          </reference>
          <reference field="1" count="1" selected="0">
            <x v="894"/>
          </reference>
          <reference field="2" count="1">
            <x v="895"/>
          </reference>
        </references>
      </pivotArea>
    </format>
    <format dxfId="2036">
      <pivotArea dataOnly="0" labelOnly="1" fieldPosition="0">
        <references count="3">
          <reference field="0" count="1" selected="0">
            <x v="420"/>
          </reference>
          <reference field="1" count="1" selected="0">
            <x v="895"/>
          </reference>
          <reference field="2" count="1">
            <x v="896"/>
          </reference>
        </references>
      </pivotArea>
    </format>
    <format dxfId="2035">
      <pivotArea dataOnly="0" labelOnly="1" fieldPosition="0">
        <references count="3">
          <reference field="0" count="1" selected="0">
            <x v="421"/>
          </reference>
          <reference field="1" count="1" selected="0">
            <x v="896"/>
          </reference>
          <reference field="2" count="1">
            <x v="897"/>
          </reference>
        </references>
      </pivotArea>
    </format>
    <format dxfId="2034">
      <pivotArea dataOnly="0" labelOnly="1" fieldPosition="0">
        <references count="3">
          <reference field="0" count="1" selected="0">
            <x v="422"/>
          </reference>
          <reference field="1" count="1" selected="0">
            <x v="897"/>
          </reference>
          <reference field="2" count="1">
            <x v="898"/>
          </reference>
        </references>
      </pivotArea>
    </format>
    <format dxfId="2033">
      <pivotArea dataOnly="0" labelOnly="1" fieldPosition="0">
        <references count="3">
          <reference field="0" count="1" selected="0">
            <x v="423"/>
          </reference>
          <reference field="1" count="1" selected="0">
            <x v="898"/>
          </reference>
          <reference field="2" count="1">
            <x v="899"/>
          </reference>
        </references>
      </pivotArea>
    </format>
    <format dxfId="2032">
      <pivotArea dataOnly="0" labelOnly="1" fieldPosition="0">
        <references count="3">
          <reference field="0" count="1" selected="0">
            <x v="424"/>
          </reference>
          <reference field="1" count="1" selected="0">
            <x v="899"/>
          </reference>
          <reference field="2" count="1">
            <x v="900"/>
          </reference>
        </references>
      </pivotArea>
    </format>
    <format dxfId="2031">
      <pivotArea dataOnly="0" labelOnly="1" fieldPosition="0">
        <references count="3">
          <reference field="0" count="1" selected="0">
            <x v="425"/>
          </reference>
          <reference field="1" count="1" selected="0">
            <x v="900"/>
          </reference>
          <reference field="2" count="1">
            <x v="901"/>
          </reference>
        </references>
      </pivotArea>
    </format>
    <format dxfId="2030">
      <pivotArea dataOnly="0" labelOnly="1" fieldPosition="0">
        <references count="3">
          <reference field="0" count="1" selected="0">
            <x v="426"/>
          </reference>
          <reference field="1" count="1" selected="0">
            <x v="901"/>
          </reference>
          <reference field="2" count="1">
            <x v="902"/>
          </reference>
        </references>
      </pivotArea>
    </format>
    <format dxfId="2029">
      <pivotArea dataOnly="0" labelOnly="1" fieldPosition="0">
        <references count="3">
          <reference field="0" count="1" selected="0">
            <x v="427"/>
          </reference>
          <reference field="1" count="1" selected="0">
            <x v="902"/>
          </reference>
          <reference field="2" count="1">
            <x v="903"/>
          </reference>
        </references>
      </pivotArea>
    </format>
    <format dxfId="2028">
      <pivotArea dataOnly="0" labelOnly="1" fieldPosition="0">
        <references count="3">
          <reference field="0" count="1" selected="0">
            <x v="428"/>
          </reference>
          <reference field="1" count="1" selected="0">
            <x v="903"/>
          </reference>
          <reference field="2" count="1">
            <x v="904"/>
          </reference>
        </references>
      </pivotArea>
    </format>
    <format dxfId="2027">
      <pivotArea dataOnly="0" labelOnly="1" fieldPosition="0">
        <references count="3">
          <reference field="0" count="1" selected="0">
            <x v="429"/>
          </reference>
          <reference field="1" count="1" selected="0">
            <x v="904"/>
          </reference>
          <reference field="2" count="1">
            <x v="905"/>
          </reference>
        </references>
      </pivotArea>
    </format>
    <format dxfId="2026">
      <pivotArea dataOnly="0" labelOnly="1" fieldPosition="0">
        <references count="3">
          <reference field="0" count="1" selected="0">
            <x v="430"/>
          </reference>
          <reference field="1" count="1" selected="0">
            <x v="905"/>
          </reference>
          <reference field="2" count="1">
            <x v="906"/>
          </reference>
        </references>
      </pivotArea>
    </format>
    <format dxfId="2025">
      <pivotArea dataOnly="0" labelOnly="1" fieldPosition="0">
        <references count="3">
          <reference field="0" count="1" selected="0">
            <x v="431"/>
          </reference>
          <reference field="1" count="1" selected="0">
            <x v="906"/>
          </reference>
          <reference field="2" count="1">
            <x v="907"/>
          </reference>
        </references>
      </pivotArea>
    </format>
    <format dxfId="2024">
      <pivotArea dataOnly="0" labelOnly="1" fieldPosition="0">
        <references count="3">
          <reference field="0" count="1" selected="0">
            <x v="432"/>
          </reference>
          <reference field="1" count="1" selected="0">
            <x v="907"/>
          </reference>
          <reference field="2" count="1">
            <x v="908"/>
          </reference>
        </references>
      </pivotArea>
    </format>
    <format dxfId="2023">
      <pivotArea dataOnly="0" labelOnly="1" fieldPosition="0">
        <references count="3">
          <reference field="0" count="1" selected="0">
            <x v="433"/>
          </reference>
          <reference field="1" count="1" selected="0">
            <x v="908"/>
          </reference>
          <reference field="2" count="1">
            <x v="909"/>
          </reference>
        </references>
      </pivotArea>
    </format>
    <format dxfId="2022">
      <pivotArea dataOnly="0" labelOnly="1" fieldPosition="0">
        <references count="3">
          <reference field="0" count="1" selected="0">
            <x v="434"/>
          </reference>
          <reference field="1" count="1" selected="0">
            <x v="909"/>
          </reference>
          <reference field="2" count="1">
            <x v="910"/>
          </reference>
        </references>
      </pivotArea>
    </format>
    <format dxfId="2021">
      <pivotArea dataOnly="0" labelOnly="1" fieldPosition="0">
        <references count="3">
          <reference field="0" count="1" selected="0">
            <x v="435"/>
          </reference>
          <reference field="1" count="1" selected="0">
            <x v="910"/>
          </reference>
          <reference field="2" count="1">
            <x v="911"/>
          </reference>
        </references>
      </pivotArea>
    </format>
    <format dxfId="2020">
      <pivotArea dataOnly="0" labelOnly="1" fieldPosition="0">
        <references count="3">
          <reference field="0" count="1" selected="0">
            <x v="436"/>
          </reference>
          <reference field="1" count="1" selected="0">
            <x v="911"/>
          </reference>
          <reference field="2" count="1">
            <x v="912"/>
          </reference>
        </references>
      </pivotArea>
    </format>
    <format dxfId="2019">
      <pivotArea dataOnly="0" labelOnly="1" fieldPosition="0">
        <references count="3">
          <reference field="0" count="1" selected="0">
            <x v="437"/>
          </reference>
          <reference field="1" count="1" selected="0">
            <x v="912"/>
          </reference>
          <reference field="2" count="1">
            <x v="913"/>
          </reference>
        </references>
      </pivotArea>
    </format>
    <format dxfId="2018">
      <pivotArea dataOnly="0" labelOnly="1" fieldPosition="0">
        <references count="3">
          <reference field="0" count="1" selected="0">
            <x v="438"/>
          </reference>
          <reference field="1" count="1" selected="0">
            <x v="913"/>
          </reference>
          <reference field="2" count="1">
            <x v="914"/>
          </reference>
        </references>
      </pivotArea>
    </format>
    <format dxfId="2017">
      <pivotArea dataOnly="0" labelOnly="1" fieldPosition="0">
        <references count="3">
          <reference field="0" count="1" selected="0">
            <x v="439"/>
          </reference>
          <reference field="1" count="1" selected="0">
            <x v="914"/>
          </reference>
          <reference field="2" count="1">
            <x v="915"/>
          </reference>
        </references>
      </pivotArea>
    </format>
    <format dxfId="2016">
      <pivotArea dataOnly="0" labelOnly="1" fieldPosition="0">
        <references count="3">
          <reference field="0" count="1" selected="0">
            <x v="440"/>
          </reference>
          <reference field="1" count="1" selected="0">
            <x v="915"/>
          </reference>
          <reference field="2" count="1">
            <x v="916"/>
          </reference>
        </references>
      </pivotArea>
    </format>
    <format dxfId="2015">
      <pivotArea dataOnly="0" labelOnly="1" fieldPosition="0">
        <references count="3">
          <reference field="0" count="1" selected="0">
            <x v="441"/>
          </reference>
          <reference field="1" count="1" selected="0">
            <x v="916"/>
          </reference>
          <reference field="2" count="1">
            <x v="917"/>
          </reference>
        </references>
      </pivotArea>
    </format>
    <format dxfId="2014">
      <pivotArea dataOnly="0" labelOnly="1" fieldPosition="0">
        <references count="3">
          <reference field="0" count="1" selected="0">
            <x v="442"/>
          </reference>
          <reference field="1" count="1" selected="0">
            <x v="917"/>
          </reference>
          <reference field="2" count="1">
            <x v="918"/>
          </reference>
        </references>
      </pivotArea>
    </format>
    <format dxfId="2013">
      <pivotArea dataOnly="0" labelOnly="1" fieldPosition="0">
        <references count="3">
          <reference field="0" count="1" selected="0">
            <x v="443"/>
          </reference>
          <reference field="1" count="1" selected="0">
            <x v="918"/>
          </reference>
          <reference field="2" count="1">
            <x v="919"/>
          </reference>
        </references>
      </pivotArea>
    </format>
    <format dxfId="2012">
      <pivotArea dataOnly="0" labelOnly="1" fieldPosition="0">
        <references count="3">
          <reference field="0" count="1" selected="0">
            <x v="444"/>
          </reference>
          <reference field="1" count="1" selected="0">
            <x v="919"/>
          </reference>
          <reference field="2" count="1">
            <x v="920"/>
          </reference>
        </references>
      </pivotArea>
    </format>
    <format dxfId="2011">
      <pivotArea dataOnly="0" labelOnly="1" fieldPosition="0">
        <references count="3">
          <reference field="0" count="1" selected="0">
            <x v="445"/>
          </reference>
          <reference field="1" count="1" selected="0">
            <x v="920"/>
          </reference>
          <reference field="2" count="1">
            <x v="921"/>
          </reference>
        </references>
      </pivotArea>
    </format>
    <format dxfId="2010">
      <pivotArea dataOnly="0" labelOnly="1" fieldPosition="0">
        <references count="3">
          <reference field="0" count="1" selected="0">
            <x v="446"/>
          </reference>
          <reference field="1" count="1" selected="0">
            <x v="921"/>
          </reference>
          <reference field="2" count="1">
            <x v="922"/>
          </reference>
        </references>
      </pivotArea>
    </format>
    <format dxfId="2009">
      <pivotArea dataOnly="0" labelOnly="1" fieldPosition="0">
        <references count="3">
          <reference field="0" count="1" selected="0">
            <x v="447"/>
          </reference>
          <reference field="1" count="1" selected="0">
            <x v="922"/>
          </reference>
          <reference field="2" count="1">
            <x v="923"/>
          </reference>
        </references>
      </pivotArea>
    </format>
    <format dxfId="2008">
      <pivotArea dataOnly="0" labelOnly="1" fieldPosition="0">
        <references count="3">
          <reference field="0" count="1" selected="0">
            <x v="448"/>
          </reference>
          <reference field="1" count="1" selected="0">
            <x v="923"/>
          </reference>
          <reference field="2" count="1">
            <x v="924"/>
          </reference>
        </references>
      </pivotArea>
    </format>
    <format dxfId="2007">
      <pivotArea dataOnly="0" labelOnly="1" fieldPosition="0">
        <references count="3">
          <reference field="0" count="1" selected="0">
            <x v="449"/>
          </reference>
          <reference field="1" count="1" selected="0">
            <x v="924"/>
          </reference>
          <reference field="2" count="1">
            <x v="925"/>
          </reference>
        </references>
      </pivotArea>
    </format>
    <format dxfId="2006">
      <pivotArea dataOnly="0" labelOnly="1" fieldPosition="0">
        <references count="3">
          <reference field="0" count="1" selected="0">
            <x v="450"/>
          </reference>
          <reference field="1" count="1" selected="0">
            <x v="925"/>
          </reference>
          <reference field="2" count="1">
            <x v="926"/>
          </reference>
        </references>
      </pivotArea>
    </format>
    <format dxfId="2005">
      <pivotArea dataOnly="0" labelOnly="1" fieldPosition="0">
        <references count="3">
          <reference field="0" count="1" selected="0">
            <x v="451"/>
          </reference>
          <reference field="1" count="1" selected="0">
            <x v="926"/>
          </reference>
          <reference field="2" count="1">
            <x v="927"/>
          </reference>
        </references>
      </pivotArea>
    </format>
    <format dxfId="2004">
      <pivotArea dataOnly="0" labelOnly="1" fieldPosition="0">
        <references count="3">
          <reference field="0" count="1" selected="0">
            <x v="452"/>
          </reference>
          <reference field="1" count="1" selected="0">
            <x v="927"/>
          </reference>
          <reference field="2" count="1">
            <x v="928"/>
          </reference>
        </references>
      </pivotArea>
    </format>
    <format dxfId="2003">
      <pivotArea dataOnly="0" labelOnly="1" fieldPosition="0">
        <references count="3">
          <reference field="0" count="1" selected="0">
            <x v="453"/>
          </reference>
          <reference field="1" count="1" selected="0">
            <x v="928"/>
          </reference>
          <reference field="2" count="1">
            <x v="929"/>
          </reference>
        </references>
      </pivotArea>
    </format>
    <format dxfId="2002">
      <pivotArea dataOnly="0" labelOnly="1" fieldPosition="0">
        <references count="3">
          <reference field="0" count="1" selected="0">
            <x v="454"/>
          </reference>
          <reference field="1" count="1" selected="0">
            <x v="929"/>
          </reference>
          <reference field="2" count="1">
            <x v="930"/>
          </reference>
        </references>
      </pivotArea>
    </format>
    <format dxfId="2001">
      <pivotArea dataOnly="0" labelOnly="1" fieldPosition="0">
        <references count="3">
          <reference field="0" count="1" selected="0">
            <x v="455"/>
          </reference>
          <reference field="1" count="1" selected="0">
            <x v="930"/>
          </reference>
          <reference field="2" count="1">
            <x v="931"/>
          </reference>
        </references>
      </pivotArea>
    </format>
    <format dxfId="2000">
      <pivotArea dataOnly="0" labelOnly="1" fieldPosition="0">
        <references count="3">
          <reference field="0" count="1" selected="0">
            <x v="456"/>
          </reference>
          <reference field="1" count="1" selected="0">
            <x v="931"/>
          </reference>
          <reference field="2" count="1">
            <x v="932"/>
          </reference>
        </references>
      </pivotArea>
    </format>
    <format dxfId="1999">
      <pivotArea dataOnly="0" labelOnly="1" fieldPosition="0">
        <references count="3">
          <reference field="0" count="1" selected="0">
            <x v="457"/>
          </reference>
          <reference field="1" count="1" selected="0">
            <x v="932"/>
          </reference>
          <reference field="2" count="1">
            <x v="933"/>
          </reference>
        </references>
      </pivotArea>
    </format>
    <format dxfId="1998">
      <pivotArea dataOnly="0" labelOnly="1" fieldPosition="0">
        <references count="3">
          <reference field="0" count="1" selected="0">
            <x v="458"/>
          </reference>
          <reference field="1" count="1" selected="0">
            <x v="933"/>
          </reference>
          <reference field="2" count="1">
            <x v="934"/>
          </reference>
        </references>
      </pivotArea>
    </format>
    <format dxfId="1997">
      <pivotArea dataOnly="0" labelOnly="1" fieldPosition="0">
        <references count="3">
          <reference field="0" count="1" selected="0">
            <x v="459"/>
          </reference>
          <reference field="1" count="1" selected="0">
            <x v="934"/>
          </reference>
          <reference field="2" count="1">
            <x v="935"/>
          </reference>
        </references>
      </pivotArea>
    </format>
    <format dxfId="1996">
      <pivotArea dataOnly="0" labelOnly="1" fieldPosition="0">
        <references count="3">
          <reference field="0" count="1" selected="0">
            <x v="460"/>
          </reference>
          <reference field="1" count="1" selected="0">
            <x v="935"/>
          </reference>
          <reference field="2" count="1">
            <x v="936"/>
          </reference>
        </references>
      </pivotArea>
    </format>
    <format dxfId="1995">
      <pivotArea dataOnly="0" labelOnly="1" fieldPosition="0">
        <references count="3">
          <reference field="0" count="1" selected="0">
            <x v="461"/>
          </reference>
          <reference field="1" count="1" selected="0">
            <x v="936"/>
          </reference>
          <reference field="2" count="1">
            <x v="937"/>
          </reference>
        </references>
      </pivotArea>
    </format>
    <format dxfId="1994">
      <pivotArea dataOnly="0" labelOnly="1" fieldPosition="0">
        <references count="3">
          <reference field="0" count="1" selected="0">
            <x v="462"/>
          </reference>
          <reference field="1" count="1" selected="0">
            <x v="937"/>
          </reference>
          <reference field="2" count="1">
            <x v="938"/>
          </reference>
        </references>
      </pivotArea>
    </format>
    <format dxfId="1993">
      <pivotArea dataOnly="0" labelOnly="1" fieldPosition="0">
        <references count="3">
          <reference field="0" count="1" selected="0">
            <x v="463"/>
          </reference>
          <reference field="1" count="1" selected="0">
            <x v="938"/>
          </reference>
          <reference field="2" count="1">
            <x v="939"/>
          </reference>
        </references>
      </pivotArea>
    </format>
    <format dxfId="1992">
      <pivotArea dataOnly="0" labelOnly="1" fieldPosition="0">
        <references count="3">
          <reference field="0" count="1" selected="0">
            <x v="464"/>
          </reference>
          <reference field="1" count="1" selected="0">
            <x v="939"/>
          </reference>
          <reference field="2" count="1">
            <x v="940"/>
          </reference>
        </references>
      </pivotArea>
    </format>
    <format dxfId="1991">
      <pivotArea dataOnly="0" labelOnly="1" fieldPosition="0">
        <references count="3">
          <reference field="0" count="1" selected="0">
            <x v="465"/>
          </reference>
          <reference field="1" count="1" selected="0">
            <x v="940"/>
          </reference>
          <reference field="2" count="1">
            <x v="941"/>
          </reference>
        </references>
      </pivotArea>
    </format>
    <format dxfId="1990">
      <pivotArea dataOnly="0" labelOnly="1" fieldPosition="0">
        <references count="3">
          <reference field="0" count="1" selected="0">
            <x v="466"/>
          </reference>
          <reference field="1" count="1" selected="0">
            <x v="941"/>
          </reference>
          <reference field="2" count="1">
            <x v="942"/>
          </reference>
        </references>
      </pivotArea>
    </format>
    <format dxfId="1989">
      <pivotArea dataOnly="0" labelOnly="1" fieldPosition="0">
        <references count="3">
          <reference field="0" count="1" selected="0">
            <x v="467"/>
          </reference>
          <reference field="1" count="1" selected="0">
            <x v="942"/>
          </reference>
          <reference field="2" count="1">
            <x v="943"/>
          </reference>
        </references>
      </pivotArea>
    </format>
    <format dxfId="1988">
      <pivotArea dataOnly="0" labelOnly="1" fieldPosition="0">
        <references count="3">
          <reference field="0" count="1" selected="0">
            <x v="468"/>
          </reference>
          <reference field="1" count="1" selected="0">
            <x v="943"/>
          </reference>
          <reference field="2" count="1">
            <x v="944"/>
          </reference>
        </references>
      </pivotArea>
    </format>
    <format dxfId="1987">
      <pivotArea dataOnly="0" labelOnly="1" fieldPosition="0">
        <references count="3">
          <reference field="0" count="1" selected="0">
            <x v="469"/>
          </reference>
          <reference field="1" count="1" selected="0">
            <x v="944"/>
          </reference>
          <reference field="2" count="1">
            <x v="945"/>
          </reference>
        </references>
      </pivotArea>
    </format>
    <format dxfId="1986">
      <pivotArea dataOnly="0" labelOnly="1" fieldPosition="0">
        <references count="3">
          <reference field="0" count="1" selected="0">
            <x v="470"/>
          </reference>
          <reference field="1" count="1" selected="0">
            <x v="945"/>
          </reference>
          <reference field="2" count="1">
            <x v="946"/>
          </reference>
        </references>
      </pivotArea>
    </format>
    <format dxfId="1985">
      <pivotArea dataOnly="0" labelOnly="1" fieldPosition="0">
        <references count="3">
          <reference field="0" count="1" selected="0">
            <x v="471"/>
          </reference>
          <reference field="1" count="1" selected="0">
            <x v="946"/>
          </reference>
          <reference field="2" count="1">
            <x v="947"/>
          </reference>
        </references>
      </pivotArea>
    </format>
    <format dxfId="1984">
      <pivotArea dataOnly="0" labelOnly="1" fieldPosition="0">
        <references count="3">
          <reference field="0" count="1" selected="0">
            <x v="472"/>
          </reference>
          <reference field="1" count="1" selected="0">
            <x v="947"/>
          </reference>
          <reference field="2" count="1">
            <x v="948"/>
          </reference>
        </references>
      </pivotArea>
    </format>
    <format dxfId="1983">
      <pivotArea dataOnly="0" labelOnly="1" fieldPosition="0">
        <references count="3">
          <reference field="0" count="1" selected="0">
            <x v="473"/>
          </reference>
          <reference field="1" count="1" selected="0">
            <x v="948"/>
          </reference>
          <reference field="2" count="1">
            <x v="949"/>
          </reference>
        </references>
      </pivotArea>
    </format>
    <format dxfId="1982">
      <pivotArea dataOnly="0" labelOnly="1" fieldPosition="0">
        <references count="3">
          <reference field="0" count="1" selected="0">
            <x v="474"/>
          </reference>
          <reference field="1" count="1" selected="0">
            <x v="949"/>
          </reference>
          <reference field="2" count="1">
            <x v="950"/>
          </reference>
        </references>
      </pivotArea>
    </format>
    <format dxfId="1981">
      <pivotArea dataOnly="0" labelOnly="1" fieldPosition="0">
        <references count="3">
          <reference field="0" count="1" selected="0">
            <x v="475"/>
          </reference>
          <reference field="1" count="1" selected="0">
            <x v="950"/>
          </reference>
          <reference field="2" count="1">
            <x v="951"/>
          </reference>
        </references>
      </pivotArea>
    </format>
    <format dxfId="1980">
      <pivotArea dataOnly="0" labelOnly="1" fieldPosition="0">
        <references count="3">
          <reference field="0" count="1" selected="0">
            <x v="476"/>
          </reference>
          <reference field="1" count="1" selected="0">
            <x v="951"/>
          </reference>
          <reference field="2" count="1">
            <x v="952"/>
          </reference>
        </references>
      </pivotArea>
    </format>
    <format dxfId="1979">
      <pivotArea dataOnly="0" labelOnly="1" fieldPosition="0">
        <references count="3">
          <reference field="0" count="1" selected="0">
            <x v="477"/>
          </reference>
          <reference field="1" count="1" selected="0">
            <x v="952"/>
          </reference>
          <reference field="2" count="1">
            <x v="953"/>
          </reference>
        </references>
      </pivotArea>
    </format>
    <format dxfId="1978">
      <pivotArea dataOnly="0" labelOnly="1" fieldPosition="0">
        <references count="3">
          <reference field="0" count="1" selected="0">
            <x v="478"/>
          </reference>
          <reference field="1" count="1" selected="0">
            <x v="953"/>
          </reference>
          <reference field="2" count="1">
            <x v="954"/>
          </reference>
        </references>
      </pivotArea>
    </format>
    <format dxfId="1977">
      <pivotArea dataOnly="0" labelOnly="1" fieldPosition="0">
        <references count="3">
          <reference field="0" count="1" selected="0">
            <x v="479"/>
          </reference>
          <reference field="1" count="1" selected="0">
            <x v="954"/>
          </reference>
          <reference field="2" count="1">
            <x v="955"/>
          </reference>
        </references>
      </pivotArea>
    </format>
    <format dxfId="1976">
      <pivotArea dataOnly="0" labelOnly="1" fieldPosition="0">
        <references count="3">
          <reference field="0" count="1" selected="0">
            <x v="480"/>
          </reference>
          <reference field="1" count="1" selected="0">
            <x v="955"/>
          </reference>
          <reference field="2" count="1">
            <x v="956"/>
          </reference>
        </references>
      </pivotArea>
    </format>
    <format dxfId="1975">
      <pivotArea dataOnly="0" labelOnly="1" fieldPosition="0">
        <references count="3">
          <reference field="0" count="1" selected="0">
            <x v="481"/>
          </reference>
          <reference field="1" count="1" selected="0">
            <x v="956"/>
          </reference>
          <reference field="2" count="1">
            <x v="957"/>
          </reference>
        </references>
      </pivotArea>
    </format>
    <format dxfId="1974">
      <pivotArea dataOnly="0" labelOnly="1" fieldPosition="0">
        <references count="3">
          <reference field="0" count="1" selected="0">
            <x v="482"/>
          </reference>
          <reference field="1" count="1" selected="0">
            <x v="957"/>
          </reference>
          <reference field="2" count="1">
            <x v="958"/>
          </reference>
        </references>
      </pivotArea>
    </format>
    <format dxfId="1973">
      <pivotArea dataOnly="0" labelOnly="1" fieldPosition="0">
        <references count="3">
          <reference field="0" count="1" selected="0">
            <x v="483"/>
          </reference>
          <reference field="1" count="1" selected="0">
            <x v="958"/>
          </reference>
          <reference field="2" count="1">
            <x v="959"/>
          </reference>
        </references>
      </pivotArea>
    </format>
    <format dxfId="1972">
      <pivotArea dataOnly="0" labelOnly="1" fieldPosition="0">
        <references count="3">
          <reference field="0" count="1" selected="0">
            <x v="484"/>
          </reference>
          <reference field="1" count="1" selected="0">
            <x v="959"/>
          </reference>
          <reference field="2" count="1">
            <x v="960"/>
          </reference>
        </references>
      </pivotArea>
    </format>
    <format dxfId="1971">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1970">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1969">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1968">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1967">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1966">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1965">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1964">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1963">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1962">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1961">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1960">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1959">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1958">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1957">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1956">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1955">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1954">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1953">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1952">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1951">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1950">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1949">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1948">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1947">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1946">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1945">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1944">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1943">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1942">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1941">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1940">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1939">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1938">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1937">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1936">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1935">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1934">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1933">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1932">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1931">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1930">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1929">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1928">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1927">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1926">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1925">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1924">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1923">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1922">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1921">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1920">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1919">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1918">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1917">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1916">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1915">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1914">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1913">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1912">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1911">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1910">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1909">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1908">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1907">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1906">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1905">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1904">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1903">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1902">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1901">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1900">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1899">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1898">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1897">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1896">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1895">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1894">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1893">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1892">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1891">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1890">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1889">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1888">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1887">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1886">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1885">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1884">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1883">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1882">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1881">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1880">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1879">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1878">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1877">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1876">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1875">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1874">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1873">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1872">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1871">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1870">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1869">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1868">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1867">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1866">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1865">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1864">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1863">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1862">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1861">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1860">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1859">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1858">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1857">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1856">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1855">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1854">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1853">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1852">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1851">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1850">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1849">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1848">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1847">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1846">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1845">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1844">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1843">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1842">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1841">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1840">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1839">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1838">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1837">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1836">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1835">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1834">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1833">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1832">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1831">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1830">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1829">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1828">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1827">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1826">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1825">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1824">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1823">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1822">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1821">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1820">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1819">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1818">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1817">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1816">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1815">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1814">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1813">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1812">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1811">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1810">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1809">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1808">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1807">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1806">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1805">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1804">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1803">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1802">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1801">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1800">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1799">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1798">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1797">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1796">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1795">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1794">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1793">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1792">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1791">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1790">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1789">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1788">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1787">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1786">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1785">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1784">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1783">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1782">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1781">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1780">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1779">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1778">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1777">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1776">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1775">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1774">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1773">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1772">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1771">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1770">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1769">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1768">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1767">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1766">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1765">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1764">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1763">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1762">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1761">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1760">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1759">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1758">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1757">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1756">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1755">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1754">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1753">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1752">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1751">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1750">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1749">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1748">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1747">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1746">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1745">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1744">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1743">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1742">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1741">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1740">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1739">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1738">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1737">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1736">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1735">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1734">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1733">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1732">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1731">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1730">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1729">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1728">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1727">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1726">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1725">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1724">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1723">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1722">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1721">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1720">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1719">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1718">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1717">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1716">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1715">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1714">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1713">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1712">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1711">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1710">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1709">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1708">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1707">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1706">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1705">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1704">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1703">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1702">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1701">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1700">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1699">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1698">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1697">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1696">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1695">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1694">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1693">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1692">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1691">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1690">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1689">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1688">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1687">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1686">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1685">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1684">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1683">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1682">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1681">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1680">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1679">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1678">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1677">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1676">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1675">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1674">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1673">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1672">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1671">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1670">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1669">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1668">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1667">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1666">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1665">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1664">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1663">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1662">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1661">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1660">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1659">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1658">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1657">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1656">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1655">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1654">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1653">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1652">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1651">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1650">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1649">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1648">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1647">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1646">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1645">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1644">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1643">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1642">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1641">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1640">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1639">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1638">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1637">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1636">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1635">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1634">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1633">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1632">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1631">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1630">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1629">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1628">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1627">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1626">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1625">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1624">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1623">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1622">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1621">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1620">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1619">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1618">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1617">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1616">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1615">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1614">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1613">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1612">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1611">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1610">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1609">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1608">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1607">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1606">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1605">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1604">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1603">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1602">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1601">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1600">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1599">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1598">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1597">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1596">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1595">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1594">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1593">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1592">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1591">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1590">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1589">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1588">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1587">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1586">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1585">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1584">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1583">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1582">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1581">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1580">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1579">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1578">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1577">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1576">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1575">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1574">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1573">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1572">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1571">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1570">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1569">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1568">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1567">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1566">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1565">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1564">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1563">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1562">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1561">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1560">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1559">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1558">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1557">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1556">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1555">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1554">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1553">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1552">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1551">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1550">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1549">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1548">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1547">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1546">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1545">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1544">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1543">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1542">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1541">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1540">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1539">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1538">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1537">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1536">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1535">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1534">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1533">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1532">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1531">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1530">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1529">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1528">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1527">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1526">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1525">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1524">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1523">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1522">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1521">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1520">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1519">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1518">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1517">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1516">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1515">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1514">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1513">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1512">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1511">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1510">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1509">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1508">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1507">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1506">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1505">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1504">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1503">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1502">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1501">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1500">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1499">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1498">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1497">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1496">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1495">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1494">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1493">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1492">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1491">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1490">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1489">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1488">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1487">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1486">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1485">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1484">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1483">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1482">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1481">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1480">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1479">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1478">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1477">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1476">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1475">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1474">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1473">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1472">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1471">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1470">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1469">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1468">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1467">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1466">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1465">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1464">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1463">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1462">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1461">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1460">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1459">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1458">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1457">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1456">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1455">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1454">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1453">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1452">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1451">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1450">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1449">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1448">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1447">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1446">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1445">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1444">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1443">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1442">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1441">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1440">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1439">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1438">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1437">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1436">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1435">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1434">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1433">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1432">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1431">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1430">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1429">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1428">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1427">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1426">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1425">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1424">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1423">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1422">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1421">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1420">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1419">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1418">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1417">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1416">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1415">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1414">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1413">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1412">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1411">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1410">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1409">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1408">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1407">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1406">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1405">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1404">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1403">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1402">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1401">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1400">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1399">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1398">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1397">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1396">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1395">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1394">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1393">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1392">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1391">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1390">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1389">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1388">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1387">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1386">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1385">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1384">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1383">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1382">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1381">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1380">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1379">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1378">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1377">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1376">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1375">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1374">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1373">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1372">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1371">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1370">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1369">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1368">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1367">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1366">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1365">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1364">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1363">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1362">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1361">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1360">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1359">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1358">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1357">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1356">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1355">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1354">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1353">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1352">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1351">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1350">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1349">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1348">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1347">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1346">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1345">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1344">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1343">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1342">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1341">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1340">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1339">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1338">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1337">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1336">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1335">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1334">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1333">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1332">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1331">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1330">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1329">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1328">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1327">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1326">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1325">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1324">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1323">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1322">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1321">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1320">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1319">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1318">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1317">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1316">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1315">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1314">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1313">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1312">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1311">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1310">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1309">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1308">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1307">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1306">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1305">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1304">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1303">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1302">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1301">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1300">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1299">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1298">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1297">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1296">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1295">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1294">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1293">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1292">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1291">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1290">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1289">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1288">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1287">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1286">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1285">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1284">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1283">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1282">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1281">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1280">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1279">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1278">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1277">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1276">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1275">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1274">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1273">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1272">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1271">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1270">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1269">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1268">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1267">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1266">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1265">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1264">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1263">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1262">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1261">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1260">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1259">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1258">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1257">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1256">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1255">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1254">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1253">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1252">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1251">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1250">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1249">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1248">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1247">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1246">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1245">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1244">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1243">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1242">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1241">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1240">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1239">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1238">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1237">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1236">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1235">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1234">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1233">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1232">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1231">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1230">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1229">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1228">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1227">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1226">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1225">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1224">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1223">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1222">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1221">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1220">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1219">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1218">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1217">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1216">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1215">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1214">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1213">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1212">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1211">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1210">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1209">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1208">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1207">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1206">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1205">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1204">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1203">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1202">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1201">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1200">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1199">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1198">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1197">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1196">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1195">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1194">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1193">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1192">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1191">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1190">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1189">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1188">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1187">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1186">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1185">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1184">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1183">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1182">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1181">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1180">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1179">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1178">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1177">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1176">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1175">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1174">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1173">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1172">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1171">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1170">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1169">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1168">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1167">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1166">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1165">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1164">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1163">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1162">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1161">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1160">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1159">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1158">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1157">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1156">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1155">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1154">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1153">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1152">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1151">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1150">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1149">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1148">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1147">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1146">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1145">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1144">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1143">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1142">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1141">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1140">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1139">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1138">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1137">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1136">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1135">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1134">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1133">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1132">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1131">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1130">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1129">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1128">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1127">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1126">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1125">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1124">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1123">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1122">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1121">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1120">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1119">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1118">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1117">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1116">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1115">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1114">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1113">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1112">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1111">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1110">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1109">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1108">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1107">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1106">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1105">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1104">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1103">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1102">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1101">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1100">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1099">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1098">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1097">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1096">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1095">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1094">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1093">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1092">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1091">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1090">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1089">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1088">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1087">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1086">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1085">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1084">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1083">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1082">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1081">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1080">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1079">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1078">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1077">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1076">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1075">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1074">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1073">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1072">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1071">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1070">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1069">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1068">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1067">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1066">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1065">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1064">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1063">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1062">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1061">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1060">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1059">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1058">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1057">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1056">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1055">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1054">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1053">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1052">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1051">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1050">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1049">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1048">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1047">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1046">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1045">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1044">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1043">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1042">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1041">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1040">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1039">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1038">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1037">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1036">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1035">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1034">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1033">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1032">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1031">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1030">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1029">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1028">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1027">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1026">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1025">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1024">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1023">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1022">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1021">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1020">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1019">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1018">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1017">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1016">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1015">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1014">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1013">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012">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011">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010">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009">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008">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007">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006">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005">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004">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003">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002">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001">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000">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999">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998">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997">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996">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995">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994">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993">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992">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991">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990">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989">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988">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987">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986">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985">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984">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983">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982">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981">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980">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979">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978">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977">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976">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975">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974">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973">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972">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971">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970">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969">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968">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967">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966">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965">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964">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963">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962">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961">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960">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959">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958">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957">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956">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955">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954">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953">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952">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951">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950">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949">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948">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947">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946">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945">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944">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943">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942">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941">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940">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939">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938">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937">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936">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935">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934">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933">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932">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931">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930">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929">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928">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927">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926">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925">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924">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923">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922">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921">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920">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919">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918">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917">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916">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915">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914">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913">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912">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911">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910">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909">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908">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907">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906">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905">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904">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903">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902">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901">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900">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899">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898">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897">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896">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895">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894">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893">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892">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891">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890">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889">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888">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887">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886">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885">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884">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883">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882">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881">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880">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879">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878">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877">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876">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875">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874">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873">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872">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871">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870">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869">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868">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867">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866">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865">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864">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863">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862">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861">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860">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859">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858">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857">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856">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855">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854">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853">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852">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851">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850">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849">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848">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847">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846">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845">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844">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843">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842">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841">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840">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839">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838">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837">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836">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835">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834">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833">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832">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831">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830">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829">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828">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827">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826">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825">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824">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823">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822">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821">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820">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819">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818">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817">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816">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815">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814">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813">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812">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811">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810">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809">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808">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807">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806">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805">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804">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803">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802">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801">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800">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799">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798">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797">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796">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795">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794">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793">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792">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791">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790">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789">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788">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787">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786">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785">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784">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783">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782">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781">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780">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779">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778">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777">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776">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775">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774">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773">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772">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771">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770">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769">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768">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767">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766">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765">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764">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763">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762">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761">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760">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759">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758">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757">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756">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755">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754">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753">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752">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751">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750">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749">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748">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747">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746">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745">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744">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743">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742">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741">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740">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739">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738">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737">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736">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735">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734">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733">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732">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731">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730">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729">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728">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727">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726">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725">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724">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723">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722">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721">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720">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719">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718">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717">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716">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715">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714">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713">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712">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711">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710">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709">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708">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707">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706">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705">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704">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703">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702">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701">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700">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699">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698">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697">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696">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695">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694">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693">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692">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691">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690">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689">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688">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687">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686">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685">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684">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683">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682">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681">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680">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679">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678">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677">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676">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675">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674">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673">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672">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671">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670">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669">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668">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667">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666">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665">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664">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663">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662">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661">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660">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659">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658">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657">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656">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655">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654">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653">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652">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651">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650">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649">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648">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647">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646">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645">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644">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643">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642">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641">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640">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639">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638">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637">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636">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635">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634">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633">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632">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631">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630">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629">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628">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627">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626">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625">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624">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623">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622">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621">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620">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619">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618">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617">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616">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615">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614">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613">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612">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611">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610">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609">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608">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607">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606">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605">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604">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603">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602">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601">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600">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599">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598">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597">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596">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595">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594">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593">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592">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591">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590">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589">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588">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587">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586">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585">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584">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583">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582">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581">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580">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579">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578">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577">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576">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575">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574">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573">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572">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571">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570">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569">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568">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567">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566">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565">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564">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563">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562">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561">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560">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559">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558">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557">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556">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555">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554">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553">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552">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551">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550">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549">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548">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547">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546">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545">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544">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543">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542">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541">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540">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539">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538">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537">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536">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535">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534">
      <pivotArea dataOnly="0" labelOnly="1" fieldPosition="0">
        <references count="3">
          <reference field="0" count="1" selected="0">
            <x v="2"/>
          </reference>
          <reference field="1" count="1" selected="0">
            <x v="1"/>
          </reference>
          <reference field="2" count="1">
            <x v="1"/>
          </reference>
        </references>
      </pivotArea>
    </format>
    <format dxfId="533">
      <pivotArea dataOnly="0" labelOnly="1" fieldPosition="0">
        <references count="3">
          <reference field="0" count="1" selected="0">
            <x v="3"/>
          </reference>
          <reference field="1" count="1" selected="0">
            <x v="2"/>
          </reference>
          <reference field="2" count="1">
            <x v="2"/>
          </reference>
        </references>
      </pivotArea>
    </format>
    <format dxfId="532">
      <pivotArea dataOnly="0" labelOnly="1" fieldPosition="0">
        <references count="3">
          <reference field="0" count="1" selected="0">
            <x v="8"/>
          </reference>
          <reference field="1" count="1" selected="0">
            <x v="483"/>
          </reference>
          <reference field="2" count="1">
            <x v="484"/>
          </reference>
        </references>
      </pivotArea>
    </format>
    <format dxfId="531">
      <pivotArea dataOnly="0" labelOnly="1" fieldPosition="0">
        <references count="3">
          <reference field="0" count="1" selected="0">
            <x v="9"/>
          </reference>
          <reference field="1" count="1" selected="0">
            <x v="484"/>
          </reference>
          <reference field="2" count="1">
            <x v="485"/>
          </reference>
        </references>
      </pivotArea>
    </format>
    <format dxfId="530">
      <pivotArea dataOnly="0" labelOnly="1" fieldPosition="0">
        <references count="3">
          <reference field="0" count="1" selected="0">
            <x v="10"/>
          </reference>
          <reference field="1" count="1" selected="0">
            <x v="485"/>
          </reference>
          <reference field="2" count="1">
            <x v="486"/>
          </reference>
        </references>
      </pivotArea>
    </format>
    <format dxfId="529">
      <pivotArea dataOnly="0" labelOnly="1" fieldPosition="0">
        <references count="3">
          <reference field="0" count="1" selected="0">
            <x v="11"/>
          </reference>
          <reference field="1" count="1" selected="0">
            <x v="486"/>
          </reference>
          <reference field="2" count="1">
            <x v="487"/>
          </reference>
        </references>
      </pivotArea>
    </format>
    <format dxfId="528">
      <pivotArea dataOnly="0" labelOnly="1" fieldPosition="0">
        <references count="3">
          <reference field="0" count="1" selected="0">
            <x v="12"/>
          </reference>
          <reference field="1" count="1" selected="0">
            <x v="487"/>
          </reference>
          <reference field="2" count="1">
            <x v="488"/>
          </reference>
        </references>
      </pivotArea>
    </format>
    <format dxfId="527">
      <pivotArea dataOnly="0" labelOnly="1" fieldPosition="0">
        <references count="3">
          <reference field="0" count="1" selected="0">
            <x v="13"/>
          </reference>
          <reference field="1" count="1" selected="0">
            <x v="488"/>
          </reference>
          <reference field="2" count="1">
            <x v="489"/>
          </reference>
        </references>
      </pivotArea>
    </format>
    <format dxfId="526">
      <pivotArea dataOnly="0" labelOnly="1" fieldPosition="0">
        <references count="3">
          <reference field="0" count="1" selected="0">
            <x v="14"/>
          </reference>
          <reference field="1" count="1" selected="0">
            <x v="489"/>
          </reference>
          <reference field="2" count="1">
            <x v="490"/>
          </reference>
        </references>
      </pivotArea>
    </format>
    <format dxfId="525">
      <pivotArea dataOnly="0" labelOnly="1" fieldPosition="0">
        <references count="3">
          <reference field="0" count="1" selected="0">
            <x v="15"/>
          </reference>
          <reference field="1" count="1" selected="0">
            <x v="490"/>
          </reference>
          <reference field="2" count="1">
            <x v="491"/>
          </reference>
        </references>
      </pivotArea>
    </format>
    <format dxfId="524">
      <pivotArea dataOnly="0" labelOnly="1" fieldPosition="0">
        <references count="3">
          <reference field="0" count="1" selected="0">
            <x v="16"/>
          </reference>
          <reference field="1" count="1" selected="0">
            <x v="491"/>
          </reference>
          <reference field="2" count="1">
            <x v="492"/>
          </reference>
        </references>
      </pivotArea>
    </format>
    <format dxfId="523">
      <pivotArea dataOnly="0" labelOnly="1" fieldPosition="0">
        <references count="3">
          <reference field="0" count="1" selected="0">
            <x v="17"/>
          </reference>
          <reference field="1" count="1" selected="0">
            <x v="492"/>
          </reference>
          <reference field="2" count="1">
            <x v="493"/>
          </reference>
        </references>
      </pivotArea>
    </format>
    <format dxfId="522">
      <pivotArea dataOnly="0" labelOnly="1" fieldPosition="0">
        <references count="3">
          <reference field="0" count="1" selected="0">
            <x v="18"/>
          </reference>
          <reference field="1" count="1" selected="0">
            <x v="493"/>
          </reference>
          <reference field="2" count="1">
            <x v="494"/>
          </reference>
        </references>
      </pivotArea>
    </format>
    <format dxfId="521">
      <pivotArea dataOnly="0" labelOnly="1" fieldPosition="0">
        <references count="3">
          <reference field="0" count="1" selected="0">
            <x v="19"/>
          </reference>
          <reference field="1" count="1" selected="0">
            <x v="494"/>
          </reference>
          <reference field="2" count="1">
            <x v="495"/>
          </reference>
        </references>
      </pivotArea>
    </format>
    <format dxfId="520">
      <pivotArea dataOnly="0" labelOnly="1" fieldPosition="0">
        <references count="3">
          <reference field="0" count="1" selected="0">
            <x v="20"/>
          </reference>
          <reference field="1" count="1" selected="0">
            <x v="495"/>
          </reference>
          <reference field="2" count="1">
            <x v="496"/>
          </reference>
        </references>
      </pivotArea>
    </format>
    <format dxfId="519">
      <pivotArea dataOnly="0" labelOnly="1" fieldPosition="0">
        <references count="3">
          <reference field="0" count="1" selected="0">
            <x v="21"/>
          </reference>
          <reference field="1" count="1" selected="0">
            <x v="496"/>
          </reference>
          <reference field="2" count="1">
            <x v="497"/>
          </reference>
        </references>
      </pivotArea>
    </format>
    <format dxfId="518">
      <pivotArea dataOnly="0" labelOnly="1" fieldPosition="0">
        <references count="3">
          <reference field="0" count="1" selected="0">
            <x v="22"/>
          </reference>
          <reference field="1" count="1" selected="0">
            <x v="497"/>
          </reference>
          <reference field="2" count="1">
            <x v="498"/>
          </reference>
        </references>
      </pivotArea>
    </format>
    <format dxfId="517">
      <pivotArea dataOnly="0" labelOnly="1" fieldPosition="0">
        <references count="3">
          <reference field="0" count="1" selected="0">
            <x v="23"/>
          </reference>
          <reference field="1" count="1" selected="0">
            <x v="498"/>
          </reference>
          <reference field="2" count="1">
            <x v="499"/>
          </reference>
        </references>
      </pivotArea>
    </format>
    <format dxfId="516">
      <pivotArea dataOnly="0" labelOnly="1" fieldPosition="0">
        <references count="3">
          <reference field="0" count="1" selected="0">
            <x v="24"/>
          </reference>
          <reference field="1" count="1" selected="0">
            <x v="499"/>
          </reference>
          <reference field="2" count="1">
            <x v="500"/>
          </reference>
        </references>
      </pivotArea>
    </format>
    <format dxfId="515">
      <pivotArea dataOnly="0" labelOnly="1" fieldPosition="0">
        <references count="3">
          <reference field="0" count="1" selected="0">
            <x v="25"/>
          </reference>
          <reference field="1" count="1" selected="0">
            <x v="500"/>
          </reference>
          <reference field="2" count="1">
            <x v="501"/>
          </reference>
        </references>
      </pivotArea>
    </format>
    <format dxfId="514">
      <pivotArea dataOnly="0" labelOnly="1" fieldPosition="0">
        <references count="3">
          <reference field="0" count="1" selected="0">
            <x v="26"/>
          </reference>
          <reference field="1" count="1" selected="0">
            <x v="501"/>
          </reference>
          <reference field="2" count="1">
            <x v="502"/>
          </reference>
        </references>
      </pivotArea>
    </format>
    <format dxfId="513">
      <pivotArea dataOnly="0" labelOnly="1" fieldPosition="0">
        <references count="3">
          <reference field="0" count="1" selected="0">
            <x v="27"/>
          </reference>
          <reference field="1" count="1" selected="0">
            <x v="502"/>
          </reference>
          <reference field="2" count="1">
            <x v="503"/>
          </reference>
        </references>
      </pivotArea>
    </format>
    <format dxfId="512">
      <pivotArea dataOnly="0" labelOnly="1" fieldPosition="0">
        <references count="3">
          <reference field="0" count="1" selected="0">
            <x v="28"/>
          </reference>
          <reference field="1" count="1" selected="0">
            <x v="503"/>
          </reference>
          <reference field="2" count="1">
            <x v="504"/>
          </reference>
        </references>
      </pivotArea>
    </format>
    <format dxfId="511">
      <pivotArea dataOnly="0" labelOnly="1" fieldPosition="0">
        <references count="3">
          <reference field="0" count="1" selected="0">
            <x v="29"/>
          </reference>
          <reference field="1" count="1" selected="0">
            <x v="504"/>
          </reference>
          <reference field="2" count="1">
            <x v="505"/>
          </reference>
        </references>
      </pivotArea>
    </format>
    <format dxfId="510">
      <pivotArea dataOnly="0" labelOnly="1" fieldPosition="0">
        <references count="3">
          <reference field="0" count="1" selected="0">
            <x v="30"/>
          </reference>
          <reference field="1" count="1" selected="0">
            <x v="505"/>
          </reference>
          <reference field="2" count="1">
            <x v="506"/>
          </reference>
        </references>
      </pivotArea>
    </format>
    <format dxfId="509">
      <pivotArea dataOnly="0" labelOnly="1" fieldPosition="0">
        <references count="3">
          <reference field="0" count="1" selected="0">
            <x v="31"/>
          </reference>
          <reference field="1" count="1" selected="0">
            <x v="506"/>
          </reference>
          <reference field="2" count="1">
            <x v="507"/>
          </reference>
        </references>
      </pivotArea>
    </format>
    <format dxfId="508">
      <pivotArea dataOnly="0" labelOnly="1" fieldPosition="0">
        <references count="3">
          <reference field="0" count="1" selected="0">
            <x v="32"/>
          </reference>
          <reference field="1" count="1" selected="0">
            <x v="507"/>
          </reference>
          <reference field="2" count="1">
            <x v="508"/>
          </reference>
        </references>
      </pivotArea>
    </format>
    <format dxfId="507">
      <pivotArea dataOnly="0" labelOnly="1" fieldPosition="0">
        <references count="3">
          <reference field="0" count="1" selected="0">
            <x v="33"/>
          </reference>
          <reference field="1" count="1" selected="0">
            <x v="508"/>
          </reference>
          <reference field="2" count="1">
            <x v="509"/>
          </reference>
        </references>
      </pivotArea>
    </format>
    <format dxfId="506">
      <pivotArea dataOnly="0" labelOnly="1" fieldPosition="0">
        <references count="3">
          <reference field="0" count="1" selected="0">
            <x v="34"/>
          </reference>
          <reference field="1" count="1" selected="0">
            <x v="509"/>
          </reference>
          <reference field="2" count="1">
            <x v="510"/>
          </reference>
        </references>
      </pivotArea>
    </format>
    <format dxfId="505">
      <pivotArea dataOnly="0" labelOnly="1" fieldPosition="0">
        <references count="3">
          <reference field="0" count="1" selected="0">
            <x v="35"/>
          </reference>
          <reference field="1" count="1" selected="0">
            <x v="510"/>
          </reference>
          <reference field="2" count="1">
            <x v="511"/>
          </reference>
        </references>
      </pivotArea>
    </format>
    <format dxfId="504">
      <pivotArea dataOnly="0" labelOnly="1" fieldPosition="0">
        <references count="3">
          <reference field="0" count="1" selected="0">
            <x v="36"/>
          </reference>
          <reference field="1" count="1" selected="0">
            <x v="511"/>
          </reference>
          <reference field="2" count="1">
            <x v="512"/>
          </reference>
        </references>
      </pivotArea>
    </format>
    <format dxfId="503">
      <pivotArea dataOnly="0" labelOnly="1" fieldPosition="0">
        <references count="3">
          <reference field="0" count="1" selected="0">
            <x v="37"/>
          </reference>
          <reference field="1" count="1" selected="0">
            <x v="512"/>
          </reference>
          <reference field="2" count="1">
            <x v="513"/>
          </reference>
        </references>
      </pivotArea>
    </format>
    <format dxfId="502">
      <pivotArea dataOnly="0" labelOnly="1" fieldPosition="0">
        <references count="3">
          <reference field="0" count="1" selected="0">
            <x v="38"/>
          </reference>
          <reference field="1" count="1" selected="0">
            <x v="513"/>
          </reference>
          <reference field="2" count="1">
            <x v="514"/>
          </reference>
        </references>
      </pivotArea>
    </format>
    <format dxfId="501">
      <pivotArea dataOnly="0" labelOnly="1" fieldPosition="0">
        <references count="3">
          <reference field="0" count="1" selected="0">
            <x v="39"/>
          </reference>
          <reference field="1" count="1" selected="0">
            <x v="514"/>
          </reference>
          <reference field="2" count="1">
            <x v="515"/>
          </reference>
        </references>
      </pivotArea>
    </format>
    <format dxfId="500">
      <pivotArea dataOnly="0" labelOnly="1" fieldPosition="0">
        <references count="3">
          <reference field="0" count="1" selected="0">
            <x v="40"/>
          </reference>
          <reference field="1" count="1" selected="0">
            <x v="515"/>
          </reference>
          <reference field="2" count="1">
            <x v="516"/>
          </reference>
        </references>
      </pivotArea>
    </format>
    <format dxfId="499">
      <pivotArea dataOnly="0" labelOnly="1" fieldPosition="0">
        <references count="3">
          <reference field="0" count="1" selected="0">
            <x v="41"/>
          </reference>
          <reference field="1" count="1" selected="0">
            <x v="516"/>
          </reference>
          <reference field="2" count="1">
            <x v="517"/>
          </reference>
        </references>
      </pivotArea>
    </format>
    <format dxfId="498">
      <pivotArea dataOnly="0" labelOnly="1" fieldPosition="0">
        <references count="3">
          <reference field="0" count="1" selected="0">
            <x v="42"/>
          </reference>
          <reference field="1" count="1" selected="0">
            <x v="517"/>
          </reference>
          <reference field="2" count="1">
            <x v="518"/>
          </reference>
        </references>
      </pivotArea>
    </format>
    <format dxfId="497">
      <pivotArea dataOnly="0" labelOnly="1" fieldPosition="0">
        <references count="3">
          <reference field="0" count="1" selected="0">
            <x v="43"/>
          </reference>
          <reference field="1" count="1" selected="0">
            <x v="518"/>
          </reference>
          <reference field="2" count="1">
            <x v="519"/>
          </reference>
        </references>
      </pivotArea>
    </format>
    <format dxfId="496">
      <pivotArea dataOnly="0" labelOnly="1" fieldPosition="0">
        <references count="3">
          <reference field="0" count="1" selected="0">
            <x v="44"/>
          </reference>
          <reference field="1" count="1" selected="0">
            <x v="519"/>
          </reference>
          <reference field="2" count="1">
            <x v="520"/>
          </reference>
        </references>
      </pivotArea>
    </format>
    <format dxfId="495">
      <pivotArea dataOnly="0" labelOnly="1" fieldPosition="0">
        <references count="3">
          <reference field="0" count="1" selected="0">
            <x v="45"/>
          </reference>
          <reference field="1" count="1" selected="0">
            <x v="520"/>
          </reference>
          <reference field="2" count="1">
            <x v="521"/>
          </reference>
        </references>
      </pivotArea>
    </format>
    <format dxfId="494">
      <pivotArea dataOnly="0" labelOnly="1" fieldPosition="0">
        <references count="3">
          <reference field="0" count="1" selected="0">
            <x v="46"/>
          </reference>
          <reference field="1" count="1" selected="0">
            <x v="521"/>
          </reference>
          <reference field="2" count="1">
            <x v="522"/>
          </reference>
        </references>
      </pivotArea>
    </format>
    <format dxfId="493">
      <pivotArea dataOnly="0" labelOnly="1" fieldPosition="0">
        <references count="3">
          <reference field="0" count="1" selected="0">
            <x v="47"/>
          </reference>
          <reference field="1" count="1" selected="0">
            <x v="522"/>
          </reference>
          <reference field="2" count="1">
            <x v="523"/>
          </reference>
        </references>
      </pivotArea>
    </format>
    <format dxfId="492">
      <pivotArea dataOnly="0" labelOnly="1" fieldPosition="0">
        <references count="3">
          <reference field="0" count="1" selected="0">
            <x v="48"/>
          </reference>
          <reference field="1" count="1" selected="0">
            <x v="523"/>
          </reference>
          <reference field="2" count="1">
            <x v="524"/>
          </reference>
        </references>
      </pivotArea>
    </format>
    <format dxfId="491">
      <pivotArea dataOnly="0" labelOnly="1" fieldPosition="0">
        <references count="3">
          <reference field="0" count="1" selected="0">
            <x v="49"/>
          </reference>
          <reference field="1" count="1" selected="0">
            <x v="524"/>
          </reference>
          <reference field="2" count="1">
            <x v="525"/>
          </reference>
        </references>
      </pivotArea>
    </format>
    <format dxfId="490">
      <pivotArea dataOnly="0" labelOnly="1" fieldPosition="0">
        <references count="3">
          <reference field="0" count="1" selected="0">
            <x v="50"/>
          </reference>
          <reference field="1" count="1" selected="0">
            <x v="525"/>
          </reference>
          <reference field="2" count="1">
            <x v="526"/>
          </reference>
        </references>
      </pivotArea>
    </format>
    <format dxfId="489">
      <pivotArea dataOnly="0" labelOnly="1" fieldPosition="0">
        <references count="3">
          <reference field="0" count="1" selected="0">
            <x v="51"/>
          </reference>
          <reference field="1" count="1" selected="0">
            <x v="526"/>
          </reference>
          <reference field="2" count="1">
            <x v="527"/>
          </reference>
        </references>
      </pivotArea>
    </format>
    <format dxfId="488">
      <pivotArea dataOnly="0" labelOnly="1" fieldPosition="0">
        <references count="3">
          <reference field="0" count="1" selected="0">
            <x v="52"/>
          </reference>
          <reference field="1" count="1" selected="0">
            <x v="527"/>
          </reference>
          <reference field="2" count="1">
            <x v="528"/>
          </reference>
        </references>
      </pivotArea>
    </format>
    <format dxfId="487">
      <pivotArea dataOnly="0" labelOnly="1" fieldPosition="0">
        <references count="3">
          <reference field="0" count="1" selected="0">
            <x v="53"/>
          </reference>
          <reference field="1" count="1" selected="0">
            <x v="528"/>
          </reference>
          <reference field="2" count="1">
            <x v="529"/>
          </reference>
        </references>
      </pivotArea>
    </format>
    <format dxfId="486">
      <pivotArea dataOnly="0" labelOnly="1" fieldPosition="0">
        <references count="3">
          <reference field="0" count="1" selected="0">
            <x v="54"/>
          </reference>
          <reference field="1" count="1" selected="0">
            <x v="529"/>
          </reference>
          <reference field="2" count="1">
            <x v="530"/>
          </reference>
        </references>
      </pivotArea>
    </format>
    <format dxfId="485">
      <pivotArea dataOnly="0" labelOnly="1" fieldPosition="0">
        <references count="3">
          <reference field="0" count="1" selected="0">
            <x v="55"/>
          </reference>
          <reference field="1" count="1" selected="0">
            <x v="530"/>
          </reference>
          <reference field="2" count="1">
            <x v="531"/>
          </reference>
        </references>
      </pivotArea>
    </format>
    <format dxfId="484">
      <pivotArea dataOnly="0" labelOnly="1" fieldPosition="0">
        <references count="3">
          <reference field="0" count="1" selected="0">
            <x v="56"/>
          </reference>
          <reference field="1" count="1" selected="0">
            <x v="531"/>
          </reference>
          <reference field="2" count="1">
            <x v="532"/>
          </reference>
        </references>
      </pivotArea>
    </format>
    <format dxfId="483">
      <pivotArea dataOnly="0" labelOnly="1" fieldPosition="0">
        <references count="3">
          <reference field="0" count="1" selected="0">
            <x v="57"/>
          </reference>
          <reference field="1" count="1" selected="0">
            <x v="532"/>
          </reference>
          <reference field="2" count="1">
            <x v="533"/>
          </reference>
        </references>
      </pivotArea>
    </format>
    <format dxfId="482">
      <pivotArea dataOnly="0" labelOnly="1" fieldPosition="0">
        <references count="3">
          <reference field="0" count="1" selected="0">
            <x v="58"/>
          </reference>
          <reference field="1" count="1" selected="0">
            <x v="533"/>
          </reference>
          <reference field="2" count="1">
            <x v="534"/>
          </reference>
        </references>
      </pivotArea>
    </format>
    <format dxfId="481">
      <pivotArea dataOnly="0" labelOnly="1" fieldPosition="0">
        <references count="3">
          <reference field="0" count="1" selected="0">
            <x v="59"/>
          </reference>
          <reference field="1" count="1" selected="0">
            <x v="534"/>
          </reference>
          <reference field="2" count="1">
            <x v="535"/>
          </reference>
        </references>
      </pivotArea>
    </format>
    <format dxfId="480">
      <pivotArea dataOnly="0" labelOnly="1" fieldPosition="0">
        <references count="3">
          <reference field="0" count="1" selected="0">
            <x v="60"/>
          </reference>
          <reference field="1" count="1" selected="0">
            <x v="535"/>
          </reference>
          <reference field="2" count="1">
            <x v="536"/>
          </reference>
        </references>
      </pivotArea>
    </format>
    <format dxfId="479">
      <pivotArea dataOnly="0" labelOnly="1" fieldPosition="0">
        <references count="3">
          <reference field="0" count="1" selected="0">
            <x v="61"/>
          </reference>
          <reference field="1" count="1" selected="0">
            <x v="536"/>
          </reference>
          <reference field="2" count="1">
            <x v="537"/>
          </reference>
        </references>
      </pivotArea>
    </format>
    <format dxfId="478">
      <pivotArea dataOnly="0" labelOnly="1" fieldPosition="0">
        <references count="3">
          <reference field="0" count="1" selected="0">
            <x v="62"/>
          </reference>
          <reference field="1" count="1" selected="0">
            <x v="537"/>
          </reference>
          <reference field="2" count="1">
            <x v="538"/>
          </reference>
        </references>
      </pivotArea>
    </format>
    <format dxfId="477">
      <pivotArea dataOnly="0" labelOnly="1" fieldPosition="0">
        <references count="3">
          <reference field="0" count="1" selected="0">
            <x v="63"/>
          </reference>
          <reference field="1" count="1" selected="0">
            <x v="538"/>
          </reference>
          <reference field="2" count="1">
            <x v="539"/>
          </reference>
        </references>
      </pivotArea>
    </format>
    <format dxfId="476">
      <pivotArea dataOnly="0" labelOnly="1" fieldPosition="0">
        <references count="3">
          <reference field="0" count="1" selected="0">
            <x v="64"/>
          </reference>
          <reference field="1" count="1" selected="0">
            <x v="539"/>
          </reference>
          <reference field="2" count="1">
            <x v="540"/>
          </reference>
        </references>
      </pivotArea>
    </format>
    <format dxfId="475">
      <pivotArea dataOnly="0" labelOnly="1" fieldPosition="0">
        <references count="3">
          <reference field="0" count="1" selected="0">
            <x v="65"/>
          </reference>
          <reference field="1" count="1" selected="0">
            <x v="540"/>
          </reference>
          <reference field="2" count="1">
            <x v="541"/>
          </reference>
        </references>
      </pivotArea>
    </format>
    <format dxfId="474">
      <pivotArea dataOnly="0" labelOnly="1" fieldPosition="0">
        <references count="3">
          <reference field="0" count="1" selected="0">
            <x v="66"/>
          </reference>
          <reference field="1" count="1" selected="0">
            <x v="541"/>
          </reference>
          <reference field="2" count="1">
            <x v="542"/>
          </reference>
        </references>
      </pivotArea>
    </format>
    <format dxfId="473">
      <pivotArea dataOnly="0" labelOnly="1" fieldPosition="0">
        <references count="3">
          <reference field="0" count="1" selected="0">
            <x v="67"/>
          </reference>
          <reference field="1" count="1" selected="0">
            <x v="542"/>
          </reference>
          <reference field="2" count="1">
            <x v="543"/>
          </reference>
        </references>
      </pivotArea>
    </format>
    <format dxfId="472">
      <pivotArea dataOnly="0" labelOnly="1" fieldPosition="0">
        <references count="3">
          <reference field="0" count="1" selected="0">
            <x v="68"/>
          </reference>
          <reference field="1" count="1" selected="0">
            <x v="543"/>
          </reference>
          <reference field="2" count="1">
            <x v="544"/>
          </reference>
        </references>
      </pivotArea>
    </format>
    <format dxfId="471">
      <pivotArea dataOnly="0" labelOnly="1" fieldPosition="0">
        <references count="3">
          <reference field="0" count="1" selected="0">
            <x v="69"/>
          </reference>
          <reference field="1" count="1" selected="0">
            <x v="544"/>
          </reference>
          <reference field="2" count="1">
            <x v="545"/>
          </reference>
        </references>
      </pivotArea>
    </format>
    <format dxfId="470">
      <pivotArea dataOnly="0" labelOnly="1" fieldPosition="0">
        <references count="3">
          <reference field="0" count="1" selected="0">
            <x v="70"/>
          </reference>
          <reference field="1" count="1" selected="0">
            <x v="545"/>
          </reference>
          <reference field="2" count="1">
            <x v="546"/>
          </reference>
        </references>
      </pivotArea>
    </format>
    <format dxfId="469">
      <pivotArea dataOnly="0" labelOnly="1" fieldPosition="0">
        <references count="3">
          <reference field="0" count="1" selected="0">
            <x v="71"/>
          </reference>
          <reference field="1" count="1" selected="0">
            <x v="546"/>
          </reference>
          <reference field="2" count="1">
            <x v="547"/>
          </reference>
        </references>
      </pivotArea>
    </format>
    <format dxfId="468">
      <pivotArea dataOnly="0" labelOnly="1" fieldPosition="0">
        <references count="3">
          <reference field="0" count="1" selected="0">
            <x v="72"/>
          </reference>
          <reference field="1" count="1" selected="0">
            <x v="547"/>
          </reference>
          <reference field="2" count="1">
            <x v="548"/>
          </reference>
        </references>
      </pivotArea>
    </format>
    <format dxfId="467">
      <pivotArea dataOnly="0" labelOnly="1" fieldPosition="0">
        <references count="3">
          <reference field="0" count="1" selected="0">
            <x v="73"/>
          </reference>
          <reference field="1" count="1" selected="0">
            <x v="548"/>
          </reference>
          <reference field="2" count="1">
            <x v="549"/>
          </reference>
        </references>
      </pivotArea>
    </format>
    <format dxfId="466">
      <pivotArea dataOnly="0" labelOnly="1" fieldPosition="0">
        <references count="3">
          <reference field="0" count="1" selected="0">
            <x v="74"/>
          </reference>
          <reference field="1" count="1" selected="0">
            <x v="549"/>
          </reference>
          <reference field="2" count="1">
            <x v="550"/>
          </reference>
        </references>
      </pivotArea>
    </format>
    <format dxfId="465">
      <pivotArea dataOnly="0" labelOnly="1" fieldPosition="0">
        <references count="3">
          <reference field="0" count="1" selected="0">
            <x v="75"/>
          </reference>
          <reference field="1" count="1" selected="0">
            <x v="550"/>
          </reference>
          <reference field="2" count="1">
            <x v="551"/>
          </reference>
        </references>
      </pivotArea>
    </format>
    <format dxfId="464">
      <pivotArea dataOnly="0" labelOnly="1" fieldPosition="0">
        <references count="3">
          <reference field="0" count="1" selected="0">
            <x v="76"/>
          </reference>
          <reference field="1" count="1" selected="0">
            <x v="551"/>
          </reference>
          <reference field="2" count="1">
            <x v="552"/>
          </reference>
        </references>
      </pivotArea>
    </format>
    <format dxfId="463">
      <pivotArea dataOnly="0" labelOnly="1" fieldPosition="0">
        <references count="3">
          <reference field="0" count="1" selected="0">
            <x v="77"/>
          </reference>
          <reference field="1" count="1" selected="0">
            <x v="552"/>
          </reference>
          <reference field="2" count="1">
            <x v="553"/>
          </reference>
        </references>
      </pivotArea>
    </format>
    <format dxfId="462">
      <pivotArea dataOnly="0" labelOnly="1" fieldPosition="0">
        <references count="3">
          <reference field="0" count="1" selected="0">
            <x v="78"/>
          </reference>
          <reference field="1" count="1" selected="0">
            <x v="553"/>
          </reference>
          <reference field="2" count="1">
            <x v="554"/>
          </reference>
        </references>
      </pivotArea>
    </format>
    <format dxfId="461">
      <pivotArea dataOnly="0" labelOnly="1" fieldPosition="0">
        <references count="3">
          <reference field="0" count="1" selected="0">
            <x v="79"/>
          </reference>
          <reference field="1" count="1" selected="0">
            <x v="554"/>
          </reference>
          <reference field="2" count="1">
            <x v="555"/>
          </reference>
        </references>
      </pivotArea>
    </format>
    <format dxfId="460">
      <pivotArea dataOnly="0" labelOnly="1" fieldPosition="0">
        <references count="3">
          <reference field="0" count="1" selected="0">
            <x v="80"/>
          </reference>
          <reference field="1" count="1" selected="0">
            <x v="555"/>
          </reference>
          <reference field="2" count="1">
            <x v="556"/>
          </reference>
        </references>
      </pivotArea>
    </format>
    <format dxfId="459">
      <pivotArea dataOnly="0" labelOnly="1" fieldPosition="0">
        <references count="3">
          <reference field="0" count="1" selected="0">
            <x v="81"/>
          </reference>
          <reference field="1" count="1" selected="0">
            <x v="556"/>
          </reference>
          <reference field="2" count="1">
            <x v="557"/>
          </reference>
        </references>
      </pivotArea>
    </format>
    <format dxfId="458">
      <pivotArea dataOnly="0" labelOnly="1" fieldPosition="0">
        <references count="3">
          <reference field="0" count="1" selected="0">
            <x v="82"/>
          </reference>
          <reference field="1" count="1" selected="0">
            <x v="557"/>
          </reference>
          <reference field="2" count="1">
            <x v="558"/>
          </reference>
        </references>
      </pivotArea>
    </format>
    <format dxfId="457">
      <pivotArea dataOnly="0" labelOnly="1" fieldPosition="0">
        <references count="3">
          <reference field="0" count="1" selected="0">
            <x v="83"/>
          </reference>
          <reference field="1" count="1" selected="0">
            <x v="558"/>
          </reference>
          <reference field="2" count="1">
            <x v="559"/>
          </reference>
        </references>
      </pivotArea>
    </format>
    <format dxfId="456">
      <pivotArea dataOnly="0" labelOnly="1" fieldPosition="0">
        <references count="3">
          <reference field="0" count="1" selected="0">
            <x v="84"/>
          </reference>
          <reference field="1" count="1" selected="0">
            <x v="559"/>
          </reference>
          <reference field="2" count="1">
            <x v="560"/>
          </reference>
        </references>
      </pivotArea>
    </format>
    <format dxfId="455">
      <pivotArea dataOnly="0" labelOnly="1" fieldPosition="0">
        <references count="3">
          <reference field="0" count="1" selected="0">
            <x v="85"/>
          </reference>
          <reference field="1" count="1" selected="0">
            <x v="560"/>
          </reference>
          <reference field="2" count="1">
            <x v="561"/>
          </reference>
        </references>
      </pivotArea>
    </format>
    <format dxfId="454">
      <pivotArea dataOnly="0" labelOnly="1" fieldPosition="0">
        <references count="3">
          <reference field="0" count="1" selected="0">
            <x v="86"/>
          </reference>
          <reference field="1" count="1" selected="0">
            <x v="561"/>
          </reference>
          <reference field="2" count="1">
            <x v="562"/>
          </reference>
        </references>
      </pivotArea>
    </format>
    <format dxfId="453">
      <pivotArea dataOnly="0" labelOnly="1" fieldPosition="0">
        <references count="3">
          <reference field="0" count="1" selected="0">
            <x v="87"/>
          </reference>
          <reference field="1" count="1" selected="0">
            <x v="562"/>
          </reference>
          <reference field="2" count="1">
            <x v="563"/>
          </reference>
        </references>
      </pivotArea>
    </format>
    <format dxfId="452">
      <pivotArea dataOnly="0" labelOnly="1" fieldPosition="0">
        <references count="3">
          <reference field="0" count="1" selected="0">
            <x v="88"/>
          </reference>
          <reference field="1" count="1" selected="0">
            <x v="563"/>
          </reference>
          <reference field="2" count="1">
            <x v="564"/>
          </reference>
        </references>
      </pivotArea>
    </format>
    <format dxfId="451">
      <pivotArea dataOnly="0" labelOnly="1" fieldPosition="0">
        <references count="3">
          <reference field="0" count="1" selected="0">
            <x v="89"/>
          </reference>
          <reference field="1" count="1" selected="0">
            <x v="564"/>
          </reference>
          <reference field="2" count="1">
            <x v="565"/>
          </reference>
        </references>
      </pivotArea>
    </format>
    <format dxfId="450">
      <pivotArea dataOnly="0" labelOnly="1" fieldPosition="0">
        <references count="3">
          <reference field="0" count="1" selected="0">
            <x v="90"/>
          </reference>
          <reference field="1" count="1" selected="0">
            <x v="565"/>
          </reference>
          <reference field="2" count="1">
            <x v="566"/>
          </reference>
        </references>
      </pivotArea>
    </format>
    <format dxfId="449">
      <pivotArea dataOnly="0" labelOnly="1" fieldPosition="0">
        <references count="3">
          <reference field="0" count="1" selected="0">
            <x v="91"/>
          </reference>
          <reference field="1" count="1" selected="0">
            <x v="566"/>
          </reference>
          <reference field="2" count="1">
            <x v="567"/>
          </reference>
        </references>
      </pivotArea>
    </format>
    <format dxfId="448">
      <pivotArea dataOnly="0" labelOnly="1" fieldPosition="0">
        <references count="3">
          <reference field="0" count="1" selected="0">
            <x v="92"/>
          </reference>
          <reference field="1" count="1" selected="0">
            <x v="567"/>
          </reference>
          <reference field="2" count="1">
            <x v="568"/>
          </reference>
        </references>
      </pivotArea>
    </format>
    <format dxfId="447">
      <pivotArea dataOnly="0" labelOnly="1" fieldPosition="0">
        <references count="3">
          <reference field="0" count="1" selected="0">
            <x v="93"/>
          </reference>
          <reference field="1" count="1" selected="0">
            <x v="568"/>
          </reference>
          <reference field="2" count="1">
            <x v="569"/>
          </reference>
        </references>
      </pivotArea>
    </format>
    <format dxfId="446">
      <pivotArea dataOnly="0" labelOnly="1" fieldPosition="0">
        <references count="3">
          <reference field="0" count="1" selected="0">
            <x v="94"/>
          </reference>
          <reference field="1" count="1" selected="0">
            <x v="569"/>
          </reference>
          <reference field="2" count="1">
            <x v="570"/>
          </reference>
        </references>
      </pivotArea>
    </format>
    <format dxfId="445">
      <pivotArea dataOnly="0" labelOnly="1" fieldPosition="0">
        <references count="3">
          <reference field="0" count="1" selected="0">
            <x v="95"/>
          </reference>
          <reference field="1" count="1" selected="0">
            <x v="570"/>
          </reference>
          <reference field="2" count="1">
            <x v="571"/>
          </reference>
        </references>
      </pivotArea>
    </format>
    <format dxfId="444">
      <pivotArea dataOnly="0" labelOnly="1" fieldPosition="0">
        <references count="3">
          <reference field="0" count="1" selected="0">
            <x v="96"/>
          </reference>
          <reference field="1" count="1" selected="0">
            <x v="571"/>
          </reference>
          <reference field="2" count="1">
            <x v="572"/>
          </reference>
        </references>
      </pivotArea>
    </format>
    <format dxfId="443">
      <pivotArea dataOnly="0" labelOnly="1" fieldPosition="0">
        <references count="3">
          <reference field="0" count="1" selected="0">
            <x v="97"/>
          </reference>
          <reference field="1" count="1" selected="0">
            <x v="572"/>
          </reference>
          <reference field="2" count="1">
            <x v="573"/>
          </reference>
        </references>
      </pivotArea>
    </format>
    <format dxfId="442">
      <pivotArea dataOnly="0" labelOnly="1" fieldPosition="0">
        <references count="3">
          <reference field="0" count="1" selected="0">
            <x v="98"/>
          </reference>
          <reference field="1" count="1" selected="0">
            <x v="573"/>
          </reference>
          <reference field="2" count="1">
            <x v="574"/>
          </reference>
        </references>
      </pivotArea>
    </format>
    <format dxfId="441">
      <pivotArea dataOnly="0" labelOnly="1" fieldPosition="0">
        <references count="3">
          <reference field="0" count="1" selected="0">
            <x v="99"/>
          </reference>
          <reference field="1" count="1" selected="0">
            <x v="574"/>
          </reference>
          <reference field="2" count="1">
            <x v="575"/>
          </reference>
        </references>
      </pivotArea>
    </format>
    <format dxfId="440">
      <pivotArea dataOnly="0" labelOnly="1" fieldPosition="0">
        <references count="3">
          <reference field="0" count="1" selected="0">
            <x v="100"/>
          </reference>
          <reference field="1" count="1" selected="0">
            <x v="575"/>
          </reference>
          <reference field="2" count="1">
            <x v="576"/>
          </reference>
        </references>
      </pivotArea>
    </format>
    <format dxfId="439">
      <pivotArea dataOnly="0" labelOnly="1" fieldPosition="0">
        <references count="3">
          <reference field="0" count="1" selected="0">
            <x v="101"/>
          </reference>
          <reference field="1" count="1" selected="0">
            <x v="576"/>
          </reference>
          <reference field="2" count="1">
            <x v="577"/>
          </reference>
        </references>
      </pivotArea>
    </format>
    <format dxfId="438">
      <pivotArea dataOnly="0" labelOnly="1" fieldPosition="0">
        <references count="3">
          <reference field="0" count="1" selected="0">
            <x v="102"/>
          </reference>
          <reference field="1" count="1" selected="0">
            <x v="577"/>
          </reference>
          <reference field="2" count="1">
            <x v="578"/>
          </reference>
        </references>
      </pivotArea>
    </format>
    <format dxfId="437">
      <pivotArea dataOnly="0" labelOnly="1" fieldPosition="0">
        <references count="3">
          <reference field="0" count="1" selected="0">
            <x v="103"/>
          </reference>
          <reference field="1" count="1" selected="0">
            <x v="578"/>
          </reference>
          <reference field="2" count="1">
            <x v="579"/>
          </reference>
        </references>
      </pivotArea>
    </format>
    <format dxfId="436">
      <pivotArea dataOnly="0" labelOnly="1" fieldPosition="0">
        <references count="3">
          <reference field="0" count="1" selected="0">
            <x v="104"/>
          </reference>
          <reference field="1" count="1" selected="0">
            <x v="579"/>
          </reference>
          <reference field="2" count="1">
            <x v="580"/>
          </reference>
        </references>
      </pivotArea>
    </format>
    <format dxfId="435">
      <pivotArea dataOnly="0" labelOnly="1" fieldPosition="0">
        <references count="3">
          <reference field="0" count="1" selected="0">
            <x v="105"/>
          </reference>
          <reference field="1" count="1" selected="0">
            <x v="580"/>
          </reference>
          <reference field="2" count="1">
            <x v="581"/>
          </reference>
        </references>
      </pivotArea>
    </format>
    <format dxfId="434">
      <pivotArea dataOnly="0" labelOnly="1" fieldPosition="0">
        <references count="3">
          <reference field="0" count="1" selected="0">
            <x v="106"/>
          </reference>
          <reference field="1" count="1" selected="0">
            <x v="581"/>
          </reference>
          <reference field="2" count="1">
            <x v="582"/>
          </reference>
        </references>
      </pivotArea>
    </format>
    <format dxfId="433">
      <pivotArea dataOnly="0" labelOnly="1" fieldPosition="0">
        <references count="3">
          <reference field="0" count="1" selected="0">
            <x v="107"/>
          </reference>
          <reference field="1" count="1" selected="0">
            <x v="582"/>
          </reference>
          <reference field="2" count="1">
            <x v="583"/>
          </reference>
        </references>
      </pivotArea>
    </format>
    <format dxfId="432">
      <pivotArea dataOnly="0" labelOnly="1" fieldPosition="0">
        <references count="3">
          <reference field="0" count="1" selected="0">
            <x v="108"/>
          </reference>
          <reference field="1" count="1" selected="0">
            <x v="583"/>
          </reference>
          <reference field="2" count="1">
            <x v="584"/>
          </reference>
        </references>
      </pivotArea>
    </format>
    <format dxfId="431">
      <pivotArea dataOnly="0" labelOnly="1" fieldPosition="0">
        <references count="3">
          <reference field="0" count="1" selected="0">
            <x v="109"/>
          </reference>
          <reference field="1" count="1" selected="0">
            <x v="584"/>
          </reference>
          <reference field="2" count="1">
            <x v="585"/>
          </reference>
        </references>
      </pivotArea>
    </format>
    <format dxfId="430">
      <pivotArea dataOnly="0" labelOnly="1" fieldPosition="0">
        <references count="3">
          <reference field="0" count="1" selected="0">
            <x v="110"/>
          </reference>
          <reference field="1" count="1" selected="0">
            <x v="585"/>
          </reference>
          <reference field="2" count="1">
            <x v="586"/>
          </reference>
        </references>
      </pivotArea>
    </format>
    <format dxfId="429">
      <pivotArea dataOnly="0" labelOnly="1" fieldPosition="0">
        <references count="3">
          <reference field="0" count="1" selected="0">
            <x v="111"/>
          </reference>
          <reference field="1" count="1" selected="0">
            <x v="586"/>
          </reference>
          <reference field="2" count="1">
            <x v="587"/>
          </reference>
        </references>
      </pivotArea>
    </format>
    <format dxfId="428">
      <pivotArea dataOnly="0" labelOnly="1" fieldPosition="0">
        <references count="3">
          <reference field="0" count="1" selected="0">
            <x v="112"/>
          </reference>
          <reference field="1" count="1" selected="0">
            <x v="587"/>
          </reference>
          <reference field="2" count="1">
            <x v="588"/>
          </reference>
        </references>
      </pivotArea>
    </format>
    <format dxfId="427">
      <pivotArea dataOnly="0" labelOnly="1" fieldPosition="0">
        <references count="3">
          <reference field="0" count="1" selected="0">
            <x v="113"/>
          </reference>
          <reference field="1" count="1" selected="0">
            <x v="588"/>
          </reference>
          <reference field="2" count="1">
            <x v="589"/>
          </reference>
        </references>
      </pivotArea>
    </format>
    <format dxfId="426">
      <pivotArea dataOnly="0" labelOnly="1" fieldPosition="0">
        <references count="3">
          <reference field="0" count="1" selected="0">
            <x v="114"/>
          </reference>
          <reference field="1" count="1" selected="0">
            <x v="589"/>
          </reference>
          <reference field="2" count="1">
            <x v="590"/>
          </reference>
        </references>
      </pivotArea>
    </format>
    <format dxfId="425">
      <pivotArea dataOnly="0" labelOnly="1" fieldPosition="0">
        <references count="3">
          <reference field="0" count="1" selected="0">
            <x v="115"/>
          </reference>
          <reference field="1" count="1" selected="0">
            <x v="590"/>
          </reference>
          <reference field="2" count="1">
            <x v="591"/>
          </reference>
        </references>
      </pivotArea>
    </format>
    <format dxfId="424">
      <pivotArea dataOnly="0" labelOnly="1" fieldPosition="0">
        <references count="3">
          <reference field="0" count="1" selected="0">
            <x v="116"/>
          </reference>
          <reference field="1" count="1" selected="0">
            <x v="591"/>
          </reference>
          <reference field="2" count="1">
            <x v="592"/>
          </reference>
        </references>
      </pivotArea>
    </format>
    <format dxfId="423">
      <pivotArea dataOnly="0" labelOnly="1" fieldPosition="0">
        <references count="3">
          <reference field="0" count="1" selected="0">
            <x v="117"/>
          </reference>
          <reference field="1" count="1" selected="0">
            <x v="592"/>
          </reference>
          <reference field="2" count="1">
            <x v="593"/>
          </reference>
        </references>
      </pivotArea>
    </format>
    <format dxfId="422">
      <pivotArea dataOnly="0" labelOnly="1" fieldPosition="0">
        <references count="3">
          <reference field="0" count="1" selected="0">
            <x v="118"/>
          </reference>
          <reference field="1" count="1" selected="0">
            <x v="593"/>
          </reference>
          <reference field="2" count="1">
            <x v="594"/>
          </reference>
        </references>
      </pivotArea>
    </format>
    <format dxfId="421">
      <pivotArea dataOnly="0" labelOnly="1" fieldPosition="0">
        <references count="3">
          <reference field="0" count="1" selected="0">
            <x v="119"/>
          </reference>
          <reference field="1" count="1" selected="0">
            <x v="594"/>
          </reference>
          <reference field="2" count="1">
            <x v="595"/>
          </reference>
        </references>
      </pivotArea>
    </format>
    <format dxfId="420">
      <pivotArea dataOnly="0" labelOnly="1" fieldPosition="0">
        <references count="3">
          <reference field="0" count="1" selected="0">
            <x v="120"/>
          </reference>
          <reference field="1" count="1" selected="0">
            <x v="595"/>
          </reference>
          <reference field="2" count="1">
            <x v="596"/>
          </reference>
        </references>
      </pivotArea>
    </format>
    <format dxfId="419">
      <pivotArea dataOnly="0" labelOnly="1" fieldPosition="0">
        <references count="3">
          <reference field="0" count="1" selected="0">
            <x v="121"/>
          </reference>
          <reference field="1" count="1" selected="0">
            <x v="596"/>
          </reference>
          <reference field="2" count="1">
            <x v="597"/>
          </reference>
        </references>
      </pivotArea>
    </format>
    <format dxfId="418">
      <pivotArea dataOnly="0" labelOnly="1" fieldPosition="0">
        <references count="3">
          <reference field="0" count="1" selected="0">
            <x v="122"/>
          </reference>
          <reference field="1" count="1" selected="0">
            <x v="597"/>
          </reference>
          <reference field="2" count="1">
            <x v="598"/>
          </reference>
        </references>
      </pivotArea>
    </format>
    <format dxfId="417">
      <pivotArea dataOnly="0" labelOnly="1" fieldPosition="0">
        <references count="3">
          <reference field="0" count="1" selected="0">
            <x v="123"/>
          </reference>
          <reference field="1" count="1" selected="0">
            <x v="598"/>
          </reference>
          <reference field="2" count="1">
            <x v="599"/>
          </reference>
        </references>
      </pivotArea>
    </format>
    <format dxfId="416">
      <pivotArea dataOnly="0" labelOnly="1" fieldPosition="0">
        <references count="3">
          <reference field="0" count="1" selected="0">
            <x v="124"/>
          </reference>
          <reference field="1" count="1" selected="0">
            <x v="599"/>
          </reference>
          <reference field="2" count="1">
            <x v="600"/>
          </reference>
        </references>
      </pivotArea>
    </format>
    <format dxfId="415">
      <pivotArea dataOnly="0" labelOnly="1" fieldPosition="0">
        <references count="3">
          <reference field="0" count="1" selected="0">
            <x v="125"/>
          </reference>
          <reference field="1" count="1" selected="0">
            <x v="600"/>
          </reference>
          <reference field="2" count="1">
            <x v="601"/>
          </reference>
        </references>
      </pivotArea>
    </format>
    <format dxfId="414">
      <pivotArea dataOnly="0" labelOnly="1" fieldPosition="0">
        <references count="3">
          <reference field="0" count="1" selected="0">
            <x v="126"/>
          </reference>
          <reference field="1" count="1" selected="0">
            <x v="601"/>
          </reference>
          <reference field="2" count="1">
            <x v="602"/>
          </reference>
        </references>
      </pivotArea>
    </format>
    <format dxfId="413">
      <pivotArea dataOnly="0" labelOnly="1" fieldPosition="0">
        <references count="3">
          <reference field="0" count="1" selected="0">
            <x v="127"/>
          </reference>
          <reference field="1" count="1" selected="0">
            <x v="602"/>
          </reference>
          <reference field="2" count="1">
            <x v="603"/>
          </reference>
        </references>
      </pivotArea>
    </format>
    <format dxfId="412">
      <pivotArea dataOnly="0" labelOnly="1" fieldPosition="0">
        <references count="3">
          <reference field="0" count="1" selected="0">
            <x v="128"/>
          </reference>
          <reference field="1" count="1" selected="0">
            <x v="603"/>
          </reference>
          <reference field="2" count="1">
            <x v="604"/>
          </reference>
        </references>
      </pivotArea>
    </format>
    <format dxfId="411">
      <pivotArea dataOnly="0" labelOnly="1" fieldPosition="0">
        <references count="3">
          <reference field="0" count="1" selected="0">
            <x v="129"/>
          </reference>
          <reference field="1" count="1" selected="0">
            <x v="604"/>
          </reference>
          <reference field="2" count="1">
            <x v="605"/>
          </reference>
        </references>
      </pivotArea>
    </format>
    <format dxfId="410">
      <pivotArea dataOnly="0" labelOnly="1" fieldPosition="0">
        <references count="3">
          <reference field="0" count="1" selected="0">
            <x v="130"/>
          </reference>
          <reference field="1" count="1" selected="0">
            <x v="605"/>
          </reference>
          <reference field="2" count="1">
            <x v="606"/>
          </reference>
        </references>
      </pivotArea>
    </format>
    <format dxfId="409">
      <pivotArea dataOnly="0" labelOnly="1" fieldPosition="0">
        <references count="3">
          <reference field="0" count="1" selected="0">
            <x v="131"/>
          </reference>
          <reference field="1" count="1" selected="0">
            <x v="606"/>
          </reference>
          <reference field="2" count="1">
            <x v="607"/>
          </reference>
        </references>
      </pivotArea>
    </format>
    <format dxfId="408">
      <pivotArea dataOnly="0" labelOnly="1" fieldPosition="0">
        <references count="3">
          <reference field="0" count="1" selected="0">
            <x v="132"/>
          </reference>
          <reference field="1" count="1" selected="0">
            <x v="607"/>
          </reference>
          <reference field="2" count="1">
            <x v="608"/>
          </reference>
        </references>
      </pivotArea>
    </format>
    <format dxfId="407">
      <pivotArea dataOnly="0" labelOnly="1" fieldPosition="0">
        <references count="3">
          <reference field="0" count="1" selected="0">
            <x v="133"/>
          </reference>
          <reference field="1" count="1" selected="0">
            <x v="608"/>
          </reference>
          <reference field="2" count="1">
            <x v="609"/>
          </reference>
        </references>
      </pivotArea>
    </format>
    <format dxfId="406">
      <pivotArea dataOnly="0" labelOnly="1" fieldPosition="0">
        <references count="3">
          <reference field="0" count="1" selected="0">
            <x v="134"/>
          </reference>
          <reference field="1" count="1" selected="0">
            <x v="609"/>
          </reference>
          <reference field="2" count="1">
            <x v="610"/>
          </reference>
        </references>
      </pivotArea>
    </format>
    <format dxfId="405">
      <pivotArea dataOnly="0" labelOnly="1" fieldPosition="0">
        <references count="3">
          <reference field="0" count="1" selected="0">
            <x v="135"/>
          </reference>
          <reference field="1" count="1" selected="0">
            <x v="610"/>
          </reference>
          <reference field="2" count="1">
            <x v="611"/>
          </reference>
        </references>
      </pivotArea>
    </format>
    <format dxfId="404">
      <pivotArea dataOnly="0" labelOnly="1" fieldPosition="0">
        <references count="3">
          <reference field="0" count="1" selected="0">
            <x v="136"/>
          </reference>
          <reference field="1" count="1" selected="0">
            <x v="611"/>
          </reference>
          <reference field="2" count="1">
            <x v="612"/>
          </reference>
        </references>
      </pivotArea>
    </format>
    <format dxfId="403">
      <pivotArea dataOnly="0" labelOnly="1" fieldPosition="0">
        <references count="3">
          <reference field="0" count="1" selected="0">
            <x v="137"/>
          </reference>
          <reference field="1" count="1" selected="0">
            <x v="612"/>
          </reference>
          <reference field="2" count="1">
            <x v="613"/>
          </reference>
        </references>
      </pivotArea>
    </format>
    <format dxfId="402">
      <pivotArea dataOnly="0" labelOnly="1" fieldPosition="0">
        <references count="3">
          <reference field="0" count="1" selected="0">
            <x v="138"/>
          </reference>
          <reference field="1" count="1" selected="0">
            <x v="613"/>
          </reference>
          <reference field="2" count="1">
            <x v="614"/>
          </reference>
        </references>
      </pivotArea>
    </format>
    <format dxfId="401">
      <pivotArea dataOnly="0" labelOnly="1" fieldPosition="0">
        <references count="3">
          <reference field="0" count="1" selected="0">
            <x v="139"/>
          </reference>
          <reference field="1" count="1" selected="0">
            <x v="614"/>
          </reference>
          <reference field="2" count="1">
            <x v="615"/>
          </reference>
        </references>
      </pivotArea>
    </format>
    <format dxfId="400">
      <pivotArea dataOnly="0" labelOnly="1" fieldPosition="0">
        <references count="3">
          <reference field="0" count="1" selected="0">
            <x v="140"/>
          </reference>
          <reference field="1" count="1" selected="0">
            <x v="615"/>
          </reference>
          <reference field="2" count="1">
            <x v="616"/>
          </reference>
        </references>
      </pivotArea>
    </format>
    <format dxfId="399">
      <pivotArea dataOnly="0" labelOnly="1" fieldPosition="0">
        <references count="3">
          <reference field="0" count="1" selected="0">
            <x v="141"/>
          </reference>
          <reference field="1" count="1" selected="0">
            <x v="616"/>
          </reference>
          <reference field="2" count="1">
            <x v="617"/>
          </reference>
        </references>
      </pivotArea>
    </format>
    <format dxfId="398">
      <pivotArea dataOnly="0" labelOnly="1" fieldPosition="0">
        <references count="3">
          <reference field="0" count="1" selected="0">
            <x v="142"/>
          </reference>
          <reference field="1" count="1" selected="0">
            <x v="617"/>
          </reference>
          <reference field="2" count="1">
            <x v="618"/>
          </reference>
        </references>
      </pivotArea>
    </format>
    <format dxfId="397">
      <pivotArea dataOnly="0" labelOnly="1" fieldPosition="0">
        <references count="3">
          <reference field="0" count="1" selected="0">
            <x v="143"/>
          </reference>
          <reference field="1" count="1" selected="0">
            <x v="618"/>
          </reference>
          <reference field="2" count="1">
            <x v="619"/>
          </reference>
        </references>
      </pivotArea>
    </format>
    <format dxfId="396">
      <pivotArea dataOnly="0" labelOnly="1" fieldPosition="0">
        <references count="3">
          <reference field="0" count="1" selected="0">
            <x v="144"/>
          </reference>
          <reference field="1" count="1" selected="0">
            <x v="619"/>
          </reference>
          <reference field="2" count="1">
            <x v="620"/>
          </reference>
        </references>
      </pivotArea>
    </format>
    <format dxfId="395">
      <pivotArea dataOnly="0" labelOnly="1" fieldPosition="0">
        <references count="3">
          <reference field="0" count="1" selected="0">
            <x v="145"/>
          </reference>
          <reference field="1" count="1" selected="0">
            <x v="620"/>
          </reference>
          <reference field="2" count="1">
            <x v="621"/>
          </reference>
        </references>
      </pivotArea>
    </format>
    <format dxfId="394">
      <pivotArea dataOnly="0" labelOnly="1" fieldPosition="0">
        <references count="3">
          <reference field="0" count="1" selected="0">
            <x v="146"/>
          </reference>
          <reference field="1" count="1" selected="0">
            <x v="621"/>
          </reference>
          <reference field="2" count="1">
            <x v="622"/>
          </reference>
        </references>
      </pivotArea>
    </format>
    <format dxfId="393">
      <pivotArea dataOnly="0" labelOnly="1" fieldPosition="0">
        <references count="3">
          <reference field="0" count="1" selected="0">
            <x v="147"/>
          </reference>
          <reference field="1" count="1" selected="0">
            <x v="622"/>
          </reference>
          <reference field="2" count="1">
            <x v="623"/>
          </reference>
        </references>
      </pivotArea>
    </format>
    <format dxfId="392">
      <pivotArea dataOnly="0" labelOnly="1" fieldPosition="0">
        <references count="3">
          <reference field="0" count="1" selected="0">
            <x v="148"/>
          </reference>
          <reference field="1" count="1" selected="0">
            <x v="623"/>
          </reference>
          <reference field="2" count="1">
            <x v="624"/>
          </reference>
        </references>
      </pivotArea>
    </format>
    <format dxfId="391">
      <pivotArea dataOnly="0" labelOnly="1" fieldPosition="0">
        <references count="3">
          <reference field="0" count="1" selected="0">
            <x v="149"/>
          </reference>
          <reference field="1" count="1" selected="0">
            <x v="624"/>
          </reference>
          <reference field="2" count="1">
            <x v="625"/>
          </reference>
        </references>
      </pivotArea>
    </format>
    <format dxfId="390">
      <pivotArea dataOnly="0" labelOnly="1" fieldPosition="0">
        <references count="3">
          <reference field="0" count="1" selected="0">
            <x v="150"/>
          </reference>
          <reference field="1" count="1" selected="0">
            <x v="625"/>
          </reference>
          <reference field="2" count="1">
            <x v="626"/>
          </reference>
        </references>
      </pivotArea>
    </format>
    <format dxfId="389">
      <pivotArea dataOnly="0" labelOnly="1" fieldPosition="0">
        <references count="3">
          <reference field="0" count="1" selected="0">
            <x v="151"/>
          </reference>
          <reference field="1" count="1" selected="0">
            <x v="626"/>
          </reference>
          <reference field="2" count="1">
            <x v="627"/>
          </reference>
        </references>
      </pivotArea>
    </format>
    <format dxfId="388">
      <pivotArea dataOnly="0" labelOnly="1" fieldPosition="0">
        <references count="3">
          <reference field="0" count="1" selected="0">
            <x v="152"/>
          </reference>
          <reference field="1" count="1" selected="0">
            <x v="627"/>
          </reference>
          <reference field="2" count="1">
            <x v="628"/>
          </reference>
        </references>
      </pivotArea>
    </format>
    <format dxfId="387">
      <pivotArea dataOnly="0" labelOnly="1" fieldPosition="0">
        <references count="3">
          <reference field="0" count="1" selected="0">
            <x v="153"/>
          </reference>
          <reference field="1" count="1" selected="0">
            <x v="628"/>
          </reference>
          <reference field="2" count="1">
            <x v="629"/>
          </reference>
        </references>
      </pivotArea>
    </format>
    <format dxfId="386">
      <pivotArea dataOnly="0" labelOnly="1" fieldPosition="0">
        <references count="3">
          <reference field="0" count="1" selected="0">
            <x v="154"/>
          </reference>
          <reference field="1" count="1" selected="0">
            <x v="629"/>
          </reference>
          <reference field="2" count="1">
            <x v="630"/>
          </reference>
        </references>
      </pivotArea>
    </format>
    <format dxfId="385">
      <pivotArea dataOnly="0" labelOnly="1" fieldPosition="0">
        <references count="3">
          <reference field="0" count="1" selected="0">
            <x v="155"/>
          </reference>
          <reference field="1" count="1" selected="0">
            <x v="630"/>
          </reference>
          <reference field="2" count="1">
            <x v="631"/>
          </reference>
        </references>
      </pivotArea>
    </format>
    <format dxfId="384">
      <pivotArea dataOnly="0" labelOnly="1" fieldPosition="0">
        <references count="3">
          <reference field="0" count="1" selected="0">
            <x v="156"/>
          </reference>
          <reference field="1" count="1" selected="0">
            <x v="631"/>
          </reference>
          <reference field="2" count="1">
            <x v="632"/>
          </reference>
        </references>
      </pivotArea>
    </format>
    <format dxfId="383">
      <pivotArea dataOnly="0" labelOnly="1" fieldPosition="0">
        <references count="3">
          <reference field="0" count="1" selected="0">
            <x v="157"/>
          </reference>
          <reference field="1" count="1" selected="0">
            <x v="632"/>
          </reference>
          <reference field="2" count="1">
            <x v="633"/>
          </reference>
        </references>
      </pivotArea>
    </format>
    <format dxfId="382">
      <pivotArea dataOnly="0" labelOnly="1" fieldPosition="0">
        <references count="3">
          <reference field="0" count="1" selected="0">
            <x v="158"/>
          </reference>
          <reference field="1" count="1" selected="0">
            <x v="633"/>
          </reference>
          <reference field="2" count="1">
            <x v="634"/>
          </reference>
        </references>
      </pivotArea>
    </format>
    <format dxfId="381">
      <pivotArea dataOnly="0" labelOnly="1" fieldPosition="0">
        <references count="3">
          <reference field="0" count="1" selected="0">
            <x v="159"/>
          </reference>
          <reference field="1" count="1" selected="0">
            <x v="634"/>
          </reference>
          <reference field="2" count="1">
            <x v="635"/>
          </reference>
        </references>
      </pivotArea>
    </format>
    <format dxfId="380">
      <pivotArea dataOnly="0" labelOnly="1" fieldPosition="0">
        <references count="3">
          <reference field="0" count="1" selected="0">
            <x v="160"/>
          </reference>
          <reference field="1" count="1" selected="0">
            <x v="635"/>
          </reference>
          <reference field="2" count="1">
            <x v="636"/>
          </reference>
        </references>
      </pivotArea>
    </format>
    <format dxfId="379">
      <pivotArea dataOnly="0" labelOnly="1" fieldPosition="0">
        <references count="3">
          <reference field="0" count="1" selected="0">
            <x v="161"/>
          </reference>
          <reference field="1" count="1" selected="0">
            <x v="636"/>
          </reference>
          <reference field="2" count="1">
            <x v="637"/>
          </reference>
        </references>
      </pivotArea>
    </format>
    <format dxfId="378">
      <pivotArea dataOnly="0" labelOnly="1" fieldPosition="0">
        <references count="3">
          <reference field="0" count="1" selected="0">
            <x v="162"/>
          </reference>
          <reference field="1" count="1" selected="0">
            <x v="637"/>
          </reference>
          <reference field="2" count="1">
            <x v="638"/>
          </reference>
        </references>
      </pivotArea>
    </format>
    <format dxfId="377">
      <pivotArea dataOnly="0" labelOnly="1" fieldPosition="0">
        <references count="3">
          <reference field="0" count="1" selected="0">
            <x v="163"/>
          </reference>
          <reference field="1" count="1" selected="0">
            <x v="638"/>
          </reference>
          <reference field="2" count="1">
            <x v="639"/>
          </reference>
        </references>
      </pivotArea>
    </format>
    <format dxfId="376">
      <pivotArea dataOnly="0" labelOnly="1" fieldPosition="0">
        <references count="3">
          <reference field="0" count="1" selected="0">
            <x v="164"/>
          </reference>
          <reference field="1" count="1" selected="0">
            <x v="639"/>
          </reference>
          <reference field="2" count="1">
            <x v="640"/>
          </reference>
        </references>
      </pivotArea>
    </format>
    <format dxfId="375">
      <pivotArea dataOnly="0" labelOnly="1" fieldPosition="0">
        <references count="3">
          <reference field="0" count="1" selected="0">
            <x v="165"/>
          </reference>
          <reference field="1" count="1" selected="0">
            <x v="640"/>
          </reference>
          <reference field="2" count="1">
            <x v="641"/>
          </reference>
        </references>
      </pivotArea>
    </format>
    <format dxfId="374">
      <pivotArea dataOnly="0" labelOnly="1" fieldPosition="0">
        <references count="3">
          <reference field="0" count="1" selected="0">
            <x v="166"/>
          </reference>
          <reference field="1" count="1" selected="0">
            <x v="641"/>
          </reference>
          <reference field="2" count="1">
            <x v="642"/>
          </reference>
        </references>
      </pivotArea>
    </format>
    <format dxfId="373">
      <pivotArea dataOnly="0" labelOnly="1" fieldPosition="0">
        <references count="3">
          <reference field="0" count="1" selected="0">
            <x v="167"/>
          </reference>
          <reference field="1" count="1" selected="0">
            <x v="642"/>
          </reference>
          <reference field="2" count="1">
            <x v="643"/>
          </reference>
        </references>
      </pivotArea>
    </format>
    <format dxfId="372">
      <pivotArea dataOnly="0" labelOnly="1" fieldPosition="0">
        <references count="3">
          <reference field="0" count="1" selected="0">
            <x v="168"/>
          </reference>
          <reference field="1" count="1" selected="0">
            <x v="643"/>
          </reference>
          <reference field="2" count="1">
            <x v="644"/>
          </reference>
        </references>
      </pivotArea>
    </format>
    <format dxfId="371">
      <pivotArea dataOnly="0" labelOnly="1" fieldPosition="0">
        <references count="3">
          <reference field="0" count="1" selected="0">
            <x v="169"/>
          </reference>
          <reference field="1" count="1" selected="0">
            <x v="644"/>
          </reference>
          <reference field="2" count="1">
            <x v="645"/>
          </reference>
        </references>
      </pivotArea>
    </format>
    <format dxfId="370">
      <pivotArea dataOnly="0" labelOnly="1" fieldPosition="0">
        <references count="3">
          <reference field="0" count="1" selected="0">
            <x v="170"/>
          </reference>
          <reference field="1" count="1" selected="0">
            <x v="645"/>
          </reference>
          <reference field="2" count="1">
            <x v="646"/>
          </reference>
        </references>
      </pivotArea>
    </format>
    <format dxfId="369">
      <pivotArea dataOnly="0" labelOnly="1" fieldPosition="0">
        <references count="3">
          <reference field="0" count="1" selected="0">
            <x v="171"/>
          </reference>
          <reference field="1" count="1" selected="0">
            <x v="646"/>
          </reference>
          <reference field="2" count="1">
            <x v="647"/>
          </reference>
        </references>
      </pivotArea>
    </format>
    <format dxfId="368">
      <pivotArea dataOnly="0" labelOnly="1" fieldPosition="0">
        <references count="3">
          <reference field="0" count="1" selected="0">
            <x v="172"/>
          </reference>
          <reference field="1" count="1" selected="0">
            <x v="647"/>
          </reference>
          <reference field="2" count="1">
            <x v="648"/>
          </reference>
        </references>
      </pivotArea>
    </format>
    <format dxfId="367">
      <pivotArea dataOnly="0" labelOnly="1" fieldPosition="0">
        <references count="3">
          <reference field="0" count="1" selected="0">
            <x v="173"/>
          </reference>
          <reference field="1" count="1" selected="0">
            <x v="648"/>
          </reference>
          <reference field="2" count="1">
            <x v="649"/>
          </reference>
        </references>
      </pivotArea>
    </format>
    <format dxfId="366">
      <pivotArea dataOnly="0" labelOnly="1" fieldPosition="0">
        <references count="3">
          <reference field="0" count="1" selected="0">
            <x v="174"/>
          </reference>
          <reference field="1" count="1" selected="0">
            <x v="649"/>
          </reference>
          <reference field="2" count="1">
            <x v="650"/>
          </reference>
        </references>
      </pivotArea>
    </format>
    <format dxfId="365">
      <pivotArea dataOnly="0" labelOnly="1" fieldPosition="0">
        <references count="3">
          <reference field="0" count="1" selected="0">
            <x v="175"/>
          </reference>
          <reference field="1" count="1" selected="0">
            <x v="650"/>
          </reference>
          <reference field="2" count="1">
            <x v="651"/>
          </reference>
        </references>
      </pivotArea>
    </format>
    <format dxfId="364">
      <pivotArea dataOnly="0" labelOnly="1" fieldPosition="0">
        <references count="3">
          <reference field="0" count="1" selected="0">
            <x v="176"/>
          </reference>
          <reference field="1" count="1" selected="0">
            <x v="651"/>
          </reference>
          <reference field="2" count="1">
            <x v="652"/>
          </reference>
        </references>
      </pivotArea>
    </format>
    <format dxfId="363">
      <pivotArea dataOnly="0" labelOnly="1" fieldPosition="0">
        <references count="3">
          <reference field="0" count="1" selected="0">
            <x v="177"/>
          </reference>
          <reference field="1" count="1" selected="0">
            <x v="652"/>
          </reference>
          <reference field="2" count="1">
            <x v="653"/>
          </reference>
        </references>
      </pivotArea>
    </format>
    <format dxfId="362">
      <pivotArea dataOnly="0" labelOnly="1" fieldPosition="0">
        <references count="3">
          <reference field="0" count="1" selected="0">
            <x v="178"/>
          </reference>
          <reference field="1" count="1" selected="0">
            <x v="653"/>
          </reference>
          <reference field="2" count="1">
            <x v="654"/>
          </reference>
        </references>
      </pivotArea>
    </format>
    <format dxfId="361">
      <pivotArea dataOnly="0" labelOnly="1" fieldPosition="0">
        <references count="3">
          <reference field="0" count="1" selected="0">
            <x v="179"/>
          </reference>
          <reference field="1" count="1" selected="0">
            <x v="654"/>
          </reference>
          <reference field="2" count="1">
            <x v="655"/>
          </reference>
        </references>
      </pivotArea>
    </format>
    <format dxfId="360">
      <pivotArea dataOnly="0" labelOnly="1" fieldPosition="0">
        <references count="3">
          <reference field="0" count="1" selected="0">
            <x v="180"/>
          </reference>
          <reference field="1" count="1" selected="0">
            <x v="655"/>
          </reference>
          <reference field="2" count="1">
            <x v="656"/>
          </reference>
        </references>
      </pivotArea>
    </format>
    <format dxfId="359">
      <pivotArea dataOnly="0" labelOnly="1" fieldPosition="0">
        <references count="3">
          <reference field="0" count="1" selected="0">
            <x v="181"/>
          </reference>
          <reference field="1" count="1" selected="0">
            <x v="656"/>
          </reference>
          <reference field="2" count="1">
            <x v="657"/>
          </reference>
        </references>
      </pivotArea>
    </format>
    <format dxfId="358">
      <pivotArea dataOnly="0" labelOnly="1" fieldPosition="0">
        <references count="3">
          <reference field="0" count="1" selected="0">
            <x v="182"/>
          </reference>
          <reference field="1" count="1" selected="0">
            <x v="657"/>
          </reference>
          <reference field="2" count="1">
            <x v="658"/>
          </reference>
        </references>
      </pivotArea>
    </format>
    <format dxfId="357">
      <pivotArea dataOnly="0" labelOnly="1" fieldPosition="0">
        <references count="3">
          <reference field="0" count="1" selected="0">
            <x v="183"/>
          </reference>
          <reference field="1" count="1" selected="0">
            <x v="658"/>
          </reference>
          <reference field="2" count="1">
            <x v="659"/>
          </reference>
        </references>
      </pivotArea>
    </format>
    <format dxfId="356">
      <pivotArea dataOnly="0" labelOnly="1" fieldPosition="0">
        <references count="3">
          <reference field="0" count="1" selected="0">
            <x v="184"/>
          </reference>
          <reference field="1" count="1" selected="0">
            <x v="659"/>
          </reference>
          <reference field="2" count="1">
            <x v="660"/>
          </reference>
        </references>
      </pivotArea>
    </format>
    <format dxfId="355">
      <pivotArea dataOnly="0" labelOnly="1" fieldPosition="0">
        <references count="3">
          <reference field="0" count="1" selected="0">
            <x v="185"/>
          </reference>
          <reference field="1" count="1" selected="0">
            <x v="660"/>
          </reference>
          <reference field="2" count="1">
            <x v="661"/>
          </reference>
        </references>
      </pivotArea>
    </format>
    <format dxfId="354">
      <pivotArea dataOnly="0" labelOnly="1" fieldPosition="0">
        <references count="3">
          <reference field="0" count="1" selected="0">
            <x v="186"/>
          </reference>
          <reference field="1" count="1" selected="0">
            <x v="661"/>
          </reference>
          <reference field="2" count="1">
            <x v="662"/>
          </reference>
        </references>
      </pivotArea>
    </format>
    <format dxfId="353">
      <pivotArea dataOnly="0" labelOnly="1" fieldPosition="0">
        <references count="3">
          <reference field="0" count="1" selected="0">
            <x v="187"/>
          </reference>
          <reference field="1" count="1" selected="0">
            <x v="662"/>
          </reference>
          <reference field="2" count="1">
            <x v="663"/>
          </reference>
        </references>
      </pivotArea>
    </format>
    <format dxfId="352">
      <pivotArea dataOnly="0" labelOnly="1" fieldPosition="0">
        <references count="3">
          <reference field="0" count="1" selected="0">
            <x v="188"/>
          </reference>
          <reference field="1" count="1" selected="0">
            <x v="663"/>
          </reference>
          <reference field="2" count="1">
            <x v="664"/>
          </reference>
        </references>
      </pivotArea>
    </format>
    <format dxfId="351">
      <pivotArea dataOnly="0" labelOnly="1" fieldPosition="0">
        <references count="3">
          <reference field="0" count="1" selected="0">
            <x v="189"/>
          </reference>
          <reference field="1" count="1" selected="0">
            <x v="664"/>
          </reference>
          <reference field="2" count="1">
            <x v="665"/>
          </reference>
        </references>
      </pivotArea>
    </format>
    <format dxfId="350">
      <pivotArea dataOnly="0" labelOnly="1" fieldPosition="0">
        <references count="3">
          <reference field="0" count="1" selected="0">
            <x v="190"/>
          </reference>
          <reference field="1" count="1" selected="0">
            <x v="665"/>
          </reference>
          <reference field="2" count="1">
            <x v="666"/>
          </reference>
        </references>
      </pivotArea>
    </format>
    <format dxfId="349">
      <pivotArea dataOnly="0" labelOnly="1" fieldPosition="0">
        <references count="3">
          <reference field="0" count="1" selected="0">
            <x v="191"/>
          </reference>
          <reference field="1" count="1" selected="0">
            <x v="666"/>
          </reference>
          <reference field="2" count="1">
            <x v="667"/>
          </reference>
        </references>
      </pivotArea>
    </format>
    <format dxfId="348">
      <pivotArea dataOnly="0" labelOnly="1" fieldPosition="0">
        <references count="3">
          <reference field="0" count="1" selected="0">
            <x v="192"/>
          </reference>
          <reference field="1" count="1" selected="0">
            <x v="667"/>
          </reference>
          <reference field="2" count="1">
            <x v="668"/>
          </reference>
        </references>
      </pivotArea>
    </format>
    <format dxfId="347">
      <pivotArea dataOnly="0" labelOnly="1" fieldPosition="0">
        <references count="3">
          <reference field="0" count="1" selected="0">
            <x v="193"/>
          </reference>
          <reference field="1" count="1" selected="0">
            <x v="668"/>
          </reference>
          <reference field="2" count="1">
            <x v="669"/>
          </reference>
        </references>
      </pivotArea>
    </format>
    <format dxfId="346">
      <pivotArea dataOnly="0" labelOnly="1" fieldPosition="0">
        <references count="3">
          <reference field="0" count="1" selected="0">
            <x v="194"/>
          </reference>
          <reference field="1" count="1" selected="0">
            <x v="669"/>
          </reference>
          <reference field="2" count="1">
            <x v="670"/>
          </reference>
        </references>
      </pivotArea>
    </format>
    <format dxfId="345">
      <pivotArea dataOnly="0" labelOnly="1" fieldPosition="0">
        <references count="3">
          <reference field="0" count="1" selected="0">
            <x v="195"/>
          </reference>
          <reference field="1" count="1" selected="0">
            <x v="670"/>
          </reference>
          <reference field="2" count="1">
            <x v="671"/>
          </reference>
        </references>
      </pivotArea>
    </format>
    <format dxfId="344">
      <pivotArea dataOnly="0" labelOnly="1" fieldPosition="0">
        <references count="3">
          <reference field="0" count="1" selected="0">
            <x v="196"/>
          </reference>
          <reference field="1" count="1" selected="0">
            <x v="671"/>
          </reference>
          <reference field="2" count="1">
            <x v="672"/>
          </reference>
        </references>
      </pivotArea>
    </format>
    <format dxfId="343">
      <pivotArea dataOnly="0" labelOnly="1" fieldPosition="0">
        <references count="3">
          <reference field="0" count="1" selected="0">
            <x v="197"/>
          </reference>
          <reference field="1" count="1" selected="0">
            <x v="672"/>
          </reference>
          <reference field="2" count="1">
            <x v="673"/>
          </reference>
        </references>
      </pivotArea>
    </format>
    <format dxfId="342">
      <pivotArea dataOnly="0" labelOnly="1" fieldPosition="0">
        <references count="3">
          <reference field="0" count="1" selected="0">
            <x v="198"/>
          </reference>
          <reference field="1" count="1" selected="0">
            <x v="673"/>
          </reference>
          <reference field="2" count="1">
            <x v="674"/>
          </reference>
        </references>
      </pivotArea>
    </format>
    <format dxfId="341">
      <pivotArea dataOnly="0" labelOnly="1" fieldPosition="0">
        <references count="3">
          <reference field="0" count="1" selected="0">
            <x v="199"/>
          </reference>
          <reference field="1" count="1" selected="0">
            <x v="674"/>
          </reference>
          <reference field="2" count="1">
            <x v="675"/>
          </reference>
        </references>
      </pivotArea>
    </format>
    <format dxfId="340">
      <pivotArea dataOnly="0" labelOnly="1" fieldPosition="0">
        <references count="3">
          <reference field="0" count="1" selected="0">
            <x v="200"/>
          </reference>
          <reference field="1" count="1" selected="0">
            <x v="675"/>
          </reference>
          <reference field="2" count="1">
            <x v="676"/>
          </reference>
        </references>
      </pivotArea>
    </format>
    <format dxfId="339">
      <pivotArea dataOnly="0" labelOnly="1" fieldPosition="0">
        <references count="3">
          <reference field="0" count="1" selected="0">
            <x v="201"/>
          </reference>
          <reference field="1" count="1" selected="0">
            <x v="676"/>
          </reference>
          <reference field="2" count="1">
            <x v="677"/>
          </reference>
        </references>
      </pivotArea>
    </format>
    <format dxfId="338">
      <pivotArea dataOnly="0" labelOnly="1" fieldPosition="0">
        <references count="3">
          <reference field="0" count="1" selected="0">
            <x v="202"/>
          </reference>
          <reference field="1" count="1" selected="0">
            <x v="677"/>
          </reference>
          <reference field="2" count="1">
            <x v="678"/>
          </reference>
        </references>
      </pivotArea>
    </format>
    <format dxfId="337">
      <pivotArea dataOnly="0" labelOnly="1" fieldPosition="0">
        <references count="3">
          <reference field="0" count="1" selected="0">
            <x v="203"/>
          </reference>
          <reference field="1" count="1" selected="0">
            <x v="678"/>
          </reference>
          <reference field="2" count="1">
            <x v="679"/>
          </reference>
        </references>
      </pivotArea>
    </format>
    <format dxfId="336">
      <pivotArea dataOnly="0" labelOnly="1" fieldPosition="0">
        <references count="3">
          <reference field="0" count="1" selected="0">
            <x v="204"/>
          </reference>
          <reference field="1" count="1" selected="0">
            <x v="679"/>
          </reference>
          <reference field="2" count="1">
            <x v="680"/>
          </reference>
        </references>
      </pivotArea>
    </format>
    <format dxfId="335">
      <pivotArea dataOnly="0" labelOnly="1" fieldPosition="0">
        <references count="3">
          <reference field="0" count="1" selected="0">
            <x v="205"/>
          </reference>
          <reference field="1" count="1" selected="0">
            <x v="680"/>
          </reference>
          <reference field="2" count="1">
            <x v="681"/>
          </reference>
        </references>
      </pivotArea>
    </format>
    <format dxfId="334">
      <pivotArea dataOnly="0" labelOnly="1" fieldPosition="0">
        <references count="3">
          <reference field="0" count="1" selected="0">
            <x v="206"/>
          </reference>
          <reference field="1" count="1" selected="0">
            <x v="681"/>
          </reference>
          <reference field="2" count="1">
            <x v="682"/>
          </reference>
        </references>
      </pivotArea>
    </format>
    <format dxfId="333">
      <pivotArea dataOnly="0" labelOnly="1" fieldPosition="0">
        <references count="3">
          <reference field="0" count="1" selected="0">
            <x v="207"/>
          </reference>
          <reference field="1" count="1" selected="0">
            <x v="682"/>
          </reference>
          <reference field="2" count="1">
            <x v="683"/>
          </reference>
        </references>
      </pivotArea>
    </format>
    <format dxfId="332">
      <pivotArea dataOnly="0" labelOnly="1" fieldPosition="0">
        <references count="3">
          <reference field="0" count="1" selected="0">
            <x v="208"/>
          </reference>
          <reference field="1" count="1" selected="0">
            <x v="683"/>
          </reference>
          <reference field="2" count="1">
            <x v="684"/>
          </reference>
        </references>
      </pivotArea>
    </format>
    <format dxfId="331">
      <pivotArea dataOnly="0" labelOnly="1" fieldPosition="0">
        <references count="3">
          <reference field="0" count="1" selected="0">
            <x v="209"/>
          </reference>
          <reference field="1" count="1" selected="0">
            <x v="684"/>
          </reference>
          <reference field="2" count="1">
            <x v="685"/>
          </reference>
        </references>
      </pivotArea>
    </format>
    <format dxfId="330">
      <pivotArea dataOnly="0" labelOnly="1" fieldPosition="0">
        <references count="3">
          <reference field="0" count="1" selected="0">
            <x v="210"/>
          </reference>
          <reference field="1" count="1" selected="0">
            <x v="685"/>
          </reference>
          <reference field="2" count="1">
            <x v="686"/>
          </reference>
        </references>
      </pivotArea>
    </format>
    <format dxfId="329">
      <pivotArea dataOnly="0" labelOnly="1" fieldPosition="0">
        <references count="3">
          <reference field="0" count="1" selected="0">
            <x v="211"/>
          </reference>
          <reference field="1" count="1" selected="0">
            <x v="686"/>
          </reference>
          <reference field="2" count="1">
            <x v="687"/>
          </reference>
        </references>
      </pivotArea>
    </format>
    <format dxfId="328">
      <pivotArea dataOnly="0" labelOnly="1" fieldPosition="0">
        <references count="3">
          <reference field="0" count="1" selected="0">
            <x v="212"/>
          </reference>
          <reference field="1" count="1" selected="0">
            <x v="687"/>
          </reference>
          <reference field="2" count="1">
            <x v="688"/>
          </reference>
        </references>
      </pivotArea>
    </format>
    <format dxfId="327">
      <pivotArea dataOnly="0" labelOnly="1" fieldPosition="0">
        <references count="3">
          <reference field="0" count="1" selected="0">
            <x v="213"/>
          </reference>
          <reference field="1" count="1" selected="0">
            <x v="688"/>
          </reference>
          <reference field="2" count="1">
            <x v="689"/>
          </reference>
        </references>
      </pivotArea>
    </format>
    <format dxfId="326">
      <pivotArea dataOnly="0" labelOnly="1" fieldPosition="0">
        <references count="3">
          <reference field="0" count="1" selected="0">
            <x v="214"/>
          </reference>
          <reference field="1" count="1" selected="0">
            <x v="689"/>
          </reference>
          <reference field="2" count="1">
            <x v="690"/>
          </reference>
        </references>
      </pivotArea>
    </format>
    <format dxfId="325">
      <pivotArea dataOnly="0" labelOnly="1" fieldPosition="0">
        <references count="3">
          <reference field="0" count="1" selected="0">
            <x v="215"/>
          </reference>
          <reference field="1" count="1" selected="0">
            <x v="690"/>
          </reference>
          <reference field="2" count="1">
            <x v="691"/>
          </reference>
        </references>
      </pivotArea>
    </format>
    <format dxfId="324">
      <pivotArea dataOnly="0" labelOnly="1" fieldPosition="0">
        <references count="3">
          <reference field="0" count="1" selected="0">
            <x v="216"/>
          </reference>
          <reference field="1" count="1" selected="0">
            <x v="691"/>
          </reference>
          <reference field="2" count="1">
            <x v="692"/>
          </reference>
        </references>
      </pivotArea>
    </format>
    <format dxfId="323">
      <pivotArea dataOnly="0" labelOnly="1" fieldPosition="0">
        <references count="3">
          <reference field="0" count="1" selected="0">
            <x v="217"/>
          </reference>
          <reference field="1" count="1" selected="0">
            <x v="692"/>
          </reference>
          <reference field="2" count="1">
            <x v="693"/>
          </reference>
        </references>
      </pivotArea>
    </format>
    <format dxfId="322">
      <pivotArea dataOnly="0" labelOnly="1" fieldPosition="0">
        <references count="3">
          <reference field="0" count="1" selected="0">
            <x v="218"/>
          </reference>
          <reference field="1" count="1" selected="0">
            <x v="693"/>
          </reference>
          <reference field="2" count="1">
            <x v="694"/>
          </reference>
        </references>
      </pivotArea>
    </format>
    <format dxfId="321">
      <pivotArea dataOnly="0" labelOnly="1" fieldPosition="0">
        <references count="3">
          <reference field="0" count="1" selected="0">
            <x v="219"/>
          </reference>
          <reference field="1" count="1" selected="0">
            <x v="694"/>
          </reference>
          <reference field="2" count="1">
            <x v="695"/>
          </reference>
        </references>
      </pivotArea>
    </format>
    <format dxfId="320">
      <pivotArea dataOnly="0" labelOnly="1" fieldPosition="0">
        <references count="3">
          <reference field="0" count="1" selected="0">
            <x v="220"/>
          </reference>
          <reference field="1" count="1" selected="0">
            <x v="695"/>
          </reference>
          <reference field="2" count="1">
            <x v="696"/>
          </reference>
        </references>
      </pivotArea>
    </format>
    <format dxfId="319">
      <pivotArea dataOnly="0" labelOnly="1" fieldPosition="0">
        <references count="3">
          <reference field="0" count="1" selected="0">
            <x v="221"/>
          </reference>
          <reference field="1" count="1" selected="0">
            <x v="696"/>
          </reference>
          <reference field="2" count="1">
            <x v="697"/>
          </reference>
        </references>
      </pivotArea>
    </format>
    <format dxfId="318">
      <pivotArea dataOnly="0" labelOnly="1" fieldPosition="0">
        <references count="3">
          <reference field="0" count="1" selected="0">
            <x v="222"/>
          </reference>
          <reference field="1" count="1" selected="0">
            <x v="697"/>
          </reference>
          <reference field="2" count="1">
            <x v="698"/>
          </reference>
        </references>
      </pivotArea>
    </format>
    <format dxfId="317">
      <pivotArea dataOnly="0" labelOnly="1" fieldPosition="0">
        <references count="3">
          <reference field="0" count="1" selected="0">
            <x v="223"/>
          </reference>
          <reference field="1" count="1" selected="0">
            <x v="698"/>
          </reference>
          <reference field="2" count="1">
            <x v="699"/>
          </reference>
        </references>
      </pivotArea>
    </format>
    <format dxfId="316">
      <pivotArea dataOnly="0" labelOnly="1" fieldPosition="0">
        <references count="3">
          <reference field="0" count="1" selected="0">
            <x v="224"/>
          </reference>
          <reference field="1" count="1" selected="0">
            <x v="699"/>
          </reference>
          <reference field="2" count="1">
            <x v="700"/>
          </reference>
        </references>
      </pivotArea>
    </format>
    <format dxfId="315">
      <pivotArea dataOnly="0" labelOnly="1" fieldPosition="0">
        <references count="3">
          <reference field="0" count="1" selected="0">
            <x v="225"/>
          </reference>
          <reference field="1" count="1" selected="0">
            <x v="700"/>
          </reference>
          <reference field="2" count="1">
            <x v="701"/>
          </reference>
        </references>
      </pivotArea>
    </format>
    <format dxfId="314">
      <pivotArea dataOnly="0" labelOnly="1" fieldPosition="0">
        <references count="3">
          <reference field="0" count="1" selected="0">
            <x v="226"/>
          </reference>
          <reference field="1" count="1" selected="0">
            <x v="701"/>
          </reference>
          <reference field="2" count="1">
            <x v="702"/>
          </reference>
        </references>
      </pivotArea>
    </format>
    <format dxfId="313">
      <pivotArea dataOnly="0" labelOnly="1" fieldPosition="0">
        <references count="3">
          <reference field="0" count="1" selected="0">
            <x v="227"/>
          </reference>
          <reference field="1" count="1" selected="0">
            <x v="702"/>
          </reference>
          <reference field="2" count="1">
            <x v="703"/>
          </reference>
        </references>
      </pivotArea>
    </format>
    <format dxfId="312">
      <pivotArea dataOnly="0" labelOnly="1" fieldPosition="0">
        <references count="3">
          <reference field="0" count="1" selected="0">
            <x v="228"/>
          </reference>
          <reference field="1" count="1" selected="0">
            <x v="703"/>
          </reference>
          <reference field="2" count="1">
            <x v="704"/>
          </reference>
        </references>
      </pivotArea>
    </format>
    <format dxfId="311">
      <pivotArea dataOnly="0" labelOnly="1" fieldPosition="0">
        <references count="3">
          <reference field="0" count="1" selected="0">
            <x v="229"/>
          </reference>
          <reference field="1" count="1" selected="0">
            <x v="704"/>
          </reference>
          <reference field="2" count="1">
            <x v="705"/>
          </reference>
        </references>
      </pivotArea>
    </format>
    <format dxfId="310">
      <pivotArea dataOnly="0" labelOnly="1" fieldPosition="0">
        <references count="3">
          <reference field="0" count="1" selected="0">
            <x v="230"/>
          </reference>
          <reference field="1" count="1" selected="0">
            <x v="705"/>
          </reference>
          <reference field="2" count="1">
            <x v="706"/>
          </reference>
        </references>
      </pivotArea>
    </format>
    <format dxfId="309">
      <pivotArea dataOnly="0" labelOnly="1" fieldPosition="0">
        <references count="3">
          <reference field="0" count="1" selected="0">
            <x v="231"/>
          </reference>
          <reference field="1" count="1" selected="0">
            <x v="706"/>
          </reference>
          <reference field="2" count="1">
            <x v="707"/>
          </reference>
        </references>
      </pivotArea>
    </format>
    <format dxfId="308">
      <pivotArea dataOnly="0" labelOnly="1" fieldPosition="0">
        <references count="3">
          <reference field="0" count="1" selected="0">
            <x v="232"/>
          </reference>
          <reference field="1" count="1" selected="0">
            <x v="707"/>
          </reference>
          <reference field="2" count="1">
            <x v="708"/>
          </reference>
        </references>
      </pivotArea>
    </format>
    <format dxfId="307">
      <pivotArea dataOnly="0" labelOnly="1" fieldPosition="0">
        <references count="3">
          <reference field="0" count="1" selected="0">
            <x v="233"/>
          </reference>
          <reference field="1" count="1" selected="0">
            <x v="708"/>
          </reference>
          <reference field="2" count="1">
            <x v="709"/>
          </reference>
        </references>
      </pivotArea>
    </format>
    <format dxfId="306">
      <pivotArea dataOnly="0" labelOnly="1" fieldPosition="0">
        <references count="3">
          <reference field="0" count="1" selected="0">
            <x v="234"/>
          </reference>
          <reference field="1" count="1" selected="0">
            <x v="709"/>
          </reference>
          <reference field="2" count="1">
            <x v="710"/>
          </reference>
        </references>
      </pivotArea>
    </format>
    <format dxfId="305">
      <pivotArea dataOnly="0" labelOnly="1" fieldPosition="0">
        <references count="3">
          <reference field="0" count="1" selected="0">
            <x v="235"/>
          </reference>
          <reference field="1" count="1" selected="0">
            <x v="710"/>
          </reference>
          <reference field="2" count="1">
            <x v="711"/>
          </reference>
        </references>
      </pivotArea>
    </format>
    <format dxfId="304">
      <pivotArea dataOnly="0" labelOnly="1" fieldPosition="0">
        <references count="3">
          <reference field="0" count="1" selected="0">
            <x v="236"/>
          </reference>
          <reference field="1" count="1" selected="0">
            <x v="711"/>
          </reference>
          <reference field="2" count="1">
            <x v="712"/>
          </reference>
        </references>
      </pivotArea>
    </format>
    <format dxfId="303">
      <pivotArea dataOnly="0" labelOnly="1" fieldPosition="0">
        <references count="3">
          <reference field="0" count="1" selected="0">
            <x v="237"/>
          </reference>
          <reference field="1" count="1" selected="0">
            <x v="712"/>
          </reference>
          <reference field="2" count="1">
            <x v="713"/>
          </reference>
        </references>
      </pivotArea>
    </format>
    <format dxfId="302">
      <pivotArea dataOnly="0" labelOnly="1" fieldPosition="0">
        <references count="3">
          <reference field="0" count="1" selected="0">
            <x v="238"/>
          </reference>
          <reference field="1" count="1" selected="0">
            <x v="713"/>
          </reference>
          <reference field="2" count="1">
            <x v="714"/>
          </reference>
        </references>
      </pivotArea>
    </format>
    <format dxfId="301">
      <pivotArea dataOnly="0" labelOnly="1" fieldPosition="0">
        <references count="3">
          <reference field="0" count="1" selected="0">
            <x v="239"/>
          </reference>
          <reference field="1" count="1" selected="0">
            <x v="714"/>
          </reference>
          <reference field="2" count="1">
            <x v="715"/>
          </reference>
        </references>
      </pivotArea>
    </format>
    <format dxfId="300">
      <pivotArea dataOnly="0" labelOnly="1" fieldPosition="0">
        <references count="3">
          <reference field="0" count="1" selected="0">
            <x v="240"/>
          </reference>
          <reference field="1" count="1" selected="0">
            <x v="715"/>
          </reference>
          <reference field="2" count="1">
            <x v="716"/>
          </reference>
        </references>
      </pivotArea>
    </format>
    <format dxfId="299">
      <pivotArea dataOnly="0" labelOnly="1" fieldPosition="0">
        <references count="3">
          <reference field="0" count="1" selected="0">
            <x v="241"/>
          </reference>
          <reference field="1" count="1" selected="0">
            <x v="716"/>
          </reference>
          <reference field="2" count="1">
            <x v="717"/>
          </reference>
        </references>
      </pivotArea>
    </format>
    <format dxfId="298">
      <pivotArea dataOnly="0" labelOnly="1" fieldPosition="0">
        <references count="3">
          <reference field="0" count="1" selected="0">
            <x v="242"/>
          </reference>
          <reference field="1" count="1" selected="0">
            <x v="717"/>
          </reference>
          <reference field="2" count="1">
            <x v="718"/>
          </reference>
        </references>
      </pivotArea>
    </format>
    <format dxfId="297">
      <pivotArea dataOnly="0" labelOnly="1" fieldPosition="0">
        <references count="3">
          <reference field="0" count="1" selected="0">
            <x v="243"/>
          </reference>
          <reference field="1" count="1" selected="0">
            <x v="718"/>
          </reference>
          <reference field="2" count="1">
            <x v="719"/>
          </reference>
        </references>
      </pivotArea>
    </format>
    <format dxfId="296">
      <pivotArea dataOnly="0" labelOnly="1" fieldPosition="0">
        <references count="3">
          <reference field="0" count="1" selected="0">
            <x v="244"/>
          </reference>
          <reference field="1" count="1" selected="0">
            <x v="719"/>
          </reference>
          <reference field="2" count="1">
            <x v="720"/>
          </reference>
        </references>
      </pivotArea>
    </format>
    <format dxfId="295">
      <pivotArea dataOnly="0" labelOnly="1" fieldPosition="0">
        <references count="3">
          <reference field="0" count="1" selected="0">
            <x v="245"/>
          </reference>
          <reference field="1" count="1" selected="0">
            <x v="720"/>
          </reference>
          <reference field="2" count="1">
            <x v="721"/>
          </reference>
        </references>
      </pivotArea>
    </format>
    <format dxfId="294">
      <pivotArea dataOnly="0" labelOnly="1" fieldPosition="0">
        <references count="3">
          <reference field="0" count="1" selected="0">
            <x v="246"/>
          </reference>
          <reference field="1" count="1" selected="0">
            <x v="721"/>
          </reference>
          <reference field="2" count="1">
            <x v="722"/>
          </reference>
        </references>
      </pivotArea>
    </format>
    <format dxfId="293">
      <pivotArea dataOnly="0" labelOnly="1" fieldPosition="0">
        <references count="3">
          <reference field="0" count="1" selected="0">
            <x v="247"/>
          </reference>
          <reference field="1" count="1" selected="0">
            <x v="722"/>
          </reference>
          <reference field="2" count="1">
            <x v="723"/>
          </reference>
        </references>
      </pivotArea>
    </format>
    <format dxfId="292">
      <pivotArea dataOnly="0" labelOnly="1" fieldPosition="0">
        <references count="3">
          <reference field="0" count="1" selected="0">
            <x v="248"/>
          </reference>
          <reference field="1" count="1" selected="0">
            <x v="723"/>
          </reference>
          <reference field="2" count="1">
            <x v="724"/>
          </reference>
        </references>
      </pivotArea>
    </format>
    <format dxfId="291">
      <pivotArea dataOnly="0" labelOnly="1" fieldPosition="0">
        <references count="3">
          <reference field="0" count="1" selected="0">
            <x v="249"/>
          </reference>
          <reference field="1" count="1" selected="0">
            <x v="724"/>
          </reference>
          <reference field="2" count="1">
            <x v="725"/>
          </reference>
        </references>
      </pivotArea>
    </format>
    <format dxfId="290">
      <pivotArea dataOnly="0" labelOnly="1" fieldPosition="0">
        <references count="3">
          <reference field="0" count="1" selected="0">
            <x v="250"/>
          </reference>
          <reference field="1" count="1" selected="0">
            <x v="725"/>
          </reference>
          <reference field="2" count="1">
            <x v="726"/>
          </reference>
        </references>
      </pivotArea>
    </format>
    <format dxfId="289">
      <pivotArea dataOnly="0" labelOnly="1" fieldPosition="0">
        <references count="3">
          <reference field="0" count="1" selected="0">
            <x v="251"/>
          </reference>
          <reference field="1" count="1" selected="0">
            <x v="726"/>
          </reference>
          <reference field="2" count="1">
            <x v="727"/>
          </reference>
        </references>
      </pivotArea>
    </format>
    <format dxfId="288">
      <pivotArea dataOnly="0" labelOnly="1" fieldPosition="0">
        <references count="3">
          <reference field="0" count="1" selected="0">
            <x v="252"/>
          </reference>
          <reference field="1" count="1" selected="0">
            <x v="727"/>
          </reference>
          <reference field="2" count="1">
            <x v="728"/>
          </reference>
        </references>
      </pivotArea>
    </format>
    <format dxfId="287">
      <pivotArea dataOnly="0" labelOnly="1" fieldPosition="0">
        <references count="3">
          <reference field="0" count="1" selected="0">
            <x v="253"/>
          </reference>
          <reference field="1" count="1" selected="0">
            <x v="728"/>
          </reference>
          <reference field="2" count="1">
            <x v="729"/>
          </reference>
        </references>
      </pivotArea>
    </format>
    <format dxfId="286">
      <pivotArea dataOnly="0" labelOnly="1" fieldPosition="0">
        <references count="3">
          <reference field="0" count="1" selected="0">
            <x v="254"/>
          </reference>
          <reference field="1" count="1" selected="0">
            <x v="729"/>
          </reference>
          <reference field="2" count="1">
            <x v="730"/>
          </reference>
        </references>
      </pivotArea>
    </format>
    <format dxfId="285">
      <pivotArea dataOnly="0" labelOnly="1" fieldPosition="0">
        <references count="3">
          <reference field="0" count="1" selected="0">
            <x v="255"/>
          </reference>
          <reference field="1" count="1" selected="0">
            <x v="730"/>
          </reference>
          <reference field="2" count="1">
            <x v="731"/>
          </reference>
        </references>
      </pivotArea>
    </format>
    <format dxfId="284">
      <pivotArea dataOnly="0" labelOnly="1" fieldPosition="0">
        <references count="3">
          <reference field="0" count="1" selected="0">
            <x v="256"/>
          </reference>
          <reference field="1" count="1" selected="0">
            <x v="731"/>
          </reference>
          <reference field="2" count="1">
            <x v="732"/>
          </reference>
        </references>
      </pivotArea>
    </format>
    <format dxfId="283">
      <pivotArea dataOnly="0" labelOnly="1" fieldPosition="0">
        <references count="3">
          <reference field="0" count="1" selected="0">
            <x v="257"/>
          </reference>
          <reference field="1" count="1" selected="0">
            <x v="732"/>
          </reference>
          <reference field="2" count="1">
            <x v="733"/>
          </reference>
        </references>
      </pivotArea>
    </format>
    <format dxfId="282">
      <pivotArea dataOnly="0" labelOnly="1" fieldPosition="0">
        <references count="3">
          <reference field="0" count="1" selected="0">
            <x v="258"/>
          </reference>
          <reference field="1" count="1" selected="0">
            <x v="733"/>
          </reference>
          <reference field="2" count="1">
            <x v="734"/>
          </reference>
        </references>
      </pivotArea>
    </format>
    <format dxfId="281">
      <pivotArea dataOnly="0" labelOnly="1" fieldPosition="0">
        <references count="3">
          <reference field="0" count="1" selected="0">
            <x v="259"/>
          </reference>
          <reference field="1" count="1" selected="0">
            <x v="734"/>
          </reference>
          <reference field="2" count="1">
            <x v="735"/>
          </reference>
        </references>
      </pivotArea>
    </format>
    <format dxfId="280">
      <pivotArea dataOnly="0" labelOnly="1" fieldPosition="0">
        <references count="3">
          <reference field="0" count="1" selected="0">
            <x v="260"/>
          </reference>
          <reference field="1" count="1" selected="0">
            <x v="735"/>
          </reference>
          <reference field="2" count="1">
            <x v="736"/>
          </reference>
        </references>
      </pivotArea>
    </format>
    <format dxfId="279">
      <pivotArea dataOnly="0" labelOnly="1" fieldPosition="0">
        <references count="3">
          <reference field="0" count="1" selected="0">
            <x v="261"/>
          </reference>
          <reference field="1" count="1" selected="0">
            <x v="736"/>
          </reference>
          <reference field="2" count="1">
            <x v="737"/>
          </reference>
        </references>
      </pivotArea>
    </format>
    <format dxfId="278">
      <pivotArea dataOnly="0" labelOnly="1" fieldPosition="0">
        <references count="3">
          <reference field="0" count="1" selected="0">
            <x v="262"/>
          </reference>
          <reference field="1" count="1" selected="0">
            <x v="737"/>
          </reference>
          <reference field="2" count="1">
            <x v="738"/>
          </reference>
        </references>
      </pivotArea>
    </format>
    <format dxfId="277">
      <pivotArea dataOnly="0" labelOnly="1" fieldPosition="0">
        <references count="3">
          <reference field="0" count="1" selected="0">
            <x v="263"/>
          </reference>
          <reference field="1" count="1" selected="0">
            <x v="738"/>
          </reference>
          <reference field="2" count="1">
            <x v="739"/>
          </reference>
        </references>
      </pivotArea>
    </format>
    <format dxfId="276">
      <pivotArea dataOnly="0" labelOnly="1" fieldPosition="0">
        <references count="3">
          <reference field="0" count="1" selected="0">
            <x v="264"/>
          </reference>
          <reference field="1" count="1" selected="0">
            <x v="739"/>
          </reference>
          <reference field="2" count="1">
            <x v="740"/>
          </reference>
        </references>
      </pivotArea>
    </format>
    <format dxfId="275">
      <pivotArea dataOnly="0" labelOnly="1" fieldPosition="0">
        <references count="3">
          <reference field="0" count="1" selected="0">
            <x v="265"/>
          </reference>
          <reference field="1" count="1" selected="0">
            <x v="740"/>
          </reference>
          <reference field="2" count="1">
            <x v="741"/>
          </reference>
        </references>
      </pivotArea>
    </format>
    <format dxfId="274">
      <pivotArea dataOnly="0" labelOnly="1" fieldPosition="0">
        <references count="3">
          <reference field="0" count="1" selected="0">
            <x v="266"/>
          </reference>
          <reference field="1" count="1" selected="0">
            <x v="741"/>
          </reference>
          <reference field="2" count="1">
            <x v="742"/>
          </reference>
        </references>
      </pivotArea>
    </format>
    <format dxfId="273">
      <pivotArea dataOnly="0" labelOnly="1" fieldPosition="0">
        <references count="3">
          <reference field="0" count="1" selected="0">
            <x v="267"/>
          </reference>
          <reference field="1" count="1" selected="0">
            <x v="742"/>
          </reference>
          <reference field="2" count="1">
            <x v="743"/>
          </reference>
        </references>
      </pivotArea>
    </format>
    <format dxfId="272">
      <pivotArea dataOnly="0" labelOnly="1" fieldPosition="0">
        <references count="3">
          <reference field="0" count="1" selected="0">
            <x v="268"/>
          </reference>
          <reference field="1" count="1" selected="0">
            <x v="743"/>
          </reference>
          <reference field="2" count="1">
            <x v="744"/>
          </reference>
        </references>
      </pivotArea>
    </format>
    <format dxfId="271">
      <pivotArea dataOnly="0" labelOnly="1" fieldPosition="0">
        <references count="3">
          <reference field="0" count="1" selected="0">
            <x v="269"/>
          </reference>
          <reference field="1" count="1" selected="0">
            <x v="744"/>
          </reference>
          <reference field="2" count="1">
            <x v="745"/>
          </reference>
        </references>
      </pivotArea>
    </format>
    <format dxfId="270">
      <pivotArea dataOnly="0" labelOnly="1" fieldPosition="0">
        <references count="3">
          <reference field="0" count="1" selected="0">
            <x v="270"/>
          </reference>
          <reference field="1" count="1" selected="0">
            <x v="745"/>
          </reference>
          <reference field="2" count="1">
            <x v="746"/>
          </reference>
        </references>
      </pivotArea>
    </format>
    <format dxfId="269">
      <pivotArea dataOnly="0" labelOnly="1" fieldPosition="0">
        <references count="3">
          <reference field="0" count="1" selected="0">
            <x v="271"/>
          </reference>
          <reference field="1" count="1" selected="0">
            <x v="746"/>
          </reference>
          <reference field="2" count="1">
            <x v="747"/>
          </reference>
        </references>
      </pivotArea>
    </format>
    <format dxfId="268">
      <pivotArea dataOnly="0" labelOnly="1" fieldPosition="0">
        <references count="3">
          <reference field="0" count="1" selected="0">
            <x v="272"/>
          </reference>
          <reference field="1" count="1" selected="0">
            <x v="747"/>
          </reference>
          <reference field="2" count="1">
            <x v="748"/>
          </reference>
        </references>
      </pivotArea>
    </format>
    <format dxfId="267">
      <pivotArea dataOnly="0" labelOnly="1" fieldPosition="0">
        <references count="3">
          <reference field="0" count="1" selected="0">
            <x v="273"/>
          </reference>
          <reference field="1" count="1" selected="0">
            <x v="748"/>
          </reference>
          <reference field="2" count="1">
            <x v="749"/>
          </reference>
        </references>
      </pivotArea>
    </format>
    <format dxfId="266">
      <pivotArea dataOnly="0" labelOnly="1" fieldPosition="0">
        <references count="3">
          <reference field="0" count="1" selected="0">
            <x v="274"/>
          </reference>
          <reference field="1" count="1" selected="0">
            <x v="749"/>
          </reference>
          <reference field="2" count="1">
            <x v="750"/>
          </reference>
        </references>
      </pivotArea>
    </format>
    <format dxfId="265">
      <pivotArea dataOnly="0" labelOnly="1" fieldPosition="0">
        <references count="3">
          <reference field="0" count="1" selected="0">
            <x v="275"/>
          </reference>
          <reference field="1" count="1" selected="0">
            <x v="750"/>
          </reference>
          <reference field="2" count="1">
            <x v="751"/>
          </reference>
        </references>
      </pivotArea>
    </format>
    <format dxfId="264">
      <pivotArea dataOnly="0" labelOnly="1" fieldPosition="0">
        <references count="3">
          <reference field="0" count="1" selected="0">
            <x v="276"/>
          </reference>
          <reference field="1" count="1" selected="0">
            <x v="751"/>
          </reference>
          <reference field="2" count="1">
            <x v="752"/>
          </reference>
        </references>
      </pivotArea>
    </format>
    <format dxfId="263">
      <pivotArea dataOnly="0" labelOnly="1" fieldPosition="0">
        <references count="3">
          <reference field="0" count="1" selected="0">
            <x v="277"/>
          </reference>
          <reference field="1" count="1" selected="0">
            <x v="752"/>
          </reference>
          <reference field="2" count="1">
            <x v="753"/>
          </reference>
        </references>
      </pivotArea>
    </format>
    <format dxfId="262">
      <pivotArea dataOnly="0" labelOnly="1" fieldPosition="0">
        <references count="3">
          <reference field="0" count="1" selected="0">
            <x v="278"/>
          </reference>
          <reference field="1" count="1" selected="0">
            <x v="753"/>
          </reference>
          <reference field="2" count="1">
            <x v="754"/>
          </reference>
        </references>
      </pivotArea>
    </format>
    <format dxfId="261">
      <pivotArea dataOnly="0" labelOnly="1" fieldPosition="0">
        <references count="3">
          <reference field="0" count="1" selected="0">
            <x v="279"/>
          </reference>
          <reference field="1" count="1" selected="0">
            <x v="754"/>
          </reference>
          <reference field="2" count="1">
            <x v="755"/>
          </reference>
        </references>
      </pivotArea>
    </format>
    <format dxfId="260">
      <pivotArea dataOnly="0" labelOnly="1" fieldPosition="0">
        <references count="3">
          <reference field="0" count="1" selected="0">
            <x v="280"/>
          </reference>
          <reference field="1" count="1" selected="0">
            <x v="755"/>
          </reference>
          <reference field="2" count="1">
            <x v="756"/>
          </reference>
        </references>
      </pivotArea>
    </format>
    <format dxfId="259">
      <pivotArea dataOnly="0" labelOnly="1" fieldPosition="0">
        <references count="3">
          <reference field="0" count="1" selected="0">
            <x v="281"/>
          </reference>
          <reference field="1" count="1" selected="0">
            <x v="756"/>
          </reference>
          <reference field="2" count="1">
            <x v="757"/>
          </reference>
        </references>
      </pivotArea>
    </format>
    <format dxfId="258">
      <pivotArea dataOnly="0" labelOnly="1" fieldPosition="0">
        <references count="3">
          <reference field="0" count="1" selected="0">
            <x v="282"/>
          </reference>
          <reference field="1" count="1" selected="0">
            <x v="757"/>
          </reference>
          <reference field="2" count="1">
            <x v="758"/>
          </reference>
        </references>
      </pivotArea>
    </format>
    <format dxfId="257">
      <pivotArea dataOnly="0" labelOnly="1" fieldPosition="0">
        <references count="3">
          <reference field="0" count="1" selected="0">
            <x v="283"/>
          </reference>
          <reference field="1" count="1" selected="0">
            <x v="758"/>
          </reference>
          <reference field="2" count="1">
            <x v="759"/>
          </reference>
        </references>
      </pivotArea>
    </format>
    <format dxfId="256">
      <pivotArea dataOnly="0" labelOnly="1" fieldPosition="0">
        <references count="3">
          <reference field="0" count="1" selected="0">
            <x v="284"/>
          </reference>
          <reference field="1" count="1" selected="0">
            <x v="759"/>
          </reference>
          <reference field="2" count="1">
            <x v="760"/>
          </reference>
        </references>
      </pivotArea>
    </format>
    <format dxfId="255">
      <pivotArea dataOnly="0" labelOnly="1" fieldPosition="0">
        <references count="3">
          <reference field="0" count="1" selected="0">
            <x v="285"/>
          </reference>
          <reference field="1" count="1" selected="0">
            <x v="760"/>
          </reference>
          <reference field="2" count="1">
            <x v="761"/>
          </reference>
        </references>
      </pivotArea>
    </format>
    <format dxfId="254">
      <pivotArea dataOnly="0" labelOnly="1" fieldPosition="0">
        <references count="3">
          <reference field="0" count="1" selected="0">
            <x v="286"/>
          </reference>
          <reference field="1" count="1" selected="0">
            <x v="761"/>
          </reference>
          <reference field="2" count="1">
            <x v="762"/>
          </reference>
        </references>
      </pivotArea>
    </format>
    <format dxfId="253">
      <pivotArea dataOnly="0" labelOnly="1" fieldPosition="0">
        <references count="3">
          <reference field="0" count="1" selected="0">
            <x v="287"/>
          </reference>
          <reference field="1" count="1" selected="0">
            <x v="762"/>
          </reference>
          <reference field="2" count="1">
            <x v="763"/>
          </reference>
        </references>
      </pivotArea>
    </format>
    <format dxfId="252">
      <pivotArea dataOnly="0" labelOnly="1" fieldPosition="0">
        <references count="3">
          <reference field="0" count="1" selected="0">
            <x v="288"/>
          </reference>
          <reference field="1" count="1" selected="0">
            <x v="763"/>
          </reference>
          <reference field="2" count="1">
            <x v="764"/>
          </reference>
        </references>
      </pivotArea>
    </format>
    <format dxfId="251">
      <pivotArea dataOnly="0" labelOnly="1" fieldPosition="0">
        <references count="3">
          <reference field="0" count="1" selected="0">
            <x v="289"/>
          </reference>
          <reference field="1" count="1" selected="0">
            <x v="764"/>
          </reference>
          <reference field="2" count="1">
            <x v="765"/>
          </reference>
        </references>
      </pivotArea>
    </format>
    <format dxfId="250">
      <pivotArea dataOnly="0" labelOnly="1" fieldPosition="0">
        <references count="3">
          <reference field="0" count="1" selected="0">
            <x v="290"/>
          </reference>
          <reference field="1" count="1" selected="0">
            <x v="765"/>
          </reference>
          <reference field="2" count="1">
            <x v="766"/>
          </reference>
        </references>
      </pivotArea>
    </format>
    <format dxfId="249">
      <pivotArea dataOnly="0" labelOnly="1" fieldPosition="0">
        <references count="3">
          <reference field="0" count="1" selected="0">
            <x v="291"/>
          </reference>
          <reference field="1" count="1" selected="0">
            <x v="766"/>
          </reference>
          <reference field="2" count="1">
            <x v="767"/>
          </reference>
        </references>
      </pivotArea>
    </format>
    <format dxfId="248">
      <pivotArea dataOnly="0" labelOnly="1" fieldPosition="0">
        <references count="3">
          <reference field="0" count="1" selected="0">
            <x v="292"/>
          </reference>
          <reference field="1" count="1" selected="0">
            <x v="767"/>
          </reference>
          <reference field="2" count="1">
            <x v="768"/>
          </reference>
        </references>
      </pivotArea>
    </format>
    <format dxfId="247">
      <pivotArea dataOnly="0" labelOnly="1" fieldPosition="0">
        <references count="3">
          <reference field="0" count="1" selected="0">
            <x v="293"/>
          </reference>
          <reference field="1" count="1" selected="0">
            <x v="768"/>
          </reference>
          <reference field="2" count="1">
            <x v="769"/>
          </reference>
        </references>
      </pivotArea>
    </format>
    <format dxfId="246">
      <pivotArea dataOnly="0" labelOnly="1" fieldPosition="0">
        <references count="3">
          <reference field="0" count="1" selected="0">
            <x v="294"/>
          </reference>
          <reference field="1" count="1" selected="0">
            <x v="769"/>
          </reference>
          <reference field="2" count="1">
            <x v="770"/>
          </reference>
        </references>
      </pivotArea>
    </format>
    <format dxfId="245">
      <pivotArea dataOnly="0" labelOnly="1" fieldPosition="0">
        <references count="3">
          <reference field="0" count="1" selected="0">
            <x v="295"/>
          </reference>
          <reference field="1" count="1" selected="0">
            <x v="770"/>
          </reference>
          <reference field="2" count="1">
            <x v="771"/>
          </reference>
        </references>
      </pivotArea>
    </format>
    <format dxfId="244">
      <pivotArea dataOnly="0" labelOnly="1" fieldPosition="0">
        <references count="3">
          <reference field="0" count="1" selected="0">
            <x v="296"/>
          </reference>
          <reference field="1" count="1" selected="0">
            <x v="771"/>
          </reference>
          <reference field="2" count="1">
            <x v="772"/>
          </reference>
        </references>
      </pivotArea>
    </format>
    <format dxfId="243">
      <pivotArea dataOnly="0" labelOnly="1" fieldPosition="0">
        <references count="3">
          <reference field="0" count="1" selected="0">
            <x v="297"/>
          </reference>
          <reference field="1" count="1" selected="0">
            <x v="772"/>
          </reference>
          <reference field="2" count="1">
            <x v="773"/>
          </reference>
        </references>
      </pivotArea>
    </format>
    <format dxfId="242">
      <pivotArea dataOnly="0" labelOnly="1" fieldPosition="0">
        <references count="3">
          <reference field="0" count="1" selected="0">
            <x v="298"/>
          </reference>
          <reference field="1" count="1" selected="0">
            <x v="773"/>
          </reference>
          <reference field="2" count="1">
            <x v="774"/>
          </reference>
        </references>
      </pivotArea>
    </format>
    <format dxfId="241">
      <pivotArea dataOnly="0" labelOnly="1" fieldPosition="0">
        <references count="3">
          <reference field="0" count="1" selected="0">
            <x v="299"/>
          </reference>
          <reference field="1" count="1" selected="0">
            <x v="774"/>
          </reference>
          <reference field="2" count="1">
            <x v="775"/>
          </reference>
        </references>
      </pivotArea>
    </format>
    <format dxfId="240">
      <pivotArea dataOnly="0" labelOnly="1" fieldPosition="0">
        <references count="3">
          <reference field="0" count="1" selected="0">
            <x v="300"/>
          </reference>
          <reference field="1" count="1" selected="0">
            <x v="775"/>
          </reference>
          <reference field="2" count="1">
            <x v="776"/>
          </reference>
        </references>
      </pivotArea>
    </format>
    <format dxfId="239">
      <pivotArea dataOnly="0" labelOnly="1" fieldPosition="0">
        <references count="3">
          <reference field="0" count="1" selected="0">
            <x v="301"/>
          </reference>
          <reference field="1" count="1" selected="0">
            <x v="776"/>
          </reference>
          <reference field="2" count="1">
            <x v="777"/>
          </reference>
        </references>
      </pivotArea>
    </format>
    <format dxfId="238">
      <pivotArea dataOnly="0" labelOnly="1" fieldPosition="0">
        <references count="3">
          <reference field="0" count="1" selected="0">
            <x v="302"/>
          </reference>
          <reference field="1" count="1" selected="0">
            <x v="777"/>
          </reference>
          <reference field="2" count="1">
            <x v="778"/>
          </reference>
        </references>
      </pivotArea>
    </format>
    <format dxfId="237">
      <pivotArea dataOnly="0" labelOnly="1" fieldPosition="0">
        <references count="3">
          <reference field="0" count="1" selected="0">
            <x v="303"/>
          </reference>
          <reference field="1" count="1" selected="0">
            <x v="778"/>
          </reference>
          <reference field="2" count="1">
            <x v="779"/>
          </reference>
        </references>
      </pivotArea>
    </format>
    <format dxfId="236">
      <pivotArea dataOnly="0" labelOnly="1" fieldPosition="0">
        <references count="3">
          <reference field="0" count="1" selected="0">
            <x v="304"/>
          </reference>
          <reference field="1" count="1" selected="0">
            <x v="779"/>
          </reference>
          <reference field="2" count="1">
            <x v="780"/>
          </reference>
        </references>
      </pivotArea>
    </format>
    <format dxfId="235">
      <pivotArea dataOnly="0" labelOnly="1" fieldPosition="0">
        <references count="3">
          <reference field="0" count="1" selected="0">
            <x v="305"/>
          </reference>
          <reference field="1" count="1" selected="0">
            <x v="780"/>
          </reference>
          <reference field="2" count="1">
            <x v="781"/>
          </reference>
        </references>
      </pivotArea>
    </format>
    <format dxfId="234">
      <pivotArea dataOnly="0" labelOnly="1" fieldPosition="0">
        <references count="3">
          <reference field="0" count="1" selected="0">
            <x v="306"/>
          </reference>
          <reference field="1" count="1" selected="0">
            <x v="781"/>
          </reference>
          <reference field="2" count="1">
            <x v="782"/>
          </reference>
        </references>
      </pivotArea>
    </format>
    <format dxfId="233">
      <pivotArea dataOnly="0" labelOnly="1" fieldPosition="0">
        <references count="3">
          <reference field="0" count="1" selected="0">
            <x v="307"/>
          </reference>
          <reference field="1" count="1" selected="0">
            <x v="782"/>
          </reference>
          <reference field="2" count="1">
            <x v="783"/>
          </reference>
        </references>
      </pivotArea>
    </format>
    <format dxfId="232">
      <pivotArea dataOnly="0" labelOnly="1" fieldPosition="0">
        <references count="3">
          <reference field="0" count="1" selected="0">
            <x v="308"/>
          </reference>
          <reference field="1" count="1" selected="0">
            <x v="783"/>
          </reference>
          <reference field="2" count="1">
            <x v="784"/>
          </reference>
        </references>
      </pivotArea>
    </format>
    <format dxfId="231">
      <pivotArea dataOnly="0" labelOnly="1" fieldPosition="0">
        <references count="3">
          <reference field="0" count="1" selected="0">
            <x v="309"/>
          </reference>
          <reference field="1" count="1" selected="0">
            <x v="784"/>
          </reference>
          <reference field="2" count="1">
            <x v="785"/>
          </reference>
        </references>
      </pivotArea>
    </format>
    <format dxfId="230">
      <pivotArea dataOnly="0" labelOnly="1" fieldPosition="0">
        <references count="3">
          <reference field="0" count="1" selected="0">
            <x v="310"/>
          </reference>
          <reference field="1" count="1" selected="0">
            <x v="785"/>
          </reference>
          <reference field="2" count="1">
            <x v="786"/>
          </reference>
        </references>
      </pivotArea>
    </format>
    <format dxfId="229">
      <pivotArea dataOnly="0" labelOnly="1" fieldPosition="0">
        <references count="3">
          <reference field="0" count="1" selected="0">
            <x v="311"/>
          </reference>
          <reference field="1" count="1" selected="0">
            <x v="786"/>
          </reference>
          <reference field="2" count="1">
            <x v="787"/>
          </reference>
        </references>
      </pivotArea>
    </format>
    <format dxfId="228">
      <pivotArea dataOnly="0" labelOnly="1" fieldPosition="0">
        <references count="3">
          <reference field="0" count="1" selected="0">
            <x v="312"/>
          </reference>
          <reference field="1" count="1" selected="0">
            <x v="787"/>
          </reference>
          <reference field="2" count="1">
            <x v="788"/>
          </reference>
        </references>
      </pivotArea>
    </format>
    <format dxfId="227">
      <pivotArea dataOnly="0" labelOnly="1" fieldPosition="0">
        <references count="3">
          <reference field="0" count="1" selected="0">
            <x v="313"/>
          </reference>
          <reference field="1" count="1" selected="0">
            <x v="788"/>
          </reference>
          <reference field="2" count="1">
            <x v="789"/>
          </reference>
        </references>
      </pivotArea>
    </format>
    <format dxfId="226">
      <pivotArea dataOnly="0" labelOnly="1" fieldPosition="0">
        <references count="3">
          <reference field="0" count="1" selected="0">
            <x v="314"/>
          </reference>
          <reference field="1" count="1" selected="0">
            <x v="789"/>
          </reference>
          <reference field="2" count="1">
            <x v="790"/>
          </reference>
        </references>
      </pivotArea>
    </format>
    <format dxfId="225">
      <pivotArea dataOnly="0" labelOnly="1" fieldPosition="0">
        <references count="3">
          <reference field="0" count="1" selected="0">
            <x v="315"/>
          </reference>
          <reference field="1" count="1" selected="0">
            <x v="790"/>
          </reference>
          <reference field="2" count="1">
            <x v="791"/>
          </reference>
        </references>
      </pivotArea>
    </format>
    <format dxfId="224">
      <pivotArea dataOnly="0" labelOnly="1" fieldPosition="0">
        <references count="3">
          <reference field="0" count="1" selected="0">
            <x v="316"/>
          </reference>
          <reference field="1" count="1" selected="0">
            <x v="791"/>
          </reference>
          <reference field="2" count="1">
            <x v="792"/>
          </reference>
        </references>
      </pivotArea>
    </format>
    <format dxfId="223">
      <pivotArea dataOnly="0" labelOnly="1" fieldPosition="0">
        <references count="3">
          <reference field="0" count="1" selected="0">
            <x v="317"/>
          </reference>
          <reference field="1" count="1" selected="0">
            <x v="792"/>
          </reference>
          <reference field="2" count="1">
            <x v="793"/>
          </reference>
        </references>
      </pivotArea>
    </format>
    <format dxfId="222">
      <pivotArea dataOnly="0" labelOnly="1" fieldPosition="0">
        <references count="3">
          <reference field="0" count="1" selected="0">
            <x v="318"/>
          </reference>
          <reference field="1" count="1" selected="0">
            <x v="793"/>
          </reference>
          <reference field="2" count="1">
            <x v="794"/>
          </reference>
        </references>
      </pivotArea>
    </format>
    <format dxfId="221">
      <pivotArea dataOnly="0" labelOnly="1" fieldPosition="0">
        <references count="3">
          <reference field="0" count="1" selected="0">
            <x v="319"/>
          </reference>
          <reference field="1" count="1" selected="0">
            <x v="794"/>
          </reference>
          <reference field="2" count="1">
            <x v="795"/>
          </reference>
        </references>
      </pivotArea>
    </format>
    <format dxfId="220">
      <pivotArea dataOnly="0" labelOnly="1" fieldPosition="0">
        <references count="3">
          <reference field="0" count="1" selected="0">
            <x v="320"/>
          </reference>
          <reference field="1" count="1" selected="0">
            <x v="795"/>
          </reference>
          <reference field="2" count="1">
            <x v="796"/>
          </reference>
        </references>
      </pivotArea>
    </format>
    <format dxfId="219">
      <pivotArea dataOnly="0" labelOnly="1" fieldPosition="0">
        <references count="3">
          <reference field="0" count="1" selected="0">
            <x v="321"/>
          </reference>
          <reference field="1" count="1" selected="0">
            <x v="796"/>
          </reference>
          <reference field="2" count="1">
            <x v="797"/>
          </reference>
        </references>
      </pivotArea>
    </format>
    <format dxfId="218">
      <pivotArea dataOnly="0" labelOnly="1" fieldPosition="0">
        <references count="3">
          <reference field="0" count="1" selected="0">
            <x v="322"/>
          </reference>
          <reference field="1" count="1" selected="0">
            <x v="797"/>
          </reference>
          <reference field="2" count="1">
            <x v="798"/>
          </reference>
        </references>
      </pivotArea>
    </format>
    <format dxfId="217">
      <pivotArea dataOnly="0" labelOnly="1" fieldPosition="0">
        <references count="3">
          <reference field="0" count="1" selected="0">
            <x v="323"/>
          </reference>
          <reference field="1" count="1" selected="0">
            <x v="798"/>
          </reference>
          <reference field="2" count="1">
            <x v="799"/>
          </reference>
        </references>
      </pivotArea>
    </format>
    <format dxfId="216">
      <pivotArea dataOnly="0" labelOnly="1" fieldPosition="0">
        <references count="3">
          <reference field="0" count="1" selected="0">
            <x v="324"/>
          </reference>
          <reference field="1" count="1" selected="0">
            <x v="799"/>
          </reference>
          <reference field="2" count="1">
            <x v="800"/>
          </reference>
        </references>
      </pivotArea>
    </format>
    <format dxfId="215">
      <pivotArea dataOnly="0" labelOnly="1" fieldPosition="0">
        <references count="3">
          <reference field="0" count="1" selected="0">
            <x v="325"/>
          </reference>
          <reference field="1" count="1" selected="0">
            <x v="800"/>
          </reference>
          <reference field="2" count="1">
            <x v="801"/>
          </reference>
        </references>
      </pivotArea>
    </format>
    <format dxfId="214">
      <pivotArea dataOnly="0" labelOnly="1" fieldPosition="0">
        <references count="3">
          <reference field="0" count="1" selected="0">
            <x v="326"/>
          </reference>
          <reference field="1" count="1" selected="0">
            <x v="801"/>
          </reference>
          <reference field="2" count="1">
            <x v="802"/>
          </reference>
        </references>
      </pivotArea>
    </format>
    <format dxfId="213">
      <pivotArea dataOnly="0" labelOnly="1" fieldPosition="0">
        <references count="3">
          <reference field="0" count="1" selected="0">
            <x v="327"/>
          </reference>
          <reference field="1" count="1" selected="0">
            <x v="802"/>
          </reference>
          <reference field="2" count="1">
            <x v="803"/>
          </reference>
        </references>
      </pivotArea>
    </format>
    <format dxfId="212">
      <pivotArea dataOnly="0" labelOnly="1" fieldPosition="0">
        <references count="3">
          <reference field="0" count="1" selected="0">
            <x v="328"/>
          </reference>
          <reference field="1" count="1" selected="0">
            <x v="803"/>
          </reference>
          <reference field="2" count="1">
            <x v="804"/>
          </reference>
        </references>
      </pivotArea>
    </format>
    <format dxfId="211">
      <pivotArea dataOnly="0" labelOnly="1" fieldPosition="0">
        <references count="3">
          <reference field="0" count="1" selected="0">
            <x v="329"/>
          </reference>
          <reference field="1" count="1" selected="0">
            <x v="804"/>
          </reference>
          <reference field="2" count="1">
            <x v="805"/>
          </reference>
        </references>
      </pivotArea>
    </format>
    <format dxfId="210">
      <pivotArea dataOnly="0" labelOnly="1" fieldPosition="0">
        <references count="3">
          <reference field="0" count="1" selected="0">
            <x v="330"/>
          </reference>
          <reference field="1" count="1" selected="0">
            <x v="805"/>
          </reference>
          <reference field="2" count="1">
            <x v="806"/>
          </reference>
        </references>
      </pivotArea>
    </format>
    <format dxfId="209">
      <pivotArea dataOnly="0" labelOnly="1" fieldPosition="0">
        <references count="3">
          <reference field="0" count="1" selected="0">
            <x v="331"/>
          </reference>
          <reference field="1" count="1" selected="0">
            <x v="806"/>
          </reference>
          <reference field="2" count="1">
            <x v="807"/>
          </reference>
        </references>
      </pivotArea>
    </format>
    <format dxfId="208">
      <pivotArea dataOnly="0" labelOnly="1" fieldPosition="0">
        <references count="3">
          <reference field="0" count="1" selected="0">
            <x v="332"/>
          </reference>
          <reference field="1" count="1" selected="0">
            <x v="807"/>
          </reference>
          <reference field="2" count="1">
            <x v="808"/>
          </reference>
        </references>
      </pivotArea>
    </format>
    <format dxfId="207">
      <pivotArea dataOnly="0" labelOnly="1" fieldPosition="0">
        <references count="3">
          <reference field="0" count="1" selected="0">
            <x v="333"/>
          </reference>
          <reference field="1" count="1" selected="0">
            <x v="808"/>
          </reference>
          <reference field="2" count="1">
            <x v="809"/>
          </reference>
        </references>
      </pivotArea>
    </format>
    <format dxfId="206">
      <pivotArea dataOnly="0" labelOnly="1" fieldPosition="0">
        <references count="3">
          <reference field="0" count="1" selected="0">
            <x v="334"/>
          </reference>
          <reference field="1" count="1" selected="0">
            <x v="809"/>
          </reference>
          <reference field="2" count="1">
            <x v="810"/>
          </reference>
        </references>
      </pivotArea>
    </format>
    <format dxfId="205">
      <pivotArea dataOnly="0" labelOnly="1" fieldPosition="0">
        <references count="3">
          <reference field="0" count="1" selected="0">
            <x v="335"/>
          </reference>
          <reference field="1" count="1" selected="0">
            <x v="810"/>
          </reference>
          <reference field="2" count="1">
            <x v="811"/>
          </reference>
        </references>
      </pivotArea>
    </format>
    <format dxfId="204">
      <pivotArea dataOnly="0" labelOnly="1" fieldPosition="0">
        <references count="3">
          <reference field="0" count="1" selected="0">
            <x v="336"/>
          </reference>
          <reference field="1" count="1" selected="0">
            <x v="811"/>
          </reference>
          <reference field="2" count="1">
            <x v="812"/>
          </reference>
        </references>
      </pivotArea>
    </format>
    <format dxfId="203">
      <pivotArea dataOnly="0" labelOnly="1" fieldPosition="0">
        <references count="3">
          <reference field="0" count="1" selected="0">
            <x v="337"/>
          </reference>
          <reference field="1" count="1" selected="0">
            <x v="812"/>
          </reference>
          <reference field="2" count="1">
            <x v="813"/>
          </reference>
        </references>
      </pivotArea>
    </format>
    <format dxfId="202">
      <pivotArea dataOnly="0" labelOnly="1" fieldPosition="0">
        <references count="3">
          <reference field="0" count="1" selected="0">
            <x v="338"/>
          </reference>
          <reference field="1" count="1" selected="0">
            <x v="813"/>
          </reference>
          <reference field="2" count="1">
            <x v="814"/>
          </reference>
        </references>
      </pivotArea>
    </format>
    <format dxfId="201">
      <pivotArea dataOnly="0" labelOnly="1" fieldPosition="0">
        <references count="3">
          <reference field="0" count="1" selected="0">
            <x v="339"/>
          </reference>
          <reference field="1" count="1" selected="0">
            <x v="814"/>
          </reference>
          <reference field="2" count="1">
            <x v="815"/>
          </reference>
        </references>
      </pivotArea>
    </format>
    <format dxfId="200">
      <pivotArea dataOnly="0" labelOnly="1" fieldPosition="0">
        <references count="3">
          <reference field="0" count="1" selected="0">
            <x v="340"/>
          </reference>
          <reference field="1" count="1" selected="0">
            <x v="815"/>
          </reference>
          <reference field="2" count="1">
            <x v="816"/>
          </reference>
        </references>
      </pivotArea>
    </format>
    <format dxfId="199">
      <pivotArea dataOnly="0" labelOnly="1" fieldPosition="0">
        <references count="3">
          <reference field="0" count="1" selected="0">
            <x v="341"/>
          </reference>
          <reference field="1" count="1" selected="0">
            <x v="816"/>
          </reference>
          <reference field="2" count="1">
            <x v="817"/>
          </reference>
        </references>
      </pivotArea>
    </format>
    <format dxfId="198">
      <pivotArea dataOnly="0" labelOnly="1" fieldPosition="0">
        <references count="3">
          <reference field="0" count="1" selected="0">
            <x v="342"/>
          </reference>
          <reference field="1" count="1" selected="0">
            <x v="817"/>
          </reference>
          <reference field="2" count="1">
            <x v="818"/>
          </reference>
        </references>
      </pivotArea>
    </format>
    <format dxfId="197">
      <pivotArea dataOnly="0" labelOnly="1" fieldPosition="0">
        <references count="3">
          <reference field="0" count="1" selected="0">
            <x v="343"/>
          </reference>
          <reference field="1" count="1" selected="0">
            <x v="818"/>
          </reference>
          <reference field="2" count="1">
            <x v="819"/>
          </reference>
        </references>
      </pivotArea>
    </format>
    <format dxfId="196">
      <pivotArea dataOnly="0" labelOnly="1" fieldPosition="0">
        <references count="3">
          <reference field="0" count="1" selected="0">
            <x v="344"/>
          </reference>
          <reference field="1" count="1" selected="0">
            <x v="819"/>
          </reference>
          <reference field="2" count="1">
            <x v="820"/>
          </reference>
        </references>
      </pivotArea>
    </format>
    <format dxfId="195">
      <pivotArea dataOnly="0" labelOnly="1" fieldPosition="0">
        <references count="3">
          <reference field="0" count="1" selected="0">
            <x v="345"/>
          </reference>
          <reference field="1" count="1" selected="0">
            <x v="820"/>
          </reference>
          <reference field="2" count="1">
            <x v="821"/>
          </reference>
        </references>
      </pivotArea>
    </format>
    <format dxfId="194">
      <pivotArea dataOnly="0" labelOnly="1" fieldPosition="0">
        <references count="3">
          <reference field="0" count="1" selected="0">
            <x v="346"/>
          </reference>
          <reference field="1" count="1" selected="0">
            <x v="821"/>
          </reference>
          <reference field="2" count="1">
            <x v="822"/>
          </reference>
        </references>
      </pivotArea>
    </format>
    <format dxfId="193">
      <pivotArea dataOnly="0" labelOnly="1" fieldPosition="0">
        <references count="3">
          <reference field="0" count="1" selected="0">
            <x v="347"/>
          </reference>
          <reference field="1" count="1" selected="0">
            <x v="822"/>
          </reference>
          <reference field="2" count="1">
            <x v="823"/>
          </reference>
        </references>
      </pivotArea>
    </format>
    <format dxfId="192">
      <pivotArea dataOnly="0" labelOnly="1" fieldPosition="0">
        <references count="3">
          <reference field="0" count="1" selected="0">
            <x v="348"/>
          </reference>
          <reference field="1" count="1" selected="0">
            <x v="823"/>
          </reference>
          <reference field="2" count="1">
            <x v="824"/>
          </reference>
        </references>
      </pivotArea>
    </format>
    <format dxfId="191">
      <pivotArea dataOnly="0" labelOnly="1" fieldPosition="0">
        <references count="3">
          <reference field="0" count="1" selected="0">
            <x v="349"/>
          </reference>
          <reference field="1" count="1" selected="0">
            <x v="824"/>
          </reference>
          <reference field="2" count="1">
            <x v="825"/>
          </reference>
        </references>
      </pivotArea>
    </format>
    <format dxfId="190">
      <pivotArea dataOnly="0" labelOnly="1" fieldPosition="0">
        <references count="3">
          <reference field="0" count="1" selected="0">
            <x v="350"/>
          </reference>
          <reference field="1" count="1" selected="0">
            <x v="825"/>
          </reference>
          <reference field="2" count="1">
            <x v="826"/>
          </reference>
        </references>
      </pivotArea>
    </format>
    <format dxfId="189">
      <pivotArea dataOnly="0" labelOnly="1" fieldPosition="0">
        <references count="3">
          <reference field="0" count="1" selected="0">
            <x v="351"/>
          </reference>
          <reference field="1" count="1" selected="0">
            <x v="826"/>
          </reference>
          <reference field="2" count="1">
            <x v="827"/>
          </reference>
        </references>
      </pivotArea>
    </format>
    <format dxfId="188">
      <pivotArea dataOnly="0" labelOnly="1" fieldPosition="0">
        <references count="3">
          <reference field="0" count="1" selected="0">
            <x v="352"/>
          </reference>
          <reference field="1" count="1" selected="0">
            <x v="827"/>
          </reference>
          <reference field="2" count="1">
            <x v="828"/>
          </reference>
        </references>
      </pivotArea>
    </format>
    <format dxfId="187">
      <pivotArea dataOnly="0" labelOnly="1" fieldPosition="0">
        <references count="3">
          <reference field="0" count="1" selected="0">
            <x v="353"/>
          </reference>
          <reference field="1" count="1" selected="0">
            <x v="828"/>
          </reference>
          <reference field="2" count="1">
            <x v="829"/>
          </reference>
        </references>
      </pivotArea>
    </format>
    <format dxfId="186">
      <pivotArea dataOnly="0" labelOnly="1" fieldPosition="0">
        <references count="3">
          <reference field="0" count="1" selected="0">
            <x v="354"/>
          </reference>
          <reference field="1" count="1" selected="0">
            <x v="829"/>
          </reference>
          <reference field="2" count="1">
            <x v="830"/>
          </reference>
        </references>
      </pivotArea>
    </format>
    <format dxfId="185">
      <pivotArea dataOnly="0" labelOnly="1" fieldPosition="0">
        <references count="3">
          <reference field="0" count="1" selected="0">
            <x v="355"/>
          </reference>
          <reference field="1" count="1" selected="0">
            <x v="830"/>
          </reference>
          <reference field="2" count="1">
            <x v="831"/>
          </reference>
        </references>
      </pivotArea>
    </format>
    <format dxfId="184">
      <pivotArea dataOnly="0" labelOnly="1" fieldPosition="0">
        <references count="3">
          <reference field="0" count="1" selected="0">
            <x v="356"/>
          </reference>
          <reference field="1" count="1" selected="0">
            <x v="831"/>
          </reference>
          <reference field="2" count="1">
            <x v="832"/>
          </reference>
        </references>
      </pivotArea>
    </format>
    <format dxfId="183">
      <pivotArea dataOnly="0" labelOnly="1" fieldPosition="0">
        <references count="3">
          <reference field="0" count="1" selected="0">
            <x v="357"/>
          </reference>
          <reference field="1" count="1" selected="0">
            <x v="832"/>
          </reference>
          <reference field="2" count="1">
            <x v="833"/>
          </reference>
        </references>
      </pivotArea>
    </format>
    <format dxfId="182">
      <pivotArea dataOnly="0" labelOnly="1" fieldPosition="0">
        <references count="3">
          <reference field="0" count="1" selected="0">
            <x v="358"/>
          </reference>
          <reference field="1" count="1" selected="0">
            <x v="833"/>
          </reference>
          <reference field="2" count="1">
            <x v="834"/>
          </reference>
        </references>
      </pivotArea>
    </format>
    <format dxfId="181">
      <pivotArea dataOnly="0" labelOnly="1" fieldPosition="0">
        <references count="3">
          <reference field="0" count="1" selected="0">
            <x v="359"/>
          </reference>
          <reference field="1" count="1" selected="0">
            <x v="834"/>
          </reference>
          <reference field="2" count="1">
            <x v="835"/>
          </reference>
        </references>
      </pivotArea>
    </format>
    <format dxfId="180">
      <pivotArea dataOnly="0" labelOnly="1" fieldPosition="0">
        <references count="3">
          <reference field="0" count="1" selected="0">
            <x v="360"/>
          </reference>
          <reference field="1" count="1" selected="0">
            <x v="835"/>
          </reference>
          <reference field="2" count="1">
            <x v="836"/>
          </reference>
        </references>
      </pivotArea>
    </format>
    <format dxfId="179">
      <pivotArea dataOnly="0" labelOnly="1" fieldPosition="0">
        <references count="3">
          <reference field="0" count="1" selected="0">
            <x v="361"/>
          </reference>
          <reference field="1" count="1" selected="0">
            <x v="836"/>
          </reference>
          <reference field="2" count="1">
            <x v="837"/>
          </reference>
        </references>
      </pivotArea>
    </format>
    <format dxfId="178">
      <pivotArea dataOnly="0" labelOnly="1" fieldPosition="0">
        <references count="3">
          <reference field="0" count="1" selected="0">
            <x v="362"/>
          </reference>
          <reference field="1" count="1" selected="0">
            <x v="837"/>
          </reference>
          <reference field="2" count="1">
            <x v="838"/>
          </reference>
        </references>
      </pivotArea>
    </format>
    <format dxfId="177">
      <pivotArea dataOnly="0" labelOnly="1" fieldPosition="0">
        <references count="3">
          <reference field="0" count="1" selected="0">
            <x v="363"/>
          </reference>
          <reference field="1" count="1" selected="0">
            <x v="838"/>
          </reference>
          <reference field="2" count="1">
            <x v="839"/>
          </reference>
        </references>
      </pivotArea>
    </format>
    <format dxfId="176">
      <pivotArea dataOnly="0" labelOnly="1" fieldPosition="0">
        <references count="3">
          <reference field="0" count="1" selected="0">
            <x v="364"/>
          </reference>
          <reference field="1" count="1" selected="0">
            <x v="839"/>
          </reference>
          <reference field="2" count="1">
            <x v="840"/>
          </reference>
        </references>
      </pivotArea>
    </format>
    <format dxfId="175">
      <pivotArea dataOnly="0" labelOnly="1" fieldPosition="0">
        <references count="3">
          <reference field="0" count="1" selected="0">
            <x v="365"/>
          </reference>
          <reference field="1" count="1" selected="0">
            <x v="840"/>
          </reference>
          <reference field="2" count="1">
            <x v="841"/>
          </reference>
        </references>
      </pivotArea>
    </format>
    <format dxfId="174">
      <pivotArea dataOnly="0" labelOnly="1" fieldPosition="0">
        <references count="3">
          <reference field="0" count="1" selected="0">
            <x v="366"/>
          </reference>
          <reference field="1" count="1" selected="0">
            <x v="841"/>
          </reference>
          <reference field="2" count="1">
            <x v="842"/>
          </reference>
        </references>
      </pivotArea>
    </format>
    <format dxfId="173">
      <pivotArea dataOnly="0" labelOnly="1" fieldPosition="0">
        <references count="3">
          <reference field="0" count="1" selected="0">
            <x v="367"/>
          </reference>
          <reference field="1" count="1" selected="0">
            <x v="842"/>
          </reference>
          <reference field="2" count="1">
            <x v="843"/>
          </reference>
        </references>
      </pivotArea>
    </format>
    <format dxfId="172">
      <pivotArea dataOnly="0" labelOnly="1" fieldPosition="0">
        <references count="3">
          <reference field="0" count="1" selected="0">
            <x v="368"/>
          </reference>
          <reference field="1" count="1" selected="0">
            <x v="843"/>
          </reference>
          <reference field="2" count="1">
            <x v="844"/>
          </reference>
        </references>
      </pivotArea>
    </format>
    <format dxfId="171">
      <pivotArea dataOnly="0" labelOnly="1" fieldPosition="0">
        <references count="3">
          <reference field="0" count="1" selected="0">
            <x v="369"/>
          </reference>
          <reference field="1" count="1" selected="0">
            <x v="844"/>
          </reference>
          <reference field="2" count="1">
            <x v="845"/>
          </reference>
        </references>
      </pivotArea>
    </format>
    <format dxfId="170">
      <pivotArea dataOnly="0" labelOnly="1" fieldPosition="0">
        <references count="3">
          <reference field="0" count="1" selected="0">
            <x v="370"/>
          </reference>
          <reference field="1" count="1" selected="0">
            <x v="845"/>
          </reference>
          <reference field="2" count="1">
            <x v="846"/>
          </reference>
        </references>
      </pivotArea>
    </format>
    <format dxfId="169">
      <pivotArea dataOnly="0" labelOnly="1" fieldPosition="0">
        <references count="3">
          <reference field="0" count="1" selected="0">
            <x v="371"/>
          </reference>
          <reference field="1" count="1" selected="0">
            <x v="846"/>
          </reference>
          <reference field="2" count="1">
            <x v="847"/>
          </reference>
        </references>
      </pivotArea>
    </format>
    <format dxfId="168">
      <pivotArea dataOnly="0" labelOnly="1" fieldPosition="0">
        <references count="3">
          <reference field="0" count="1" selected="0">
            <x v="372"/>
          </reference>
          <reference field="1" count="1" selected="0">
            <x v="847"/>
          </reference>
          <reference field="2" count="1">
            <x v="848"/>
          </reference>
        </references>
      </pivotArea>
    </format>
    <format dxfId="167">
      <pivotArea dataOnly="0" labelOnly="1" fieldPosition="0">
        <references count="3">
          <reference field="0" count="1" selected="0">
            <x v="373"/>
          </reference>
          <reference field="1" count="1" selected="0">
            <x v="848"/>
          </reference>
          <reference field="2" count="1">
            <x v="849"/>
          </reference>
        </references>
      </pivotArea>
    </format>
    <format dxfId="166">
      <pivotArea dataOnly="0" labelOnly="1" fieldPosition="0">
        <references count="3">
          <reference field="0" count="1" selected="0">
            <x v="374"/>
          </reference>
          <reference field="1" count="1" selected="0">
            <x v="849"/>
          </reference>
          <reference field="2" count="1">
            <x v="850"/>
          </reference>
        </references>
      </pivotArea>
    </format>
    <format dxfId="165">
      <pivotArea dataOnly="0" labelOnly="1" fieldPosition="0">
        <references count="3">
          <reference field="0" count="1" selected="0">
            <x v="375"/>
          </reference>
          <reference field="1" count="1" selected="0">
            <x v="850"/>
          </reference>
          <reference field="2" count="1">
            <x v="851"/>
          </reference>
        </references>
      </pivotArea>
    </format>
    <format dxfId="164">
      <pivotArea dataOnly="0" labelOnly="1" fieldPosition="0">
        <references count="3">
          <reference field="0" count="1" selected="0">
            <x v="376"/>
          </reference>
          <reference field="1" count="1" selected="0">
            <x v="851"/>
          </reference>
          <reference field="2" count="1">
            <x v="852"/>
          </reference>
        </references>
      </pivotArea>
    </format>
    <format dxfId="163">
      <pivotArea dataOnly="0" labelOnly="1" fieldPosition="0">
        <references count="3">
          <reference field="0" count="1" selected="0">
            <x v="377"/>
          </reference>
          <reference field="1" count="1" selected="0">
            <x v="852"/>
          </reference>
          <reference field="2" count="1">
            <x v="853"/>
          </reference>
        </references>
      </pivotArea>
    </format>
    <format dxfId="162">
      <pivotArea dataOnly="0" labelOnly="1" fieldPosition="0">
        <references count="3">
          <reference field="0" count="1" selected="0">
            <x v="378"/>
          </reference>
          <reference field="1" count="1" selected="0">
            <x v="853"/>
          </reference>
          <reference field="2" count="1">
            <x v="854"/>
          </reference>
        </references>
      </pivotArea>
    </format>
    <format dxfId="161">
      <pivotArea dataOnly="0" labelOnly="1" fieldPosition="0">
        <references count="3">
          <reference field="0" count="1" selected="0">
            <x v="379"/>
          </reference>
          <reference field="1" count="1" selected="0">
            <x v="854"/>
          </reference>
          <reference field="2" count="1">
            <x v="855"/>
          </reference>
        </references>
      </pivotArea>
    </format>
    <format dxfId="160">
      <pivotArea dataOnly="0" labelOnly="1" fieldPosition="0">
        <references count="3">
          <reference field="0" count="1" selected="0">
            <x v="380"/>
          </reference>
          <reference field="1" count="1" selected="0">
            <x v="855"/>
          </reference>
          <reference field="2" count="1">
            <x v="856"/>
          </reference>
        </references>
      </pivotArea>
    </format>
    <format dxfId="159">
      <pivotArea dataOnly="0" labelOnly="1" fieldPosition="0">
        <references count="3">
          <reference field="0" count="1" selected="0">
            <x v="381"/>
          </reference>
          <reference field="1" count="1" selected="0">
            <x v="856"/>
          </reference>
          <reference field="2" count="1">
            <x v="857"/>
          </reference>
        </references>
      </pivotArea>
    </format>
    <format dxfId="158">
      <pivotArea dataOnly="0" labelOnly="1" fieldPosition="0">
        <references count="3">
          <reference field="0" count="1" selected="0">
            <x v="382"/>
          </reference>
          <reference field="1" count="1" selected="0">
            <x v="857"/>
          </reference>
          <reference field="2" count="1">
            <x v="858"/>
          </reference>
        </references>
      </pivotArea>
    </format>
    <format dxfId="157">
      <pivotArea dataOnly="0" labelOnly="1" fieldPosition="0">
        <references count="3">
          <reference field="0" count="1" selected="0">
            <x v="383"/>
          </reference>
          <reference field="1" count="1" selected="0">
            <x v="858"/>
          </reference>
          <reference field="2" count="1">
            <x v="859"/>
          </reference>
        </references>
      </pivotArea>
    </format>
    <format dxfId="156">
      <pivotArea dataOnly="0" labelOnly="1" fieldPosition="0">
        <references count="3">
          <reference field="0" count="1" selected="0">
            <x v="384"/>
          </reference>
          <reference field="1" count="1" selected="0">
            <x v="859"/>
          </reference>
          <reference field="2" count="1">
            <x v="860"/>
          </reference>
        </references>
      </pivotArea>
    </format>
    <format dxfId="155">
      <pivotArea dataOnly="0" labelOnly="1" fieldPosition="0">
        <references count="3">
          <reference field="0" count="1" selected="0">
            <x v="385"/>
          </reference>
          <reference field="1" count="1" selected="0">
            <x v="860"/>
          </reference>
          <reference field="2" count="1">
            <x v="861"/>
          </reference>
        </references>
      </pivotArea>
    </format>
    <format dxfId="154">
      <pivotArea dataOnly="0" labelOnly="1" fieldPosition="0">
        <references count="3">
          <reference field="0" count="1" selected="0">
            <x v="386"/>
          </reference>
          <reference field="1" count="1" selected="0">
            <x v="861"/>
          </reference>
          <reference field="2" count="1">
            <x v="862"/>
          </reference>
        </references>
      </pivotArea>
    </format>
    <format dxfId="153">
      <pivotArea dataOnly="0" labelOnly="1" fieldPosition="0">
        <references count="3">
          <reference field="0" count="1" selected="0">
            <x v="387"/>
          </reference>
          <reference field="1" count="1" selected="0">
            <x v="862"/>
          </reference>
          <reference field="2" count="1">
            <x v="863"/>
          </reference>
        </references>
      </pivotArea>
    </format>
    <format dxfId="152">
      <pivotArea dataOnly="0" labelOnly="1" fieldPosition="0">
        <references count="3">
          <reference field="0" count="1" selected="0">
            <x v="388"/>
          </reference>
          <reference field="1" count="1" selected="0">
            <x v="863"/>
          </reference>
          <reference field="2" count="1">
            <x v="864"/>
          </reference>
        </references>
      </pivotArea>
    </format>
    <format dxfId="151">
      <pivotArea dataOnly="0" labelOnly="1" fieldPosition="0">
        <references count="3">
          <reference field="0" count="1" selected="0">
            <x v="389"/>
          </reference>
          <reference field="1" count="1" selected="0">
            <x v="864"/>
          </reference>
          <reference field="2" count="1">
            <x v="865"/>
          </reference>
        </references>
      </pivotArea>
    </format>
    <format dxfId="150">
      <pivotArea dataOnly="0" labelOnly="1" fieldPosition="0">
        <references count="3">
          <reference field="0" count="1" selected="0">
            <x v="390"/>
          </reference>
          <reference field="1" count="1" selected="0">
            <x v="865"/>
          </reference>
          <reference field="2" count="1">
            <x v="866"/>
          </reference>
        </references>
      </pivotArea>
    </format>
    <format dxfId="149">
      <pivotArea dataOnly="0" labelOnly="1" fieldPosition="0">
        <references count="3">
          <reference field="0" count="1" selected="0">
            <x v="391"/>
          </reference>
          <reference field="1" count="1" selected="0">
            <x v="866"/>
          </reference>
          <reference field="2" count="1">
            <x v="867"/>
          </reference>
        </references>
      </pivotArea>
    </format>
    <format dxfId="148">
      <pivotArea dataOnly="0" labelOnly="1" fieldPosition="0">
        <references count="3">
          <reference field="0" count="1" selected="0">
            <x v="392"/>
          </reference>
          <reference field="1" count="1" selected="0">
            <x v="867"/>
          </reference>
          <reference field="2" count="1">
            <x v="868"/>
          </reference>
        </references>
      </pivotArea>
    </format>
    <format dxfId="147">
      <pivotArea dataOnly="0" labelOnly="1" fieldPosition="0">
        <references count="3">
          <reference field="0" count="1" selected="0">
            <x v="393"/>
          </reference>
          <reference field="1" count="1" selected="0">
            <x v="868"/>
          </reference>
          <reference field="2" count="1">
            <x v="869"/>
          </reference>
        </references>
      </pivotArea>
    </format>
    <format dxfId="146">
      <pivotArea dataOnly="0" labelOnly="1" fieldPosition="0">
        <references count="3">
          <reference field="0" count="1" selected="0">
            <x v="394"/>
          </reference>
          <reference field="1" count="1" selected="0">
            <x v="869"/>
          </reference>
          <reference field="2" count="1">
            <x v="870"/>
          </reference>
        </references>
      </pivotArea>
    </format>
    <format dxfId="145">
      <pivotArea dataOnly="0" labelOnly="1" fieldPosition="0">
        <references count="3">
          <reference field="0" count="1" selected="0">
            <x v="395"/>
          </reference>
          <reference field="1" count="1" selected="0">
            <x v="870"/>
          </reference>
          <reference field="2" count="1">
            <x v="871"/>
          </reference>
        </references>
      </pivotArea>
    </format>
    <format dxfId="144">
      <pivotArea dataOnly="0" labelOnly="1" fieldPosition="0">
        <references count="3">
          <reference field="0" count="1" selected="0">
            <x v="396"/>
          </reference>
          <reference field="1" count="1" selected="0">
            <x v="871"/>
          </reference>
          <reference field="2" count="1">
            <x v="872"/>
          </reference>
        </references>
      </pivotArea>
    </format>
    <format dxfId="143">
      <pivotArea dataOnly="0" labelOnly="1" fieldPosition="0">
        <references count="3">
          <reference field="0" count="1" selected="0">
            <x v="397"/>
          </reference>
          <reference field="1" count="1" selected="0">
            <x v="872"/>
          </reference>
          <reference field="2" count="1">
            <x v="873"/>
          </reference>
        </references>
      </pivotArea>
    </format>
    <format dxfId="142">
      <pivotArea dataOnly="0" labelOnly="1" fieldPosition="0">
        <references count="3">
          <reference field="0" count="1" selected="0">
            <x v="398"/>
          </reference>
          <reference field="1" count="1" selected="0">
            <x v="873"/>
          </reference>
          <reference field="2" count="1">
            <x v="874"/>
          </reference>
        </references>
      </pivotArea>
    </format>
    <format dxfId="141">
      <pivotArea dataOnly="0" labelOnly="1" fieldPosition="0">
        <references count="3">
          <reference field="0" count="1" selected="0">
            <x v="399"/>
          </reference>
          <reference field="1" count="1" selected="0">
            <x v="874"/>
          </reference>
          <reference field="2" count="1">
            <x v="875"/>
          </reference>
        </references>
      </pivotArea>
    </format>
    <format dxfId="140">
      <pivotArea dataOnly="0" labelOnly="1" fieldPosition="0">
        <references count="3">
          <reference field="0" count="1" selected="0">
            <x v="400"/>
          </reference>
          <reference field="1" count="1" selected="0">
            <x v="875"/>
          </reference>
          <reference field="2" count="1">
            <x v="876"/>
          </reference>
        </references>
      </pivotArea>
    </format>
    <format dxfId="139">
      <pivotArea dataOnly="0" labelOnly="1" fieldPosition="0">
        <references count="3">
          <reference field="0" count="1" selected="0">
            <x v="401"/>
          </reference>
          <reference field="1" count="1" selected="0">
            <x v="876"/>
          </reference>
          <reference field="2" count="1">
            <x v="877"/>
          </reference>
        </references>
      </pivotArea>
    </format>
    <format dxfId="138">
      <pivotArea dataOnly="0" labelOnly="1" fieldPosition="0">
        <references count="3">
          <reference field="0" count="1" selected="0">
            <x v="402"/>
          </reference>
          <reference field="1" count="1" selected="0">
            <x v="877"/>
          </reference>
          <reference field="2" count="1">
            <x v="878"/>
          </reference>
        </references>
      </pivotArea>
    </format>
    <format dxfId="137">
      <pivotArea dataOnly="0" labelOnly="1" fieldPosition="0">
        <references count="3">
          <reference field="0" count="1" selected="0">
            <x v="403"/>
          </reference>
          <reference field="1" count="1" selected="0">
            <x v="878"/>
          </reference>
          <reference field="2" count="1">
            <x v="879"/>
          </reference>
        </references>
      </pivotArea>
    </format>
    <format dxfId="136">
      <pivotArea dataOnly="0" labelOnly="1" fieldPosition="0">
        <references count="3">
          <reference field="0" count="1" selected="0">
            <x v="404"/>
          </reference>
          <reference field="1" count="1" selected="0">
            <x v="879"/>
          </reference>
          <reference field="2" count="1">
            <x v="880"/>
          </reference>
        </references>
      </pivotArea>
    </format>
    <format dxfId="135">
      <pivotArea dataOnly="0" labelOnly="1" fieldPosition="0">
        <references count="3">
          <reference field="0" count="1" selected="0">
            <x v="405"/>
          </reference>
          <reference field="1" count="1" selected="0">
            <x v="880"/>
          </reference>
          <reference field="2" count="1">
            <x v="881"/>
          </reference>
        </references>
      </pivotArea>
    </format>
    <format dxfId="134">
      <pivotArea dataOnly="0" labelOnly="1" fieldPosition="0">
        <references count="3">
          <reference field="0" count="1" selected="0">
            <x v="406"/>
          </reference>
          <reference field="1" count="1" selected="0">
            <x v="881"/>
          </reference>
          <reference field="2" count="1">
            <x v="882"/>
          </reference>
        </references>
      </pivotArea>
    </format>
    <format dxfId="133">
      <pivotArea dataOnly="0" labelOnly="1" fieldPosition="0">
        <references count="3">
          <reference field="0" count="1" selected="0">
            <x v="407"/>
          </reference>
          <reference field="1" count="1" selected="0">
            <x v="882"/>
          </reference>
          <reference field="2" count="1">
            <x v="883"/>
          </reference>
        </references>
      </pivotArea>
    </format>
    <format dxfId="132">
      <pivotArea dataOnly="0" labelOnly="1" fieldPosition="0">
        <references count="3">
          <reference field="0" count="1" selected="0">
            <x v="408"/>
          </reference>
          <reference field="1" count="1" selected="0">
            <x v="883"/>
          </reference>
          <reference field="2" count="1">
            <x v="884"/>
          </reference>
        </references>
      </pivotArea>
    </format>
    <format dxfId="131">
      <pivotArea dataOnly="0" labelOnly="1" fieldPosition="0">
        <references count="3">
          <reference field="0" count="1" selected="0">
            <x v="409"/>
          </reference>
          <reference field="1" count="1" selected="0">
            <x v="884"/>
          </reference>
          <reference field="2" count="1">
            <x v="885"/>
          </reference>
        </references>
      </pivotArea>
    </format>
    <format dxfId="130">
      <pivotArea dataOnly="0" labelOnly="1" fieldPosition="0">
        <references count="3">
          <reference field="0" count="1" selected="0">
            <x v="410"/>
          </reference>
          <reference field="1" count="1" selected="0">
            <x v="885"/>
          </reference>
          <reference field="2" count="1">
            <x v="886"/>
          </reference>
        </references>
      </pivotArea>
    </format>
    <format dxfId="129">
      <pivotArea dataOnly="0" labelOnly="1" fieldPosition="0">
        <references count="3">
          <reference field="0" count="1" selected="0">
            <x v="411"/>
          </reference>
          <reference field="1" count="1" selected="0">
            <x v="886"/>
          </reference>
          <reference field="2" count="1">
            <x v="887"/>
          </reference>
        </references>
      </pivotArea>
    </format>
    <format dxfId="128">
      <pivotArea dataOnly="0" labelOnly="1" fieldPosition="0">
        <references count="3">
          <reference field="0" count="1" selected="0">
            <x v="412"/>
          </reference>
          <reference field="1" count="1" selected="0">
            <x v="887"/>
          </reference>
          <reference field="2" count="1">
            <x v="888"/>
          </reference>
        </references>
      </pivotArea>
    </format>
    <format dxfId="127">
      <pivotArea dataOnly="0" labelOnly="1" fieldPosition="0">
        <references count="3">
          <reference field="0" count="1" selected="0">
            <x v="413"/>
          </reference>
          <reference field="1" count="1" selected="0">
            <x v="888"/>
          </reference>
          <reference field="2" count="1">
            <x v="889"/>
          </reference>
        </references>
      </pivotArea>
    </format>
    <format dxfId="126">
      <pivotArea dataOnly="0" labelOnly="1" fieldPosition="0">
        <references count="3">
          <reference field="0" count="1" selected="0">
            <x v="414"/>
          </reference>
          <reference field="1" count="1" selected="0">
            <x v="889"/>
          </reference>
          <reference field="2" count="1">
            <x v="890"/>
          </reference>
        </references>
      </pivotArea>
    </format>
    <format dxfId="125">
      <pivotArea dataOnly="0" labelOnly="1" fieldPosition="0">
        <references count="3">
          <reference field="0" count="1" selected="0">
            <x v="415"/>
          </reference>
          <reference field="1" count="1" selected="0">
            <x v="890"/>
          </reference>
          <reference field="2" count="1">
            <x v="891"/>
          </reference>
        </references>
      </pivotArea>
    </format>
    <format dxfId="124">
      <pivotArea dataOnly="0" labelOnly="1" fieldPosition="0">
        <references count="3">
          <reference field="0" count="1" selected="0">
            <x v="416"/>
          </reference>
          <reference field="1" count="1" selected="0">
            <x v="891"/>
          </reference>
          <reference field="2" count="1">
            <x v="892"/>
          </reference>
        </references>
      </pivotArea>
    </format>
    <format dxfId="123">
      <pivotArea dataOnly="0" labelOnly="1" fieldPosition="0">
        <references count="3">
          <reference field="0" count="1" selected="0">
            <x v="417"/>
          </reference>
          <reference field="1" count="1" selected="0">
            <x v="892"/>
          </reference>
          <reference field="2" count="1">
            <x v="893"/>
          </reference>
        </references>
      </pivotArea>
    </format>
    <format dxfId="122">
      <pivotArea dataOnly="0" labelOnly="1" fieldPosition="0">
        <references count="3">
          <reference field="0" count="1" selected="0">
            <x v="418"/>
          </reference>
          <reference field="1" count="1" selected="0">
            <x v="893"/>
          </reference>
          <reference field="2" count="1">
            <x v="894"/>
          </reference>
        </references>
      </pivotArea>
    </format>
    <format dxfId="121">
      <pivotArea dataOnly="0" labelOnly="1" fieldPosition="0">
        <references count="3">
          <reference field="0" count="1" selected="0">
            <x v="419"/>
          </reference>
          <reference field="1" count="1" selected="0">
            <x v="894"/>
          </reference>
          <reference field="2" count="1">
            <x v="895"/>
          </reference>
        </references>
      </pivotArea>
    </format>
    <format dxfId="120">
      <pivotArea dataOnly="0" labelOnly="1" fieldPosition="0">
        <references count="3">
          <reference field="0" count="1" selected="0">
            <x v="420"/>
          </reference>
          <reference field="1" count="1" selected="0">
            <x v="895"/>
          </reference>
          <reference field="2" count="1">
            <x v="896"/>
          </reference>
        </references>
      </pivotArea>
    </format>
    <format dxfId="119">
      <pivotArea dataOnly="0" labelOnly="1" fieldPosition="0">
        <references count="3">
          <reference field="0" count="1" selected="0">
            <x v="421"/>
          </reference>
          <reference field="1" count="1" selected="0">
            <x v="896"/>
          </reference>
          <reference field="2" count="1">
            <x v="897"/>
          </reference>
        </references>
      </pivotArea>
    </format>
    <format dxfId="118">
      <pivotArea dataOnly="0" labelOnly="1" fieldPosition="0">
        <references count="3">
          <reference field="0" count="1" selected="0">
            <x v="422"/>
          </reference>
          <reference field="1" count="1" selected="0">
            <x v="897"/>
          </reference>
          <reference field="2" count="1">
            <x v="898"/>
          </reference>
        </references>
      </pivotArea>
    </format>
    <format dxfId="117">
      <pivotArea dataOnly="0" labelOnly="1" fieldPosition="0">
        <references count="3">
          <reference field="0" count="1" selected="0">
            <x v="423"/>
          </reference>
          <reference field="1" count="1" selected="0">
            <x v="898"/>
          </reference>
          <reference field="2" count="1">
            <x v="899"/>
          </reference>
        </references>
      </pivotArea>
    </format>
    <format dxfId="116">
      <pivotArea dataOnly="0" labelOnly="1" fieldPosition="0">
        <references count="3">
          <reference field="0" count="1" selected="0">
            <x v="424"/>
          </reference>
          <reference field="1" count="1" selected="0">
            <x v="899"/>
          </reference>
          <reference field="2" count="1">
            <x v="900"/>
          </reference>
        </references>
      </pivotArea>
    </format>
    <format dxfId="115">
      <pivotArea dataOnly="0" labelOnly="1" fieldPosition="0">
        <references count="3">
          <reference field="0" count="1" selected="0">
            <x v="425"/>
          </reference>
          <reference field="1" count="1" selected="0">
            <x v="900"/>
          </reference>
          <reference field="2" count="1">
            <x v="901"/>
          </reference>
        </references>
      </pivotArea>
    </format>
    <format dxfId="114">
      <pivotArea dataOnly="0" labelOnly="1" fieldPosition="0">
        <references count="3">
          <reference field="0" count="1" selected="0">
            <x v="426"/>
          </reference>
          <reference field="1" count="1" selected="0">
            <x v="901"/>
          </reference>
          <reference field="2" count="1">
            <x v="902"/>
          </reference>
        </references>
      </pivotArea>
    </format>
    <format dxfId="113">
      <pivotArea dataOnly="0" labelOnly="1" fieldPosition="0">
        <references count="3">
          <reference field="0" count="1" selected="0">
            <x v="427"/>
          </reference>
          <reference field="1" count="1" selected="0">
            <x v="902"/>
          </reference>
          <reference field="2" count="1">
            <x v="903"/>
          </reference>
        </references>
      </pivotArea>
    </format>
    <format dxfId="112">
      <pivotArea dataOnly="0" labelOnly="1" fieldPosition="0">
        <references count="3">
          <reference field="0" count="1" selected="0">
            <x v="428"/>
          </reference>
          <reference field="1" count="1" selected="0">
            <x v="903"/>
          </reference>
          <reference field="2" count="1">
            <x v="904"/>
          </reference>
        </references>
      </pivotArea>
    </format>
    <format dxfId="111">
      <pivotArea dataOnly="0" labelOnly="1" fieldPosition="0">
        <references count="3">
          <reference field="0" count="1" selected="0">
            <x v="429"/>
          </reference>
          <reference field="1" count="1" selected="0">
            <x v="904"/>
          </reference>
          <reference field="2" count="1">
            <x v="905"/>
          </reference>
        </references>
      </pivotArea>
    </format>
    <format dxfId="110">
      <pivotArea dataOnly="0" labelOnly="1" fieldPosition="0">
        <references count="3">
          <reference field="0" count="1" selected="0">
            <x v="430"/>
          </reference>
          <reference field="1" count="1" selected="0">
            <x v="905"/>
          </reference>
          <reference field="2" count="1">
            <x v="906"/>
          </reference>
        </references>
      </pivotArea>
    </format>
    <format dxfId="109">
      <pivotArea dataOnly="0" labelOnly="1" fieldPosition="0">
        <references count="3">
          <reference field="0" count="1" selected="0">
            <x v="431"/>
          </reference>
          <reference field="1" count="1" selected="0">
            <x v="906"/>
          </reference>
          <reference field="2" count="1">
            <x v="907"/>
          </reference>
        </references>
      </pivotArea>
    </format>
    <format dxfId="108">
      <pivotArea dataOnly="0" labelOnly="1" fieldPosition="0">
        <references count="3">
          <reference field="0" count="1" selected="0">
            <x v="432"/>
          </reference>
          <reference field="1" count="1" selected="0">
            <x v="907"/>
          </reference>
          <reference field="2" count="1">
            <x v="908"/>
          </reference>
        </references>
      </pivotArea>
    </format>
    <format dxfId="107">
      <pivotArea dataOnly="0" labelOnly="1" fieldPosition="0">
        <references count="3">
          <reference field="0" count="1" selected="0">
            <x v="433"/>
          </reference>
          <reference field="1" count="1" selected="0">
            <x v="908"/>
          </reference>
          <reference field="2" count="1">
            <x v="909"/>
          </reference>
        </references>
      </pivotArea>
    </format>
    <format dxfId="106">
      <pivotArea dataOnly="0" labelOnly="1" fieldPosition="0">
        <references count="3">
          <reference field="0" count="1" selected="0">
            <x v="434"/>
          </reference>
          <reference field="1" count="1" selected="0">
            <x v="909"/>
          </reference>
          <reference field="2" count="1">
            <x v="910"/>
          </reference>
        </references>
      </pivotArea>
    </format>
    <format dxfId="105">
      <pivotArea dataOnly="0" labelOnly="1" fieldPosition="0">
        <references count="3">
          <reference field="0" count="1" selected="0">
            <x v="435"/>
          </reference>
          <reference field="1" count="1" selected="0">
            <x v="910"/>
          </reference>
          <reference field="2" count="1">
            <x v="911"/>
          </reference>
        </references>
      </pivotArea>
    </format>
    <format dxfId="104">
      <pivotArea dataOnly="0" labelOnly="1" fieldPosition="0">
        <references count="3">
          <reference field="0" count="1" selected="0">
            <x v="436"/>
          </reference>
          <reference field="1" count="1" selected="0">
            <x v="911"/>
          </reference>
          <reference field="2" count="1">
            <x v="912"/>
          </reference>
        </references>
      </pivotArea>
    </format>
    <format dxfId="103">
      <pivotArea dataOnly="0" labelOnly="1" fieldPosition="0">
        <references count="3">
          <reference field="0" count="1" selected="0">
            <x v="437"/>
          </reference>
          <reference field="1" count="1" selected="0">
            <x v="912"/>
          </reference>
          <reference field="2" count="1">
            <x v="913"/>
          </reference>
        </references>
      </pivotArea>
    </format>
    <format dxfId="102">
      <pivotArea dataOnly="0" labelOnly="1" fieldPosition="0">
        <references count="3">
          <reference field="0" count="1" selected="0">
            <x v="438"/>
          </reference>
          <reference field="1" count="1" selected="0">
            <x v="913"/>
          </reference>
          <reference field="2" count="1">
            <x v="914"/>
          </reference>
        </references>
      </pivotArea>
    </format>
    <format dxfId="101">
      <pivotArea dataOnly="0" labelOnly="1" fieldPosition="0">
        <references count="3">
          <reference field="0" count="1" selected="0">
            <x v="439"/>
          </reference>
          <reference field="1" count="1" selected="0">
            <x v="914"/>
          </reference>
          <reference field="2" count="1">
            <x v="915"/>
          </reference>
        </references>
      </pivotArea>
    </format>
    <format dxfId="100">
      <pivotArea dataOnly="0" labelOnly="1" fieldPosition="0">
        <references count="3">
          <reference field="0" count="1" selected="0">
            <x v="440"/>
          </reference>
          <reference field="1" count="1" selected="0">
            <x v="915"/>
          </reference>
          <reference field="2" count="1">
            <x v="916"/>
          </reference>
        </references>
      </pivotArea>
    </format>
    <format dxfId="99">
      <pivotArea dataOnly="0" labelOnly="1" fieldPosition="0">
        <references count="3">
          <reference field="0" count="1" selected="0">
            <x v="441"/>
          </reference>
          <reference field="1" count="1" selected="0">
            <x v="916"/>
          </reference>
          <reference field="2" count="1">
            <x v="917"/>
          </reference>
        </references>
      </pivotArea>
    </format>
    <format dxfId="98">
      <pivotArea dataOnly="0" labelOnly="1" fieldPosition="0">
        <references count="3">
          <reference field="0" count="1" selected="0">
            <x v="442"/>
          </reference>
          <reference field="1" count="1" selected="0">
            <x v="917"/>
          </reference>
          <reference field="2" count="1">
            <x v="918"/>
          </reference>
        </references>
      </pivotArea>
    </format>
    <format dxfId="97">
      <pivotArea dataOnly="0" labelOnly="1" fieldPosition="0">
        <references count="3">
          <reference field="0" count="1" selected="0">
            <x v="443"/>
          </reference>
          <reference field="1" count="1" selected="0">
            <x v="918"/>
          </reference>
          <reference field="2" count="1">
            <x v="919"/>
          </reference>
        </references>
      </pivotArea>
    </format>
    <format dxfId="96">
      <pivotArea dataOnly="0" labelOnly="1" fieldPosition="0">
        <references count="3">
          <reference field="0" count="1" selected="0">
            <x v="444"/>
          </reference>
          <reference field="1" count="1" selected="0">
            <x v="919"/>
          </reference>
          <reference field="2" count="1">
            <x v="920"/>
          </reference>
        </references>
      </pivotArea>
    </format>
    <format dxfId="95">
      <pivotArea dataOnly="0" labelOnly="1" fieldPosition="0">
        <references count="3">
          <reference field="0" count="1" selected="0">
            <x v="445"/>
          </reference>
          <reference field="1" count="1" selected="0">
            <x v="920"/>
          </reference>
          <reference field="2" count="1">
            <x v="921"/>
          </reference>
        </references>
      </pivotArea>
    </format>
    <format dxfId="94">
      <pivotArea dataOnly="0" labelOnly="1" fieldPosition="0">
        <references count="3">
          <reference field="0" count="1" selected="0">
            <x v="446"/>
          </reference>
          <reference field="1" count="1" selected="0">
            <x v="921"/>
          </reference>
          <reference field="2" count="1">
            <x v="922"/>
          </reference>
        </references>
      </pivotArea>
    </format>
    <format dxfId="93">
      <pivotArea dataOnly="0" labelOnly="1" fieldPosition="0">
        <references count="3">
          <reference field="0" count="1" selected="0">
            <x v="447"/>
          </reference>
          <reference field="1" count="1" selected="0">
            <x v="922"/>
          </reference>
          <reference field="2" count="1">
            <x v="923"/>
          </reference>
        </references>
      </pivotArea>
    </format>
    <format dxfId="92">
      <pivotArea dataOnly="0" labelOnly="1" fieldPosition="0">
        <references count="3">
          <reference field="0" count="1" selected="0">
            <x v="448"/>
          </reference>
          <reference field="1" count="1" selected="0">
            <x v="923"/>
          </reference>
          <reference field="2" count="1">
            <x v="924"/>
          </reference>
        </references>
      </pivotArea>
    </format>
    <format dxfId="91">
      <pivotArea dataOnly="0" labelOnly="1" fieldPosition="0">
        <references count="3">
          <reference field="0" count="1" selected="0">
            <x v="449"/>
          </reference>
          <reference field="1" count="1" selected="0">
            <x v="924"/>
          </reference>
          <reference field="2" count="1">
            <x v="925"/>
          </reference>
        </references>
      </pivotArea>
    </format>
    <format dxfId="90">
      <pivotArea dataOnly="0" labelOnly="1" fieldPosition="0">
        <references count="3">
          <reference field="0" count="1" selected="0">
            <x v="450"/>
          </reference>
          <reference field="1" count="1" selected="0">
            <x v="925"/>
          </reference>
          <reference field="2" count="1">
            <x v="926"/>
          </reference>
        </references>
      </pivotArea>
    </format>
    <format dxfId="89">
      <pivotArea dataOnly="0" labelOnly="1" fieldPosition="0">
        <references count="3">
          <reference field="0" count="1" selected="0">
            <x v="451"/>
          </reference>
          <reference field="1" count="1" selected="0">
            <x v="926"/>
          </reference>
          <reference field="2" count="1">
            <x v="927"/>
          </reference>
        </references>
      </pivotArea>
    </format>
    <format dxfId="88">
      <pivotArea dataOnly="0" labelOnly="1" fieldPosition="0">
        <references count="3">
          <reference field="0" count="1" selected="0">
            <x v="452"/>
          </reference>
          <reference field="1" count="1" selected="0">
            <x v="927"/>
          </reference>
          <reference field="2" count="1">
            <x v="928"/>
          </reference>
        </references>
      </pivotArea>
    </format>
    <format dxfId="87">
      <pivotArea dataOnly="0" labelOnly="1" fieldPosition="0">
        <references count="3">
          <reference field="0" count="1" selected="0">
            <x v="453"/>
          </reference>
          <reference field="1" count="1" selected="0">
            <x v="928"/>
          </reference>
          <reference field="2" count="1">
            <x v="929"/>
          </reference>
        </references>
      </pivotArea>
    </format>
    <format dxfId="86">
      <pivotArea dataOnly="0" labelOnly="1" fieldPosition="0">
        <references count="3">
          <reference field="0" count="1" selected="0">
            <x v="454"/>
          </reference>
          <reference field="1" count="1" selected="0">
            <x v="929"/>
          </reference>
          <reference field="2" count="1">
            <x v="930"/>
          </reference>
        </references>
      </pivotArea>
    </format>
    <format dxfId="85">
      <pivotArea dataOnly="0" labelOnly="1" fieldPosition="0">
        <references count="3">
          <reference field="0" count="1" selected="0">
            <x v="455"/>
          </reference>
          <reference field="1" count="1" selected="0">
            <x v="930"/>
          </reference>
          <reference field="2" count="1">
            <x v="931"/>
          </reference>
        </references>
      </pivotArea>
    </format>
    <format dxfId="84">
      <pivotArea dataOnly="0" labelOnly="1" fieldPosition="0">
        <references count="3">
          <reference field="0" count="1" selected="0">
            <x v="456"/>
          </reference>
          <reference field="1" count="1" selected="0">
            <x v="931"/>
          </reference>
          <reference field="2" count="1">
            <x v="932"/>
          </reference>
        </references>
      </pivotArea>
    </format>
    <format dxfId="83">
      <pivotArea dataOnly="0" labelOnly="1" fieldPosition="0">
        <references count="3">
          <reference field="0" count="1" selected="0">
            <x v="457"/>
          </reference>
          <reference field="1" count="1" selected="0">
            <x v="932"/>
          </reference>
          <reference field="2" count="1">
            <x v="933"/>
          </reference>
        </references>
      </pivotArea>
    </format>
    <format dxfId="82">
      <pivotArea dataOnly="0" labelOnly="1" fieldPosition="0">
        <references count="3">
          <reference field="0" count="1" selected="0">
            <x v="458"/>
          </reference>
          <reference field="1" count="1" selected="0">
            <x v="933"/>
          </reference>
          <reference field="2" count="1">
            <x v="934"/>
          </reference>
        </references>
      </pivotArea>
    </format>
    <format dxfId="81">
      <pivotArea dataOnly="0" labelOnly="1" fieldPosition="0">
        <references count="3">
          <reference field="0" count="1" selected="0">
            <x v="459"/>
          </reference>
          <reference field="1" count="1" selected="0">
            <x v="934"/>
          </reference>
          <reference field="2" count="1">
            <x v="935"/>
          </reference>
        </references>
      </pivotArea>
    </format>
    <format dxfId="80">
      <pivotArea dataOnly="0" labelOnly="1" fieldPosition="0">
        <references count="3">
          <reference field="0" count="1" selected="0">
            <x v="460"/>
          </reference>
          <reference field="1" count="1" selected="0">
            <x v="935"/>
          </reference>
          <reference field="2" count="1">
            <x v="936"/>
          </reference>
        </references>
      </pivotArea>
    </format>
    <format dxfId="79">
      <pivotArea dataOnly="0" labelOnly="1" fieldPosition="0">
        <references count="3">
          <reference field="0" count="1" selected="0">
            <x v="461"/>
          </reference>
          <reference field="1" count="1" selected="0">
            <x v="936"/>
          </reference>
          <reference field="2" count="1">
            <x v="937"/>
          </reference>
        </references>
      </pivotArea>
    </format>
    <format dxfId="78">
      <pivotArea dataOnly="0" labelOnly="1" fieldPosition="0">
        <references count="3">
          <reference field="0" count="1" selected="0">
            <x v="462"/>
          </reference>
          <reference field="1" count="1" selected="0">
            <x v="937"/>
          </reference>
          <reference field="2" count="1">
            <x v="938"/>
          </reference>
        </references>
      </pivotArea>
    </format>
    <format dxfId="77">
      <pivotArea dataOnly="0" labelOnly="1" fieldPosition="0">
        <references count="3">
          <reference field="0" count="1" selected="0">
            <x v="463"/>
          </reference>
          <reference field="1" count="1" selected="0">
            <x v="938"/>
          </reference>
          <reference field="2" count="1">
            <x v="939"/>
          </reference>
        </references>
      </pivotArea>
    </format>
    <format dxfId="76">
      <pivotArea dataOnly="0" labelOnly="1" fieldPosition="0">
        <references count="3">
          <reference field="0" count="1" selected="0">
            <x v="464"/>
          </reference>
          <reference field="1" count="1" selected="0">
            <x v="939"/>
          </reference>
          <reference field="2" count="1">
            <x v="940"/>
          </reference>
        </references>
      </pivotArea>
    </format>
    <format dxfId="75">
      <pivotArea dataOnly="0" labelOnly="1" fieldPosition="0">
        <references count="3">
          <reference field="0" count="1" selected="0">
            <x v="465"/>
          </reference>
          <reference field="1" count="1" selected="0">
            <x v="940"/>
          </reference>
          <reference field="2" count="1">
            <x v="941"/>
          </reference>
        </references>
      </pivotArea>
    </format>
    <format dxfId="74">
      <pivotArea dataOnly="0" labelOnly="1" fieldPosition="0">
        <references count="3">
          <reference field="0" count="1" selected="0">
            <x v="466"/>
          </reference>
          <reference field="1" count="1" selected="0">
            <x v="941"/>
          </reference>
          <reference field="2" count="1">
            <x v="942"/>
          </reference>
        </references>
      </pivotArea>
    </format>
    <format dxfId="73">
      <pivotArea dataOnly="0" labelOnly="1" fieldPosition="0">
        <references count="3">
          <reference field="0" count="1" selected="0">
            <x v="467"/>
          </reference>
          <reference field="1" count="1" selected="0">
            <x v="942"/>
          </reference>
          <reference field="2" count="1">
            <x v="943"/>
          </reference>
        </references>
      </pivotArea>
    </format>
    <format dxfId="72">
      <pivotArea dataOnly="0" labelOnly="1" fieldPosition="0">
        <references count="3">
          <reference field="0" count="1" selected="0">
            <x v="468"/>
          </reference>
          <reference field="1" count="1" selected="0">
            <x v="943"/>
          </reference>
          <reference field="2" count="1">
            <x v="944"/>
          </reference>
        </references>
      </pivotArea>
    </format>
    <format dxfId="71">
      <pivotArea dataOnly="0" labelOnly="1" fieldPosition="0">
        <references count="3">
          <reference field="0" count="1" selected="0">
            <x v="469"/>
          </reference>
          <reference field="1" count="1" selected="0">
            <x v="944"/>
          </reference>
          <reference field="2" count="1">
            <x v="945"/>
          </reference>
        </references>
      </pivotArea>
    </format>
    <format dxfId="70">
      <pivotArea dataOnly="0" labelOnly="1" fieldPosition="0">
        <references count="3">
          <reference field="0" count="1" selected="0">
            <x v="470"/>
          </reference>
          <reference field="1" count="1" selected="0">
            <x v="945"/>
          </reference>
          <reference field="2" count="1">
            <x v="946"/>
          </reference>
        </references>
      </pivotArea>
    </format>
    <format dxfId="69">
      <pivotArea dataOnly="0" labelOnly="1" fieldPosition="0">
        <references count="3">
          <reference field="0" count="1" selected="0">
            <x v="471"/>
          </reference>
          <reference field="1" count="1" selected="0">
            <x v="946"/>
          </reference>
          <reference field="2" count="1">
            <x v="947"/>
          </reference>
        </references>
      </pivotArea>
    </format>
    <format dxfId="68">
      <pivotArea dataOnly="0" labelOnly="1" fieldPosition="0">
        <references count="3">
          <reference field="0" count="1" selected="0">
            <x v="472"/>
          </reference>
          <reference field="1" count="1" selected="0">
            <x v="947"/>
          </reference>
          <reference field="2" count="1">
            <x v="948"/>
          </reference>
        </references>
      </pivotArea>
    </format>
    <format dxfId="67">
      <pivotArea dataOnly="0" labelOnly="1" fieldPosition="0">
        <references count="3">
          <reference field="0" count="1" selected="0">
            <x v="473"/>
          </reference>
          <reference field="1" count="1" selected="0">
            <x v="948"/>
          </reference>
          <reference field="2" count="1">
            <x v="949"/>
          </reference>
        </references>
      </pivotArea>
    </format>
    <format dxfId="66">
      <pivotArea dataOnly="0" labelOnly="1" fieldPosition="0">
        <references count="3">
          <reference field="0" count="1" selected="0">
            <x v="474"/>
          </reference>
          <reference field="1" count="1" selected="0">
            <x v="949"/>
          </reference>
          <reference field="2" count="1">
            <x v="950"/>
          </reference>
        </references>
      </pivotArea>
    </format>
    <format dxfId="65">
      <pivotArea dataOnly="0" labelOnly="1" fieldPosition="0">
        <references count="3">
          <reference field="0" count="1" selected="0">
            <x v="475"/>
          </reference>
          <reference field="1" count="1" selected="0">
            <x v="950"/>
          </reference>
          <reference field="2" count="1">
            <x v="951"/>
          </reference>
        </references>
      </pivotArea>
    </format>
    <format dxfId="64">
      <pivotArea dataOnly="0" labelOnly="1" fieldPosition="0">
        <references count="3">
          <reference field="0" count="1" selected="0">
            <x v="476"/>
          </reference>
          <reference field="1" count="1" selected="0">
            <x v="951"/>
          </reference>
          <reference field="2" count="1">
            <x v="952"/>
          </reference>
        </references>
      </pivotArea>
    </format>
    <format dxfId="63">
      <pivotArea dataOnly="0" labelOnly="1" fieldPosition="0">
        <references count="3">
          <reference field="0" count="1" selected="0">
            <x v="477"/>
          </reference>
          <reference field="1" count="1" selected="0">
            <x v="952"/>
          </reference>
          <reference field="2" count="1">
            <x v="953"/>
          </reference>
        </references>
      </pivotArea>
    </format>
    <format dxfId="62">
      <pivotArea dataOnly="0" labelOnly="1" fieldPosition="0">
        <references count="3">
          <reference field="0" count="1" selected="0">
            <x v="478"/>
          </reference>
          <reference field="1" count="1" selected="0">
            <x v="953"/>
          </reference>
          <reference field="2" count="1">
            <x v="954"/>
          </reference>
        </references>
      </pivotArea>
    </format>
    <format dxfId="61">
      <pivotArea dataOnly="0" labelOnly="1" fieldPosition="0">
        <references count="3">
          <reference field="0" count="1" selected="0">
            <x v="479"/>
          </reference>
          <reference field="1" count="1" selected="0">
            <x v="954"/>
          </reference>
          <reference field="2" count="1">
            <x v="955"/>
          </reference>
        </references>
      </pivotArea>
    </format>
    <format dxfId="60">
      <pivotArea dataOnly="0" labelOnly="1" fieldPosition="0">
        <references count="3">
          <reference field="0" count="1" selected="0">
            <x v="480"/>
          </reference>
          <reference field="1" count="1" selected="0">
            <x v="955"/>
          </reference>
          <reference field="2" count="1">
            <x v="956"/>
          </reference>
        </references>
      </pivotArea>
    </format>
    <format dxfId="59">
      <pivotArea dataOnly="0" labelOnly="1" fieldPosition="0">
        <references count="3">
          <reference field="0" count="1" selected="0">
            <x v="481"/>
          </reference>
          <reference field="1" count="1" selected="0">
            <x v="956"/>
          </reference>
          <reference field="2" count="1">
            <x v="957"/>
          </reference>
        </references>
      </pivotArea>
    </format>
    <format dxfId="58">
      <pivotArea dataOnly="0" labelOnly="1" fieldPosition="0">
        <references count="3">
          <reference field="0" count="1" selected="0">
            <x v="482"/>
          </reference>
          <reference field="1" count="1" selected="0">
            <x v="957"/>
          </reference>
          <reference field="2" count="1">
            <x v="958"/>
          </reference>
        </references>
      </pivotArea>
    </format>
    <format dxfId="57">
      <pivotArea dataOnly="0" labelOnly="1" fieldPosition="0">
        <references count="3">
          <reference field="0" count="1" selected="0">
            <x v="483"/>
          </reference>
          <reference field="1" count="1" selected="0">
            <x v="958"/>
          </reference>
          <reference field="2" count="1">
            <x v="959"/>
          </reference>
        </references>
      </pivotArea>
    </format>
    <format dxfId="56">
      <pivotArea dataOnly="0" labelOnly="1" fieldPosition="0">
        <references count="3">
          <reference field="0" count="1" selected="0">
            <x v="484"/>
          </reference>
          <reference field="1" count="1" selected="0">
            <x v="959"/>
          </reference>
          <reference field="2" count="1">
            <x v="960"/>
          </reference>
        </references>
      </pivotArea>
    </format>
    <format dxfId="55">
      <pivotArea type="all" dataOnly="0" outline="0" fieldPosition="0"/>
    </format>
    <format dxfId="54">
      <pivotArea type="all" dataOnly="0" outline="0" fieldPosition="0"/>
    </format>
    <format dxfId="53">
      <pivotArea type="all" dataOnly="0" outline="0" fieldPosition="0"/>
    </format>
    <format dxfId="52">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51">
      <pivotArea dataOnly="0" labelOnly="1" fieldPosition="0">
        <references count="4">
          <reference field="0" count="1" selected="0">
            <x v="489"/>
          </reference>
          <reference field="1" count="1" selected="0">
            <x v="963"/>
          </reference>
          <reference field="2" count="1" selected="0">
            <x v="965"/>
          </reference>
          <reference field="3" count="10">
            <x v="1440"/>
            <x v="1441"/>
            <x v="1442"/>
            <x v="1443"/>
            <x v="1444"/>
            <x v="1445"/>
            <x v="1446"/>
            <x v="1447"/>
            <x v="1448"/>
            <x v="1449"/>
          </reference>
        </references>
      </pivotArea>
    </format>
    <format dxfId="50">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49">
      <pivotArea dataOnly="0" labelOnly="1" fieldPosition="0">
        <references count="5">
          <reference field="0" count="1" selected="0">
            <x v="489"/>
          </reference>
          <reference field="1" count="1" selected="0">
            <x v="963"/>
          </reference>
          <reference field="2" count="1" selected="0">
            <x v="965"/>
          </reference>
          <reference field="3" count="1" selected="0">
            <x v="1440"/>
          </reference>
          <reference field="4" count="1">
            <x v="1461"/>
          </reference>
        </references>
      </pivotArea>
    </format>
    <format dxfId="48">
      <pivotArea dataOnly="0" labelOnly="1" fieldPosition="0">
        <references count="5">
          <reference field="0" count="1" selected="0">
            <x v="489"/>
          </reference>
          <reference field="1" count="1" selected="0">
            <x v="963"/>
          </reference>
          <reference field="2" count="1" selected="0">
            <x v="965"/>
          </reference>
          <reference field="3" count="1" selected="0">
            <x v="1441"/>
          </reference>
          <reference field="4" count="1">
            <x v="1462"/>
          </reference>
        </references>
      </pivotArea>
    </format>
    <format dxfId="47">
      <pivotArea dataOnly="0" labelOnly="1" fieldPosition="0">
        <references count="5">
          <reference field="0" count="1" selected="0">
            <x v="489"/>
          </reference>
          <reference field="1" count="1" selected="0">
            <x v="963"/>
          </reference>
          <reference field="2" count="1" selected="0">
            <x v="965"/>
          </reference>
          <reference field="3" count="1" selected="0">
            <x v="1442"/>
          </reference>
          <reference field="4" count="1">
            <x v="1463"/>
          </reference>
        </references>
      </pivotArea>
    </format>
    <format dxfId="46">
      <pivotArea dataOnly="0" labelOnly="1" fieldPosition="0">
        <references count="5">
          <reference field="0" count="1" selected="0">
            <x v="489"/>
          </reference>
          <reference field="1" count="1" selected="0">
            <x v="963"/>
          </reference>
          <reference field="2" count="1" selected="0">
            <x v="965"/>
          </reference>
          <reference field="3" count="1" selected="0">
            <x v="1443"/>
          </reference>
          <reference field="4" count="1">
            <x v="1464"/>
          </reference>
        </references>
      </pivotArea>
    </format>
    <format dxfId="45">
      <pivotArea dataOnly="0" labelOnly="1" fieldPosition="0">
        <references count="5">
          <reference field="0" count="1" selected="0">
            <x v="489"/>
          </reference>
          <reference field="1" count="1" selected="0">
            <x v="963"/>
          </reference>
          <reference field="2" count="1" selected="0">
            <x v="965"/>
          </reference>
          <reference field="3" count="1" selected="0">
            <x v="1444"/>
          </reference>
          <reference field="4" count="1">
            <x v="1465"/>
          </reference>
        </references>
      </pivotArea>
    </format>
    <format dxfId="44">
      <pivotArea dataOnly="0" labelOnly="1" fieldPosition="0">
        <references count="5">
          <reference field="0" count="1" selected="0">
            <x v="489"/>
          </reference>
          <reference field="1" count="1" selected="0">
            <x v="963"/>
          </reference>
          <reference field="2" count="1" selected="0">
            <x v="965"/>
          </reference>
          <reference field="3" count="1" selected="0">
            <x v="1445"/>
          </reference>
          <reference field="4" count="1">
            <x v="1466"/>
          </reference>
        </references>
      </pivotArea>
    </format>
    <format dxfId="43">
      <pivotArea dataOnly="0" labelOnly="1" fieldPosition="0">
        <references count="5">
          <reference field="0" count="1" selected="0">
            <x v="489"/>
          </reference>
          <reference field="1" count="1" selected="0">
            <x v="963"/>
          </reference>
          <reference field="2" count="1" selected="0">
            <x v="965"/>
          </reference>
          <reference field="3" count="1" selected="0">
            <x v="1446"/>
          </reference>
          <reference field="4" count="1">
            <x v="1467"/>
          </reference>
        </references>
      </pivotArea>
    </format>
    <format dxfId="42">
      <pivotArea dataOnly="0" labelOnly="1" fieldPosition="0">
        <references count="5">
          <reference field="0" count="1" selected="0">
            <x v="489"/>
          </reference>
          <reference field="1" count="1" selected="0">
            <x v="963"/>
          </reference>
          <reference field="2" count="1" selected="0">
            <x v="965"/>
          </reference>
          <reference field="3" count="1" selected="0">
            <x v="1447"/>
          </reference>
          <reference field="4" count="1">
            <x v="1468"/>
          </reference>
        </references>
      </pivotArea>
    </format>
    <format dxfId="41">
      <pivotArea dataOnly="0" labelOnly="1" fieldPosition="0">
        <references count="5">
          <reference field="0" count="1" selected="0">
            <x v="489"/>
          </reference>
          <reference field="1" count="1" selected="0">
            <x v="963"/>
          </reference>
          <reference field="2" count="1" selected="0">
            <x v="965"/>
          </reference>
          <reference field="3" count="1" selected="0">
            <x v="1448"/>
          </reference>
          <reference field="4" count="1">
            <x v="1469"/>
          </reference>
        </references>
      </pivotArea>
    </format>
    <format dxfId="40">
      <pivotArea dataOnly="0" labelOnly="1" fieldPosition="0">
        <references count="5">
          <reference field="0" count="1" selected="0">
            <x v="489"/>
          </reference>
          <reference field="1" count="1" selected="0">
            <x v="963"/>
          </reference>
          <reference field="2" count="1" selected="0">
            <x v="965"/>
          </reference>
          <reference field="3" count="1" selected="0">
            <x v="1449"/>
          </reference>
          <reference field="4" count="1">
            <x v="1470"/>
          </reference>
        </references>
      </pivotArea>
    </format>
    <format dxfId="39">
      <pivotArea type="all" dataOnly="0" outline="0" fieldPosition="0"/>
    </format>
    <format dxfId="38">
      <pivotArea dataOnly="0" labelOnly="1" fieldPosition="0">
        <references count="1">
          <reference field="0" count="0"/>
        </references>
      </pivotArea>
    </format>
    <format dxfId="37">
      <pivotArea dataOnly="0" labelOnly="1" fieldPosition="0">
        <references count="2">
          <reference field="0" count="1" selected="0">
            <x v="1"/>
          </reference>
          <reference field="1" count="1">
            <x v="3"/>
          </reference>
        </references>
      </pivotArea>
    </format>
    <format dxfId="36">
      <pivotArea dataOnly="0" labelOnly="1" fieldPosition="0">
        <references count="2">
          <reference field="0" count="1" selected="0">
            <x v="490"/>
          </reference>
          <reference field="1" count="1">
            <x v="964"/>
          </reference>
        </references>
      </pivotArea>
    </format>
    <format dxfId="35">
      <pivotArea dataOnly="0" labelOnly="1" fieldPosition="0">
        <references count="3">
          <reference field="0" count="1" selected="0">
            <x v="1"/>
          </reference>
          <reference field="1" count="1" selected="0">
            <x v="3"/>
          </reference>
          <reference field="2" count="1">
            <x v="3"/>
          </reference>
        </references>
      </pivotArea>
    </format>
    <format dxfId="34">
      <pivotArea dataOnly="0" labelOnly="1" fieldPosition="0">
        <references count="3">
          <reference field="0" count="1" selected="0">
            <x v="490"/>
          </reference>
          <reference field="1" count="1" selected="0">
            <x v="964"/>
          </reference>
          <reference field="2" count="1">
            <x v="966"/>
          </reference>
        </references>
      </pivotArea>
    </format>
    <format dxfId="33">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32">
      <pivotArea dataOnly="0" labelOnly="1" fieldPosition="0">
        <references count="4">
          <reference field="0" count="1" selected="0">
            <x v="490"/>
          </reference>
          <reference field="1" count="1" selected="0">
            <x v="964"/>
          </reference>
          <reference field="2" count="1" selected="0">
            <x v="966"/>
          </reference>
          <reference field="3" count="10">
            <x v="1440"/>
            <x v="1441"/>
            <x v="1442"/>
            <x v="1443"/>
            <x v="1444"/>
            <x v="1445"/>
            <x v="1446"/>
            <x v="1447"/>
            <x v="1448"/>
            <x v="1449"/>
          </reference>
        </references>
      </pivotArea>
    </format>
    <format dxfId="31">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30">
      <pivotArea dataOnly="0" labelOnly="1" fieldPosition="0">
        <references count="5">
          <reference field="0" count="1" selected="0">
            <x v="490"/>
          </reference>
          <reference field="1" count="1" selected="0">
            <x v="964"/>
          </reference>
          <reference field="2" count="1" selected="0">
            <x v="966"/>
          </reference>
          <reference field="3" count="1" selected="0">
            <x v="1440"/>
          </reference>
          <reference field="4" count="1">
            <x v="1461"/>
          </reference>
        </references>
      </pivotArea>
    </format>
    <format dxfId="29">
      <pivotArea dataOnly="0" labelOnly="1" fieldPosition="0">
        <references count="5">
          <reference field="0" count="1" selected="0">
            <x v="490"/>
          </reference>
          <reference field="1" count="1" selected="0">
            <x v="964"/>
          </reference>
          <reference field="2" count="1" selected="0">
            <x v="966"/>
          </reference>
          <reference field="3" count="1" selected="0">
            <x v="1441"/>
          </reference>
          <reference field="4" count="1">
            <x v="1462"/>
          </reference>
        </references>
      </pivotArea>
    </format>
    <format dxfId="28">
      <pivotArea dataOnly="0" labelOnly="1" fieldPosition="0">
        <references count="5">
          <reference field="0" count="1" selected="0">
            <x v="490"/>
          </reference>
          <reference field="1" count="1" selected="0">
            <x v="964"/>
          </reference>
          <reference field="2" count="1" selected="0">
            <x v="966"/>
          </reference>
          <reference field="3" count="1" selected="0">
            <x v="1442"/>
          </reference>
          <reference field="4" count="1">
            <x v="1463"/>
          </reference>
        </references>
      </pivotArea>
    </format>
    <format dxfId="27">
      <pivotArea dataOnly="0" labelOnly="1" fieldPosition="0">
        <references count="5">
          <reference field="0" count="1" selected="0">
            <x v="490"/>
          </reference>
          <reference field="1" count="1" selected="0">
            <x v="964"/>
          </reference>
          <reference field="2" count="1" selected="0">
            <x v="966"/>
          </reference>
          <reference field="3" count="1" selected="0">
            <x v="1443"/>
          </reference>
          <reference field="4" count="1">
            <x v="1464"/>
          </reference>
        </references>
      </pivotArea>
    </format>
    <format dxfId="26">
      <pivotArea dataOnly="0" labelOnly="1" fieldPosition="0">
        <references count="5">
          <reference field="0" count="1" selected="0">
            <x v="490"/>
          </reference>
          <reference field="1" count="1" selected="0">
            <x v="964"/>
          </reference>
          <reference field="2" count="1" selected="0">
            <x v="966"/>
          </reference>
          <reference field="3" count="1" selected="0">
            <x v="1444"/>
          </reference>
          <reference field="4" count="1">
            <x v="1471"/>
          </reference>
        </references>
      </pivotArea>
    </format>
    <format dxfId="25">
      <pivotArea dataOnly="0" labelOnly="1" fieldPosition="0">
        <references count="5">
          <reference field="0" count="1" selected="0">
            <x v="490"/>
          </reference>
          <reference field="1" count="1" selected="0">
            <x v="964"/>
          </reference>
          <reference field="2" count="1" selected="0">
            <x v="966"/>
          </reference>
          <reference field="3" count="1" selected="0">
            <x v="1445"/>
          </reference>
          <reference field="4" count="1">
            <x v="1472"/>
          </reference>
        </references>
      </pivotArea>
    </format>
    <format dxfId="24">
      <pivotArea dataOnly="0" labelOnly="1" fieldPosition="0">
        <references count="5">
          <reference field="0" count="1" selected="0">
            <x v="490"/>
          </reference>
          <reference field="1" count="1" selected="0">
            <x v="964"/>
          </reference>
          <reference field="2" count="1" selected="0">
            <x v="966"/>
          </reference>
          <reference field="3" count="1" selected="0">
            <x v="1446"/>
          </reference>
          <reference field="4" count="1">
            <x v="1467"/>
          </reference>
        </references>
      </pivotArea>
    </format>
    <format dxfId="23">
      <pivotArea dataOnly="0" labelOnly="1" fieldPosition="0">
        <references count="5">
          <reference field="0" count="1" selected="0">
            <x v="490"/>
          </reference>
          <reference field="1" count="1" selected="0">
            <x v="964"/>
          </reference>
          <reference field="2" count="1" selected="0">
            <x v="966"/>
          </reference>
          <reference field="3" count="1" selected="0">
            <x v="1447"/>
          </reference>
          <reference field="4" count="1">
            <x v="1468"/>
          </reference>
        </references>
      </pivotArea>
    </format>
    <format dxfId="22">
      <pivotArea dataOnly="0" labelOnly="1" fieldPosition="0">
        <references count="5">
          <reference field="0" count="1" selected="0">
            <x v="490"/>
          </reference>
          <reference field="1" count="1" selected="0">
            <x v="964"/>
          </reference>
          <reference field="2" count="1" selected="0">
            <x v="966"/>
          </reference>
          <reference field="3" count="1" selected="0">
            <x v="1448"/>
          </reference>
          <reference field="4" count="1">
            <x v="1469"/>
          </reference>
        </references>
      </pivotArea>
    </format>
    <format dxfId="21">
      <pivotArea dataOnly="0" labelOnly="1" fieldPosition="0">
        <references count="5">
          <reference field="0" count="1" selected="0">
            <x v="490"/>
          </reference>
          <reference field="1" count="1" selected="0">
            <x v="964"/>
          </reference>
          <reference field="2" count="1" selected="0">
            <x v="966"/>
          </reference>
          <reference field="3" count="1" selected="0">
            <x v="1449"/>
          </reference>
          <reference field="4" count="1">
            <x v="1470"/>
          </reference>
        </references>
      </pivotArea>
    </format>
    <format dxfId="20">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
      <pivotArea dataOnly="0" labelOnly="1" fieldPosition="0">
        <references count="6">
          <reference field="0" count="1" selected="0">
            <x v="490"/>
          </reference>
          <reference field="1" count="1" selected="0">
            <x v="964"/>
          </reference>
          <reference field="2" count="1" selected="0">
            <x v="966"/>
          </reference>
          <reference field="3" count="1" selected="0">
            <x v="1440"/>
          </reference>
          <reference field="4" count="1" selected="0">
            <x v="1461"/>
          </reference>
          <reference field="5" count="1">
            <x v="1442"/>
          </reference>
        </references>
      </pivotArea>
    </format>
    <format dxfId="18">
      <pivotArea dataOnly="0" labelOnly="1" fieldPosition="0">
        <references count="6">
          <reference field="0" count="1" selected="0">
            <x v="490"/>
          </reference>
          <reference field="1" count="1" selected="0">
            <x v="964"/>
          </reference>
          <reference field="2" count="1" selected="0">
            <x v="966"/>
          </reference>
          <reference field="3" count="1" selected="0">
            <x v="1441"/>
          </reference>
          <reference field="4" count="1" selected="0">
            <x v="1462"/>
          </reference>
          <reference field="5" count="1">
            <x v="1442"/>
          </reference>
        </references>
      </pivotArea>
    </format>
    <format dxfId="17">
      <pivotArea dataOnly="0" labelOnly="1" fieldPosition="0">
        <references count="6">
          <reference field="0" count="1" selected="0">
            <x v="490"/>
          </reference>
          <reference field="1" count="1" selected="0">
            <x v="964"/>
          </reference>
          <reference field="2" count="1" selected="0">
            <x v="966"/>
          </reference>
          <reference field="3" count="1" selected="0">
            <x v="1442"/>
          </reference>
          <reference field="4" count="1" selected="0">
            <x v="1463"/>
          </reference>
          <reference field="5" count="1">
            <x v="1442"/>
          </reference>
        </references>
      </pivotArea>
    </format>
    <format dxfId="16">
      <pivotArea dataOnly="0" labelOnly="1" fieldPosition="0">
        <references count="6">
          <reference field="0" count="1" selected="0">
            <x v="490"/>
          </reference>
          <reference field="1" count="1" selected="0">
            <x v="964"/>
          </reference>
          <reference field="2" count="1" selected="0">
            <x v="966"/>
          </reference>
          <reference field="3" count="1" selected="0">
            <x v="1443"/>
          </reference>
          <reference field="4" count="1" selected="0">
            <x v="1464"/>
          </reference>
          <reference field="5" count="1">
            <x v="1442"/>
          </reference>
        </references>
      </pivotArea>
    </format>
    <format dxfId="15">
      <pivotArea dataOnly="0" labelOnly="1" fieldPosition="0">
        <references count="6">
          <reference field="0" count="1" selected="0">
            <x v="490"/>
          </reference>
          <reference field="1" count="1" selected="0">
            <x v="964"/>
          </reference>
          <reference field="2" count="1" selected="0">
            <x v="966"/>
          </reference>
          <reference field="3" count="1" selected="0">
            <x v="1444"/>
          </reference>
          <reference field="4" count="1" selected="0">
            <x v="1471"/>
          </reference>
          <reference field="5" count="1">
            <x v="1442"/>
          </reference>
        </references>
      </pivotArea>
    </format>
    <format dxfId="14">
      <pivotArea dataOnly="0" labelOnly="1" fieldPosition="0">
        <references count="6">
          <reference field="0" count="1" selected="0">
            <x v="490"/>
          </reference>
          <reference field="1" count="1" selected="0">
            <x v="964"/>
          </reference>
          <reference field="2" count="1" selected="0">
            <x v="966"/>
          </reference>
          <reference field="3" count="1" selected="0">
            <x v="1445"/>
          </reference>
          <reference field="4" count="1" selected="0">
            <x v="1472"/>
          </reference>
          <reference field="5" count="1">
            <x v="1442"/>
          </reference>
        </references>
      </pivotArea>
    </format>
    <format dxfId="13">
      <pivotArea dataOnly="0" labelOnly="1" fieldPosition="0">
        <references count="6">
          <reference field="0" count="1" selected="0">
            <x v="490"/>
          </reference>
          <reference field="1" count="1" selected="0">
            <x v="964"/>
          </reference>
          <reference field="2" count="1" selected="0">
            <x v="966"/>
          </reference>
          <reference field="3" count="1" selected="0">
            <x v="1446"/>
          </reference>
          <reference field="4" count="1" selected="0">
            <x v="1467"/>
          </reference>
          <reference field="5" count="1">
            <x v="1442"/>
          </reference>
        </references>
      </pivotArea>
    </format>
    <format dxfId="12">
      <pivotArea dataOnly="0" labelOnly="1" fieldPosition="0">
        <references count="6">
          <reference field="0" count="1" selected="0">
            <x v="490"/>
          </reference>
          <reference field="1" count="1" selected="0">
            <x v="964"/>
          </reference>
          <reference field="2" count="1" selected="0">
            <x v="966"/>
          </reference>
          <reference field="3" count="1" selected="0">
            <x v="1447"/>
          </reference>
          <reference field="4" count="1" selected="0">
            <x v="1468"/>
          </reference>
          <reference field="5" count="1">
            <x v="1442"/>
          </reference>
        </references>
      </pivotArea>
    </format>
    <format dxfId="11">
      <pivotArea dataOnly="0" labelOnly="1" fieldPosition="0">
        <references count="6">
          <reference field="0" count="1" selected="0">
            <x v="490"/>
          </reference>
          <reference field="1" count="1" selected="0">
            <x v="964"/>
          </reference>
          <reference field="2" count="1" selected="0">
            <x v="966"/>
          </reference>
          <reference field="3" count="1" selected="0">
            <x v="1448"/>
          </reference>
          <reference field="4" count="1" selected="0">
            <x v="1469"/>
          </reference>
          <reference field="5" count="1">
            <x v="1442"/>
          </reference>
        </references>
      </pivotArea>
    </format>
    <format dxfId="10">
      <pivotArea dataOnly="0" labelOnly="1" fieldPosition="0">
        <references count="6">
          <reference field="0" count="1" selected="0">
            <x v="490"/>
          </reference>
          <reference field="1" count="1" selected="0">
            <x v="964"/>
          </reference>
          <reference field="2" count="1" selected="0">
            <x v="966"/>
          </reference>
          <reference field="3" count="1" selected="0">
            <x v="1449"/>
          </reference>
          <reference field="4" count="1" selected="0">
            <x v="1470"/>
          </reference>
          <reference field="5" count="1">
            <x v="14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ongovernance1420.gov.it/wp-content/uploads/2017/11/Scheda-presentazione-Progetti.pdf"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5.bin"/><Relationship Id="rId5" Type="http://schemas.openxmlformats.org/officeDocument/2006/relationships/image" Target="../media/image5.emf"/><Relationship Id="rId4" Type="http://schemas.openxmlformats.org/officeDocument/2006/relationships/control" Target="../activeX/activeX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6.bin"/><Relationship Id="rId5" Type="http://schemas.openxmlformats.org/officeDocument/2006/relationships/image" Target="../media/image6.emf"/><Relationship Id="rId4" Type="http://schemas.openxmlformats.org/officeDocument/2006/relationships/control" Target="../activeX/activeX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37.bin"/><Relationship Id="rId5" Type="http://schemas.openxmlformats.org/officeDocument/2006/relationships/image" Target="../media/image7.emf"/><Relationship Id="rId4" Type="http://schemas.openxmlformats.org/officeDocument/2006/relationships/control" Target="../activeX/activeX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38.bin"/><Relationship Id="rId6" Type="http://schemas.openxmlformats.org/officeDocument/2006/relationships/comments" Target="../comments2.xml"/><Relationship Id="rId5" Type="http://schemas.openxmlformats.org/officeDocument/2006/relationships/image" Target="../media/image8.emf"/><Relationship Id="rId4" Type="http://schemas.openxmlformats.org/officeDocument/2006/relationships/control" Target="../activeX/activeX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39.bin"/><Relationship Id="rId5" Type="http://schemas.openxmlformats.org/officeDocument/2006/relationships/image" Target="../media/image9.emf"/><Relationship Id="rId4" Type="http://schemas.openxmlformats.org/officeDocument/2006/relationships/control" Target="../activeX/activeX5.xml"/></Relationships>
</file>

<file path=xl/worksheets/_rels/sheet4.xml.rels><?xml version="1.0" encoding="UTF-8" standalone="yes"?>
<Relationships xmlns="http://schemas.openxmlformats.org/package/2006/relationships"><Relationship Id="rId8" Type="http://schemas.openxmlformats.org/officeDocument/2006/relationships/hyperlink" Target="mailto:dcsii.dag@pec.mef.gov.it" TargetMode="External"/><Relationship Id="rId3" Type="http://schemas.openxmlformats.org/officeDocument/2006/relationships/hyperlink" Target="http://www.indicepa.gov.it/documentale/index.php" TargetMode="External"/><Relationship Id="rId7" Type="http://schemas.openxmlformats.org/officeDocument/2006/relationships/hyperlink" Target="mailto:francescopaolo.schiavo@tesoro.it" TargetMode="External"/><Relationship Id="rId2" Type="http://schemas.openxmlformats.org/officeDocument/2006/relationships/hyperlink" Target="http://www.indicepa.gov.it/documentale/index.php" TargetMode="External"/><Relationship Id="rId1" Type="http://schemas.openxmlformats.org/officeDocument/2006/relationships/hyperlink" Target="http://www.indicepa.gov.it/documentale/index.php" TargetMode="External"/><Relationship Id="rId6" Type="http://schemas.openxmlformats.org/officeDocument/2006/relationships/hyperlink" Target="mailto:dcsii.dag@pec.mef.gov.it" TargetMode="External"/><Relationship Id="rId5" Type="http://schemas.openxmlformats.org/officeDocument/2006/relationships/hyperlink" Target="mailto:francescopaolo.schiavo@tesoro.it" TargetMode="External"/><Relationship Id="rId4" Type="http://schemas.openxmlformats.org/officeDocument/2006/relationships/hyperlink" Target="http://www.indicepa.gov.it/documentale/index.php" TargetMode="External"/><Relationship Id="rId9"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0.bin"/><Relationship Id="rId5" Type="http://schemas.openxmlformats.org/officeDocument/2006/relationships/image" Target="../media/image10.emf"/><Relationship Id="rId4" Type="http://schemas.openxmlformats.org/officeDocument/2006/relationships/control" Target="../activeX/activeX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41.bin"/><Relationship Id="rId5" Type="http://schemas.openxmlformats.org/officeDocument/2006/relationships/image" Target="../media/image11.emf"/><Relationship Id="rId4" Type="http://schemas.openxmlformats.org/officeDocument/2006/relationships/control" Target="../activeX/activeX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42.bin"/><Relationship Id="rId5" Type="http://schemas.openxmlformats.org/officeDocument/2006/relationships/image" Target="../media/image12.emf"/><Relationship Id="rId4" Type="http://schemas.openxmlformats.org/officeDocument/2006/relationships/control" Target="../activeX/activeX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43.bin"/><Relationship Id="rId5" Type="http://schemas.openxmlformats.org/officeDocument/2006/relationships/image" Target="../media/image13.emf"/><Relationship Id="rId4" Type="http://schemas.openxmlformats.org/officeDocument/2006/relationships/control" Target="../activeX/activeX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44.bin"/><Relationship Id="rId5" Type="http://schemas.openxmlformats.org/officeDocument/2006/relationships/image" Target="../media/image14.emf"/><Relationship Id="rId4" Type="http://schemas.openxmlformats.org/officeDocument/2006/relationships/control" Target="../activeX/activeX1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45.bin"/><Relationship Id="rId5" Type="http://schemas.openxmlformats.org/officeDocument/2006/relationships/image" Target="../media/image15.emf"/><Relationship Id="rId4" Type="http://schemas.openxmlformats.org/officeDocument/2006/relationships/control" Target="../activeX/activeX1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46.bin"/><Relationship Id="rId5" Type="http://schemas.openxmlformats.org/officeDocument/2006/relationships/image" Target="../media/image16.emf"/><Relationship Id="rId4" Type="http://schemas.openxmlformats.org/officeDocument/2006/relationships/control" Target="../activeX/activeX1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47.bin"/><Relationship Id="rId5" Type="http://schemas.openxmlformats.org/officeDocument/2006/relationships/image" Target="../media/image17.emf"/><Relationship Id="rId4" Type="http://schemas.openxmlformats.org/officeDocument/2006/relationships/control" Target="../activeX/activeX1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48.bin"/><Relationship Id="rId5" Type="http://schemas.openxmlformats.org/officeDocument/2006/relationships/image" Target="../media/image18.emf"/><Relationship Id="rId4" Type="http://schemas.openxmlformats.org/officeDocument/2006/relationships/control" Target="../activeX/activeX1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49.bin"/><Relationship Id="rId5" Type="http://schemas.openxmlformats.org/officeDocument/2006/relationships/image" Target="../media/image19.emf"/><Relationship Id="rId4" Type="http://schemas.openxmlformats.org/officeDocument/2006/relationships/control" Target="../activeX/activeX1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3.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printerSettings" Target="../printerSettings/printerSettings5.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50.bin"/><Relationship Id="rId5" Type="http://schemas.openxmlformats.org/officeDocument/2006/relationships/image" Target="../media/image20.emf"/><Relationship Id="rId4" Type="http://schemas.openxmlformats.org/officeDocument/2006/relationships/control" Target="../activeX/activeX1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51.bin"/><Relationship Id="rId5" Type="http://schemas.openxmlformats.org/officeDocument/2006/relationships/image" Target="../media/image21.emf"/><Relationship Id="rId4" Type="http://schemas.openxmlformats.org/officeDocument/2006/relationships/control" Target="../activeX/activeX1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52.bin"/><Relationship Id="rId5" Type="http://schemas.openxmlformats.org/officeDocument/2006/relationships/image" Target="../media/image22.emf"/><Relationship Id="rId4" Type="http://schemas.openxmlformats.org/officeDocument/2006/relationships/control" Target="../activeX/activeX1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53.bin"/><Relationship Id="rId5" Type="http://schemas.openxmlformats.org/officeDocument/2006/relationships/image" Target="../media/image23.emf"/><Relationship Id="rId4" Type="http://schemas.openxmlformats.org/officeDocument/2006/relationships/control" Target="../activeX/activeX1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54.bin"/><Relationship Id="rId5" Type="http://schemas.openxmlformats.org/officeDocument/2006/relationships/image" Target="../media/image24.emf"/><Relationship Id="rId4" Type="http://schemas.openxmlformats.org/officeDocument/2006/relationships/control" Target="../activeX/activeX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55.bin"/><Relationship Id="rId5" Type="http://schemas.openxmlformats.org/officeDocument/2006/relationships/image" Target="../media/image25.emf"/><Relationship Id="rId4" Type="http://schemas.openxmlformats.org/officeDocument/2006/relationships/control" Target="../activeX/activeX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56.bin"/><Relationship Id="rId5" Type="http://schemas.openxmlformats.org/officeDocument/2006/relationships/image" Target="../media/image26.emf"/><Relationship Id="rId4" Type="http://schemas.openxmlformats.org/officeDocument/2006/relationships/control" Target="../activeX/activeX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57.bin"/><Relationship Id="rId5" Type="http://schemas.openxmlformats.org/officeDocument/2006/relationships/image" Target="../media/image27.emf"/><Relationship Id="rId4" Type="http://schemas.openxmlformats.org/officeDocument/2006/relationships/control" Target="../activeX/activeX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58.bin"/><Relationship Id="rId5" Type="http://schemas.openxmlformats.org/officeDocument/2006/relationships/image" Target="../media/image28.emf"/><Relationship Id="rId4" Type="http://schemas.openxmlformats.org/officeDocument/2006/relationships/control" Target="../activeX/activeX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59.bin"/><Relationship Id="rId5" Type="http://schemas.openxmlformats.org/officeDocument/2006/relationships/image" Target="../media/image29.emf"/><Relationship Id="rId4" Type="http://schemas.openxmlformats.org/officeDocument/2006/relationships/control" Target="../activeX/activeX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60.bin"/><Relationship Id="rId5" Type="http://schemas.openxmlformats.org/officeDocument/2006/relationships/image" Target="../media/image30.emf"/><Relationship Id="rId4" Type="http://schemas.openxmlformats.org/officeDocument/2006/relationships/control" Target="../activeX/activeX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61.bin"/><Relationship Id="rId5" Type="http://schemas.openxmlformats.org/officeDocument/2006/relationships/image" Target="../media/image31.emf"/><Relationship Id="rId4" Type="http://schemas.openxmlformats.org/officeDocument/2006/relationships/control" Target="../activeX/activeX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62.bin"/><Relationship Id="rId5" Type="http://schemas.openxmlformats.org/officeDocument/2006/relationships/image" Target="../media/image32.emf"/><Relationship Id="rId4" Type="http://schemas.openxmlformats.org/officeDocument/2006/relationships/control" Target="../activeX/activeX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63.bin"/><Relationship Id="rId5" Type="http://schemas.openxmlformats.org/officeDocument/2006/relationships/image" Target="../media/image33.emf"/><Relationship Id="rId4" Type="http://schemas.openxmlformats.org/officeDocument/2006/relationships/control" Target="../activeX/activeX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64.bin"/><Relationship Id="rId5" Type="http://schemas.openxmlformats.org/officeDocument/2006/relationships/image" Target="../media/image34.emf"/><Relationship Id="rId4" Type="http://schemas.openxmlformats.org/officeDocument/2006/relationships/control" Target="../activeX/activeX30.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65.bin"/><Relationship Id="rId5" Type="http://schemas.openxmlformats.org/officeDocument/2006/relationships/image" Target="../media/image35.emf"/><Relationship Id="rId4" Type="http://schemas.openxmlformats.org/officeDocument/2006/relationships/control" Target="../activeX/activeX3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66.bin"/><Relationship Id="rId5" Type="http://schemas.openxmlformats.org/officeDocument/2006/relationships/image" Target="../media/image36.emf"/><Relationship Id="rId4" Type="http://schemas.openxmlformats.org/officeDocument/2006/relationships/control" Target="../activeX/activeX3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67.bin"/><Relationship Id="rId5" Type="http://schemas.openxmlformats.org/officeDocument/2006/relationships/image" Target="../media/image37.emf"/><Relationship Id="rId4" Type="http://schemas.openxmlformats.org/officeDocument/2006/relationships/control" Target="../activeX/activeX3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68.bin"/><Relationship Id="rId5" Type="http://schemas.openxmlformats.org/officeDocument/2006/relationships/image" Target="../media/image38.emf"/><Relationship Id="rId4" Type="http://schemas.openxmlformats.org/officeDocument/2006/relationships/control" Target="../activeX/activeX34.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69.bin"/><Relationship Id="rId5" Type="http://schemas.openxmlformats.org/officeDocument/2006/relationships/image" Target="../media/image39.emf"/><Relationship Id="rId4" Type="http://schemas.openxmlformats.org/officeDocument/2006/relationships/control" Target="../activeX/activeX3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70.bin"/><Relationship Id="rId5" Type="http://schemas.openxmlformats.org/officeDocument/2006/relationships/image" Target="../media/image40.emf"/><Relationship Id="rId4" Type="http://schemas.openxmlformats.org/officeDocument/2006/relationships/control" Target="../activeX/activeX36.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71.bin"/><Relationship Id="rId5" Type="http://schemas.openxmlformats.org/officeDocument/2006/relationships/image" Target="../media/image41.emf"/><Relationship Id="rId4" Type="http://schemas.openxmlformats.org/officeDocument/2006/relationships/control" Target="../activeX/activeX37.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72.bin"/><Relationship Id="rId5" Type="http://schemas.openxmlformats.org/officeDocument/2006/relationships/image" Target="../media/image42.emf"/><Relationship Id="rId4" Type="http://schemas.openxmlformats.org/officeDocument/2006/relationships/control" Target="../activeX/activeX3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73.bin"/><Relationship Id="rId5" Type="http://schemas.openxmlformats.org/officeDocument/2006/relationships/image" Target="../media/image43.emf"/><Relationship Id="rId4" Type="http://schemas.openxmlformats.org/officeDocument/2006/relationships/control" Target="../activeX/activeX39.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74.bin"/><Relationship Id="rId5" Type="http://schemas.openxmlformats.org/officeDocument/2006/relationships/image" Target="../media/image44.emf"/><Relationship Id="rId4" Type="http://schemas.openxmlformats.org/officeDocument/2006/relationships/control" Target="../activeX/activeX40.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ivotTable" Target="../pivotTables/pivotTable1.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dimension ref="A5:I45"/>
  <sheetViews>
    <sheetView showGridLines="0" tabSelected="1" workbookViewId="0">
      <selection activeCell="D32" sqref="D32"/>
    </sheetView>
  </sheetViews>
  <sheetFormatPr defaultColWidth="9.140625" defaultRowHeight="12.75" x14ac:dyDescent="0.2"/>
  <cols>
    <col min="1" max="16384" width="9.140625" style="16"/>
  </cols>
  <sheetData>
    <row r="5" spans="4:7" x14ac:dyDescent="0.2">
      <c r="G5" s="17"/>
    </row>
    <row r="6" spans="4:7" x14ac:dyDescent="0.2">
      <c r="D6" s="17"/>
    </row>
    <row r="12" spans="4:7" x14ac:dyDescent="0.2">
      <c r="D12" s="17"/>
    </row>
    <row r="25" spans="1:9" ht="15.75" x14ac:dyDescent="0.2">
      <c r="A25" s="72" t="s">
        <v>1268</v>
      </c>
      <c r="B25" s="72"/>
      <c r="C25" s="72"/>
      <c r="D25" s="72"/>
      <c r="E25" s="72"/>
      <c r="F25" s="72"/>
      <c r="G25" s="72"/>
      <c r="H25" s="72"/>
      <c r="I25" s="72"/>
    </row>
    <row r="26" spans="1:9" ht="15.75" x14ac:dyDescent="0.2">
      <c r="A26" s="50"/>
      <c r="B26" s="50"/>
      <c r="C26" s="50"/>
      <c r="D26" s="50"/>
      <c r="E26" s="50"/>
      <c r="F26" s="50"/>
      <c r="G26" s="50"/>
      <c r="H26" s="50"/>
      <c r="I26" s="50"/>
    </row>
    <row r="27" spans="1:9" ht="50.25" customHeight="1" x14ac:dyDescent="0.2">
      <c r="A27" s="73" t="s">
        <v>1189</v>
      </c>
      <c r="B27" s="73"/>
      <c r="C27" s="73"/>
      <c r="D27" s="73"/>
      <c r="E27" s="73"/>
      <c r="F27" s="73"/>
      <c r="G27" s="73"/>
      <c r="H27" s="73"/>
      <c r="I27" s="73"/>
    </row>
    <row r="43" spans="1:9" ht="15.75" x14ac:dyDescent="0.2">
      <c r="A43" s="74" t="s">
        <v>1190</v>
      </c>
      <c r="B43" s="75"/>
      <c r="C43" s="75"/>
      <c r="D43" s="75"/>
      <c r="E43" s="75"/>
      <c r="F43" s="75"/>
      <c r="G43" s="75"/>
      <c r="H43" s="75"/>
      <c r="I43" s="76"/>
    </row>
    <row r="44" spans="1:9" ht="11.25" customHeight="1" x14ac:dyDescent="0.2"/>
    <row r="45" spans="1:9" ht="30" customHeight="1" x14ac:dyDescent="0.2">
      <c r="A45" s="77" t="str">
        <f>UPPER(IF('Anagrafica Progetto'!B7="","",'Anagrafica Progetto'!B7))</f>
        <v xml:space="preserve">CLOUDIFY NOIPA - SVILUPPO DEL SISTEMA INFORMATIVO </v>
      </c>
      <c r="B45" s="78"/>
      <c r="C45" s="78"/>
      <c r="D45" s="78"/>
      <c r="E45" s="78"/>
      <c r="F45" s="78"/>
      <c r="G45" s="78"/>
      <c r="H45" s="78"/>
      <c r="I45" s="79"/>
    </row>
  </sheetData>
  <sheetProtection algorithmName="SHA-1" hashValue="VAqjIxH6r92LxLblgT2bJa/CyPI=" saltValue="B+dBpE5qBRf65XviOzXM2w==" spinCount="100000" sheet="1" objects="1" scenarios="1"/>
  <mergeCells count="4">
    <mergeCell ref="A25:I25"/>
    <mergeCell ref="A27:I27"/>
    <mergeCell ref="A43:I43"/>
    <mergeCell ref="A45:I45"/>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B1:M85"/>
  <sheetViews>
    <sheetView showGridLines="0" topLeftCell="A4" workbookViewId="0">
      <selection activeCell="E14" sqref="E14:M14"/>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G2" s="3" t="s">
        <v>13</v>
      </c>
      <c r="I2" s="14"/>
      <c r="M2" s="15"/>
    </row>
    <row r="4" spans="2:13" ht="15" customHeight="1" x14ac:dyDescent="0.2">
      <c r="B4" s="89" t="s">
        <v>301</v>
      </c>
      <c r="C4" s="90"/>
      <c r="D4" s="90"/>
      <c r="E4" s="90"/>
      <c r="F4" s="90"/>
      <c r="G4" s="90"/>
      <c r="H4" s="90"/>
      <c r="I4" s="90"/>
      <c r="J4" s="90"/>
      <c r="K4" s="90"/>
      <c r="L4" s="90"/>
      <c r="M4" s="91"/>
    </row>
    <row r="5" spans="2:13" ht="15" customHeight="1" x14ac:dyDescent="0.2">
      <c r="B5" s="98" t="s">
        <v>194</v>
      </c>
      <c r="C5" s="99"/>
      <c r="D5" s="99"/>
      <c r="E5" s="99"/>
      <c r="F5" s="99"/>
      <c r="G5" s="99"/>
      <c r="H5" s="99"/>
      <c r="I5" s="99"/>
      <c r="J5" s="99"/>
      <c r="K5" s="99"/>
      <c r="L5" s="99"/>
      <c r="M5" s="100"/>
    </row>
    <row r="8" spans="2:13" ht="15" customHeight="1" x14ac:dyDescent="0.2">
      <c r="B8" s="177" t="s">
        <v>195</v>
      </c>
      <c r="C8" s="177"/>
      <c r="D8" s="177"/>
      <c r="E8" s="177"/>
      <c r="F8" s="177"/>
      <c r="G8" s="177"/>
      <c r="H8" s="177"/>
      <c r="I8" s="177"/>
      <c r="J8" s="177"/>
      <c r="K8" s="177"/>
      <c r="L8" s="177"/>
      <c r="M8" s="177"/>
    </row>
    <row r="9" spans="2:13" ht="30" customHeight="1" x14ac:dyDescent="0.2">
      <c r="B9" s="180" t="s">
        <v>196</v>
      </c>
      <c r="C9" s="180"/>
      <c r="D9" s="180"/>
      <c r="E9" s="153" t="s">
        <v>1570</v>
      </c>
      <c r="F9" s="153"/>
      <c r="G9" s="153"/>
      <c r="H9" s="153"/>
      <c r="I9" s="153"/>
      <c r="J9" s="153"/>
      <c r="K9" s="153"/>
      <c r="L9" s="153"/>
      <c r="M9" s="154"/>
    </row>
    <row r="10" spans="2:13" ht="30" customHeight="1" x14ac:dyDescent="0.2">
      <c r="B10" s="180" t="s">
        <v>193</v>
      </c>
      <c r="C10" s="180"/>
      <c r="D10" s="180"/>
      <c r="E10" s="153"/>
      <c r="F10" s="153"/>
      <c r="G10" s="153"/>
      <c r="H10" s="153"/>
      <c r="I10" s="153"/>
      <c r="J10" s="153"/>
      <c r="K10" s="153"/>
      <c r="L10" s="153"/>
      <c r="M10" s="154"/>
    </row>
    <row r="11" spans="2:13" ht="30" customHeight="1" x14ac:dyDescent="0.2">
      <c r="B11" s="180" t="s">
        <v>197</v>
      </c>
      <c r="C11" s="180"/>
      <c r="D11" s="180"/>
      <c r="E11" s="153"/>
      <c r="F11" s="153"/>
      <c r="G11" s="153"/>
      <c r="H11" s="153"/>
      <c r="I11" s="153"/>
      <c r="J11" s="153"/>
      <c r="K11" s="153"/>
      <c r="L11" s="153"/>
      <c r="M11" s="154"/>
    </row>
    <row r="12" spans="2:13" ht="30" customHeight="1" x14ac:dyDescent="0.2">
      <c r="B12" s="180" t="s">
        <v>198</v>
      </c>
      <c r="C12" s="180"/>
      <c r="D12" s="180"/>
      <c r="E12" s="153"/>
      <c r="F12" s="153"/>
      <c r="G12" s="153"/>
      <c r="H12" s="153"/>
      <c r="I12" s="153"/>
      <c r="J12" s="153"/>
      <c r="K12" s="153"/>
      <c r="L12" s="153"/>
      <c r="M12" s="154"/>
    </row>
    <row r="13" spans="2:13" ht="30" customHeight="1" x14ac:dyDescent="0.2">
      <c r="B13" s="180" t="s">
        <v>199</v>
      </c>
      <c r="C13" s="180"/>
      <c r="D13" s="180"/>
      <c r="E13" s="153"/>
      <c r="F13" s="153"/>
      <c r="G13" s="153"/>
      <c r="H13" s="153"/>
      <c r="I13" s="153"/>
      <c r="J13" s="153"/>
      <c r="K13" s="153"/>
      <c r="L13" s="153"/>
      <c r="M13" s="154"/>
    </row>
    <row r="14" spans="2:13" ht="30" customHeight="1" x14ac:dyDescent="0.2">
      <c r="B14" s="180" t="s">
        <v>200</v>
      </c>
      <c r="C14" s="180"/>
      <c r="D14" s="180"/>
      <c r="E14" s="153"/>
      <c r="F14" s="153"/>
      <c r="G14" s="153"/>
      <c r="H14" s="153"/>
      <c r="I14" s="153"/>
      <c r="J14" s="153"/>
      <c r="K14" s="153"/>
      <c r="L14" s="153"/>
      <c r="M14" s="154"/>
    </row>
    <row r="15" spans="2:13" ht="30" customHeight="1" x14ac:dyDescent="0.2">
      <c r="B15" s="180" t="s">
        <v>201</v>
      </c>
      <c r="C15" s="180"/>
      <c r="D15" s="180"/>
      <c r="E15" s="153"/>
      <c r="F15" s="153"/>
      <c r="G15" s="153"/>
      <c r="H15" s="153"/>
      <c r="I15" s="153"/>
      <c r="J15" s="153"/>
      <c r="K15" s="153"/>
      <c r="L15" s="153"/>
      <c r="M15" s="154"/>
    </row>
    <row r="16" spans="2:13" ht="30" customHeight="1" x14ac:dyDescent="0.2">
      <c r="B16" s="180" t="s">
        <v>202</v>
      </c>
      <c r="C16" s="180"/>
      <c r="D16" s="180"/>
      <c r="E16" s="153"/>
      <c r="F16" s="153"/>
      <c r="G16" s="153"/>
      <c r="H16" s="153"/>
      <c r="I16" s="153"/>
      <c r="J16" s="153"/>
      <c r="K16" s="153"/>
      <c r="L16" s="153"/>
      <c r="M16" s="154"/>
    </row>
    <row r="17" spans="2:13" ht="30" customHeight="1" x14ac:dyDescent="0.2">
      <c r="B17" s="180" t="s">
        <v>203</v>
      </c>
      <c r="C17" s="180"/>
      <c r="D17" s="180"/>
      <c r="E17" s="153"/>
      <c r="F17" s="153"/>
      <c r="G17" s="153"/>
      <c r="H17" s="153"/>
      <c r="I17" s="153"/>
      <c r="J17" s="153"/>
      <c r="K17" s="153"/>
      <c r="L17" s="153"/>
      <c r="M17" s="154"/>
    </row>
    <row r="18" spans="2:13" ht="30" customHeight="1" x14ac:dyDescent="0.2">
      <c r="B18" s="180" t="s">
        <v>204</v>
      </c>
      <c r="C18" s="180"/>
      <c r="D18" s="180"/>
      <c r="E18" s="153"/>
      <c r="F18" s="153"/>
      <c r="G18" s="153"/>
      <c r="H18" s="153"/>
      <c r="I18" s="153"/>
      <c r="J18" s="153"/>
      <c r="K18" s="153"/>
      <c r="L18" s="153"/>
      <c r="M18" s="154"/>
    </row>
    <row r="20" spans="2:13" ht="60" customHeight="1" x14ac:dyDescent="0.2">
      <c r="B20" s="98" t="s">
        <v>569</v>
      </c>
      <c r="C20" s="99"/>
      <c r="D20" s="99"/>
      <c r="E20" s="99"/>
      <c r="F20" s="99"/>
      <c r="G20" s="99"/>
      <c r="H20" s="99"/>
      <c r="I20" s="99"/>
      <c r="J20" s="99"/>
      <c r="K20" s="99"/>
      <c r="L20" s="99"/>
      <c r="M20" s="100"/>
    </row>
    <row r="23" spans="2:13" ht="15" customHeight="1" x14ac:dyDescent="0.2">
      <c r="B23" s="177" t="s">
        <v>212</v>
      </c>
      <c r="C23" s="177"/>
      <c r="D23" s="177"/>
      <c r="E23" s="177"/>
      <c r="F23" s="177"/>
      <c r="G23" s="177"/>
      <c r="H23" s="177"/>
      <c r="I23" s="177"/>
      <c r="J23" s="177"/>
      <c r="K23" s="177"/>
      <c r="L23" s="177"/>
      <c r="M23" s="177"/>
    </row>
    <row r="24" spans="2:13" ht="30" customHeight="1" x14ac:dyDescent="0.2">
      <c r="B24" s="180" t="s">
        <v>144</v>
      </c>
      <c r="C24" s="180"/>
      <c r="D24" s="180"/>
      <c r="E24" s="153" t="s">
        <v>1571</v>
      </c>
      <c r="F24" s="153"/>
      <c r="G24" s="153"/>
      <c r="H24" s="153"/>
      <c r="I24" s="153"/>
      <c r="J24" s="153"/>
      <c r="K24" s="153"/>
      <c r="L24" s="153"/>
      <c r="M24" s="154"/>
    </row>
    <row r="25" spans="2:13" ht="30" customHeight="1" x14ac:dyDescent="0.2">
      <c r="B25" s="180" t="s">
        <v>160</v>
      </c>
      <c r="C25" s="180"/>
      <c r="D25" s="180"/>
      <c r="E25" s="153"/>
      <c r="F25" s="153"/>
      <c r="G25" s="153"/>
      <c r="H25" s="153"/>
      <c r="I25" s="153"/>
      <c r="J25" s="153"/>
      <c r="K25" s="153"/>
      <c r="L25" s="153"/>
      <c r="M25" s="154"/>
    </row>
    <row r="26" spans="2:13" ht="30" customHeight="1" x14ac:dyDescent="0.2">
      <c r="B26" s="180" t="s">
        <v>177</v>
      </c>
      <c r="C26" s="180"/>
      <c r="D26" s="180"/>
      <c r="E26" s="153"/>
      <c r="F26" s="153"/>
      <c r="G26" s="153"/>
      <c r="H26" s="153"/>
      <c r="I26" s="153"/>
      <c r="J26" s="153"/>
      <c r="K26" s="153"/>
      <c r="L26" s="153"/>
      <c r="M26" s="154"/>
    </row>
    <row r="27" spans="2:13" ht="30" customHeight="1" x14ac:dyDescent="0.2">
      <c r="B27" s="180" t="s">
        <v>205</v>
      </c>
      <c r="C27" s="180"/>
      <c r="D27" s="180"/>
      <c r="E27" s="153"/>
      <c r="F27" s="153"/>
      <c r="G27" s="153"/>
      <c r="H27" s="153"/>
      <c r="I27" s="153"/>
      <c r="J27" s="153"/>
      <c r="K27" s="153"/>
      <c r="L27" s="153"/>
      <c r="M27" s="154"/>
    </row>
    <row r="28" spans="2:13" ht="30" customHeight="1" x14ac:dyDescent="0.2">
      <c r="B28" s="180" t="s">
        <v>206</v>
      </c>
      <c r="C28" s="180"/>
      <c r="D28" s="180"/>
      <c r="E28" s="153"/>
      <c r="F28" s="153"/>
      <c r="G28" s="153"/>
      <c r="H28" s="153"/>
      <c r="I28" s="153"/>
      <c r="J28" s="153"/>
      <c r="K28" s="153"/>
      <c r="L28" s="153"/>
      <c r="M28" s="154"/>
    </row>
    <row r="29" spans="2:13" ht="30" customHeight="1" x14ac:dyDescent="0.2">
      <c r="B29" s="180" t="s">
        <v>207</v>
      </c>
      <c r="C29" s="180"/>
      <c r="D29" s="180"/>
      <c r="E29" s="153"/>
      <c r="F29" s="153"/>
      <c r="G29" s="153"/>
      <c r="H29" s="153"/>
      <c r="I29" s="153"/>
      <c r="J29" s="153"/>
      <c r="K29" s="153"/>
      <c r="L29" s="153"/>
      <c r="M29" s="154"/>
    </row>
    <row r="30" spans="2:13" ht="30" customHeight="1" x14ac:dyDescent="0.2">
      <c r="B30" s="180" t="s">
        <v>208</v>
      </c>
      <c r="C30" s="180"/>
      <c r="D30" s="180"/>
      <c r="E30" s="153"/>
      <c r="F30" s="153"/>
      <c r="G30" s="153"/>
      <c r="H30" s="153"/>
      <c r="I30" s="153"/>
      <c r="J30" s="153"/>
      <c r="K30" s="153"/>
      <c r="L30" s="153"/>
      <c r="M30" s="154"/>
    </row>
    <row r="31" spans="2:13" ht="30" customHeight="1" x14ac:dyDescent="0.2">
      <c r="B31" s="180" t="s">
        <v>209</v>
      </c>
      <c r="C31" s="180"/>
      <c r="D31" s="180"/>
      <c r="E31" s="153"/>
      <c r="F31" s="153"/>
      <c r="G31" s="153"/>
      <c r="H31" s="153"/>
      <c r="I31" s="153"/>
      <c r="J31" s="153"/>
      <c r="K31" s="153"/>
      <c r="L31" s="153"/>
      <c r="M31" s="154"/>
    </row>
    <row r="32" spans="2:13" ht="30" customHeight="1" x14ac:dyDescent="0.2">
      <c r="B32" s="180" t="s">
        <v>210</v>
      </c>
      <c r="C32" s="180"/>
      <c r="D32" s="180"/>
      <c r="E32" s="153"/>
      <c r="F32" s="153"/>
      <c r="G32" s="153"/>
      <c r="H32" s="153"/>
      <c r="I32" s="153"/>
      <c r="J32" s="153"/>
      <c r="K32" s="153"/>
      <c r="L32" s="153"/>
      <c r="M32" s="154"/>
    </row>
    <row r="33" spans="2:13" ht="30" customHeight="1" x14ac:dyDescent="0.2">
      <c r="B33" s="180" t="s">
        <v>211</v>
      </c>
      <c r="C33" s="180"/>
      <c r="D33" s="180"/>
      <c r="E33" s="153"/>
      <c r="F33" s="153"/>
      <c r="G33" s="153"/>
      <c r="H33" s="153"/>
      <c r="I33" s="153"/>
      <c r="J33" s="153"/>
      <c r="K33" s="153"/>
      <c r="L33" s="153"/>
      <c r="M33" s="154"/>
    </row>
    <row r="34" spans="2:13" ht="30" customHeight="1" x14ac:dyDescent="0.2">
      <c r="B34" s="180" t="s">
        <v>213</v>
      </c>
      <c r="C34" s="180"/>
      <c r="D34" s="180"/>
      <c r="E34" s="153"/>
      <c r="F34" s="153"/>
      <c r="G34" s="153"/>
      <c r="H34" s="153"/>
      <c r="I34" s="153"/>
      <c r="J34" s="153"/>
      <c r="K34" s="153"/>
      <c r="L34" s="153"/>
      <c r="M34" s="154"/>
    </row>
    <row r="35" spans="2:13" ht="30" customHeight="1" x14ac:dyDescent="0.2">
      <c r="B35" s="180" t="s">
        <v>214</v>
      </c>
      <c r="C35" s="180"/>
      <c r="D35" s="180"/>
      <c r="E35" s="153"/>
      <c r="F35" s="153"/>
      <c r="G35" s="153"/>
      <c r="H35" s="153"/>
      <c r="I35" s="153"/>
      <c r="J35" s="153"/>
      <c r="K35" s="153"/>
      <c r="L35" s="153"/>
      <c r="M35" s="154"/>
    </row>
    <row r="36" spans="2:13" ht="30" customHeight="1" x14ac:dyDescent="0.2">
      <c r="B36" s="180" t="s">
        <v>215</v>
      </c>
      <c r="C36" s="180"/>
      <c r="D36" s="180"/>
      <c r="E36" s="153"/>
      <c r="F36" s="153"/>
      <c r="G36" s="153"/>
      <c r="H36" s="153"/>
      <c r="I36" s="153"/>
      <c r="J36" s="153"/>
      <c r="K36" s="153"/>
      <c r="L36" s="153"/>
      <c r="M36" s="154"/>
    </row>
    <row r="37" spans="2:13" ht="30" customHeight="1" x14ac:dyDescent="0.2">
      <c r="B37" s="180" t="s">
        <v>216</v>
      </c>
      <c r="C37" s="180"/>
      <c r="D37" s="180"/>
      <c r="E37" s="153"/>
      <c r="F37" s="153"/>
      <c r="G37" s="153"/>
      <c r="H37" s="153"/>
      <c r="I37" s="153"/>
      <c r="J37" s="153"/>
      <c r="K37" s="153"/>
      <c r="L37" s="153"/>
      <c r="M37" s="154"/>
    </row>
    <row r="38" spans="2:13" ht="30" customHeight="1" x14ac:dyDescent="0.2">
      <c r="B38" s="180" t="s">
        <v>217</v>
      </c>
      <c r="C38" s="180"/>
      <c r="D38" s="180"/>
      <c r="E38" s="153"/>
      <c r="F38" s="153"/>
      <c r="G38" s="153"/>
      <c r="H38" s="153"/>
      <c r="I38" s="153"/>
      <c r="J38" s="153"/>
      <c r="K38" s="153"/>
      <c r="L38" s="153"/>
      <c r="M38" s="154"/>
    </row>
    <row r="39" spans="2:13" ht="30" customHeight="1" x14ac:dyDescent="0.2">
      <c r="B39" s="180" t="s">
        <v>218</v>
      </c>
      <c r="C39" s="180"/>
      <c r="D39" s="180"/>
      <c r="E39" s="153"/>
      <c r="F39" s="153"/>
      <c r="G39" s="153"/>
      <c r="H39" s="153"/>
      <c r="I39" s="153"/>
      <c r="J39" s="153"/>
      <c r="K39" s="153"/>
      <c r="L39" s="153"/>
      <c r="M39" s="154"/>
    </row>
    <row r="40" spans="2:13" ht="30" customHeight="1" x14ac:dyDescent="0.2">
      <c r="B40" s="180" t="s">
        <v>219</v>
      </c>
      <c r="C40" s="180"/>
      <c r="D40" s="180"/>
      <c r="E40" s="153"/>
      <c r="F40" s="153"/>
      <c r="G40" s="153"/>
      <c r="H40" s="153"/>
      <c r="I40" s="153"/>
      <c r="J40" s="153"/>
      <c r="K40" s="153"/>
      <c r="L40" s="153"/>
      <c r="M40" s="154"/>
    </row>
    <row r="41" spans="2:13" ht="30" customHeight="1" x14ac:dyDescent="0.2">
      <c r="B41" s="180" t="s">
        <v>220</v>
      </c>
      <c r="C41" s="180"/>
      <c r="D41" s="180"/>
      <c r="E41" s="153"/>
      <c r="F41" s="153"/>
      <c r="G41" s="153"/>
      <c r="H41" s="153"/>
      <c r="I41" s="153"/>
      <c r="J41" s="153"/>
      <c r="K41" s="153"/>
      <c r="L41" s="153"/>
      <c r="M41" s="154"/>
    </row>
    <row r="42" spans="2:13" ht="30" customHeight="1" x14ac:dyDescent="0.2">
      <c r="B42" s="180" t="s">
        <v>221</v>
      </c>
      <c r="C42" s="180"/>
      <c r="D42" s="180"/>
      <c r="E42" s="153"/>
      <c r="F42" s="153"/>
      <c r="G42" s="153"/>
      <c r="H42" s="153"/>
      <c r="I42" s="153"/>
      <c r="J42" s="153"/>
      <c r="K42" s="153"/>
      <c r="L42" s="153"/>
      <c r="M42" s="154"/>
    </row>
    <row r="43" spans="2:13" ht="30" customHeight="1" x14ac:dyDescent="0.2">
      <c r="B43" s="180" t="s">
        <v>222</v>
      </c>
      <c r="C43" s="180"/>
      <c r="D43" s="180"/>
      <c r="E43" s="153"/>
      <c r="F43" s="153"/>
      <c r="G43" s="153"/>
      <c r="H43" s="153"/>
      <c r="I43" s="153"/>
      <c r="J43" s="153"/>
      <c r="K43" s="153"/>
      <c r="L43" s="153"/>
      <c r="M43" s="154"/>
    </row>
    <row r="45" spans="2:13" ht="45" customHeight="1" x14ac:dyDescent="0.2">
      <c r="B45" s="98" t="s">
        <v>1237</v>
      </c>
      <c r="C45" s="99"/>
      <c r="D45" s="99"/>
      <c r="E45" s="99"/>
      <c r="F45" s="99"/>
      <c r="G45" s="99"/>
      <c r="H45" s="99"/>
      <c r="I45" s="99"/>
      <c r="J45" s="99"/>
      <c r="K45" s="99"/>
      <c r="L45" s="99"/>
      <c r="M45" s="100"/>
    </row>
    <row r="48" spans="2:13" ht="15" customHeight="1" x14ac:dyDescent="0.2">
      <c r="B48" s="177" t="s">
        <v>298</v>
      </c>
      <c r="C48" s="177"/>
      <c r="D48" s="177"/>
      <c r="E48" s="177"/>
      <c r="F48" s="177"/>
      <c r="G48" s="177"/>
      <c r="H48" s="177"/>
      <c r="I48" s="177"/>
      <c r="J48" s="177"/>
      <c r="K48" s="177"/>
      <c r="L48" s="177"/>
      <c r="M48" s="177"/>
    </row>
    <row r="49" spans="2:13" ht="30" customHeight="1" x14ac:dyDescent="0.2">
      <c r="B49" s="180" t="s">
        <v>223</v>
      </c>
      <c r="C49" s="180"/>
      <c r="D49" s="180"/>
      <c r="E49" s="153" t="s">
        <v>1511</v>
      </c>
      <c r="F49" s="153"/>
      <c r="G49" s="153"/>
      <c r="H49" s="153"/>
      <c r="I49" s="153"/>
      <c r="J49" s="153"/>
      <c r="K49" s="153"/>
      <c r="L49" s="153"/>
      <c r="M49" s="154"/>
    </row>
    <row r="50" spans="2:13" ht="30" customHeight="1" x14ac:dyDescent="0.2">
      <c r="B50" s="180" t="s">
        <v>224</v>
      </c>
      <c r="C50" s="180"/>
      <c r="D50" s="180"/>
      <c r="E50" s="153"/>
      <c r="F50" s="153"/>
      <c r="G50" s="153"/>
      <c r="H50" s="153"/>
      <c r="I50" s="153"/>
      <c r="J50" s="153"/>
      <c r="K50" s="153"/>
      <c r="L50" s="153"/>
      <c r="M50" s="154"/>
    </row>
    <row r="51" spans="2:13" ht="30" customHeight="1" x14ac:dyDescent="0.2">
      <c r="B51" s="180" t="s">
        <v>225</v>
      </c>
      <c r="C51" s="180"/>
      <c r="D51" s="180"/>
      <c r="E51" s="153"/>
      <c r="F51" s="153"/>
      <c r="G51" s="153"/>
      <c r="H51" s="153"/>
      <c r="I51" s="153"/>
      <c r="J51" s="153"/>
      <c r="K51" s="153"/>
      <c r="L51" s="153"/>
      <c r="M51" s="154"/>
    </row>
    <row r="52" spans="2:13" ht="30" customHeight="1" x14ac:dyDescent="0.2">
      <c r="B52" s="180" t="s">
        <v>226</v>
      </c>
      <c r="C52" s="180"/>
      <c r="D52" s="180"/>
      <c r="E52" s="153"/>
      <c r="F52" s="153"/>
      <c r="G52" s="153"/>
      <c r="H52" s="153"/>
      <c r="I52" s="153"/>
      <c r="J52" s="153"/>
      <c r="K52" s="153"/>
      <c r="L52" s="153"/>
      <c r="M52" s="154"/>
    </row>
    <row r="53" spans="2:13" ht="30" customHeight="1" x14ac:dyDescent="0.2">
      <c r="B53" s="180" t="s">
        <v>227</v>
      </c>
      <c r="C53" s="180"/>
      <c r="D53" s="180"/>
      <c r="E53" s="153"/>
      <c r="F53" s="153"/>
      <c r="G53" s="153"/>
      <c r="H53" s="153"/>
      <c r="I53" s="153"/>
      <c r="J53" s="153"/>
      <c r="K53" s="153"/>
      <c r="L53" s="153"/>
      <c r="M53" s="154"/>
    </row>
    <row r="54" spans="2:13" ht="30" customHeight="1" x14ac:dyDescent="0.2">
      <c r="B54" s="180" t="s">
        <v>228</v>
      </c>
      <c r="C54" s="180"/>
      <c r="D54" s="180"/>
      <c r="E54" s="153"/>
      <c r="F54" s="153"/>
      <c r="G54" s="153"/>
      <c r="H54" s="153"/>
      <c r="I54" s="153"/>
      <c r="J54" s="153"/>
      <c r="K54" s="153"/>
      <c r="L54" s="153"/>
      <c r="M54" s="154"/>
    </row>
    <row r="55" spans="2:13" ht="30" customHeight="1" x14ac:dyDescent="0.2">
      <c r="B55" s="180" t="s">
        <v>229</v>
      </c>
      <c r="C55" s="180"/>
      <c r="D55" s="180"/>
      <c r="E55" s="153"/>
      <c r="F55" s="153"/>
      <c r="G55" s="153"/>
      <c r="H55" s="153"/>
      <c r="I55" s="153"/>
      <c r="J55" s="153"/>
      <c r="K55" s="153"/>
      <c r="L55" s="153"/>
      <c r="M55" s="154"/>
    </row>
    <row r="56" spans="2:13" ht="30" customHeight="1" x14ac:dyDescent="0.2">
      <c r="B56" s="180" t="s">
        <v>230</v>
      </c>
      <c r="C56" s="180"/>
      <c r="D56" s="180"/>
      <c r="E56" s="153"/>
      <c r="F56" s="153"/>
      <c r="G56" s="153"/>
      <c r="H56" s="153"/>
      <c r="I56" s="153"/>
      <c r="J56" s="153"/>
      <c r="K56" s="153"/>
      <c r="L56" s="153"/>
      <c r="M56" s="154"/>
    </row>
    <row r="57" spans="2:13" ht="30" customHeight="1" x14ac:dyDescent="0.2">
      <c r="B57" s="180" t="s">
        <v>231</v>
      </c>
      <c r="C57" s="180"/>
      <c r="D57" s="180"/>
      <c r="E57" s="153"/>
      <c r="F57" s="153"/>
      <c r="G57" s="153"/>
      <c r="H57" s="153"/>
      <c r="I57" s="153"/>
      <c r="J57" s="153"/>
      <c r="K57" s="153"/>
      <c r="L57" s="153"/>
      <c r="M57" s="154"/>
    </row>
    <row r="58" spans="2:13" ht="30" customHeight="1" x14ac:dyDescent="0.2">
      <c r="B58" s="180" t="s">
        <v>232</v>
      </c>
      <c r="C58" s="180"/>
      <c r="D58" s="180"/>
      <c r="E58" s="153"/>
      <c r="F58" s="153"/>
      <c r="G58" s="153"/>
      <c r="H58" s="153"/>
      <c r="I58" s="153"/>
      <c r="J58" s="153"/>
      <c r="K58" s="153"/>
      <c r="L58" s="153"/>
      <c r="M58" s="154"/>
    </row>
    <row r="59" spans="2:13" ht="30" customHeight="1" x14ac:dyDescent="0.2">
      <c r="B59" s="180" t="s">
        <v>233</v>
      </c>
      <c r="C59" s="180"/>
      <c r="D59" s="180"/>
      <c r="E59" s="153"/>
      <c r="F59" s="153"/>
      <c r="G59" s="153"/>
      <c r="H59" s="153"/>
      <c r="I59" s="153"/>
      <c r="J59" s="153"/>
      <c r="K59" s="153"/>
      <c r="L59" s="153"/>
      <c r="M59" s="154"/>
    </row>
    <row r="60" spans="2:13" ht="30" customHeight="1" x14ac:dyDescent="0.2">
      <c r="B60" s="180" t="s">
        <v>234</v>
      </c>
      <c r="C60" s="180"/>
      <c r="D60" s="180"/>
      <c r="E60" s="153"/>
      <c r="F60" s="153"/>
      <c r="G60" s="153"/>
      <c r="H60" s="153"/>
      <c r="I60" s="153"/>
      <c r="J60" s="153"/>
      <c r="K60" s="153"/>
      <c r="L60" s="153"/>
      <c r="M60" s="154"/>
    </row>
    <row r="61" spans="2:13" ht="30" customHeight="1" x14ac:dyDescent="0.2">
      <c r="B61" s="180" t="s">
        <v>235</v>
      </c>
      <c r="C61" s="180"/>
      <c r="D61" s="180"/>
      <c r="E61" s="153"/>
      <c r="F61" s="153"/>
      <c r="G61" s="153"/>
      <c r="H61" s="153"/>
      <c r="I61" s="153"/>
      <c r="J61" s="153"/>
      <c r="K61" s="153"/>
      <c r="L61" s="153"/>
      <c r="M61" s="154"/>
    </row>
    <row r="62" spans="2:13" ht="30" customHeight="1" x14ac:dyDescent="0.2">
      <c r="B62" s="180" t="s">
        <v>236</v>
      </c>
      <c r="C62" s="180"/>
      <c r="D62" s="180"/>
      <c r="E62" s="153"/>
      <c r="F62" s="153"/>
      <c r="G62" s="153"/>
      <c r="H62" s="153"/>
      <c r="I62" s="153"/>
      <c r="J62" s="153"/>
      <c r="K62" s="153"/>
      <c r="L62" s="153"/>
      <c r="M62" s="154"/>
    </row>
    <row r="63" spans="2:13" ht="30" customHeight="1" x14ac:dyDescent="0.2">
      <c r="B63" s="180" t="s">
        <v>237</v>
      </c>
      <c r="C63" s="180"/>
      <c r="D63" s="180"/>
      <c r="E63" s="153"/>
      <c r="F63" s="153"/>
      <c r="G63" s="153"/>
      <c r="H63" s="153"/>
      <c r="I63" s="153"/>
      <c r="J63" s="153"/>
      <c r="K63" s="153"/>
      <c r="L63" s="153"/>
      <c r="M63" s="154"/>
    </row>
    <row r="64" spans="2:13" ht="30" customHeight="1" x14ac:dyDescent="0.2">
      <c r="B64" s="180" t="s">
        <v>238</v>
      </c>
      <c r="C64" s="180"/>
      <c r="D64" s="180"/>
      <c r="E64" s="153"/>
      <c r="F64" s="153"/>
      <c r="G64" s="153"/>
      <c r="H64" s="153"/>
      <c r="I64" s="153"/>
      <c r="J64" s="153"/>
      <c r="K64" s="153"/>
      <c r="L64" s="153"/>
      <c r="M64" s="154"/>
    </row>
    <row r="65" spans="2:13" ht="30" customHeight="1" x14ac:dyDescent="0.2">
      <c r="B65" s="180" t="s">
        <v>239</v>
      </c>
      <c r="C65" s="180"/>
      <c r="D65" s="180"/>
      <c r="E65" s="153"/>
      <c r="F65" s="153"/>
      <c r="G65" s="153"/>
      <c r="H65" s="153"/>
      <c r="I65" s="153"/>
      <c r="J65" s="153"/>
      <c r="K65" s="153"/>
      <c r="L65" s="153"/>
      <c r="M65" s="154"/>
    </row>
    <row r="66" spans="2:13" ht="30" customHeight="1" x14ac:dyDescent="0.2">
      <c r="B66" s="180" t="s">
        <v>240</v>
      </c>
      <c r="C66" s="180"/>
      <c r="D66" s="180"/>
      <c r="E66" s="153"/>
      <c r="F66" s="153"/>
      <c r="G66" s="153"/>
      <c r="H66" s="153"/>
      <c r="I66" s="153"/>
      <c r="J66" s="153"/>
      <c r="K66" s="153"/>
      <c r="L66" s="153"/>
      <c r="M66" s="154"/>
    </row>
    <row r="67" spans="2:13" ht="30" customHeight="1" x14ac:dyDescent="0.2">
      <c r="B67" s="180" t="s">
        <v>241</v>
      </c>
      <c r="C67" s="180"/>
      <c r="D67" s="180"/>
      <c r="E67" s="153"/>
      <c r="F67" s="153"/>
      <c r="G67" s="153"/>
      <c r="H67" s="153"/>
      <c r="I67" s="153"/>
      <c r="J67" s="153"/>
      <c r="K67" s="153"/>
      <c r="L67" s="153"/>
      <c r="M67" s="154"/>
    </row>
    <row r="68" spans="2:13" ht="30" customHeight="1" x14ac:dyDescent="0.2">
      <c r="B68" s="180" t="s">
        <v>242</v>
      </c>
      <c r="C68" s="180"/>
      <c r="D68" s="180"/>
      <c r="E68" s="153"/>
      <c r="F68" s="153"/>
      <c r="G68" s="153"/>
      <c r="H68" s="153"/>
      <c r="I68" s="153"/>
      <c r="J68" s="153"/>
      <c r="K68" s="153"/>
      <c r="L68" s="153"/>
      <c r="M68" s="154"/>
    </row>
    <row r="69" spans="2:13" ht="30" customHeight="1" x14ac:dyDescent="0.2">
      <c r="B69" s="180" t="s">
        <v>243</v>
      </c>
      <c r="C69" s="180"/>
      <c r="D69" s="180"/>
      <c r="E69" s="153"/>
      <c r="F69" s="153"/>
      <c r="G69" s="153"/>
      <c r="H69" s="153"/>
      <c r="I69" s="153"/>
      <c r="J69" s="153"/>
      <c r="K69" s="153"/>
      <c r="L69" s="153"/>
      <c r="M69" s="154"/>
    </row>
    <row r="70" spans="2:13" ht="30" customHeight="1" x14ac:dyDescent="0.2">
      <c r="B70" s="180" t="s">
        <v>244</v>
      </c>
      <c r="C70" s="180"/>
      <c r="D70" s="180"/>
      <c r="E70" s="153"/>
      <c r="F70" s="153"/>
      <c r="G70" s="153"/>
      <c r="H70" s="153"/>
      <c r="I70" s="153"/>
      <c r="J70" s="153"/>
      <c r="K70" s="153"/>
      <c r="L70" s="153"/>
      <c r="M70" s="154"/>
    </row>
    <row r="71" spans="2:13" ht="30" customHeight="1" x14ac:dyDescent="0.2">
      <c r="B71" s="180" t="s">
        <v>245</v>
      </c>
      <c r="C71" s="180"/>
      <c r="D71" s="180"/>
      <c r="E71" s="153"/>
      <c r="F71" s="153"/>
      <c r="G71" s="153"/>
      <c r="H71" s="153"/>
      <c r="I71" s="153"/>
      <c r="J71" s="153"/>
      <c r="K71" s="153"/>
      <c r="L71" s="153"/>
      <c r="M71" s="154"/>
    </row>
    <row r="72" spans="2:13" ht="30" customHeight="1" x14ac:dyDescent="0.2">
      <c r="B72" s="180" t="s">
        <v>246</v>
      </c>
      <c r="C72" s="180"/>
      <c r="D72" s="180"/>
      <c r="E72" s="153"/>
      <c r="F72" s="153"/>
      <c r="G72" s="153"/>
      <c r="H72" s="153"/>
      <c r="I72" s="153"/>
      <c r="J72" s="153"/>
      <c r="K72" s="153"/>
      <c r="L72" s="153"/>
      <c r="M72" s="154"/>
    </row>
    <row r="73" spans="2:13" ht="30" customHeight="1" x14ac:dyDescent="0.2">
      <c r="B73" s="180" t="s">
        <v>247</v>
      </c>
      <c r="C73" s="180"/>
      <c r="D73" s="180"/>
      <c r="E73" s="153"/>
      <c r="F73" s="153"/>
      <c r="G73" s="153"/>
      <c r="H73" s="153"/>
      <c r="I73" s="153"/>
      <c r="J73" s="153"/>
      <c r="K73" s="153"/>
      <c r="L73" s="153"/>
      <c r="M73" s="154"/>
    </row>
    <row r="75" spans="2:13" ht="45" customHeight="1" x14ac:dyDescent="0.2">
      <c r="B75" s="98" t="s">
        <v>1255</v>
      </c>
      <c r="C75" s="99"/>
      <c r="D75" s="99"/>
      <c r="E75" s="99"/>
      <c r="F75" s="99"/>
      <c r="G75" s="99"/>
      <c r="H75" s="99"/>
      <c r="I75" s="99"/>
      <c r="J75" s="99"/>
      <c r="K75" s="99"/>
      <c r="L75" s="99"/>
      <c r="M75" s="100"/>
    </row>
    <row r="78" spans="2:13" ht="15" customHeight="1" x14ac:dyDescent="0.2">
      <c r="B78" s="105" t="s">
        <v>540</v>
      </c>
      <c r="C78" s="106"/>
      <c r="D78" s="106"/>
      <c r="E78" s="106"/>
      <c r="F78" s="106"/>
      <c r="G78" s="106"/>
      <c r="H78" s="106"/>
      <c r="I78" s="106"/>
      <c r="J78" s="106"/>
      <c r="K78" s="106"/>
      <c r="L78" s="106"/>
      <c r="M78" s="107"/>
    </row>
    <row r="79" spans="2:13" ht="112.5" customHeight="1" x14ac:dyDescent="0.2">
      <c r="B79" s="126"/>
      <c r="C79" s="127"/>
      <c r="D79" s="127"/>
      <c r="E79" s="127"/>
      <c r="F79" s="127"/>
      <c r="G79" s="127"/>
      <c r="H79" s="127"/>
      <c r="I79" s="127"/>
      <c r="J79" s="127"/>
      <c r="K79" s="127"/>
      <c r="L79" s="127"/>
      <c r="M79" s="128"/>
    </row>
    <row r="81" spans="2:13" ht="15" customHeight="1" x14ac:dyDescent="0.2">
      <c r="B81" s="9" t="s">
        <v>295</v>
      </c>
      <c r="C81" s="10"/>
      <c r="D81" s="10"/>
      <c r="E81" s="10"/>
      <c r="F81" s="10"/>
      <c r="G81" s="10"/>
      <c r="H81" s="10"/>
      <c r="I81" s="10"/>
      <c r="J81" s="10"/>
      <c r="K81" s="10"/>
      <c r="L81" s="10"/>
      <c r="M81" s="11"/>
    </row>
    <row r="84" spans="2:13" ht="15" customHeight="1" x14ac:dyDescent="0.2">
      <c r="B84" s="105" t="s">
        <v>541</v>
      </c>
      <c r="C84" s="106"/>
      <c r="D84" s="106"/>
      <c r="E84" s="106"/>
      <c r="F84" s="106"/>
      <c r="G84" s="106"/>
      <c r="H84" s="106"/>
      <c r="I84" s="106"/>
      <c r="J84" s="106"/>
      <c r="K84" s="106"/>
      <c r="L84" s="106"/>
      <c r="M84" s="107"/>
    </row>
    <row r="85" spans="2:13" ht="112.5" customHeight="1" x14ac:dyDescent="0.2">
      <c r="B85" s="126"/>
      <c r="C85" s="127"/>
      <c r="D85" s="127"/>
      <c r="E85" s="127"/>
      <c r="F85" s="127"/>
      <c r="G85" s="127"/>
      <c r="H85" s="127"/>
      <c r="I85" s="127"/>
      <c r="J85" s="127"/>
      <c r="K85" s="127"/>
      <c r="L85" s="127"/>
      <c r="M85" s="128"/>
    </row>
  </sheetData>
  <sheetProtection algorithmName="SHA-1" hashValue="He4OBF+BwzlFknu2ifTWstt4DMs=" saltValue="6tDCv+Ia9G5zUV5amz/fZQ==" spinCount="100000" sheet="1" objects="1" scenarios="1"/>
  <mergeCells count="122">
    <mergeCell ref="B4:M4"/>
    <mergeCell ref="B5:M5"/>
    <mergeCell ref="B8:M8"/>
    <mergeCell ref="B9:D9"/>
    <mergeCell ref="E9:M9"/>
    <mergeCell ref="B13:D13"/>
    <mergeCell ref="E13:M13"/>
    <mergeCell ref="B14:D14"/>
    <mergeCell ref="E14:M14"/>
    <mergeCell ref="B15:D15"/>
    <mergeCell ref="E15:M15"/>
    <mergeCell ref="B10:D10"/>
    <mergeCell ref="E10:M10"/>
    <mergeCell ref="B11:D11"/>
    <mergeCell ref="E11:M11"/>
    <mergeCell ref="B12:D12"/>
    <mergeCell ref="E12:M12"/>
    <mergeCell ref="B20:M20"/>
    <mergeCell ref="B23:M23"/>
    <mergeCell ref="B24:D24"/>
    <mergeCell ref="E24:M24"/>
    <mergeCell ref="B25:D25"/>
    <mergeCell ref="E25:M25"/>
    <mergeCell ref="B16:D16"/>
    <mergeCell ref="E16:M16"/>
    <mergeCell ref="B17:D17"/>
    <mergeCell ref="E17:M17"/>
    <mergeCell ref="B18:D18"/>
    <mergeCell ref="E18:M18"/>
    <mergeCell ref="B29:D29"/>
    <mergeCell ref="E29:M29"/>
    <mergeCell ref="B30:D30"/>
    <mergeCell ref="E30:M30"/>
    <mergeCell ref="B31:D31"/>
    <mergeCell ref="E31:M31"/>
    <mergeCell ref="B26:D26"/>
    <mergeCell ref="E26:M26"/>
    <mergeCell ref="B27:D27"/>
    <mergeCell ref="E27:M27"/>
    <mergeCell ref="B28:D28"/>
    <mergeCell ref="E28:M28"/>
    <mergeCell ref="B48:M48"/>
    <mergeCell ref="B49:D49"/>
    <mergeCell ref="B32:D32"/>
    <mergeCell ref="E32:M32"/>
    <mergeCell ref="B33:D33"/>
    <mergeCell ref="E33:M33"/>
    <mergeCell ref="B45:M45"/>
    <mergeCell ref="B34:D34"/>
    <mergeCell ref="E34:M34"/>
    <mergeCell ref="B35:D35"/>
    <mergeCell ref="E35:M35"/>
    <mergeCell ref="B36:D36"/>
    <mergeCell ref="E36:M36"/>
    <mergeCell ref="B37:D37"/>
    <mergeCell ref="E37:M37"/>
    <mergeCell ref="B38:D38"/>
    <mergeCell ref="E38:M38"/>
    <mergeCell ref="B39:D39"/>
    <mergeCell ref="E39:M39"/>
    <mergeCell ref="B40:D40"/>
    <mergeCell ref="E40:M40"/>
    <mergeCell ref="B41:D41"/>
    <mergeCell ref="E41:M41"/>
    <mergeCell ref="B42:D42"/>
    <mergeCell ref="E42:M42"/>
    <mergeCell ref="B43:D43"/>
    <mergeCell ref="E43:M43"/>
    <mergeCell ref="E49:M49"/>
    <mergeCell ref="B50:D50"/>
    <mergeCell ref="E50:M50"/>
    <mergeCell ref="B51:D51"/>
    <mergeCell ref="E51:M51"/>
    <mergeCell ref="B78:M78"/>
    <mergeCell ref="B52:D52"/>
    <mergeCell ref="E52:M52"/>
    <mergeCell ref="B53:D53"/>
    <mergeCell ref="E53:M53"/>
    <mergeCell ref="B54:D54"/>
    <mergeCell ref="E54:M54"/>
    <mergeCell ref="E68:M68"/>
    <mergeCell ref="B69:D69"/>
    <mergeCell ref="E69:M69"/>
    <mergeCell ref="B64:D64"/>
    <mergeCell ref="E64:M64"/>
    <mergeCell ref="B65:D65"/>
    <mergeCell ref="E65:M65"/>
    <mergeCell ref="B66:D66"/>
    <mergeCell ref="E66:M66"/>
    <mergeCell ref="B79:M79"/>
    <mergeCell ref="B84:M84"/>
    <mergeCell ref="B85:M85"/>
    <mergeCell ref="B55:D55"/>
    <mergeCell ref="E55:M55"/>
    <mergeCell ref="B56:D56"/>
    <mergeCell ref="E56:M56"/>
    <mergeCell ref="B57:D57"/>
    <mergeCell ref="E57:M57"/>
    <mergeCell ref="B61:D61"/>
    <mergeCell ref="E61:M61"/>
    <mergeCell ref="B62:D62"/>
    <mergeCell ref="E62:M62"/>
    <mergeCell ref="B63:D63"/>
    <mergeCell ref="E63:M63"/>
    <mergeCell ref="B58:D58"/>
    <mergeCell ref="E58:M58"/>
    <mergeCell ref="B59:D59"/>
    <mergeCell ref="E59:M59"/>
    <mergeCell ref="B60:D60"/>
    <mergeCell ref="E60:M60"/>
    <mergeCell ref="B67:D67"/>
    <mergeCell ref="E67:M67"/>
    <mergeCell ref="B68:D68"/>
    <mergeCell ref="B73:D73"/>
    <mergeCell ref="E73:M73"/>
    <mergeCell ref="B75:M75"/>
    <mergeCell ref="B70:D70"/>
    <mergeCell ref="E70:M70"/>
    <mergeCell ref="B71:D71"/>
    <mergeCell ref="E71:M71"/>
    <mergeCell ref="B72:D72"/>
    <mergeCell ref="E72:M72"/>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B1:M45"/>
  <sheetViews>
    <sheetView showGridLines="0" workbookViewId="0">
      <selection activeCell="E10" sqref="E10:M10"/>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G2" s="3" t="s">
        <v>13</v>
      </c>
      <c r="I2" s="14"/>
      <c r="M2" s="15"/>
    </row>
    <row r="4" spans="2:13" ht="15" customHeight="1" x14ac:dyDescent="0.2">
      <c r="B4" s="89" t="s">
        <v>1263</v>
      </c>
      <c r="C4" s="90"/>
      <c r="D4" s="90"/>
      <c r="E4" s="90"/>
      <c r="F4" s="90"/>
      <c r="G4" s="90"/>
      <c r="H4" s="90"/>
      <c r="I4" s="90"/>
      <c r="J4" s="90"/>
      <c r="K4" s="90"/>
      <c r="L4" s="90"/>
      <c r="M4" s="91"/>
    </row>
    <row r="5" spans="2:13" ht="105" customHeight="1" x14ac:dyDescent="0.2">
      <c r="B5" s="98" t="s">
        <v>573</v>
      </c>
      <c r="C5" s="99"/>
      <c r="D5" s="99"/>
      <c r="E5" s="99"/>
      <c r="F5" s="99"/>
      <c r="G5" s="99"/>
      <c r="H5" s="99"/>
      <c r="I5" s="99"/>
      <c r="J5" s="99"/>
      <c r="K5" s="99"/>
      <c r="L5" s="99"/>
      <c r="M5" s="100"/>
    </row>
    <row r="8" spans="2:13" ht="15" customHeight="1" x14ac:dyDescent="0.2">
      <c r="B8" s="177" t="s">
        <v>286</v>
      </c>
      <c r="C8" s="177"/>
      <c r="D8" s="177"/>
      <c r="E8" s="177"/>
      <c r="F8" s="177"/>
      <c r="G8" s="177"/>
      <c r="H8" s="177"/>
      <c r="I8" s="177"/>
      <c r="J8" s="177"/>
      <c r="K8" s="177"/>
      <c r="L8" s="177"/>
      <c r="M8" s="177"/>
    </row>
    <row r="9" spans="2:13" ht="30" customHeight="1" x14ac:dyDescent="0.2">
      <c r="B9" s="205" t="s">
        <v>289</v>
      </c>
      <c r="C9" s="206"/>
      <c r="D9" s="207"/>
      <c r="E9" s="208" t="s">
        <v>248</v>
      </c>
      <c r="F9" s="208"/>
      <c r="G9" s="208"/>
      <c r="H9" s="208"/>
      <c r="I9" s="208"/>
      <c r="J9" s="208"/>
      <c r="K9" s="208"/>
      <c r="L9" s="208"/>
      <c r="M9" s="209"/>
    </row>
    <row r="10" spans="2:13" ht="30" customHeight="1" x14ac:dyDescent="0.2">
      <c r="B10" s="205" t="s">
        <v>290</v>
      </c>
      <c r="C10" s="206"/>
      <c r="D10" s="207"/>
      <c r="E10" s="208" t="s">
        <v>302</v>
      </c>
      <c r="F10" s="208"/>
      <c r="G10" s="208"/>
      <c r="H10" s="208"/>
      <c r="I10" s="208"/>
      <c r="J10" s="208"/>
      <c r="K10" s="208"/>
      <c r="L10" s="208"/>
      <c r="M10" s="209"/>
    </row>
    <row r="11" spans="2:13" ht="30" customHeight="1" x14ac:dyDescent="0.2">
      <c r="B11" s="205" t="s">
        <v>291</v>
      </c>
      <c r="C11" s="206"/>
      <c r="D11" s="207"/>
      <c r="E11" s="208" t="s">
        <v>303</v>
      </c>
      <c r="F11" s="208"/>
      <c r="G11" s="208"/>
      <c r="H11" s="208"/>
      <c r="I11" s="208"/>
      <c r="J11" s="208"/>
      <c r="K11" s="208"/>
      <c r="L11" s="208"/>
      <c r="M11" s="209"/>
    </row>
    <row r="12" spans="2:13" ht="30" customHeight="1" x14ac:dyDescent="0.2">
      <c r="B12" s="180" t="s">
        <v>145</v>
      </c>
      <c r="C12" s="180"/>
      <c r="D12" s="180"/>
      <c r="E12" s="153" t="s">
        <v>1552</v>
      </c>
      <c r="F12" s="153"/>
      <c r="G12" s="153"/>
      <c r="H12" s="153"/>
      <c r="I12" s="153"/>
      <c r="J12" s="153"/>
      <c r="K12" s="153"/>
      <c r="L12" s="153"/>
      <c r="M12" s="154"/>
    </row>
    <row r="13" spans="2:13" ht="30" customHeight="1" x14ac:dyDescent="0.2">
      <c r="B13" s="180" t="s">
        <v>262</v>
      </c>
      <c r="C13" s="180"/>
      <c r="D13" s="180"/>
      <c r="E13" s="153"/>
      <c r="F13" s="153"/>
      <c r="G13" s="153"/>
      <c r="H13" s="153"/>
      <c r="I13" s="153"/>
      <c r="J13" s="153"/>
      <c r="K13" s="153"/>
      <c r="L13" s="153"/>
      <c r="M13" s="154"/>
    </row>
    <row r="14" spans="2:13" ht="30" customHeight="1" x14ac:dyDescent="0.2">
      <c r="B14" s="180" t="s">
        <v>263</v>
      </c>
      <c r="C14" s="180"/>
      <c r="D14" s="180"/>
      <c r="E14" s="153"/>
      <c r="F14" s="153"/>
      <c r="G14" s="153"/>
      <c r="H14" s="153"/>
      <c r="I14" s="153"/>
      <c r="J14" s="153"/>
      <c r="K14" s="153"/>
      <c r="L14" s="153"/>
      <c r="M14" s="154"/>
    </row>
    <row r="15" spans="2:13" ht="30" customHeight="1" x14ac:dyDescent="0.2">
      <c r="B15" s="180" t="s">
        <v>264</v>
      </c>
      <c r="C15" s="180"/>
      <c r="D15" s="180"/>
      <c r="E15" s="153"/>
      <c r="F15" s="153"/>
      <c r="G15" s="153"/>
      <c r="H15" s="153"/>
      <c r="I15" s="153"/>
      <c r="J15" s="153"/>
      <c r="K15" s="153"/>
      <c r="L15" s="153"/>
      <c r="M15" s="154"/>
    </row>
    <row r="16" spans="2:13" ht="30" customHeight="1" x14ac:dyDescent="0.2">
      <c r="B16" s="180" t="s">
        <v>265</v>
      </c>
      <c r="C16" s="180"/>
      <c r="D16" s="180"/>
      <c r="E16" s="153"/>
      <c r="F16" s="153"/>
      <c r="G16" s="153"/>
      <c r="H16" s="153"/>
      <c r="I16" s="153"/>
      <c r="J16" s="153"/>
      <c r="K16" s="153"/>
      <c r="L16" s="153"/>
      <c r="M16" s="154"/>
    </row>
    <row r="17" spans="2:13" ht="30" customHeight="1" x14ac:dyDescent="0.2">
      <c r="B17" s="180" t="s">
        <v>266</v>
      </c>
      <c r="C17" s="180"/>
      <c r="D17" s="180"/>
      <c r="E17" s="153"/>
      <c r="F17" s="153"/>
      <c r="G17" s="153"/>
      <c r="H17" s="153"/>
      <c r="I17" s="153"/>
      <c r="J17" s="153"/>
      <c r="K17" s="153"/>
      <c r="L17" s="153"/>
      <c r="M17" s="154"/>
    </row>
    <row r="18" spans="2:13" ht="30" customHeight="1" x14ac:dyDescent="0.2">
      <c r="B18" s="180" t="s">
        <v>267</v>
      </c>
      <c r="C18" s="180"/>
      <c r="D18" s="180"/>
      <c r="E18" s="153"/>
      <c r="F18" s="153"/>
      <c r="G18" s="153"/>
      <c r="H18" s="153"/>
      <c r="I18" s="153"/>
      <c r="J18" s="153"/>
      <c r="K18" s="153"/>
      <c r="L18" s="153"/>
      <c r="M18" s="154"/>
    </row>
    <row r="19" spans="2:13" ht="30" customHeight="1" x14ac:dyDescent="0.2">
      <c r="B19" s="180" t="s">
        <v>268</v>
      </c>
      <c r="C19" s="180"/>
      <c r="D19" s="180"/>
      <c r="E19" s="153"/>
      <c r="F19" s="153"/>
      <c r="G19" s="153"/>
      <c r="H19" s="153"/>
      <c r="I19" s="153"/>
      <c r="J19" s="153"/>
      <c r="K19" s="153"/>
      <c r="L19" s="153"/>
      <c r="M19" s="154"/>
    </row>
    <row r="20" spans="2:13" ht="30" customHeight="1" x14ac:dyDescent="0.2">
      <c r="B20" s="180" t="s">
        <v>269</v>
      </c>
      <c r="C20" s="180"/>
      <c r="D20" s="180"/>
      <c r="E20" s="153"/>
      <c r="F20" s="153"/>
      <c r="G20" s="153"/>
      <c r="H20" s="153"/>
      <c r="I20" s="153"/>
      <c r="J20" s="153"/>
      <c r="K20" s="153"/>
      <c r="L20" s="153"/>
      <c r="M20" s="154"/>
    </row>
    <row r="21" spans="2:13" ht="30" customHeight="1" x14ac:dyDescent="0.2">
      <c r="B21" s="180" t="s">
        <v>270</v>
      </c>
      <c r="C21" s="180"/>
      <c r="D21" s="180"/>
      <c r="E21" s="153"/>
      <c r="F21" s="153"/>
      <c r="G21" s="153"/>
      <c r="H21" s="153"/>
      <c r="I21" s="153"/>
      <c r="J21" s="153"/>
      <c r="K21" s="153"/>
      <c r="L21" s="153"/>
      <c r="M21" s="154"/>
    </row>
    <row r="22" spans="2:13" ht="30" customHeight="1" x14ac:dyDescent="0.2">
      <c r="B22" s="180" t="s">
        <v>271</v>
      </c>
      <c r="C22" s="180"/>
      <c r="D22" s="180"/>
      <c r="E22" s="153"/>
      <c r="F22" s="153"/>
      <c r="G22" s="153"/>
      <c r="H22" s="153"/>
      <c r="I22" s="153"/>
      <c r="J22" s="153"/>
      <c r="K22" s="153"/>
      <c r="L22" s="153"/>
      <c r="M22" s="154"/>
    </row>
    <row r="23" spans="2:13" ht="30" customHeight="1" x14ac:dyDescent="0.2">
      <c r="B23" s="180" t="s">
        <v>272</v>
      </c>
      <c r="C23" s="180"/>
      <c r="D23" s="180"/>
      <c r="E23" s="153"/>
      <c r="F23" s="153"/>
      <c r="G23" s="153"/>
      <c r="H23" s="153"/>
      <c r="I23" s="153"/>
      <c r="J23" s="153"/>
      <c r="K23" s="153"/>
      <c r="L23" s="153"/>
      <c r="M23" s="154"/>
    </row>
    <row r="24" spans="2:13" ht="30" customHeight="1" x14ac:dyDescent="0.2">
      <c r="B24" s="180" t="s">
        <v>273</v>
      </c>
      <c r="C24" s="180"/>
      <c r="D24" s="180"/>
      <c r="E24" s="153"/>
      <c r="F24" s="153"/>
      <c r="G24" s="153"/>
      <c r="H24" s="153"/>
      <c r="I24" s="153"/>
      <c r="J24" s="153"/>
      <c r="K24" s="153"/>
      <c r="L24" s="153"/>
      <c r="M24" s="154"/>
    </row>
    <row r="25" spans="2:13" ht="30" customHeight="1" x14ac:dyDescent="0.2">
      <c r="B25" s="180" t="s">
        <v>274</v>
      </c>
      <c r="C25" s="180"/>
      <c r="D25" s="180"/>
      <c r="E25" s="153"/>
      <c r="F25" s="153"/>
      <c r="G25" s="153"/>
      <c r="H25" s="153"/>
      <c r="I25" s="153"/>
      <c r="J25" s="153"/>
      <c r="K25" s="153"/>
      <c r="L25" s="153"/>
      <c r="M25" s="154"/>
    </row>
    <row r="26" spans="2:13" ht="30" customHeight="1" x14ac:dyDescent="0.2">
      <c r="B26" s="180" t="s">
        <v>275</v>
      </c>
      <c r="C26" s="180"/>
      <c r="D26" s="180"/>
      <c r="E26" s="153"/>
      <c r="F26" s="153"/>
      <c r="G26" s="153"/>
      <c r="H26" s="153"/>
      <c r="I26" s="153"/>
      <c r="J26" s="153"/>
      <c r="K26" s="153"/>
      <c r="L26" s="153"/>
      <c r="M26" s="154"/>
    </row>
    <row r="27" spans="2:13" ht="30" customHeight="1" x14ac:dyDescent="0.2">
      <c r="B27" s="180" t="s">
        <v>276</v>
      </c>
      <c r="C27" s="180"/>
      <c r="D27" s="180"/>
      <c r="E27" s="153"/>
      <c r="F27" s="153"/>
      <c r="G27" s="153"/>
      <c r="H27" s="153"/>
      <c r="I27" s="153"/>
      <c r="J27" s="153"/>
      <c r="K27" s="153"/>
      <c r="L27" s="153"/>
      <c r="M27" s="154"/>
    </row>
    <row r="28" spans="2:13" ht="30" customHeight="1" x14ac:dyDescent="0.2">
      <c r="B28" s="180" t="s">
        <v>277</v>
      </c>
      <c r="C28" s="180"/>
      <c r="D28" s="180"/>
      <c r="E28" s="153"/>
      <c r="F28" s="153"/>
      <c r="G28" s="153"/>
      <c r="H28" s="153"/>
      <c r="I28" s="153"/>
      <c r="J28" s="153"/>
      <c r="K28" s="153"/>
      <c r="L28" s="153"/>
      <c r="M28" s="154"/>
    </row>
    <row r="29" spans="2:13" ht="30" customHeight="1" x14ac:dyDescent="0.2">
      <c r="B29" s="180" t="s">
        <v>278</v>
      </c>
      <c r="C29" s="180"/>
      <c r="D29" s="180"/>
      <c r="E29" s="153"/>
      <c r="F29" s="153"/>
      <c r="G29" s="153"/>
      <c r="H29" s="153"/>
      <c r="I29" s="153"/>
      <c r="J29" s="153"/>
      <c r="K29" s="153"/>
      <c r="L29" s="153"/>
      <c r="M29" s="154"/>
    </row>
    <row r="30" spans="2:13" ht="30" customHeight="1" x14ac:dyDescent="0.2">
      <c r="B30" s="180" t="s">
        <v>279</v>
      </c>
      <c r="C30" s="180"/>
      <c r="D30" s="180"/>
      <c r="E30" s="153"/>
      <c r="F30" s="153"/>
      <c r="G30" s="153"/>
      <c r="H30" s="153"/>
      <c r="I30" s="153"/>
      <c r="J30" s="153"/>
      <c r="K30" s="153"/>
      <c r="L30" s="153"/>
      <c r="M30" s="154"/>
    </row>
    <row r="31" spans="2:13" ht="30" customHeight="1" x14ac:dyDescent="0.2">
      <c r="B31" s="180" t="s">
        <v>280</v>
      </c>
      <c r="C31" s="180"/>
      <c r="D31" s="180"/>
      <c r="E31" s="153"/>
      <c r="F31" s="153"/>
      <c r="G31" s="153"/>
      <c r="H31" s="153"/>
      <c r="I31" s="153"/>
      <c r="J31" s="153"/>
      <c r="K31" s="153"/>
      <c r="L31" s="153"/>
      <c r="M31" s="154"/>
    </row>
    <row r="32" spans="2:13" ht="30" customHeight="1" x14ac:dyDescent="0.2">
      <c r="B32" s="180" t="s">
        <v>281</v>
      </c>
      <c r="C32" s="180"/>
      <c r="D32" s="180"/>
      <c r="E32" s="153"/>
      <c r="F32" s="153"/>
      <c r="G32" s="153"/>
      <c r="H32" s="153"/>
      <c r="I32" s="153"/>
      <c r="J32" s="153"/>
      <c r="K32" s="153"/>
      <c r="L32" s="153"/>
      <c r="M32" s="154"/>
    </row>
    <row r="33" spans="2:13" ht="30" customHeight="1" x14ac:dyDescent="0.2">
      <c r="B33" s="180" t="s">
        <v>282</v>
      </c>
      <c r="C33" s="180"/>
      <c r="D33" s="180"/>
      <c r="E33" s="153"/>
      <c r="F33" s="153"/>
      <c r="G33" s="153"/>
      <c r="H33" s="153"/>
      <c r="I33" s="153"/>
      <c r="J33" s="153"/>
      <c r="K33" s="153"/>
      <c r="L33" s="153"/>
      <c r="M33" s="154"/>
    </row>
    <row r="35" spans="2:13" ht="15" customHeight="1" x14ac:dyDescent="0.2">
      <c r="B35" s="98" t="s">
        <v>283</v>
      </c>
      <c r="C35" s="99"/>
      <c r="D35" s="99"/>
      <c r="E35" s="99"/>
      <c r="F35" s="99"/>
      <c r="G35" s="99"/>
      <c r="H35" s="99"/>
      <c r="I35" s="99"/>
      <c r="J35" s="99"/>
      <c r="K35" s="99"/>
      <c r="L35" s="99"/>
      <c r="M35" s="100"/>
    </row>
    <row r="38" spans="2:13" ht="15" customHeight="1" x14ac:dyDescent="0.2">
      <c r="B38" s="105" t="s">
        <v>540</v>
      </c>
      <c r="C38" s="106"/>
      <c r="D38" s="106"/>
      <c r="E38" s="106"/>
      <c r="F38" s="106"/>
      <c r="G38" s="106"/>
      <c r="H38" s="106"/>
      <c r="I38" s="106"/>
      <c r="J38" s="106"/>
      <c r="K38" s="106"/>
      <c r="L38" s="106"/>
      <c r="M38" s="107"/>
    </row>
    <row r="39" spans="2:13" ht="112.5" customHeight="1" x14ac:dyDescent="0.2">
      <c r="B39" s="126"/>
      <c r="C39" s="127"/>
      <c r="D39" s="127"/>
      <c r="E39" s="127"/>
      <c r="F39" s="127"/>
      <c r="G39" s="127"/>
      <c r="H39" s="127"/>
      <c r="I39" s="127"/>
      <c r="J39" s="127"/>
      <c r="K39" s="127"/>
      <c r="L39" s="127"/>
      <c r="M39" s="128"/>
    </row>
    <row r="41" spans="2:13" ht="15" customHeight="1" x14ac:dyDescent="0.2">
      <c r="B41" s="9" t="s">
        <v>295</v>
      </c>
      <c r="C41" s="10"/>
      <c r="D41" s="10"/>
      <c r="E41" s="10"/>
      <c r="F41" s="10"/>
      <c r="G41" s="10"/>
      <c r="H41" s="10"/>
      <c r="I41" s="10"/>
      <c r="J41" s="10"/>
      <c r="K41" s="10"/>
      <c r="L41" s="10"/>
      <c r="M41" s="11"/>
    </row>
    <row r="44" spans="2:13" ht="15" customHeight="1" x14ac:dyDescent="0.2">
      <c r="B44" s="105" t="s">
        <v>541</v>
      </c>
      <c r="C44" s="106"/>
      <c r="D44" s="106"/>
      <c r="E44" s="106"/>
      <c r="F44" s="106"/>
      <c r="G44" s="106"/>
      <c r="H44" s="106"/>
      <c r="I44" s="106"/>
      <c r="J44" s="106"/>
      <c r="K44" s="106"/>
      <c r="L44" s="106"/>
      <c r="M44" s="107"/>
    </row>
    <row r="45" spans="2:13" ht="112.5" customHeight="1" x14ac:dyDescent="0.2">
      <c r="B45" s="126"/>
      <c r="C45" s="127"/>
      <c r="D45" s="127"/>
      <c r="E45" s="127"/>
      <c r="F45" s="127"/>
      <c r="G45" s="127"/>
      <c r="H45" s="127"/>
      <c r="I45" s="127"/>
      <c r="J45" s="127"/>
      <c r="K45" s="127"/>
      <c r="L45" s="127"/>
      <c r="M45" s="128"/>
    </row>
  </sheetData>
  <sheetProtection algorithmName="SHA-1" hashValue="KTqLvMwQKO2jpB5CxSllIpiZuCU=" saltValue="dvduqrDHkmMD4W82pmOdGQ==" spinCount="100000" sheet="1" objects="1" scenarios="1"/>
  <mergeCells count="58">
    <mergeCell ref="B4:M4"/>
    <mergeCell ref="B5:M5"/>
    <mergeCell ref="B8:M8"/>
    <mergeCell ref="B9:D9"/>
    <mergeCell ref="E9:M9"/>
    <mergeCell ref="B10:D10"/>
    <mergeCell ref="E10:M10"/>
    <mergeCell ref="B11:D11"/>
    <mergeCell ref="E11:M11"/>
    <mergeCell ref="B12:D12"/>
    <mergeCell ref="E12:M12"/>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2:D22"/>
    <mergeCell ref="E22:M22"/>
    <mergeCell ref="B23:D23"/>
    <mergeCell ref="E23:M23"/>
    <mergeCell ref="B24:D24"/>
    <mergeCell ref="E24:M24"/>
    <mergeCell ref="B25:D25"/>
    <mergeCell ref="E25:M25"/>
    <mergeCell ref="B26:D26"/>
    <mergeCell ref="E26:M26"/>
    <mergeCell ref="B27:D27"/>
    <mergeCell ref="E27:M27"/>
    <mergeCell ref="B28:D28"/>
    <mergeCell ref="E28:M28"/>
    <mergeCell ref="B29:D29"/>
    <mergeCell ref="E29:M29"/>
    <mergeCell ref="B30:D30"/>
    <mergeCell ref="E30:M30"/>
    <mergeCell ref="B31:D31"/>
    <mergeCell ref="E31:M31"/>
    <mergeCell ref="B32:D32"/>
    <mergeCell ref="E32:M32"/>
    <mergeCell ref="B33:D33"/>
    <mergeCell ref="E33:M33"/>
    <mergeCell ref="B35:M35"/>
    <mergeCell ref="B38:M38"/>
    <mergeCell ref="B39:M39"/>
    <mergeCell ref="B44:M44"/>
    <mergeCell ref="B45:M45"/>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filterMode="1"/>
  <dimension ref="B1:R89"/>
  <sheetViews>
    <sheetView showGridLines="0" topLeftCell="A7" workbookViewId="0">
      <selection activeCell="B35" sqref="B35:M35"/>
    </sheetView>
  </sheetViews>
  <sheetFormatPr defaultColWidth="9.140625" defaultRowHeight="15" customHeight="1" x14ac:dyDescent="0.2"/>
  <cols>
    <col min="1" max="1" width="1.42578125" style="2" customWidth="1"/>
    <col min="2" max="13" width="8.140625" style="2" customWidth="1"/>
    <col min="14" max="14" width="9.140625" style="2"/>
    <col min="15" max="15" width="8" style="2" customWidth="1"/>
    <col min="16" max="16" width="0" style="2" hidden="1" customWidth="1"/>
    <col min="17" max="17" width="8.85546875" style="2" customWidth="1"/>
    <col min="18" max="18" width="7" style="2" bestFit="1" customWidth="1"/>
    <col min="19" max="16384" width="9.140625" style="2"/>
  </cols>
  <sheetData>
    <row r="1" spans="2:18" ht="7.5" customHeight="1" x14ac:dyDescent="0.2"/>
    <row r="2" spans="2:18" ht="15" customHeight="1" x14ac:dyDescent="0.2">
      <c r="G2" s="3" t="s">
        <v>13</v>
      </c>
      <c r="I2" s="14"/>
      <c r="M2" s="15"/>
    </row>
    <row r="4" spans="2:18" ht="15" customHeight="1" x14ac:dyDescent="0.2">
      <c r="B4" s="89" t="str">
        <f>"LINEA DI INTERVENTO TRASVERSALE 1: "&amp;UPPER('Linee Intervento'!E9)</f>
        <v xml:space="preserve">LINEA DI INTERVENTO TRASVERSALE 1: DIREZIONE E COORDINAMENTO </v>
      </c>
      <c r="C4" s="90"/>
      <c r="D4" s="90"/>
      <c r="E4" s="90"/>
      <c r="F4" s="90"/>
      <c r="G4" s="90"/>
      <c r="H4" s="90"/>
      <c r="I4" s="90"/>
      <c r="J4" s="90"/>
      <c r="K4" s="90"/>
      <c r="L4" s="90"/>
      <c r="M4" s="91"/>
    </row>
    <row r="6" spans="2:18" ht="71.25" customHeight="1" x14ac:dyDescent="0.2">
      <c r="B6" s="214" t="s">
        <v>1471</v>
      </c>
      <c r="C6" s="215"/>
      <c r="D6" s="215"/>
      <c r="E6" s="215"/>
      <c r="F6" s="215"/>
      <c r="G6" s="215"/>
      <c r="H6" s="215"/>
      <c r="I6" s="215"/>
      <c r="J6" s="215"/>
      <c r="K6" s="215"/>
      <c r="L6" s="215"/>
      <c r="M6" s="216"/>
    </row>
    <row r="8" spans="2:18" ht="15" customHeight="1" x14ac:dyDescent="0.2">
      <c r="B8" s="105" t="s">
        <v>249</v>
      </c>
      <c r="C8" s="106"/>
      <c r="D8" s="106"/>
      <c r="E8" s="106"/>
      <c r="F8" s="106"/>
      <c r="G8" s="106"/>
      <c r="H8" s="106"/>
      <c r="I8" s="106"/>
      <c r="J8" s="106"/>
      <c r="K8" s="106"/>
      <c r="L8" s="106"/>
      <c r="M8" s="107"/>
    </row>
    <row r="9" spans="2:18" ht="150" customHeight="1" x14ac:dyDescent="0.2">
      <c r="B9" s="126" t="s">
        <v>1591</v>
      </c>
      <c r="C9" s="210"/>
      <c r="D9" s="210"/>
      <c r="E9" s="210"/>
      <c r="F9" s="210"/>
      <c r="G9" s="210"/>
      <c r="H9" s="210"/>
      <c r="I9" s="210"/>
      <c r="J9" s="210"/>
      <c r="K9" s="210"/>
      <c r="L9" s="210"/>
      <c r="M9" s="211"/>
    </row>
    <row r="10" spans="2:18" ht="15" hidden="1" customHeight="1" x14ac:dyDescent="0.2">
      <c r="Q10" s="12" t="b">
        <f>Q12</f>
        <v>0</v>
      </c>
      <c r="R10" s="12"/>
    </row>
    <row r="11" spans="2:18" ht="15" hidden="1" customHeight="1" x14ac:dyDescent="0.2">
      <c r="Q11" s="12" t="b">
        <f>Q12</f>
        <v>0</v>
      </c>
      <c r="R11" s="12"/>
    </row>
    <row r="12" spans="2:18" ht="15" hidden="1" customHeight="1" x14ac:dyDescent="0.2">
      <c r="B12" s="201" t="s">
        <v>564</v>
      </c>
      <c r="C12" s="201"/>
      <c r="D12" s="201"/>
      <c r="E12" s="201"/>
      <c r="F12" s="201"/>
      <c r="G12" s="201"/>
      <c r="H12" s="201"/>
      <c r="I12" s="201"/>
      <c r="J12" s="201"/>
      <c r="K12" s="201"/>
      <c r="L12" s="201"/>
      <c r="M12" s="201"/>
      <c r="Q12" s="12" t="b">
        <f>IF(COUNTIF(Q13:Q27,TRUE)=15,TRUE,FALSE)</f>
        <v>0</v>
      </c>
      <c r="R12" s="12"/>
    </row>
    <row r="13" spans="2:18" ht="15" hidden="1" customHeight="1" x14ac:dyDescent="0.2">
      <c r="B13" s="212" t="str">
        <f>IF(Partenariato!F9="","",Partenariato!F9)</f>
        <v>Regione</v>
      </c>
      <c r="C13" s="212"/>
      <c r="D13" s="212"/>
      <c r="E13" s="212"/>
      <c r="F13" s="212"/>
      <c r="G13" s="212"/>
      <c r="H13" s="212"/>
      <c r="I13" s="212"/>
      <c r="J13" s="212"/>
      <c r="K13" s="212"/>
      <c r="L13" s="212"/>
      <c r="M13" s="1"/>
      <c r="Q13" s="12" t="b">
        <f>ISBLANK(Partenariato!F9)</f>
        <v>0</v>
      </c>
      <c r="R13" s="12" t="b">
        <f>IF(M13="",FALSE,TRUE)</f>
        <v>0</v>
      </c>
    </row>
    <row r="14" spans="2:18" ht="15" hidden="1" customHeight="1" x14ac:dyDescent="0.2">
      <c r="B14" s="212" t="str">
        <f>IF(Partenariato!F10="","",Partenariato!F10)</f>
        <v>Ente Locale</v>
      </c>
      <c r="C14" s="212"/>
      <c r="D14" s="212"/>
      <c r="E14" s="212"/>
      <c r="F14" s="212"/>
      <c r="G14" s="212"/>
      <c r="H14" s="212"/>
      <c r="I14" s="212"/>
      <c r="J14" s="212"/>
      <c r="K14" s="212"/>
      <c r="L14" s="212"/>
      <c r="M14" s="1"/>
      <c r="Q14" s="12" t="b">
        <f>ISBLANK(Partenariato!F10)</f>
        <v>0</v>
      </c>
      <c r="R14" s="12" t="b">
        <f t="shared" ref="R14:R27" si="0">IF(M14="",FALSE,TRUE)</f>
        <v>0</v>
      </c>
    </row>
    <row r="15" spans="2:18" ht="15" hidden="1" customHeight="1" x14ac:dyDescent="0.2">
      <c r="B15" s="212" t="str">
        <f>IF(Partenariato!F11="","",Partenariato!F11)</f>
        <v>AgID</v>
      </c>
      <c r="C15" s="212"/>
      <c r="D15" s="212"/>
      <c r="E15" s="212"/>
      <c r="F15" s="212"/>
      <c r="G15" s="212"/>
      <c r="H15" s="212"/>
      <c r="I15" s="212"/>
      <c r="J15" s="212"/>
      <c r="K15" s="212"/>
      <c r="L15" s="212"/>
      <c r="M15" s="1"/>
      <c r="Q15" s="12" t="b">
        <f>ISBLANK(Partenariato!F11)</f>
        <v>0</v>
      </c>
      <c r="R15" s="12" t="b">
        <f t="shared" si="0"/>
        <v>0</v>
      </c>
    </row>
    <row r="16" spans="2:18" ht="15" hidden="1" customHeight="1" x14ac:dyDescent="0.2">
      <c r="B16" s="212" t="str">
        <f>IF(Partenariato!F12="","",Partenariato!F12)</f>
        <v>Panel di Amministrazioni servite – campione rappresentativo</v>
      </c>
      <c r="C16" s="212"/>
      <c r="D16" s="212"/>
      <c r="E16" s="212"/>
      <c r="F16" s="212"/>
      <c r="G16" s="212"/>
      <c r="H16" s="212"/>
      <c r="I16" s="212"/>
      <c r="J16" s="212"/>
      <c r="K16" s="212"/>
      <c r="L16" s="212"/>
      <c r="M16" s="1"/>
      <c r="Q16" s="12" t="b">
        <f>ISBLANK(Partenariato!F12)</f>
        <v>0</v>
      </c>
      <c r="R16" s="12" t="b">
        <f t="shared" si="0"/>
        <v>0</v>
      </c>
    </row>
    <row r="17" spans="2:18" ht="15" hidden="1" customHeight="1" x14ac:dyDescent="0.2">
      <c r="B17" s="212" t="e">
        <f>IF(Partenariato!#REF!="","",Partenariato!#REF!)</f>
        <v>#REF!</v>
      </c>
      <c r="C17" s="212"/>
      <c r="D17" s="212"/>
      <c r="E17" s="212"/>
      <c r="F17" s="212"/>
      <c r="G17" s="212"/>
      <c r="H17" s="212"/>
      <c r="I17" s="212"/>
      <c r="J17" s="212"/>
      <c r="K17" s="212"/>
      <c r="L17" s="212"/>
      <c r="M17" s="1"/>
      <c r="Q17" s="12" t="b">
        <f>ISBLANK(Partenariato!#REF!)</f>
        <v>0</v>
      </c>
      <c r="R17" s="12" t="b">
        <f t="shared" si="0"/>
        <v>0</v>
      </c>
    </row>
    <row r="18" spans="2:18" ht="15" hidden="1" customHeight="1" x14ac:dyDescent="0.2">
      <c r="B18" s="212" t="str">
        <f>IF(Partenariato!F13="","",Partenariato!F13)</f>
        <v>ARAN (Agenzia per la Rappresentanza Negoziale delle Pubbliche Amministrazioni)</v>
      </c>
      <c r="C18" s="212"/>
      <c r="D18" s="212"/>
      <c r="E18" s="212"/>
      <c r="F18" s="212"/>
      <c r="G18" s="212"/>
      <c r="H18" s="212"/>
      <c r="I18" s="212"/>
      <c r="J18" s="212"/>
      <c r="K18" s="212"/>
      <c r="L18" s="212"/>
      <c r="M18" s="1"/>
      <c r="Q18" s="12" t="b">
        <f>ISBLANK(Partenariato!F13)</f>
        <v>0</v>
      </c>
      <c r="R18" s="12" t="b">
        <f t="shared" si="0"/>
        <v>0</v>
      </c>
    </row>
    <row r="19" spans="2:18" ht="15" hidden="1" customHeight="1" x14ac:dyDescent="0.2">
      <c r="B19" s="212" t="str">
        <f>IF(Partenariato!F14="","",Partenariato!F14)</f>
        <v>Ragioneria Generale dello Stato</v>
      </c>
      <c r="C19" s="212"/>
      <c r="D19" s="212"/>
      <c r="E19" s="212"/>
      <c r="F19" s="212"/>
      <c r="G19" s="212"/>
      <c r="H19" s="212"/>
      <c r="I19" s="212"/>
      <c r="J19" s="212"/>
      <c r="K19" s="212"/>
      <c r="L19" s="212"/>
      <c r="M19" s="1"/>
      <c r="Q19" s="12" t="b">
        <f>ISBLANK(Partenariato!F14)</f>
        <v>0</v>
      </c>
      <c r="R19" s="12" t="b">
        <f t="shared" si="0"/>
        <v>0</v>
      </c>
    </row>
    <row r="20" spans="2:18" ht="15" hidden="1" customHeight="1" x14ac:dyDescent="0.2">
      <c r="B20" s="212" t="str">
        <f>IF(Partenariato!F16="","",Partenariato!F16)</f>
        <v/>
      </c>
      <c r="C20" s="212"/>
      <c r="D20" s="212"/>
      <c r="E20" s="212"/>
      <c r="F20" s="212"/>
      <c r="G20" s="212"/>
      <c r="H20" s="212"/>
      <c r="I20" s="212"/>
      <c r="J20" s="212"/>
      <c r="K20" s="212"/>
      <c r="L20" s="212"/>
      <c r="M20" s="1"/>
      <c r="Q20" s="12" t="b">
        <f>ISBLANK(Partenariato!F16)</f>
        <v>1</v>
      </c>
      <c r="R20" s="12" t="b">
        <f t="shared" si="0"/>
        <v>0</v>
      </c>
    </row>
    <row r="21" spans="2:18" ht="15" hidden="1" customHeight="1" x14ac:dyDescent="0.2">
      <c r="B21" s="212" t="str">
        <f>IF(Partenariato!F17="","",Partenariato!F17)</f>
        <v/>
      </c>
      <c r="C21" s="212"/>
      <c r="D21" s="212"/>
      <c r="E21" s="212"/>
      <c r="F21" s="212"/>
      <c r="G21" s="212"/>
      <c r="H21" s="212"/>
      <c r="I21" s="212"/>
      <c r="J21" s="212"/>
      <c r="K21" s="212"/>
      <c r="L21" s="212"/>
      <c r="M21" s="1"/>
      <c r="Q21" s="12" t="b">
        <f>ISBLANK(Partenariato!F17)</f>
        <v>1</v>
      </c>
      <c r="R21" s="12" t="b">
        <f t="shared" si="0"/>
        <v>0</v>
      </c>
    </row>
    <row r="22" spans="2:18" ht="15" hidden="1" customHeight="1" x14ac:dyDescent="0.2">
      <c r="B22" s="212" t="str">
        <f>IF(Partenariato!F18="","",Partenariato!F18)</f>
        <v/>
      </c>
      <c r="C22" s="212"/>
      <c r="D22" s="212"/>
      <c r="E22" s="212"/>
      <c r="F22" s="212"/>
      <c r="G22" s="212"/>
      <c r="H22" s="212"/>
      <c r="I22" s="212"/>
      <c r="J22" s="212"/>
      <c r="K22" s="212"/>
      <c r="L22" s="212"/>
      <c r="M22" s="1"/>
      <c r="Q22" s="12" t="b">
        <f>ISBLANK(Partenariato!F18)</f>
        <v>1</v>
      </c>
      <c r="R22" s="12" t="b">
        <f t="shared" si="0"/>
        <v>0</v>
      </c>
    </row>
    <row r="23" spans="2:18" ht="15" hidden="1" customHeight="1" x14ac:dyDescent="0.2">
      <c r="B23" s="212" t="str">
        <f>IF(Partenariato!F19="","",Partenariato!F19)</f>
        <v/>
      </c>
      <c r="C23" s="212"/>
      <c r="D23" s="212"/>
      <c r="E23" s="212"/>
      <c r="F23" s="212"/>
      <c r="G23" s="212"/>
      <c r="H23" s="212"/>
      <c r="I23" s="212"/>
      <c r="J23" s="212"/>
      <c r="K23" s="212"/>
      <c r="L23" s="212"/>
      <c r="M23" s="1"/>
      <c r="Q23" s="12" t="b">
        <f>ISBLANK(Partenariato!F19)</f>
        <v>1</v>
      </c>
      <c r="R23" s="12" t="b">
        <f t="shared" si="0"/>
        <v>0</v>
      </c>
    </row>
    <row r="24" spans="2:18" ht="15" hidden="1" customHeight="1" x14ac:dyDescent="0.2">
      <c r="B24" s="212" t="str">
        <f>IF(Partenariato!F20="","",Partenariato!F20)</f>
        <v/>
      </c>
      <c r="C24" s="212"/>
      <c r="D24" s="212"/>
      <c r="E24" s="212"/>
      <c r="F24" s="212"/>
      <c r="G24" s="212"/>
      <c r="H24" s="212"/>
      <c r="I24" s="212"/>
      <c r="J24" s="212"/>
      <c r="K24" s="212"/>
      <c r="L24" s="212"/>
      <c r="M24" s="1"/>
      <c r="Q24" s="12" t="b">
        <f>ISBLANK(Partenariato!F20)</f>
        <v>1</v>
      </c>
      <c r="R24" s="12" t="b">
        <f t="shared" si="0"/>
        <v>0</v>
      </c>
    </row>
    <row r="25" spans="2:18" ht="15" hidden="1" customHeight="1" x14ac:dyDescent="0.2">
      <c r="B25" s="212" t="str">
        <f>IF(Partenariato!F21="","",Partenariato!F21)</f>
        <v/>
      </c>
      <c r="C25" s="212"/>
      <c r="D25" s="212"/>
      <c r="E25" s="212"/>
      <c r="F25" s="212"/>
      <c r="G25" s="212"/>
      <c r="H25" s="212"/>
      <c r="I25" s="212"/>
      <c r="J25" s="212"/>
      <c r="K25" s="212"/>
      <c r="L25" s="212"/>
      <c r="M25" s="1"/>
      <c r="Q25" s="12" t="b">
        <f>ISBLANK(Partenariato!F21)</f>
        <v>1</v>
      </c>
      <c r="R25" s="12" t="b">
        <f t="shared" si="0"/>
        <v>0</v>
      </c>
    </row>
    <row r="26" spans="2:18" ht="15" hidden="1" customHeight="1" x14ac:dyDescent="0.2">
      <c r="B26" s="212" t="str">
        <f>IF(Partenariato!F22="","",Partenariato!F22)</f>
        <v/>
      </c>
      <c r="C26" s="212"/>
      <c r="D26" s="212"/>
      <c r="E26" s="212"/>
      <c r="F26" s="212"/>
      <c r="G26" s="212"/>
      <c r="H26" s="212"/>
      <c r="I26" s="212"/>
      <c r="J26" s="212"/>
      <c r="K26" s="212"/>
      <c r="L26" s="212"/>
      <c r="M26" s="1"/>
      <c r="Q26" s="12" t="b">
        <f>ISBLANK(Partenariato!F22)</f>
        <v>1</v>
      </c>
      <c r="R26" s="12" t="b">
        <f t="shared" si="0"/>
        <v>0</v>
      </c>
    </row>
    <row r="27" spans="2:18" ht="15" hidden="1" customHeight="1" x14ac:dyDescent="0.2">
      <c r="B27" s="212" t="str">
        <f>IF(Partenariato!F23="","",Partenariato!F23)</f>
        <v/>
      </c>
      <c r="C27" s="212"/>
      <c r="D27" s="212"/>
      <c r="E27" s="212"/>
      <c r="F27" s="212"/>
      <c r="G27" s="212"/>
      <c r="H27" s="212"/>
      <c r="I27" s="212"/>
      <c r="J27" s="212"/>
      <c r="K27" s="212"/>
      <c r="L27" s="212"/>
      <c r="M27" s="1"/>
      <c r="Q27" s="12" t="b">
        <f>ISBLANK(Partenariato!F23)</f>
        <v>1</v>
      </c>
      <c r="R27" s="12" t="b">
        <f t="shared" si="0"/>
        <v>0</v>
      </c>
    </row>
    <row r="28" spans="2:18" ht="15" hidden="1" customHeight="1" x14ac:dyDescent="0.2">
      <c r="Q28" s="12" t="b">
        <f>Q12</f>
        <v>0</v>
      </c>
      <c r="R28" s="12"/>
    </row>
    <row r="31" spans="2:18" ht="15" customHeight="1" x14ac:dyDescent="0.2">
      <c r="B31" s="89" t="str">
        <f>"LINEA DI INTERVENTO TRASVERSALE 2: "&amp;UPPER('Linee Intervento'!E10)</f>
        <v>LINEA DI INTERVENTO TRASVERSALE 2: COMUNICAZIONE / DISSEMINAZIONE</v>
      </c>
      <c r="C31" s="90"/>
      <c r="D31" s="90"/>
      <c r="E31" s="90"/>
      <c r="F31" s="90"/>
      <c r="G31" s="90"/>
      <c r="H31" s="90"/>
      <c r="I31" s="90"/>
      <c r="J31" s="90"/>
      <c r="K31" s="90"/>
      <c r="L31" s="90"/>
      <c r="M31" s="91"/>
    </row>
    <row r="34" spans="2:18" ht="45" customHeight="1" x14ac:dyDescent="0.2">
      <c r="B34" s="195" t="s">
        <v>567</v>
      </c>
      <c r="C34" s="196"/>
      <c r="D34" s="196"/>
      <c r="E34" s="196"/>
      <c r="F34" s="196"/>
      <c r="G34" s="196"/>
      <c r="H34" s="196"/>
      <c r="I34" s="196"/>
      <c r="J34" s="196"/>
      <c r="K34" s="196"/>
      <c r="L34" s="196"/>
      <c r="M34" s="213"/>
    </row>
    <row r="35" spans="2:18" ht="150" customHeight="1" x14ac:dyDescent="0.2">
      <c r="B35" s="126" t="s">
        <v>1567</v>
      </c>
      <c r="C35" s="210"/>
      <c r="D35" s="210"/>
      <c r="E35" s="210"/>
      <c r="F35" s="210"/>
      <c r="G35" s="210"/>
      <c r="H35" s="210"/>
      <c r="I35" s="210"/>
      <c r="J35" s="210"/>
      <c r="K35" s="210"/>
      <c r="L35" s="210"/>
      <c r="M35" s="211"/>
    </row>
    <row r="36" spans="2:18" ht="15" hidden="1" customHeight="1" x14ac:dyDescent="0.2">
      <c r="Q36" s="12" t="b">
        <f>Q38</f>
        <v>0</v>
      </c>
      <c r="R36" s="12"/>
    </row>
    <row r="37" spans="2:18" ht="15" hidden="1" customHeight="1" x14ac:dyDescent="0.2">
      <c r="Q37" s="12" t="b">
        <f>Q38</f>
        <v>0</v>
      </c>
      <c r="R37" s="12"/>
    </row>
    <row r="38" spans="2:18" ht="15" hidden="1" customHeight="1" x14ac:dyDescent="0.2">
      <c r="B38" s="201" t="s">
        <v>564</v>
      </c>
      <c r="C38" s="201"/>
      <c r="D38" s="201"/>
      <c r="E38" s="201"/>
      <c r="F38" s="201"/>
      <c r="G38" s="201"/>
      <c r="H38" s="201"/>
      <c r="I38" s="201"/>
      <c r="J38" s="201"/>
      <c r="K38" s="201"/>
      <c r="L38" s="201"/>
      <c r="M38" s="201"/>
      <c r="Q38" s="12" t="b">
        <f>IF(COUNTIF(Q39:Q53,TRUE)=15,TRUE,FALSE)</f>
        <v>0</v>
      </c>
      <c r="R38" s="12"/>
    </row>
    <row r="39" spans="2:18" ht="15" hidden="1" customHeight="1" x14ac:dyDescent="0.2">
      <c r="B39" s="212" t="str">
        <f>IF(Partenariato!F9="","",Partenariato!F9)</f>
        <v>Regione</v>
      </c>
      <c r="C39" s="212"/>
      <c r="D39" s="212"/>
      <c r="E39" s="212"/>
      <c r="F39" s="212"/>
      <c r="G39" s="212"/>
      <c r="H39" s="212"/>
      <c r="I39" s="212"/>
      <c r="J39" s="212"/>
      <c r="K39" s="212"/>
      <c r="L39" s="212"/>
      <c r="M39" s="1"/>
      <c r="Q39" s="12" t="b">
        <f>ISBLANK(Partenariato!F9)</f>
        <v>0</v>
      </c>
      <c r="R39" s="12" t="b">
        <f>IF(M39="",FALSE,TRUE)</f>
        <v>0</v>
      </c>
    </row>
    <row r="40" spans="2:18" ht="15" hidden="1" customHeight="1" x14ac:dyDescent="0.2">
      <c r="B40" s="212" t="str">
        <f>IF(Partenariato!F10="","",Partenariato!F10)</f>
        <v>Ente Locale</v>
      </c>
      <c r="C40" s="212"/>
      <c r="D40" s="212"/>
      <c r="E40" s="212"/>
      <c r="F40" s="212"/>
      <c r="G40" s="212"/>
      <c r="H40" s="212"/>
      <c r="I40" s="212"/>
      <c r="J40" s="212"/>
      <c r="K40" s="212"/>
      <c r="L40" s="212"/>
      <c r="M40" s="1"/>
      <c r="Q40" s="12" t="b">
        <f>ISBLANK(Partenariato!F10)</f>
        <v>0</v>
      </c>
      <c r="R40" s="12" t="b">
        <f t="shared" ref="R40:R53" si="1">IF(M40="",FALSE,TRUE)</f>
        <v>0</v>
      </c>
    </row>
    <row r="41" spans="2:18" ht="15" hidden="1" customHeight="1" x14ac:dyDescent="0.2">
      <c r="B41" s="212" t="str">
        <f>IF(Partenariato!F11="","",Partenariato!F11)</f>
        <v>AgID</v>
      </c>
      <c r="C41" s="212"/>
      <c r="D41" s="212"/>
      <c r="E41" s="212"/>
      <c r="F41" s="212"/>
      <c r="G41" s="212"/>
      <c r="H41" s="212"/>
      <c r="I41" s="212"/>
      <c r="J41" s="212"/>
      <c r="K41" s="212"/>
      <c r="L41" s="212"/>
      <c r="M41" s="1"/>
      <c r="Q41" s="12" t="b">
        <f>ISBLANK(Partenariato!F11)</f>
        <v>0</v>
      </c>
      <c r="R41" s="12" t="b">
        <f t="shared" si="1"/>
        <v>0</v>
      </c>
    </row>
    <row r="42" spans="2:18" ht="15" hidden="1" customHeight="1" x14ac:dyDescent="0.2">
      <c r="B42" s="212" t="str">
        <f>IF(Partenariato!F12="","",Partenariato!F12)</f>
        <v>Panel di Amministrazioni servite – campione rappresentativo</v>
      </c>
      <c r="C42" s="212"/>
      <c r="D42" s="212"/>
      <c r="E42" s="212"/>
      <c r="F42" s="212"/>
      <c r="G42" s="212"/>
      <c r="H42" s="212"/>
      <c r="I42" s="212"/>
      <c r="J42" s="212"/>
      <c r="K42" s="212"/>
      <c r="L42" s="212"/>
      <c r="M42" s="1"/>
      <c r="Q42" s="12" t="b">
        <f>ISBLANK(Partenariato!F12)</f>
        <v>0</v>
      </c>
      <c r="R42" s="12" t="b">
        <f t="shared" si="1"/>
        <v>0</v>
      </c>
    </row>
    <row r="43" spans="2:18" ht="15" hidden="1" customHeight="1" x14ac:dyDescent="0.2">
      <c r="B43" s="212" t="e">
        <f>IF(Partenariato!#REF!="","",Partenariato!#REF!)</f>
        <v>#REF!</v>
      </c>
      <c r="C43" s="212"/>
      <c r="D43" s="212"/>
      <c r="E43" s="212"/>
      <c r="F43" s="212"/>
      <c r="G43" s="212"/>
      <c r="H43" s="212"/>
      <c r="I43" s="212"/>
      <c r="J43" s="212"/>
      <c r="K43" s="212"/>
      <c r="L43" s="212"/>
      <c r="M43" s="1"/>
      <c r="Q43" s="12" t="b">
        <f>ISBLANK(Partenariato!#REF!)</f>
        <v>0</v>
      </c>
      <c r="R43" s="12" t="b">
        <f t="shared" si="1"/>
        <v>0</v>
      </c>
    </row>
    <row r="44" spans="2:18" ht="15" hidden="1" customHeight="1" x14ac:dyDescent="0.2">
      <c r="B44" s="212" t="str">
        <f>IF(Partenariato!F13="","",Partenariato!F13)</f>
        <v>ARAN (Agenzia per la Rappresentanza Negoziale delle Pubbliche Amministrazioni)</v>
      </c>
      <c r="C44" s="212"/>
      <c r="D44" s="212"/>
      <c r="E44" s="212"/>
      <c r="F44" s="212"/>
      <c r="G44" s="212"/>
      <c r="H44" s="212"/>
      <c r="I44" s="212"/>
      <c r="J44" s="212"/>
      <c r="K44" s="212"/>
      <c r="L44" s="212"/>
      <c r="M44" s="1"/>
      <c r="Q44" s="12" t="b">
        <f>ISBLANK(Partenariato!F13)</f>
        <v>0</v>
      </c>
      <c r="R44" s="12" t="b">
        <f t="shared" si="1"/>
        <v>0</v>
      </c>
    </row>
    <row r="45" spans="2:18" ht="15" hidden="1" customHeight="1" x14ac:dyDescent="0.2">
      <c r="B45" s="212" t="str">
        <f>IF(Partenariato!F14="","",Partenariato!F14)</f>
        <v>Ragioneria Generale dello Stato</v>
      </c>
      <c r="C45" s="212"/>
      <c r="D45" s="212"/>
      <c r="E45" s="212"/>
      <c r="F45" s="212"/>
      <c r="G45" s="212"/>
      <c r="H45" s="212"/>
      <c r="I45" s="212"/>
      <c r="J45" s="212"/>
      <c r="K45" s="212"/>
      <c r="L45" s="212"/>
      <c r="M45" s="1"/>
      <c r="Q45" s="12" t="b">
        <f>ISBLANK(Partenariato!F14)</f>
        <v>0</v>
      </c>
      <c r="R45" s="12" t="b">
        <f t="shared" si="1"/>
        <v>0</v>
      </c>
    </row>
    <row r="46" spans="2:18" ht="15" hidden="1" customHeight="1" x14ac:dyDescent="0.2">
      <c r="B46" s="212" t="str">
        <f>IF(Partenariato!F16="","",Partenariato!F16)</f>
        <v/>
      </c>
      <c r="C46" s="212"/>
      <c r="D46" s="212"/>
      <c r="E46" s="212"/>
      <c r="F46" s="212"/>
      <c r="G46" s="212"/>
      <c r="H46" s="212"/>
      <c r="I46" s="212"/>
      <c r="J46" s="212"/>
      <c r="K46" s="212"/>
      <c r="L46" s="212"/>
      <c r="M46" s="1"/>
      <c r="Q46" s="12" t="b">
        <f>ISBLANK(Partenariato!F16)</f>
        <v>1</v>
      </c>
      <c r="R46" s="12" t="b">
        <f t="shared" si="1"/>
        <v>0</v>
      </c>
    </row>
    <row r="47" spans="2:18" ht="15" hidden="1" customHeight="1" x14ac:dyDescent="0.2">
      <c r="B47" s="212" t="str">
        <f>IF(Partenariato!F17="","",Partenariato!F17)</f>
        <v/>
      </c>
      <c r="C47" s="212"/>
      <c r="D47" s="212"/>
      <c r="E47" s="212"/>
      <c r="F47" s="212"/>
      <c r="G47" s="212"/>
      <c r="H47" s="212"/>
      <c r="I47" s="212"/>
      <c r="J47" s="212"/>
      <c r="K47" s="212"/>
      <c r="L47" s="212"/>
      <c r="M47" s="1"/>
      <c r="Q47" s="12" t="b">
        <f>ISBLANK(Partenariato!F17)</f>
        <v>1</v>
      </c>
      <c r="R47" s="12" t="b">
        <f t="shared" si="1"/>
        <v>0</v>
      </c>
    </row>
    <row r="48" spans="2:18" ht="15" hidden="1" customHeight="1" x14ac:dyDescent="0.2">
      <c r="B48" s="212" t="str">
        <f>IF(Partenariato!F18="","",Partenariato!F18)</f>
        <v/>
      </c>
      <c r="C48" s="212"/>
      <c r="D48" s="212"/>
      <c r="E48" s="212"/>
      <c r="F48" s="212"/>
      <c r="G48" s="212"/>
      <c r="H48" s="212"/>
      <c r="I48" s="212"/>
      <c r="J48" s="212"/>
      <c r="K48" s="212"/>
      <c r="L48" s="212"/>
      <c r="M48" s="1"/>
      <c r="Q48" s="12" t="b">
        <f>ISBLANK(Partenariato!F18)</f>
        <v>1</v>
      </c>
      <c r="R48" s="12" t="b">
        <f t="shared" si="1"/>
        <v>0</v>
      </c>
    </row>
    <row r="49" spans="2:18" ht="15" hidden="1" customHeight="1" x14ac:dyDescent="0.2">
      <c r="B49" s="212" t="str">
        <f>IF(Partenariato!F19="","",Partenariato!F19)</f>
        <v/>
      </c>
      <c r="C49" s="212"/>
      <c r="D49" s="212"/>
      <c r="E49" s="212"/>
      <c r="F49" s="212"/>
      <c r="G49" s="212"/>
      <c r="H49" s="212"/>
      <c r="I49" s="212"/>
      <c r="J49" s="212"/>
      <c r="K49" s="212"/>
      <c r="L49" s="212"/>
      <c r="M49" s="1"/>
      <c r="Q49" s="12" t="b">
        <f>ISBLANK(Partenariato!F19)</f>
        <v>1</v>
      </c>
      <c r="R49" s="12" t="b">
        <f t="shared" si="1"/>
        <v>0</v>
      </c>
    </row>
    <row r="50" spans="2:18" ht="15" hidden="1" customHeight="1" x14ac:dyDescent="0.2">
      <c r="B50" s="212" t="str">
        <f>IF(Partenariato!F20="","",Partenariato!F20)</f>
        <v/>
      </c>
      <c r="C50" s="212"/>
      <c r="D50" s="212"/>
      <c r="E50" s="212"/>
      <c r="F50" s="212"/>
      <c r="G50" s="212"/>
      <c r="H50" s="212"/>
      <c r="I50" s="212"/>
      <c r="J50" s="212"/>
      <c r="K50" s="212"/>
      <c r="L50" s="212"/>
      <c r="M50" s="1"/>
      <c r="Q50" s="12" t="b">
        <f>ISBLANK(Partenariato!F20)</f>
        <v>1</v>
      </c>
      <c r="R50" s="12" t="b">
        <f t="shared" si="1"/>
        <v>0</v>
      </c>
    </row>
    <row r="51" spans="2:18" ht="15" hidden="1" customHeight="1" x14ac:dyDescent="0.2">
      <c r="B51" s="212" t="str">
        <f>IF(Partenariato!F21="","",Partenariato!F21)</f>
        <v/>
      </c>
      <c r="C51" s="212"/>
      <c r="D51" s="212"/>
      <c r="E51" s="212"/>
      <c r="F51" s="212"/>
      <c r="G51" s="212"/>
      <c r="H51" s="212"/>
      <c r="I51" s="212"/>
      <c r="J51" s="212"/>
      <c r="K51" s="212"/>
      <c r="L51" s="212"/>
      <c r="M51" s="1"/>
      <c r="Q51" s="12" t="b">
        <f>ISBLANK(Partenariato!F21)</f>
        <v>1</v>
      </c>
      <c r="R51" s="12" t="b">
        <f t="shared" si="1"/>
        <v>0</v>
      </c>
    </row>
    <row r="52" spans="2:18" ht="15" hidden="1" customHeight="1" x14ac:dyDescent="0.2">
      <c r="B52" s="212" t="str">
        <f>IF(Partenariato!F22="","",Partenariato!F22)</f>
        <v/>
      </c>
      <c r="C52" s="212"/>
      <c r="D52" s="212"/>
      <c r="E52" s="212"/>
      <c r="F52" s="212"/>
      <c r="G52" s="212"/>
      <c r="H52" s="212"/>
      <c r="I52" s="212"/>
      <c r="J52" s="212"/>
      <c r="K52" s="212"/>
      <c r="L52" s="212"/>
      <c r="M52" s="1"/>
      <c r="Q52" s="12" t="b">
        <f>ISBLANK(Partenariato!F22)</f>
        <v>1</v>
      </c>
      <c r="R52" s="12" t="b">
        <f t="shared" si="1"/>
        <v>0</v>
      </c>
    </row>
    <row r="53" spans="2:18" ht="15" hidden="1" customHeight="1" x14ac:dyDescent="0.2">
      <c r="B53" s="212" t="str">
        <f>IF(Partenariato!F23="","",Partenariato!F23)</f>
        <v/>
      </c>
      <c r="C53" s="212"/>
      <c r="D53" s="212"/>
      <c r="E53" s="212"/>
      <c r="F53" s="212"/>
      <c r="G53" s="212"/>
      <c r="H53" s="212"/>
      <c r="I53" s="212"/>
      <c r="J53" s="212"/>
      <c r="K53" s="212"/>
      <c r="L53" s="212"/>
      <c r="M53" s="1"/>
      <c r="Q53" s="12" t="b">
        <f>ISBLANK(Partenariato!F23)</f>
        <v>1</v>
      </c>
      <c r="R53" s="12" t="b">
        <f t="shared" si="1"/>
        <v>0</v>
      </c>
    </row>
    <row r="54" spans="2:18" ht="15" hidden="1" customHeight="1" x14ac:dyDescent="0.2">
      <c r="Q54" s="12" t="b">
        <f>Q38</f>
        <v>0</v>
      </c>
      <c r="R54" s="12"/>
    </row>
    <row r="56" spans="2:18" ht="15" customHeight="1" x14ac:dyDescent="0.2">
      <c r="B56" s="89" t="str">
        <f>"LINEA DI INTERVENTO TRASVERSALE 3: "&amp;UPPER('Linee Intervento'!E11)</f>
        <v>LINEA DI INTERVENTO TRASVERSALE 3: MONITORAGGIO E VALUTAZIONE</v>
      </c>
      <c r="C56" s="90"/>
      <c r="D56" s="90"/>
      <c r="E56" s="90"/>
      <c r="F56" s="90"/>
      <c r="G56" s="90"/>
      <c r="H56" s="90"/>
      <c r="I56" s="90"/>
      <c r="J56" s="90"/>
      <c r="K56" s="90"/>
      <c r="L56" s="90"/>
      <c r="M56" s="91"/>
    </row>
    <row r="59" spans="2:18" ht="97.5" customHeight="1" x14ac:dyDescent="0.2">
      <c r="B59" s="195" t="s">
        <v>261</v>
      </c>
      <c r="C59" s="196"/>
      <c r="D59" s="196"/>
      <c r="E59" s="196"/>
      <c r="F59" s="196"/>
      <c r="G59" s="196"/>
      <c r="H59" s="196"/>
      <c r="I59" s="196"/>
      <c r="J59" s="196"/>
      <c r="K59" s="196"/>
      <c r="L59" s="196"/>
      <c r="M59" s="213"/>
    </row>
    <row r="60" spans="2:18" ht="150" customHeight="1" x14ac:dyDescent="0.2">
      <c r="B60" s="126" t="s">
        <v>1568</v>
      </c>
      <c r="C60" s="210"/>
      <c r="D60" s="210"/>
      <c r="E60" s="210"/>
      <c r="F60" s="210"/>
      <c r="G60" s="210"/>
      <c r="H60" s="210"/>
      <c r="I60" s="210"/>
      <c r="J60" s="210"/>
      <c r="K60" s="210"/>
      <c r="L60" s="210"/>
      <c r="M60" s="211"/>
    </row>
    <row r="61" spans="2:18" ht="15" hidden="1" customHeight="1" x14ac:dyDescent="0.2">
      <c r="Q61" s="12" t="b">
        <f>Q63</f>
        <v>0</v>
      </c>
      <c r="R61" s="12"/>
    </row>
    <row r="62" spans="2:18" ht="15" hidden="1" customHeight="1" x14ac:dyDescent="0.2">
      <c r="Q62" s="12" t="b">
        <f>Q63</f>
        <v>0</v>
      </c>
      <c r="R62" s="12"/>
    </row>
    <row r="63" spans="2:18" ht="15" hidden="1" customHeight="1" x14ac:dyDescent="0.2">
      <c r="B63" s="201" t="s">
        <v>564</v>
      </c>
      <c r="C63" s="201"/>
      <c r="D63" s="201"/>
      <c r="E63" s="201"/>
      <c r="F63" s="201"/>
      <c r="G63" s="201"/>
      <c r="H63" s="201"/>
      <c r="I63" s="201"/>
      <c r="J63" s="201"/>
      <c r="K63" s="201"/>
      <c r="L63" s="201"/>
      <c r="M63" s="201"/>
      <c r="Q63" s="12" t="b">
        <f>IF(COUNTIF(Q64:Q78,TRUE)=15,TRUE,FALSE)</f>
        <v>0</v>
      </c>
      <c r="R63" s="12"/>
    </row>
    <row r="64" spans="2:18" ht="15" hidden="1" customHeight="1" x14ac:dyDescent="0.2">
      <c r="B64" s="212" t="str">
        <f>IF(Partenariato!F9="","",Partenariato!F9)</f>
        <v>Regione</v>
      </c>
      <c r="C64" s="212"/>
      <c r="D64" s="212"/>
      <c r="E64" s="212"/>
      <c r="F64" s="212"/>
      <c r="G64" s="212"/>
      <c r="H64" s="212"/>
      <c r="I64" s="212"/>
      <c r="J64" s="212"/>
      <c r="K64" s="212"/>
      <c r="L64" s="212"/>
      <c r="M64" s="1"/>
      <c r="Q64" s="12" t="b">
        <f>ISBLANK(Partenariato!F9)</f>
        <v>0</v>
      </c>
      <c r="R64" s="12" t="b">
        <f>IF(M64="",FALSE,TRUE)</f>
        <v>0</v>
      </c>
    </row>
    <row r="65" spans="2:18" ht="15" hidden="1" customHeight="1" x14ac:dyDescent="0.2">
      <c r="B65" s="212" t="str">
        <f>IF(Partenariato!F10="","",Partenariato!F10)</f>
        <v>Ente Locale</v>
      </c>
      <c r="C65" s="212"/>
      <c r="D65" s="212"/>
      <c r="E65" s="212"/>
      <c r="F65" s="212"/>
      <c r="G65" s="212"/>
      <c r="H65" s="212"/>
      <c r="I65" s="212"/>
      <c r="J65" s="212"/>
      <c r="K65" s="212"/>
      <c r="L65" s="212"/>
      <c r="M65" s="1"/>
      <c r="Q65" s="12" t="b">
        <f>ISBLANK(Partenariato!F10)</f>
        <v>0</v>
      </c>
      <c r="R65" s="12" t="b">
        <f t="shared" ref="R65:R78" si="2">IF(M65="",FALSE,TRUE)</f>
        <v>0</v>
      </c>
    </row>
    <row r="66" spans="2:18" ht="15" hidden="1" customHeight="1" x14ac:dyDescent="0.2">
      <c r="B66" s="212" t="str">
        <f>IF(Partenariato!F11="","",Partenariato!F11)</f>
        <v>AgID</v>
      </c>
      <c r="C66" s="212"/>
      <c r="D66" s="212"/>
      <c r="E66" s="212"/>
      <c r="F66" s="212"/>
      <c r="G66" s="212"/>
      <c r="H66" s="212"/>
      <c r="I66" s="212"/>
      <c r="J66" s="212"/>
      <c r="K66" s="212"/>
      <c r="L66" s="212"/>
      <c r="M66" s="1"/>
      <c r="Q66" s="12" t="b">
        <f>ISBLANK(Partenariato!F11)</f>
        <v>0</v>
      </c>
      <c r="R66" s="12" t="b">
        <f t="shared" si="2"/>
        <v>0</v>
      </c>
    </row>
    <row r="67" spans="2:18" ht="15" hidden="1" customHeight="1" x14ac:dyDescent="0.2">
      <c r="B67" s="212" t="str">
        <f>IF(Partenariato!F12="","",Partenariato!F12)</f>
        <v>Panel di Amministrazioni servite – campione rappresentativo</v>
      </c>
      <c r="C67" s="212"/>
      <c r="D67" s="212"/>
      <c r="E67" s="212"/>
      <c r="F67" s="212"/>
      <c r="G67" s="212"/>
      <c r="H67" s="212"/>
      <c r="I67" s="212"/>
      <c r="J67" s="212"/>
      <c r="K67" s="212"/>
      <c r="L67" s="212"/>
      <c r="M67" s="1"/>
      <c r="Q67" s="12" t="b">
        <f>ISBLANK(Partenariato!F12)</f>
        <v>0</v>
      </c>
      <c r="R67" s="12" t="b">
        <f t="shared" si="2"/>
        <v>0</v>
      </c>
    </row>
    <row r="68" spans="2:18" ht="15" hidden="1" customHeight="1" x14ac:dyDescent="0.2">
      <c r="B68" s="212" t="e">
        <f>IF(Partenariato!#REF!="","",Partenariato!#REF!)</f>
        <v>#REF!</v>
      </c>
      <c r="C68" s="212"/>
      <c r="D68" s="212"/>
      <c r="E68" s="212"/>
      <c r="F68" s="212"/>
      <c r="G68" s="212"/>
      <c r="H68" s="212"/>
      <c r="I68" s="212"/>
      <c r="J68" s="212"/>
      <c r="K68" s="212"/>
      <c r="L68" s="212"/>
      <c r="M68" s="1"/>
      <c r="Q68" s="12" t="b">
        <f>ISBLANK(Partenariato!#REF!)</f>
        <v>0</v>
      </c>
      <c r="R68" s="12" t="b">
        <f t="shared" si="2"/>
        <v>0</v>
      </c>
    </row>
    <row r="69" spans="2:18" ht="15" hidden="1" customHeight="1" x14ac:dyDescent="0.2">
      <c r="B69" s="212" t="str">
        <f>IF(Partenariato!F13="","",Partenariato!F13)</f>
        <v>ARAN (Agenzia per la Rappresentanza Negoziale delle Pubbliche Amministrazioni)</v>
      </c>
      <c r="C69" s="212"/>
      <c r="D69" s="212"/>
      <c r="E69" s="212"/>
      <c r="F69" s="212"/>
      <c r="G69" s="212"/>
      <c r="H69" s="212"/>
      <c r="I69" s="212"/>
      <c r="J69" s="212"/>
      <c r="K69" s="212"/>
      <c r="L69" s="212"/>
      <c r="M69" s="1"/>
      <c r="Q69" s="12" t="b">
        <f>ISBLANK(Partenariato!F13)</f>
        <v>0</v>
      </c>
      <c r="R69" s="12" t="b">
        <f t="shared" si="2"/>
        <v>0</v>
      </c>
    </row>
    <row r="70" spans="2:18" ht="15" hidden="1" customHeight="1" x14ac:dyDescent="0.2">
      <c r="B70" s="212" t="str">
        <f>IF(Partenariato!F14="","",Partenariato!F14)</f>
        <v>Ragioneria Generale dello Stato</v>
      </c>
      <c r="C70" s="212"/>
      <c r="D70" s="212"/>
      <c r="E70" s="212"/>
      <c r="F70" s="212"/>
      <c r="G70" s="212"/>
      <c r="H70" s="212"/>
      <c r="I70" s="212"/>
      <c r="J70" s="212"/>
      <c r="K70" s="212"/>
      <c r="L70" s="212"/>
      <c r="M70" s="1"/>
      <c r="Q70" s="12" t="b">
        <f>ISBLANK(Partenariato!F14)</f>
        <v>0</v>
      </c>
      <c r="R70" s="12" t="b">
        <f t="shared" si="2"/>
        <v>0</v>
      </c>
    </row>
    <row r="71" spans="2:18" ht="15" hidden="1" customHeight="1" x14ac:dyDescent="0.2">
      <c r="B71" s="212" t="str">
        <f>IF(Partenariato!F16="","",Partenariato!F16)</f>
        <v/>
      </c>
      <c r="C71" s="212"/>
      <c r="D71" s="212"/>
      <c r="E71" s="212"/>
      <c r="F71" s="212"/>
      <c r="G71" s="212"/>
      <c r="H71" s="212"/>
      <c r="I71" s="212"/>
      <c r="J71" s="212"/>
      <c r="K71" s="212"/>
      <c r="L71" s="212"/>
      <c r="M71" s="1"/>
      <c r="Q71" s="12" t="b">
        <f>ISBLANK(Partenariato!F16)</f>
        <v>1</v>
      </c>
      <c r="R71" s="12" t="b">
        <f t="shared" si="2"/>
        <v>0</v>
      </c>
    </row>
    <row r="72" spans="2:18" ht="15" hidden="1" customHeight="1" x14ac:dyDescent="0.2">
      <c r="B72" s="212" t="str">
        <f>IF(Partenariato!F17="","",Partenariato!F17)</f>
        <v/>
      </c>
      <c r="C72" s="212"/>
      <c r="D72" s="212"/>
      <c r="E72" s="212"/>
      <c r="F72" s="212"/>
      <c r="G72" s="212"/>
      <c r="H72" s="212"/>
      <c r="I72" s="212"/>
      <c r="J72" s="212"/>
      <c r="K72" s="212"/>
      <c r="L72" s="212"/>
      <c r="M72" s="1"/>
      <c r="Q72" s="12" t="b">
        <f>ISBLANK(Partenariato!F17)</f>
        <v>1</v>
      </c>
      <c r="R72" s="12" t="b">
        <f t="shared" si="2"/>
        <v>0</v>
      </c>
    </row>
    <row r="73" spans="2:18" ht="15" hidden="1" customHeight="1" x14ac:dyDescent="0.2">
      <c r="B73" s="212" t="str">
        <f>IF(Partenariato!F18="","",Partenariato!F18)</f>
        <v/>
      </c>
      <c r="C73" s="212"/>
      <c r="D73" s="212"/>
      <c r="E73" s="212"/>
      <c r="F73" s="212"/>
      <c r="G73" s="212"/>
      <c r="H73" s="212"/>
      <c r="I73" s="212"/>
      <c r="J73" s="212"/>
      <c r="K73" s="212"/>
      <c r="L73" s="212"/>
      <c r="M73" s="1"/>
      <c r="Q73" s="12" t="b">
        <f>ISBLANK(Partenariato!F18)</f>
        <v>1</v>
      </c>
      <c r="R73" s="12" t="b">
        <f t="shared" si="2"/>
        <v>0</v>
      </c>
    </row>
    <row r="74" spans="2:18" ht="15" hidden="1" customHeight="1" x14ac:dyDescent="0.2">
      <c r="B74" s="212" t="str">
        <f>IF(Partenariato!F19="","",Partenariato!F19)</f>
        <v/>
      </c>
      <c r="C74" s="212"/>
      <c r="D74" s="212"/>
      <c r="E74" s="212"/>
      <c r="F74" s="212"/>
      <c r="G74" s="212"/>
      <c r="H74" s="212"/>
      <c r="I74" s="212"/>
      <c r="J74" s="212"/>
      <c r="K74" s="212"/>
      <c r="L74" s="212"/>
      <c r="M74" s="1"/>
      <c r="Q74" s="12" t="b">
        <f>ISBLANK(Partenariato!F19)</f>
        <v>1</v>
      </c>
      <c r="R74" s="12" t="b">
        <f t="shared" si="2"/>
        <v>0</v>
      </c>
    </row>
    <row r="75" spans="2:18" ht="15" hidden="1" customHeight="1" x14ac:dyDescent="0.2">
      <c r="B75" s="212" t="str">
        <f>IF(Partenariato!F20="","",Partenariato!F20)</f>
        <v/>
      </c>
      <c r="C75" s="212"/>
      <c r="D75" s="212"/>
      <c r="E75" s="212"/>
      <c r="F75" s="212"/>
      <c r="G75" s="212"/>
      <c r="H75" s="212"/>
      <c r="I75" s="212"/>
      <c r="J75" s="212"/>
      <c r="K75" s="212"/>
      <c r="L75" s="212"/>
      <c r="M75" s="1"/>
      <c r="Q75" s="12" t="b">
        <f>ISBLANK(Partenariato!F20)</f>
        <v>1</v>
      </c>
      <c r="R75" s="12" t="b">
        <f t="shared" si="2"/>
        <v>0</v>
      </c>
    </row>
    <row r="76" spans="2:18" ht="15" hidden="1" customHeight="1" x14ac:dyDescent="0.2">
      <c r="B76" s="212" t="str">
        <f>IF(Partenariato!F21="","",Partenariato!F21)</f>
        <v/>
      </c>
      <c r="C76" s="212"/>
      <c r="D76" s="212"/>
      <c r="E76" s="212"/>
      <c r="F76" s="212"/>
      <c r="G76" s="212"/>
      <c r="H76" s="212"/>
      <c r="I76" s="212"/>
      <c r="J76" s="212"/>
      <c r="K76" s="212"/>
      <c r="L76" s="212"/>
      <c r="M76" s="1"/>
      <c r="Q76" s="12" t="b">
        <f>ISBLANK(Partenariato!F21)</f>
        <v>1</v>
      </c>
      <c r="R76" s="12" t="b">
        <f t="shared" si="2"/>
        <v>0</v>
      </c>
    </row>
    <row r="77" spans="2:18" ht="15" hidden="1" customHeight="1" x14ac:dyDescent="0.2">
      <c r="B77" s="212" t="str">
        <f>IF(Partenariato!F22="","",Partenariato!F22)</f>
        <v/>
      </c>
      <c r="C77" s="212"/>
      <c r="D77" s="212"/>
      <c r="E77" s="212"/>
      <c r="F77" s="212"/>
      <c r="G77" s="212"/>
      <c r="H77" s="212"/>
      <c r="I77" s="212"/>
      <c r="J77" s="212"/>
      <c r="K77" s="212"/>
      <c r="L77" s="212"/>
      <c r="M77" s="1"/>
      <c r="Q77" s="12" t="b">
        <f>ISBLANK(Partenariato!F22)</f>
        <v>1</v>
      </c>
      <c r="R77" s="12" t="b">
        <f t="shared" si="2"/>
        <v>0</v>
      </c>
    </row>
    <row r="78" spans="2:18" ht="15" hidden="1" customHeight="1" x14ac:dyDescent="0.2">
      <c r="B78" s="212" t="str">
        <f>IF(Partenariato!F23="","",Partenariato!F23)</f>
        <v/>
      </c>
      <c r="C78" s="212"/>
      <c r="D78" s="212"/>
      <c r="E78" s="212"/>
      <c r="F78" s="212"/>
      <c r="G78" s="212"/>
      <c r="H78" s="212"/>
      <c r="I78" s="212"/>
      <c r="J78" s="212"/>
      <c r="K78" s="212"/>
      <c r="L78" s="212"/>
      <c r="M78" s="1"/>
      <c r="Q78" s="12" t="b">
        <f>ISBLANK(Partenariato!F23)</f>
        <v>1</v>
      </c>
      <c r="R78" s="12" t="b">
        <f t="shared" si="2"/>
        <v>0</v>
      </c>
    </row>
    <row r="79" spans="2:18" ht="15" hidden="1" customHeight="1" x14ac:dyDescent="0.2">
      <c r="Q79" s="12" t="b">
        <f>Q62</f>
        <v>0</v>
      </c>
      <c r="R79" s="12"/>
    </row>
    <row r="81" spans="2:18" ht="15" customHeight="1" x14ac:dyDescent="0.2">
      <c r="B81" s="105" t="s">
        <v>540</v>
      </c>
      <c r="C81" s="106"/>
      <c r="D81" s="106"/>
      <c r="E81" s="106"/>
      <c r="F81" s="106"/>
      <c r="G81" s="106"/>
      <c r="H81" s="106"/>
      <c r="I81" s="106"/>
      <c r="J81" s="106"/>
      <c r="K81" s="106"/>
      <c r="L81" s="106"/>
      <c r="M81" s="107"/>
    </row>
    <row r="82" spans="2:18" ht="112.5" customHeight="1" x14ac:dyDescent="0.2">
      <c r="B82" s="126"/>
      <c r="C82" s="210"/>
      <c r="D82" s="210"/>
      <c r="E82" s="210"/>
      <c r="F82" s="210"/>
      <c r="G82" s="210"/>
      <c r="H82" s="210"/>
      <c r="I82" s="210"/>
      <c r="J82" s="210"/>
      <c r="K82" s="210"/>
      <c r="L82" s="210"/>
      <c r="M82" s="211"/>
    </row>
    <row r="84" spans="2:18" ht="15" customHeight="1" x14ac:dyDescent="0.2">
      <c r="B84" s="9" t="s">
        <v>295</v>
      </c>
      <c r="C84" s="10"/>
      <c r="D84" s="10"/>
      <c r="E84" s="10"/>
      <c r="F84" s="10"/>
      <c r="G84" s="10"/>
      <c r="H84" s="10"/>
      <c r="I84" s="10"/>
      <c r="J84" s="10"/>
      <c r="K84" s="10"/>
      <c r="L84" s="10"/>
      <c r="M84" s="11"/>
    </row>
    <row r="87" spans="2:18" ht="15" customHeight="1" x14ac:dyDescent="0.2">
      <c r="B87" s="105" t="s">
        <v>541</v>
      </c>
      <c r="C87" s="106"/>
      <c r="D87" s="106"/>
      <c r="E87" s="106"/>
      <c r="F87" s="106"/>
      <c r="G87" s="106"/>
      <c r="H87" s="106"/>
      <c r="I87" s="106"/>
      <c r="J87" s="106"/>
      <c r="K87" s="106"/>
      <c r="L87" s="106"/>
      <c r="M87" s="107"/>
    </row>
    <row r="88" spans="2:18" ht="112.5" customHeight="1" x14ac:dyDescent="0.2">
      <c r="B88" s="126"/>
      <c r="C88" s="210"/>
      <c r="D88" s="210"/>
      <c r="E88" s="210"/>
      <c r="F88" s="210"/>
      <c r="G88" s="210"/>
      <c r="H88" s="210"/>
      <c r="I88" s="210"/>
      <c r="J88" s="210"/>
      <c r="K88" s="210"/>
      <c r="L88" s="210"/>
      <c r="M88" s="211"/>
    </row>
    <row r="89" spans="2:18" ht="15" hidden="1" customHeight="1" x14ac:dyDescent="0.2">
      <c r="Q89" s="12"/>
      <c r="R89" s="12"/>
    </row>
  </sheetData>
  <sheetProtection algorithmName="SHA-1" hashValue="kwdnk448EjQRcJqCEx88z1edrVo=" saltValue="3u2CmbVEKLkns/Hv/GoEMQ==" spinCount="100000" sheet="1" objects="1" scenarios="1"/>
  <autoFilter ref="Q1:Q88">
    <filterColumn colId="0">
      <filters>
        <filter val="FALSO"/>
      </filters>
    </filterColumn>
  </autoFilter>
  <mergeCells count="62">
    <mergeCell ref="B4:M4"/>
    <mergeCell ref="B8:M8"/>
    <mergeCell ref="B9:M9"/>
    <mergeCell ref="B12:M12"/>
    <mergeCell ref="B13:L13"/>
    <mergeCell ref="B6:M6"/>
    <mergeCell ref="B63:M63"/>
    <mergeCell ref="B14:L14"/>
    <mergeCell ref="B15:L15"/>
    <mergeCell ref="B16:L16"/>
    <mergeCell ref="B17:L17"/>
    <mergeCell ref="B18:L18"/>
    <mergeCell ref="B45:L45"/>
    <mergeCell ref="B46:L46"/>
    <mergeCell ref="B47:L47"/>
    <mergeCell ref="B39:L39"/>
    <mergeCell ref="B40:L40"/>
    <mergeCell ref="B44:L44"/>
    <mergeCell ref="B19:L19"/>
    <mergeCell ref="B20:L20"/>
    <mergeCell ref="B21:L21"/>
    <mergeCell ref="B22:L22"/>
    <mergeCell ref="B31:M31"/>
    <mergeCell ref="B26:L26"/>
    <mergeCell ref="B27:L27"/>
    <mergeCell ref="B23:L23"/>
    <mergeCell ref="B24:L24"/>
    <mergeCell ref="B25:L25"/>
    <mergeCell ref="B34:M34"/>
    <mergeCell ref="B35:M35"/>
    <mergeCell ref="B42:L42"/>
    <mergeCell ref="B43:L43"/>
    <mergeCell ref="B41:L41"/>
    <mergeCell ref="B38:M38"/>
    <mergeCell ref="B64:L64"/>
    <mergeCell ref="B65:L65"/>
    <mergeCell ref="B66:L66"/>
    <mergeCell ref="B67:L67"/>
    <mergeCell ref="B68:L68"/>
    <mergeCell ref="B56:M56"/>
    <mergeCell ref="B59:M59"/>
    <mergeCell ref="B60:M60"/>
    <mergeCell ref="B48:L48"/>
    <mergeCell ref="B49:L49"/>
    <mergeCell ref="B50:L50"/>
    <mergeCell ref="B53:L53"/>
    <mergeCell ref="B51:L51"/>
    <mergeCell ref="B52:L52"/>
    <mergeCell ref="B88:M88"/>
    <mergeCell ref="B69:L69"/>
    <mergeCell ref="B70:L70"/>
    <mergeCell ref="B76:L76"/>
    <mergeCell ref="B77:L77"/>
    <mergeCell ref="B78:L78"/>
    <mergeCell ref="B71:L71"/>
    <mergeCell ref="B72:L72"/>
    <mergeCell ref="B73:L73"/>
    <mergeCell ref="B74:L74"/>
    <mergeCell ref="B75:L75"/>
    <mergeCell ref="B81:M81"/>
    <mergeCell ref="B82:M82"/>
    <mergeCell ref="B87:M87"/>
  </mergeCells>
  <dataValidations count="1">
    <dataValidation type="list" allowBlank="1" showInputMessage="1" showErrorMessage="1" errorTitle="Errore" error="Una X è l'unico valore accettato" sqref="M13:M27 M39:M53 M64:M78">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B1:R73"/>
  <sheetViews>
    <sheetView showGridLines="0" workbookViewId="0">
      <selection activeCell="B14" sqref="B14:L14"/>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1553</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67.5" customHeight="1" x14ac:dyDescent="0.2">
      <c r="B8" s="126" t="s">
        <v>1590</v>
      </c>
      <c r="C8" s="127"/>
      <c r="D8" s="127"/>
      <c r="E8" s="127"/>
      <c r="F8" s="127"/>
      <c r="G8" s="127"/>
      <c r="H8" s="127"/>
      <c r="I8" s="127"/>
      <c r="J8" s="127"/>
      <c r="K8" s="127"/>
      <c r="L8" s="127"/>
      <c r="M8" s="128"/>
    </row>
    <row r="9" spans="2:18" ht="15" customHeight="1" x14ac:dyDescent="0.2">
      <c r="Q9" s="2" t="b">
        <f>Q10</f>
        <v>0</v>
      </c>
    </row>
    <row r="10" spans="2:18" ht="15" customHeight="1" x14ac:dyDescent="0.2">
      <c r="Q10" s="2" t="b">
        <f>Q11</f>
        <v>0</v>
      </c>
      <c r="R10" s="2">
        <f>MATCH("X",M12:M21,0)</f>
        <v>1</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26.1"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48" t="s">
        <v>1331</v>
      </c>
      <c r="Q12" s="2" t="b">
        <f>ISBLANK(Obiettivi!E9)</f>
        <v>0</v>
      </c>
      <c r="R12" s="2" t="b">
        <f>IF(M12="",FALSE,TRUE)</f>
        <v>1</v>
      </c>
    </row>
    <row r="13" spans="2:18" ht="15" customHeight="1" x14ac:dyDescent="0.2">
      <c r="B13" s="212" t="str">
        <f>IF(Obiettivi!E10="","",Obiettivi!E10)</f>
        <v/>
      </c>
      <c r="C13" s="212"/>
      <c r="D13" s="212"/>
      <c r="E13" s="212"/>
      <c r="F13" s="212"/>
      <c r="G13" s="212"/>
      <c r="H13" s="212"/>
      <c r="I13" s="212"/>
      <c r="J13" s="212"/>
      <c r="K13" s="212"/>
      <c r="L13" s="212"/>
      <c r="M13" s="48"/>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48"/>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48"/>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48"/>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48"/>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48"/>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48"/>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48"/>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48"/>
      <c r="Q21" s="2" t="b">
        <f>ISBLANK(Obiettivi!E18)</f>
        <v>1</v>
      </c>
      <c r="R21" s="2" t="b">
        <f t="shared" si="0"/>
        <v>0</v>
      </c>
    </row>
    <row r="22" spans="2:18" ht="15" customHeight="1" x14ac:dyDescent="0.2">
      <c r="Q22" s="2" t="b">
        <f>Q23</f>
        <v>0</v>
      </c>
    </row>
    <row r="23" spans="2:18" ht="15" customHeight="1" x14ac:dyDescent="0.2">
      <c r="Q23" s="2" t="b">
        <f>Q24</f>
        <v>0</v>
      </c>
      <c r="R23" s="2">
        <f>MATCH("X",M25:M44,0)</f>
        <v>1</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49.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48" t="s">
        <v>1331</v>
      </c>
      <c r="Q25" s="2" t="b">
        <f>ISBLANK(Obiettivi!E24)</f>
        <v>0</v>
      </c>
      <c r="R25" s="2" t="b">
        <f>IF(M25="",FALSE,TRUE)</f>
        <v>1</v>
      </c>
    </row>
    <row r="26" spans="2:18" ht="15" customHeight="1" x14ac:dyDescent="0.2">
      <c r="B26" s="212" t="str">
        <f>IF(Obiettivi!E25="","",Obiettivi!E25)</f>
        <v/>
      </c>
      <c r="C26" s="212"/>
      <c r="D26" s="212"/>
      <c r="E26" s="212"/>
      <c r="F26" s="212"/>
      <c r="G26" s="212"/>
      <c r="H26" s="212"/>
      <c r="I26" s="212"/>
      <c r="J26" s="212"/>
      <c r="K26" s="212"/>
      <c r="L26" s="212"/>
      <c r="M26" s="48"/>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48"/>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48"/>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48"/>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48"/>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48"/>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48"/>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48"/>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48"/>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48"/>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48"/>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48"/>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48"/>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48"/>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48"/>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48"/>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48"/>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48"/>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48"/>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48" t="s">
        <v>1331</v>
      </c>
      <c r="Q48" s="2" t="b">
        <f>ISBLANK(Partenariato!F9)</f>
        <v>0</v>
      </c>
      <c r="R48" s="2" t="b">
        <f>IF(M48="",FALSE,TRUE)</f>
        <v>1</v>
      </c>
    </row>
    <row r="49" spans="2:18" ht="15" customHeight="1" x14ac:dyDescent="0.2">
      <c r="B49" s="212" t="str">
        <f>IF(Partenariato!F10="","",Partenariato!F10)</f>
        <v>Ente Locale</v>
      </c>
      <c r="C49" s="212"/>
      <c r="D49" s="212"/>
      <c r="E49" s="212"/>
      <c r="F49" s="212"/>
      <c r="G49" s="212"/>
      <c r="H49" s="212"/>
      <c r="I49" s="212"/>
      <c r="J49" s="212"/>
      <c r="K49" s="212"/>
      <c r="L49" s="212"/>
      <c r="M49" s="48" t="s">
        <v>1331</v>
      </c>
      <c r="Q49" s="2" t="b">
        <f>ISBLANK(Partenariato!F10)</f>
        <v>0</v>
      </c>
      <c r="R49" s="2" t="b">
        <f t="shared" ref="R49:R60" si="2">IF(M49="",FALSE,TRUE)</f>
        <v>1</v>
      </c>
    </row>
    <row r="50" spans="2:18" ht="15" customHeight="1" x14ac:dyDescent="0.2">
      <c r="B50" s="212" t="str">
        <f>IF(Partenariato!F11="","",Partenariato!F11)</f>
        <v>AgID</v>
      </c>
      <c r="C50" s="212"/>
      <c r="D50" s="212"/>
      <c r="E50" s="212"/>
      <c r="F50" s="212"/>
      <c r="G50" s="212"/>
      <c r="H50" s="212"/>
      <c r="I50" s="212"/>
      <c r="J50" s="212"/>
      <c r="K50" s="212"/>
      <c r="L50" s="212"/>
      <c r="M50" s="48" t="s">
        <v>1331</v>
      </c>
      <c r="Q50" s="2" t="b">
        <f>ISBLANK(Partenariato!F11)</f>
        <v>0</v>
      </c>
      <c r="R50" s="2" t="b">
        <f t="shared" si="2"/>
        <v>1</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48" t="s">
        <v>1331</v>
      </c>
      <c r="Q51" s="2" t="b">
        <f>ISBLANK(Partenariato!F12)</f>
        <v>0</v>
      </c>
      <c r="R51" s="2" t="b">
        <f t="shared" si="2"/>
        <v>1</v>
      </c>
    </row>
    <row r="52" spans="2:18" ht="15" customHeight="1" x14ac:dyDescent="0.2">
      <c r="B52" s="212" t="str">
        <f>IF(Partenariato!F13="","",Partenariato!F13)</f>
        <v>ARAN (Agenzia per la Rappresentanza Negoziale delle Pubbliche Amministrazioni)</v>
      </c>
      <c r="C52" s="212"/>
      <c r="D52" s="212"/>
      <c r="E52" s="212"/>
      <c r="F52" s="212"/>
      <c r="G52" s="212"/>
      <c r="H52" s="212"/>
      <c r="I52" s="212"/>
      <c r="J52" s="212"/>
      <c r="K52" s="212"/>
      <c r="L52" s="212"/>
      <c r="M52" s="48" t="s">
        <v>1331</v>
      </c>
      <c r="Q52" s="2" t="b">
        <f>ISBLANK(Partenariato!#REF!)</f>
        <v>0</v>
      </c>
      <c r="R52" s="2" t="b">
        <f t="shared" si="2"/>
        <v>1</v>
      </c>
    </row>
    <row r="53" spans="2:18" ht="15" customHeight="1" x14ac:dyDescent="0.2">
      <c r="B53" s="212" t="str">
        <f>IF(Partenariato!F14="","",Partenariato!F14)</f>
        <v>Ragioneria Generale dello Stato</v>
      </c>
      <c r="C53" s="212"/>
      <c r="D53" s="212"/>
      <c r="E53" s="212"/>
      <c r="F53" s="212"/>
      <c r="G53" s="212"/>
      <c r="H53" s="212"/>
      <c r="I53" s="212"/>
      <c r="J53" s="212"/>
      <c r="K53" s="212"/>
      <c r="L53" s="212"/>
      <c r="M53" s="48" t="s">
        <v>1331</v>
      </c>
      <c r="Q53" s="2" t="b">
        <f>ISBLANK(Partenariato!F13)</f>
        <v>0</v>
      </c>
      <c r="R53" s="2" t="b">
        <f t="shared" si="2"/>
        <v>1</v>
      </c>
    </row>
    <row r="54" spans="2:18" ht="15" customHeight="1" x14ac:dyDescent="0.2">
      <c r="B54" s="212" t="str">
        <f>IF(Partenariato!F15="","",Partenariato!F15)</f>
        <v/>
      </c>
      <c r="C54" s="212"/>
      <c r="D54" s="212"/>
      <c r="E54" s="212"/>
      <c r="F54" s="212"/>
      <c r="G54" s="212"/>
      <c r="H54" s="212"/>
      <c r="I54" s="212"/>
      <c r="J54" s="212"/>
      <c r="K54" s="212"/>
      <c r="L54" s="212"/>
      <c r="M54" s="48"/>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48"/>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48"/>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48"/>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48"/>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48"/>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48"/>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48"/>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48"/>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126"/>
      <c r="C66" s="210"/>
      <c r="D66" s="210"/>
      <c r="E66" s="210"/>
      <c r="F66" s="210"/>
      <c r="G66" s="210"/>
      <c r="H66" s="210"/>
      <c r="I66" s="210"/>
      <c r="J66" s="210"/>
      <c r="K66" s="210"/>
      <c r="L66" s="210"/>
      <c r="M66" s="211"/>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126"/>
      <c r="C72" s="210"/>
      <c r="D72" s="210"/>
      <c r="E72" s="210"/>
      <c r="F72" s="210"/>
      <c r="G72" s="210"/>
      <c r="H72" s="210"/>
      <c r="I72" s="210"/>
      <c r="J72" s="210"/>
      <c r="K72" s="210"/>
      <c r="L72" s="210"/>
      <c r="M72" s="211"/>
    </row>
    <row r="73" spans="2:13" ht="15" hidden="1" customHeight="1" x14ac:dyDescent="0.2"/>
  </sheetData>
  <sheetProtection algorithmName="SHA-1" hashValue="V+L9A7jHVWgjPoVwH8jGUCo769k=" saltValue="Ajr5EqbMFPmeta+dL729qQ==" spinCount="100000" sheet="1" objects="1" scenarios="1"/>
  <autoFilter ref="Q1:Q72"/>
  <mergeCells count="55">
    <mergeCell ref="B4:M4"/>
    <mergeCell ref="B7:M7"/>
    <mergeCell ref="B8:M8"/>
    <mergeCell ref="B11:M11"/>
    <mergeCell ref="B12:L12"/>
    <mergeCell ref="B13:L13"/>
    <mergeCell ref="B14:L14"/>
    <mergeCell ref="B15:L15"/>
    <mergeCell ref="B16:L16"/>
    <mergeCell ref="B17:L17"/>
    <mergeCell ref="B18:L18"/>
    <mergeCell ref="B19:L19"/>
    <mergeCell ref="B20:L20"/>
    <mergeCell ref="B21:L21"/>
    <mergeCell ref="B24:M24"/>
    <mergeCell ref="B25:L25"/>
    <mergeCell ref="B26:L26"/>
    <mergeCell ref="B27:L27"/>
    <mergeCell ref="B28:L28"/>
    <mergeCell ref="B29:L29"/>
    <mergeCell ref="B30:L30"/>
    <mergeCell ref="B31:L31"/>
    <mergeCell ref="B32:L32"/>
    <mergeCell ref="B33:L33"/>
    <mergeCell ref="B34:L34"/>
    <mergeCell ref="B35:L35"/>
    <mergeCell ref="B36:L36"/>
    <mergeCell ref="B37:L37"/>
    <mergeCell ref="B38:L38"/>
    <mergeCell ref="B39:L39"/>
    <mergeCell ref="B40:L40"/>
    <mergeCell ref="B41:L41"/>
    <mergeCell ref="B42:L42"/>
    <mergeCell ref="B43:L43"/>
    <mergeCell ref="B44:L44"/>
    <mergeCell ref="B47:M47"/>
    <mergeCell ref="B48:L48"/>
    <mergeCell ref="B49:L49"/>
    <mergeCell ref="B50:L50"/>
    <mergeCell ref="B51:L51"/>
    <mergeCell ref="B52:L52"/>
    <mergeCell ref="B53:L53"/>
    <mergeCell ref="B54:L54"/>
    <mergeCell ref="B55:L55"/>
    <mergeCell ref="B56:L56"/>
    <mergeCell ref="B57:L57"/>
    <mergeCell ref="B58:L58"/>
    <mergeCell ref="B59:L59"/>
    <mergeCell ref="B60:L60"/>
    <mergeCell ref="B61:L61"/>
    <mergeCell ref="B62:L62"/>
    <mergeCell ref="B65:M65"/>
    <mergeCell ref="B66:M66"/>
    <mergeCell ref="B71:M71"/>
    <mergeCell ref="B72:M72"/>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1448</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1449</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1450</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1451</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1452</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1453</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B1:M102"/>
  <sheetViews>
    <sheetView showGridLines="0" workbookViewId="0">
      <selection activeCell="D29" sqref="D29:M29"/>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B2" s="89" t="s">
        <v>1186</v>
      </c>
      <c r="C2" s="90"/>
      <c r="D2" s="90"/>
      <c r="E2" s="90"/>
      <c r="F2" s="90"/>
      <c r="G2" s="90"/>
      <c r="H2" s="90"/>
      <c r="I2" s="90"/>
      <c r="J2" s="90"/>
      <c r="K2" s="90"/>
      <c r="L2" s="90"/>
      <c r="M2" s="91"/>
    </row>
    <row r="4" spans="2:13" ht="60" customHeight="1" x14ac:dyDescent="0.2">
      <c r="B4" s="84" t="s">
        <v>1273</v>
      </c>
      <c r="C4" s="84"/>
      <c r="D4" s="84"/>
      <c r="E4" s="84"/>
      <c r="F4" s="84"/>
      <c r="G4" s="84"/>
      <c r="H4" s="84"/>
      <c r="I4" s="84"/>
      <c r="J4" s="84"/>
      <c r="K4" s="84"/>
      <c r="L4" s="84"/>
      <c r="M4" s="84"/>
    </row>
    <row r="5" spans="2:13" ht="7.5" customHeight="1" x14ac:dyDescent="0.2"/>
    <row r="6" spans="2:13" ht="15" customHeight="1" x14ac:dyDescent="0.2">
      <c r="F6" s="14" t="s">
        <v>13</v>
      </c>
      <c r="I6" s="14" t="s">
        <v>1225</v>
      </c>
      <c r="M6" s="15" t="s">
        <v>14</v>
      </c>
    </row>
    <row r="7" spans="2:13" ht="7.5" customHeight="1" x14ac:dyDescent="0.2"/>
    <row r="8" spans="2:13" ht="30" customHeight="1" x14ac:dyDescent="0.2">
      <c r="B8" s="86" t="s">
        <v>1239</v>
      </c>
      <c r="C8" s="86"/>
      <c r="D8" s="86"/>
      <c r="E8" s="86"/>
      <c r="F8" s="86"/>
      <c r="G8" s="86"/>
      <c r="H8" s="86"/>
      <c r="I8" s="86"/>
      <c r="J8" s="86"/>
      <c r="K8" s="86"/>
      <c r="L8" s="86"/>
      <c r="M8" s="86"/>
    </row>
    <row r="9" spans="2:13" ht="15" customHeight="1" x14ac:dyDescent="0.2">
      <c r="B9" s="41"/>
      <c r="C9" s="41"/>
      <c r="D9" s="41"/>
      <c r="E9" s="41"/>
      <c r="F9" s="41"/>
      <c r="G9" s="41"/>
      <c r="H9" s="41"/>
      <c r="I9" s="41"/>
      <c r="J9" s="41"/>
      <c r="K9" s="41"/>
      <c r="L9" s="41"/>
      <c r="M9" s="41"/>
    </row>
    <row r="10" spans="2:13" ht="15" customHeight="1" x14ac:dyDescent="0.2">
      <c r="B10" s="41"/>
      <c r="C10" s="41"/>
      <c r="D10" s="41"/>
      <c r="E10" s="41"/>
      <c r="F10" s="41"/>
      <c r="G10" s="41"/>
      <c r="H10" s="41"/>
      <c r="I10" s="41"/>
      <c r="J10" s="41"/>
      <c r="K10" s="41"/>
      <c r="L10" s="41"/>
      <c r="M10" s="41"/>
    </row>
    <row r="11" spans="2:13" ht="15" customHeight="1" x14ac:dyDescent="0.2">
      <c r="B11" s="41"/>
      <c r="C11" s="41"/>
      <c r="D11" s="41"/>
      <c r="E11" s="41"/>
      <c r="F11" s="41"/>
      <c r="G11" s="41"/>
      <c r="H11" s="41"/>
      <c r="I11" s="41"/>
      <c r="J11" s="41"/>
      <c r="K11" s="41"/>
      <c r="L11" s="41"/>
      <c r="M11" s="41"/>
    </row>
    <row r="12" spans="2:13" ht="15" customHeight="1" x14ac:dyDescent="0.2">
      <c r="B12" s="41"/>
      <c r="C12" s="41"/>
      <c r="D12" s="41"/>
      <c r="E12" s="41"/>
      <c r="F12" s="41"/>
      <c r="G12" s="41"/>
      <c r="H12" s="41"/>
      <c r="I12" s="41"/>
      <c r="J12" s="41"/>
      <c r="K12" s="41"/>
      <c r="L12" s="41"/>
      <c r="M12" s="41"/>
    </row>
    <row r="13" spans="2:13" ht="15" customHeight="1" x14ac:dyDescent="0.2">
      <c r="B13" s="41"/>
      <c r="C13" s="41"/>
      <c r="D13" s="41"/>
      <c r="E13" s="41"/>
      <c r="F13" s="41"/>
      <c r="G13" s="41"/>
      <c r="H13" s="41"/>
      <c r="I13" s="41"/>
      <c r="J13" s="41"/>
      <c r="K13" s="41"/>
      <c r="L13" s="41"/>
      <c r="M13" s="41"/>
    </row>
    <row r="14" spans="2:13" ht="15" customHeight="1" x14ac:dyDescent="0.2">
      <c r="B14" s="41"/>
      <c r="C14" s="41"/>
      <c r="D14" s="41"/>
      <c r="E14" s="41"/>
      <c r="F14" s="41"/>
      <c r="G14" s="41"/>
      <c r="H14" s="41"/>
      <c r="I14" s="41"/>
      <c r="J14" s="41"/>
      <c r="K14" s="41"/>
      <c r="L14" s="41"/>
      <c r="M14" s="41"/>
    </row>
    <row r="15" spans="2:13" ht="15" customHeight="1" x14ac:dyDescent="0.2">
      <c r="B15" s="41"/>
      <c r="C15" s="41"/>
      <c r="D15" s="41"/>
      <c r="E15" s="41"/>
      <c r="F15" s="41"/>
      <c r="G15" s="41"/>
      <c r="H15" s="41"/>
      <c r="I15" s="41"/>
      <c r="J15" s="41"/>
      <c r="K15" s="41"/>
      <c r="L15" s="41"/>
      <c r="M15" s="41"/>
    </row>
    <row r="16" spans="2:13" ht="15" customHeight="1" x14ac:dyDescent="0.2">
      <c r="B16" s="41"/>
      <c r="C16" s="41"/>
      <c r="D16" s="41"/>
      <c r="E16" s="41"/>
      <c r="F16" s="41"/>
      <c r="G16" s="41"/>
      <c r="H16" s="41"/>
      <c r="I16" s="41"/>
      <c r="J16" s="41"/>
      <c r="K16" s="41"/>
      <c r="L16" s="41"/>
      <c r="M16" s="41"/>
    </row>
    <row r="17" spans="2:13" ht="15" customHeight="1" x14ac:dyDescent="0.2">
      <c r="B17" s="41"/>
      <c r="C17" s="41"/>
      <c r="D17" s="41"/>
      <c r="E17" s="41"/>
      <c r="F17" s="41"/>
      <c r="G17" s="41"/>
      <c r="H17" s="41"/>
      <c r="I17" s="41"/>
      <c r="J17" s="41"/>
      <c r="K17" s="41"/>
      <c r="L17" s="41"/>
      <c r="M17" s="41"/>
    </row>
    <row r="18" spans="2:13" ht="7.5" customHeight="1" x14ac:dyDescent="0.2"/>
    <row r="19" spans="2:13" ht="82.5" customHeight="1" x14ac:dyDescent="0.2">
      <c r="B19" s="84" t="s">
        <v>1234</v>
      </c>
      <c r="C19" s="84"/>
      <c r="D19" s="84"/>
      <c r="E19" s="84"/>
      <c r="F19" s="84"/>
      <c r="G19" s="84"/>
      <c r="H19" s="84"/>
      <c r="I19" s="84"/>
      <c r="J19" s="84"/>
      <c r="K19" s="84"/>
      <c r="L19" s="84"/>
      <c r="M19" s="84"/>
    </row>
    <row r="20" spans="2:13" ht="15" customHeight="1" x14ac:dyDescent="0.2">
      <c r="B20" s="84" t="s">
        <v>1226</v>
      </c>
      <c r="C20" s="84"/>
      <c r="D20" s="84"/>
      <c r="E20" s="84"/>
      <c r="F20" s="84"/>
      <c r="G20" s="84"/>
      <c r="H20" s="84"/>
      <c r="I20" s="84"/>
      <c r="J20" s="84"/>
      <c r="K20" s="84"/>
      <c r="L20" s="84"/>
      <c r="M20" s="84"/>
    </row>
    <row r="21" spans="2:13" ht="30" customHeight="1" x14ac:dyDescent="0.2">
      <c r="B21" s="84" t="s">
        <v>1227</v>
      </c>
      <c r="C21" s="84"/>
      <c r="D21" s="84"/>
      <c r="E21" s="84"/>
      <c r="F21" s="84"/>
      <c r="G21" s="84"/>
      <c r="H21" s="84"/>
      <c r="I21" s="84"/>
      <c r="J21" s="84"/>
      <c r="K21" s="84"/>
      <c r="L21" s="84"/>
      <c r="M21" s="84"/>
    </row>
    <row r="22" spans="2:13" ht="15" customHeight="1" x14ac:dyDescent="0.2">
      <c r="B22" s="94"/>
      <c r="C22" s="95"/>
      <c r="D22" s="95"/>
      <c r="E22" s="95"/>
      <c r="F22" s="95"/>
      <c r="G22" s="96"/>
      <c r="I22" s="14"/>
      <c r="M22" s="15"/>
    </row>
    <row r="23" spans="2:13" ht="7.5" customHeight="1" x14ac:dyDescent="0.2"/>
    <row r="24" spans="2:13" ht="30" customHeight="1" x14ac:dyDescent="0.2">
      <c r="B24" s="85" t="s">
        <v>1228</v>
      </c>
      <c r="C24" s="84"/>
      <c r="D24" s="84"/>
      <c r="E24" s="84"/>
      <c r="F24" s="84"/>
      <c r="G24" s="84"/>
      <c r="H24" s="84"/>
      <c r="I24" s="84"/>
      <c r="J24" s="84"/>
      <c r="K24" s="84"/>
      <c r="L24" s="84"/>
      <c r="M24" s="84"/>
    </row>
    <row r="25" spans="2:13" s="21" customFormat="1" ht="37.5" customHeight="1" x14ac:dyDescent="0.2">
      <c r="B25" s="81" t="s">
        <v>66</v>
      </c>
      <c r="C25" s="81"/>
      <c r="D25" s="80"/>
      <c r="E25" s="80"/>
      <c r="F25" s="80"/>
      <c r="G25" s="80"/>
      <c r="H25" s="80"/>
      <c r="I25" s="80"/>
      <c r="J25" s="80"/>
      <c r="K25" s="80"/>
      <c r="L25" s="80"/>
      <c r="M25" s="80"/>
    </row>
    <row r="26" spans="2:13" ht="7.5" customHeight="1" x14ac:dyDescent="0.2"/>
    <row r="27" spans="2:13" ht="15" customHeight="1" x14ac:dyDescent="0.2">
      <c r="B27" s="2" t="s">
        <v>1229</v>
      </c>
    </row>
    <row r="28" spans="2:13" ht="7.5" customHeight="1" x14ac:dyDescent="0.2"/>
    <row r="29" spans="2:13" s="21" customFormat="1" ht="37.5" customHeight="1" x14ac:dyDescent="0.2">
      <c r="B29" s="81" t="s">
        <v>66</v>
      </c>
      <c r="C29" s="81"/>
      <c r="D29" s="80" t="s">
        <v>1230</v>
      </c>
      <c r="E29" s="80"/>
      <c r="F29" s="80"/>
      <c r="G29" s="80"/>
      <c r="H29" s="80"/>
      <c r="I29" s="80"/>
      <c r="J29" s="80"/>
      <c r="K29" s="80"/>
      <c r="L29" s="80"/>
      <c r="M29" s="80"/>
    </row>
    <row r="30" spans="2:13" s="21" customFormat="1" ht="37.5" customHeight="1" x14ac:dyDescent="0.2">
      <c r="B30" s="81" t="s">
        <v>67</v>
      </c>
      <c r="C30" s="81"/>
      <c r="D30" s="80"/>
      <c r="E30" s="80"/>
      <c r="F30" s="80"/>
      <c r="G30" s="80"/>
      <c r="H30" s="80"/>
      <c r="I30" s="80"/>
      <c r="J30" s="80"/>
      <c r="K30" s="80"/>
      <c r="L30" s="80"/>
      <c r="M30" s="80"/>
    </row>
    <row r="32" spans="2:13" ht="15" customHeight="1" x14ac:dyDescent="0.2">
      <c r="B32" s="85" t="s">
        <v>1231</v>
      </c>
      <c r="C32" s="84"/>
      <c r="D32" s="84"/>
      <c r="E32" s="84"/>
      <c r="F32" s="84"/>
      <c r="G32" s="84"/>
      <c r="H32" s="84"/>
      <c r="I32" s="84"/>
      <c r="J32" s="84"/>
      <c r="K32" s="84"/>
      <c r="L32" s="84"/>
      <c r="M32" s="84"/>
    </row>
    <row r="33" spans="2:13" ht="7.5" customHeight="1" x14ac:dyDescent="0.2">
      <c r="B33" s="66"/>
      <c r="C33" s="67"/>
      <c r="D33" s="67"/>
      <c r="E33" s="67"/>
      <c r="F33" s="67"/>
      <c r="G33" s="67"/>
      <c r="H33" s="67"/>
      <c r="I33" s="67"/>
      <c r="J33" s="67"/>
      <c r="K33" s="67"/>
      <c r="L33" s="67"/>
      <c r="M33" s="67"/>
    </row>
    <row r="34" spans="2:13" ht="15" customHeight="1" x14ac:dyDescent="0.2">
      <c r="B34" s="48"/>
    </row>
    <row r="36" spans="2:13" ht="15" customHeight="1" x14ac:dyDescent="0.2">
      <c r="B36" s="68" t="s">
        <v>1232</v>
      </c>
    </row>
    <row r="40" spans="2:13" ht="67.5" customHeight="1" x14ac:dyDescent="0.2">
      <c r="B40" s="84" t="s">
        <v>1272</v>
      </c>
      <c r="C40" s="84"/>
      <c r="D40" s="84"/>
      <c r="E40" s="84"/>
      <c r="F40" s="84"/>
      <c r="G40" s="84"/>
      <c r="H40" s="84"/>
      <c r="I40" s="84"/>
      <c r="J40" s="84"/>
      <c r="K40" s="84"/>
      <c r="L40" s="84"/>
      <c r="M40" s="84"/>
    </row>
    <row r="42" spans="2:13" ht="30" customHeight="1" x14ac:dyDescent="0.2">
      <c r="B42" s="98" t="s">
        <v>1235</v>
      </c>
      <c r="C42" s="99"/>
      <c r="D42" s="99"/>
      <c r="E42" s="99"/>
      <c r="F42" s="99"/>
      <c r="G42" s="99"/>
      <c r="H42" s="99"/>
      <c r="I42" s="99"/>
      <c r="J42" s="99"/>
      <c r="K42" s="99"/>
      <c r="L42" s="99"/>
      <c r="M42" s="100"/>
    </row>
    <row r="44" spans="2:13" ht="135" customHeight="1" x14ac:dyDescent="0.2">
      <c r="B44" s="84" t="s">
        <v>1238</v>
      </c>
      <c r="C44" s="84"/>
      <c r="D44" s="84"/>
      <c r="E44" s="84"/>
      <c r="F44" s="84"/>
      <c r="G44" s="84"/>
      <c r="H44" s="84"/>
      <c r="I44" s="84"/>
      <c r="J44" s="84"/>
      <c r="K44" s="84"/>
      <c r="L44" s="84"/>
      <c r="M44" s="84"/>
    </row>
    <row r="46" spans="2:13" ht="150" customHeight="1" x14ac:dyDescent="0.2">
      <c r="B46" s="84" t="s">
        <v>1258</v>
      </c>
      <c r="C46" s="84"/>
      <c r="D46" s="84"/>
      <c r="E46" s="84"/>
      <c r="F46" s="84"/>
      <c r="G46" s="84"/>
      <c r="H46" s="84"/>
      <c r="I46" s="84"/>
      <c r="J46" s="84"/>
      <c r="K46" s="84"/>
      <c r="L46" s="84"/>
      <c r="M46" s="84"/>
    </row>
    <row r="49" spans="2:13" ht="15" customHeight="1" x14ac:dyDescent="0.2">
      <c r="B49" s="92" t="s">
        <v>192</v>
      </c>
      <c r="C49" s="92"/>
      <c r="D49" s="97" t="s">
        <v>144</v>
      </c>
      <c r="E49" s="97"/>
      <c r="F49" s="87" t="s">
        <v>145</v>
      </c>
      <c r="G49" s="87"/>
      <c r="H49" s="83" t="s">
        <v>146</v>
      </c>
      <c r="I49" s="83"/>
      <c r="J49" s="83" t="s">
        <v>147</v>
      </c>
      <c r="K49" s="83"/>
      <c r="L49" s="93" t="s">
        <v>129</v>
      </c>
      <c r="M49" s="93"/>
    </row>
    <row r="50" spans="2:13" ht="15" customHeight="1" x14ac:dyDescent="0.2">
      <c r="B50" s="92"/>
      <c r="C50" s="92"/>
      <c r="D50" s="97"/>
      <c r="E50" s="97"/>
      <c r="F50" s="87"/>
      <c r="G50" s="87"/>
      <c r="H50" s="83"/>
      <c r="I50" s="83"/>
      <c r="J50" s="83" t="s">
        <v>148</v>
      </c>
      <c r="K50" s="83"/>
      <c r="L50" s="93"/>
      <c r="M50" s="93"/>
    </row>
    <row r="51" spans="2:13" ht="15" customHeight="1" x14ac:dyDescent="0.2">
      <c r="B51" s="92"/>
      <c r="C51" s="92"/>
      <c r="D51" s="97"/>
      <c r="E51" s="97"/>
      <c r="F51" s="87"/>
      <c r="G51" s="87"/>
      <c r="H51" s="83" t="s">
        <v>149</v>
      </c>
      <c r="I51" s="83"/>
      <c r="J51" s="83" t="s">
        <v>150</v>
      </c>
      <c r="K51" s="83"/>
      <c r="L51" s="93"/>
      <c r="M51" s="93"/>
    </row>
    <row r="52" spans="2:13" ht="15" customHeight="1" x14ac:dyDescent="0.2">
      <c r="B52" s="92"/>
      <c r="C52" s="92"/>
      <c r="D52" s="97"/>
      <c r="E52" s="97"/>
      <c r="F52" s="87"/>
      <c r="G52" s="87"/>
      <c r="H52" s="83"/>
      <c r="I52" s="83"/>
      <c r="J52" s="83" t="s">
        <v>151</v>
      </c>
      <c r="K52" s="83"/>
      <c r="L52" s="93"/>
      <c r="M52" s="93"/>
    </row>
    <row r="53" spans="2:13" ht="15" customHeight="1" x14ac:dyDescent="0.2">
      <c r="B53" s="92"/>
      <c r="C53" s="92"/>
      <c r="D53" s="97"/>
      <c r="E53" s="97"/>
      <c r="F53" s="87"/>
      <c r="G53" s="87"/>
      <c r="H53" s="83"/>
      <c r="I53" s="83"/>
      <c r="J53" s="83" t="s">
        <v>152</v>
      </c>
      <c r="K53" s="83"/>
      <c r="L53" s="93"/>
      <c r="M53" s="93"/>
    </row>
    <row r="54" spans="2:13" ht="15" customHeight="1" x14ac:dyDescent="0.2">
      <c r="B54" s="92"/>
      <c r="C54" s="92"/>
      <c r="D54" s="97"/>
      <c r="E54" s="97"/>
      <c r="F54" s="87" t="s">
        <v>262</v>
      </c>
      <c r="G54" s="87"/>
      <c r="H54" s="83" t="s">
        <v>153</v>
      </c>
      <c r="I54" s="83"/>
      <c r="J54" s="83" t="s">
        <v>154</v>
      </c>
      <c r="K54" s="83"/>
      <c r="L54" s="93" t="s">
        <v>130</v>
      </c>
      <c r="M54" s="93"/>
    </row>
    <row r="55" spans="2:13" ht="15" customHeight="1" x14ac:dyDescent="0.2">
      <c r="B55" s="92"/>
      <c r="C55" s="92"/>
      <c r="D55" s="97"/>
      <c r="E55" s="97"/>
      <c r="F55" s="87"/>
      <c r="G55" s="87"/>
      <c r="H55" s="83" t="s">
        <v>155</v>
      </c>
      <c r="I55" s="83"/>
      <c r="J55" s="83" t="s">
        <v>156</v>
      </c>
      <c r="K55" s="83"/>
      <c r="L55" s="93"/>
      <c r="M55" s="93"/>
    </row>
    <row r="56" spans="2:13" ht="15" customHeight="1" x14ac:dyDescent="0.2">
      <c r="B56" s="92"/>
      <c r="C56" s="92"/>
      <c r="D56" s="97"/>
      <c r="E56" s="97"/>
      <c r="F56" s="87"/>
      <c r="G56" s="87"/>
      <c r="H56" s="83"/>
      <c r="I56" s="83"/>
      <c r="J56" s="83" t="s">
        <v>157</v>
      </c>
      <c r="K56" s="83"/>
      <c r="L56" s="93"/>
      <c r="M56" s="93"/>
    </row>
    <row r="57" spans="2:13" ht="15" customHeight="1" x14ac:dyDescent="0.2">
      <c r="B57" s="92"/>
      <c r="C57" s="92"/>
      <c r="D57" s="97"/>
      <c r="E57" s="97"/>
      <c r="F57" s="87"/>
      <c r="G57" s="87"/>
      <c r="H57" s="83" t="s">
        <v>158</v>
      </c>
      <c r="I57" s="83"/>
      <c r="J57" s="83" t="s">
        <v>159</v>
      </c>
      <c r="K57" s="83"/>
      <c r="L57" s="93"/>
      <c r="M57" s="93"/>
    </row>
    <row r="58" spans="2:13" ht="15" customHeight="1" x14ac:dyDescent="0.2">
      <c r="B58" s="92"/>
      <c r="C58" s="92"/>
      <c r="D58" s="97" t="s">
        <v>160</v>
      </c>
      <c r="E58" s="97"/>
      <c r="F58" s="87" t="s">
        <v>263</v>
      </c>
      <c r="G58" s="87"/>
      <c r="H58" s="83" t="s">
        <v>161</v>
      </c>
      <c r="I58" s="83"/>
      <c r="J58" s="83" t="s">
        <v>304</v>
      </c>
      <c r="K58" s="83"/>
      <c r="L58" s="93" t="s">
        <v>131</v>
      </c>
      <c r="M58" s="93"/>
    </row>
    <row r="59" spans="2:13" ht="15" customHeight="1" x14ac:dyDescent="0.2">
      <c r="B59" s="92"/>
      <c r="C59" s="92"/>
      <c r="D59" s="97"/>
      <c r="E59" s="97"/>
      <c r="F59" s="87"/>
      <c r="G59" s="87"/>
      <c r="H59" s="83" t="s">
        <v>162</v>
      </c>
      <c r="I59" s="83"/>
      <c r="J59" s="83" t="s">
        <v>163</v>
      </c>
      <c r="K59" s="83"/>
      <c r="L59" s="93"/>
      <c r="M59" s="93"/>
    </row>
    <row r="60" spans="2:13" ht="15" customHeight="1" x14ac:dyDescent="0.2">
      <c r="B60" s="92"/>
      <c r="C60" s="92"/>
      <c r="D60" s="97"/>
      <c r="E60" s="97"/>
      <c r="F60" s="87"/>
      <c r="G60" s="87"/>
      <c r="H60" s="83"/>
      <c r="I60" s="83"/>
      <c r="J60" s="83" t="s">
        <v>164</v>
      </c>
      <c r="K60" s="83"/>
      <c r="L60" s="93"/>
      <c r="M60" s="93"/>
    </row>
    <row r="61" spans="2:13" ht="15" customHeight="1" x14ac:dyDescent="0.2">
      <c r="B61" s="92"/>
      <c r="C61" s="92"/>
      <c r="D61" s="97"/>
      <c r="E61" s="97"/>
      <c r="F61" s="87"/>
      <c r="G61" s="87"/>
      <c r="H61" s="83" t="s">
        <v>165</v>
      </c>
      <c r="I61" s="83"/>
      <c r="J61" s="83" t="s">
        <v>305</v>
      </c>
      <c r="K61" s="83"/>
      <c r="L61" s="93"/>
      <c r="M61" s="93"/>
    </row>
    <row r="62" spans="2:13" ht="15" customHeight="1" x14ac:dyDescent="0.2">
      <c r="B62" s="92"/>
      <c r="C62" s="92"/>
      <c r="D62" s="97"/>
      <c r="E62" s="97"/>
      <c r="F62" s="87" t="s">
        <v>264</v>
      </c>
      <c r="G62" s="87"/>
      <c r="H62" s="83" t="s">
        <v>166</v>
      </c>
      <c r="I62" s="83"/>
      <c r="J62" s="83" t="s">
        <v>167</v>
      </c>
      <c r="K62" s="83"/>
      <c r="L62" s="93"/>
      <c r="M62" s="93"/>
    </row>
    <row r="63" spans="2:13" ht="15" customHeight="1" x14ac:dyDescent="0.2">
      <c r="B63" s="92"/>
      <c r="C63" s="92"/>
      <c r="D63" s="97"/>
      <c r="E63" s="97"/>
      <c r="F63" s="87"/>
      <c r="G63" s="87"/>
      <c r="H63" s="83"/>
      <c r="I63" s="83"/>
      <c r="J63" s="83" t="s">
        <v>168</v>
      </c>
      <c r="K63" s="83"/>
      <c r="L63" s="93"/>
      <c r="M63" s="93"/>
    </row>
    <row r="64" spans="2:13" ht="15" customHeight="1" x14ac:dyDescent="0.2">
      <c r="B64" s="92"/>
      <c r="C64" s="92"/>
      <c r="D64" s="97"/>
      <c r="E64" s="97"/>
      <c r="F64" s="87"/>
      <c r="G64" s="87"/>
      <c r="H64" s="83"/>
      <c r="I64" s="83"/>
      <c r="J64" s="83" t="s">
        <v>169</v>
      </c>
      <c r="K64" s="83"/>
      <c r="L64" s="93"/>
      <c r="M64" s="93"/>
    </row>
    <row r="65" spans="2:13" ht="15" customHeight="1" x14ac:dyDescent="0.2">
      <c r="B65" s="92"/>
      <c r="C65" s="92"/>
      <c r="D65" s="97"/>
      <c r="E65" s="97"/>
      <c r="F65" s="87"/>
      <c r="G65" s="87"/>
      <c r="H65" s="83" t="s">
        <v>170</v>
      </c>
      <c r="I65" s="83"/>
      <c r="J65" s="83" t="s">
        <v>171</v>
      </c>
      <c r="K65" s="83"/>
      <c r="L65" s="93"/>
      <c r="M65" s="93"/>
    </row>
    <row r="66" spans="2:13" ht="15" customHeight="1" x14ac:dyDescent="0.2">
      <c r="B66" s="92"/>
      <c r="C66" s="92"/>
      <c r="D66" s="97"/>
      <c r="E66" s="97"/>
      <c r="F66" s="87"/>
      <c r="G66" s="87"/>
      <c r="H66" s="83" t="s">
        <v>172</v>
      </c>
      <c r="I66" s="83"/>
      <c r="J66" s="83" t="s">
        <v>173</v>
      </c>
      <c r="K66" s="83"/>
      <c r="L66" s="93"/>
      <c r="M66" s="93"/>
    </row>
    <row r="67" spans="2:13" ht="15" customHeight="1" x14ac:dyDescent="0.2">
      <c r="B67" s="92"/>
      <c r="C67" s="92"/>
      <c r="D67" s="97"/>
      <c r="E67" s="97"/>
      <c r="F67" s="87"/>
      <c r="G67" s="87"/>
      <c r="H67" s="83" t="s">
        <v>174</v>
      </c>
      <c r="I67" s="83"/>
      <c r="J67" s="83" t="s">
        <v>175</v>
      </c>
      <c r="K67" s="83"/>
      <c r="L67" s="93"/>
      <c r="M67" s="93"/>
    </row>
    <row r="68" spans="2:13" ht="15" customHeight="1" x14ac:dyDescent="0.2">
      <c r="B68" s="92"/>
      <c r="C68" s="92"/>
      <c r="D68" s="97"/>
      <c r="E68" s="97"/>
      <c r="F68" s="87"/>
      <c r="G68" s="87"/>
      <c r="H68" s="83"/>
      <c r="I68" s="83"/>
      <c r="J68" s="83" t="s">
        <v>176</v>
      </c>
      <c r="K68" s="83"/>
      <c r="L68" s="93"/>
      <c r="M68" s="93"/>
    </row>
    <row r="69" spans="2:13" ht="15" customHeight="1" x14ac:dyDescent="0.2">
      <c r="B69" s="108" t="s">
        <v>193</v>
      </c>
      <c r="C69" s="108"/>
      <c r="D69" s="109" t="s">
        <v>177</v>
      </c>
      <c r="E69" s="109"/>
      <c r="F69" s="88" t="s">
        <v>265</v>
      </c>
      <c r="G69" s="88"/>
      <c r="H69" s="82" t="s">
        <v>178</v>
      </c>
      <c r="I69" s="82"/>
      <c r="J69" s="82" t="s">
        <v>179</v>
      </c>
      <c r="K69" s="82"/>
      <c r="L69" s="104" t="s">
        <v>132</v>
      </c>
      <c r="M69" s="104"/>
    </row>
    <row r="70" spans="2:13" ht="15" customHeight="1" x14ac:dyDescent="0.2">
      <c r="B70" s="108"/>
      <c r="C70" s="108"/>
      <c r="D70" s="109"/>
      <c r="E70" s="109"/>
      <c r="F70" s="88"/>
      <c r="G70" s="88"/>
      <c r="H70" s="82" t="s">
        <v>180</v>
      </c>
      <c r="I70" s="82"/>
      <c r="J70" s="82" t="s">
        <v>181</v>
      </c>
      <c r="K70" s="82"/>
      <c r="L70" s="104"/>
      <c r="M70" s="104"/>
    </row>
    <row r="71" spans="2:13" ht="15" customHeight="1" x14ac:dyDescent="0.2">
      <c r="B71" s="108"/>
      <c r="C71" s="108"/>
      <c r="D71" s="109"/>
      <c r="E71" s="109"/>
      <c r="F71" s="88"/>
      <c r="G71" s="88"/>
      <c r="H71" s="82"/>
      <c r="I71" s="82"/>
      <c r="J71" s="82" t="s">
        <v>182</v>
      </c>
      <c r="K71" s="82"/>
      <c r="L71" s="104"/>
      <c r="M71" s="104"/>
    </row>
    <row r="72" spans="2:13" ht="15" customHeight="1" x14ac:dyDescent="0.2">
      <c r="B72" s="108"/>
      <c r="C72" s="108"/>
      <c r="D72" s="109"/>
      <c r="E72" s="109"/>
      <c r="F72" s="88"/>
      <c r="G72" s="88"/>
      <c r="H72" s="82"/>
      <c r="I72" s="82"/>
      <c r="J72" s="82" t="s">
        <v>183</v>
      </c>
      <c r="K72" s="82"/>
      <c r="L72" s="104"/>
      <c r="M72" s="104"/>
    </row>
    <row r="73" spans="2:13" ht="15" customHeight="1" x14ac:dyDescent="0.2">
      <c r="B73" s="108"/>
      <c r="C73" s="108"/>
      <c r="D73" s="109"/>
      <c r="E73" s="109"/>
      <c r="F73" s="88" t="s">
        <v>266</v>
      </c>
      <c r="G73" s="88"/>
      <c r="H73" s="82" t="s">
        <v>184</v>
      </c>
      <c r="I73" s="82"/>
      <c r="J73" s="82" t="s">
        <v>185</v>
      </c>
      <c r="K73" s="82"/>
      <c r="L73" s="104" t="s">
        <v>133</v>
      </c>
      <c r="M73" s="104"/>
    </row>
    <row r="74" spans="2:13" ht="15" customHeight="1" x14ac:dyDescent="0.2">
      <c r="B74" s="108"/>
      <c r="C74" s="108"/>
      <c r="D74" s="109"/>
      <c r="E74" s="109"/>
      <c r="F74" s="88"/>
      <c r="G74" s="88"/>
      <c r="H74" s="82" t="s">
        <v>186</v>
      </c>
      <c r="I74" s="82"/>
      <c r="J74" s="82" t="s">
        <v>187</v>
      </c>
      <c r="K74" s="82"/>
      <c r="L74" s="104"/>
      <c r="M74" s="104"/>
    </row>
    <row r="75" spans="2:13" ht="15" customHeight="1" x14ac:dyDescent="0.2">
      <c r="B75" s="108"/>
      <c r="C75" s="108"/>
      <c r="D75" s="109"/>
      <c r="E75" s="109"/>
      <c r="F75" s="88"/>
      <c r="G75" s="88"/>
      <c r="H75" s="82"/>
      <c r="I75" s="82"/>
      <c r="J75" s="82" t="s">
        <v>306</v>
      </c>
      <c r="K75" s="82"/>
      <c r="L75" s="104"/>
      <c r="M75" s="104"/>
    </row>
    <row r="76" spans="2:13" ht="15" customHeight="1" x14ac:dyDescent="0.2">
      <c r="B76" s="108"/>
      <c r="C76" s="108"/>
      <c r="D76" s="109"/>
      <c r="E76" s="109"/>
      <c r="F76" s="88"/>
      <c r="G76" s="88"/>
      <c r="H76" s="82" t="s">
        <v>188</v>
      </c>
      <c r="I76" s="82"/>
      <c r="J76" s="82" t="s">
        <v>189</v>
      </c>
      <c r="K76" s="82"/>
      <c r="L76" s="104"/>
      <c r="M76" s="104"/>
    </row>
    <row r="77" spans="2:13" ht="15" customHeight="1" x14ac:dyDescent="0.2">
      <c r="B77" s="108"/>
      <c r="C77" s="108"/>
      <c r="D77" s="109"/>
      <c r="E77" s="109"/>
      <c r="F77" s="88"/>
      <c r="G77" s="88"/>
      <c r="H77" s="82"/>
      <c r="I77" s="82"/>
      <c r="J77" s="82" t="s">
        <v>190</v>
      </c>
      <c r="K77" s="82"/>
      <c r="L77" s="104"/>
      <c r="M77" s="104"/>
    </row>
    <row r="78" spans="2:13" ht="15" customHeight="1" x14ac:dyDescent="0.2">
      <c r="B78" s="108"/>
      <c r="C78" s="108"/>
      <c r="D78" s="109"/>
      <c r="E78" s="109"/>
      <c r="F78" s="88"/>
      <c r="G78" s="88"/>
      <c r="H78" s="82"/>
      <c r="I78" s="82"/>
      <c r="J78" s="82" t="s">
        <v>191</v>
      </c>
      <c r="K78" s="82"/>
      <c r="L78" s="104"/>
      <c r="M78" s="104"/>
    </row>
    <row r="81" spans="2:13" ht="60" customHeight="1" x14ac:dyDescent="0.2">
      <c r="B81" s="84" t="s">
        <v>1236</v>
      </c>
      <c r="C81" s="84"/>
      <c r="D81" s="84"/>
      <c r="E81" s="84"/>
      <c r="F81" s="84"/>
      <c r="G81" s="84"/>
      <c r="H81" s="84"/>
      <c r="I81" s="84"/>
      <c r="J81" s="84"/>
      <c r="K81" s="84"/>
      <c r="L81" s="84"/>
      <c r="M81" s="84"/>
    </row>
    <row r="83" spans="2:13" ht="15" customHeight="1" x14ac:dyDescent="0.2">
      <c r="B83" s="105" t="s">
        <v>540</v>
      </c>
      <c r="C83" s="106"/>
      <c r="D83" s="106"/>
      <c r="E83" s="106"/>
      <c r="F83" s="106"/>
      <c r="G83" s="106"/>
      <c r="H83" s="106"/>
      <c r="I83" s="106"/>
      <c r="J83" s="106"/>
      <c r="K83" s="106"/>
      <c r="L83" s="106"/>
      <c r="M83" s="107"/>
    </row>
    <row r="84" spans="2:13" ht="37.5" customHeight="1" x14ac:dyDescent="0.2">
      <c r="B84" s="101"/>
      <c r="C84" s="102"/>
      <c r="D84" s="102"/>
      <c r="E84" s="102"/>
      <c r="F84" s="102"/>
      <c r="G84" s="102"/>
      <c r="H84" s="102"/>
      <c r="I84" s="102"/>
      <c r="J84" s="102"/>
      <c r="K84" s="102"/>
      <c r="L84" s="102"/>
      <c r="M84" s="103"/>
    </row>
    <row r="86" spans="2:13" ht="15" customHeight="1" x14ac:dyDescent="0.2">
      <c r="B86" s="9" t="s">
        <v>295</v>
      </c>
      <c r="C86" s="10"/>
      <c r="D86" s="10"/>
      <c r="E86" s="10"/>
      <c r="F86" s="10"/>
      <c r="G86" s="10"/>
      <c r="H86" s="10"/>
      <c r="I86" s="10"/>
      <c r="J86" s="10"/>
      <c r="K86" s="10"/>
      <c r="L86" s="10"/>
      <c r="M86" s="11"/>
    </row>
    <row r="88" spans="2:13" ht="15" customHeight="1" x14ac:dyDescent="0.2">
      <c r="B88" s="105" t="s">
        <v>541</v>
      </c>
      <c r="C88" s="106"/>
      <c r="D88" s="106"/>
      <c r="E88" s="106"/>
      <c r="F88" s="106"/>
      <c r="G88" s="106"/>
      <c r="H88" s="106"/>
      <c r="I88" s="106"/>
      <c r="J88" s="106"/>
      <c r="K88" s="106"/>
      <c r="L88" s="106"/>
      <c r="M88" s="107"/>
    </row>
    <row r="89" spans="2:13" ht="37.5" customHeight="1" x14ac:dyDescent="0.2">
      <c r="B89" s="101"/>
      <c r="C89" s="102"/>
      <c r="D89" s="102"/>
      <c r="E89" s="102"/>
      <c r="F89" s="102"/>
      <c r="G89" s="102"/>
      <c r="H89" s="102"/>
      <c r="I89" s="102"/>
      <c r="J89" s="102"/>
      <c r="K89" s="102"/>
      <c r="L89" s="102"/>
      <c r="M89" s="103"/>
    </row>
    <row r="91" spans="2:13" ht="30" customHeight="1" x14ac:dyDescent="0.2">
      <c r="B91" s="84" t="s">
        <v>1269</v>
      </c>
      <c r="C91" s="84"/>
      <c r="D91" s="84"/>
      <c r="E91" s="84"/>
      <c r="F91" s="84"/>
      <c r="G91" s="84"/>
      <c r="H91" s="84"/>
      <c r="I91" s="84"/>
      <c r="J91" s="84"/>
      <c r="K91" s="84"/>
      <c r="L91" s="84"/>
      <c r="M91" s="84"/>
    </row>
    <row r="92" spans="2:13" ht="15" customHeight="1" x14ac:dyDescent="0.2">
      <c r="B92" s="69" t="s">
        <v>1270</v>
      </c>
    </row>
    <row r="94" spans="2:13" ht="30" customHeight="1" x14ac:dyDescent="0.2">
      <c r="B94" s="84" t="s">
        <v>1271</v>
      </c>
      <c r="C94" s="84"/>
      <c r="D94" s="84"/>
      <c r="E94" s="84"/>
      <c r="F94" s="84"/>
      <c r="G94" s="84"/>
      <c r="H94" s="84"/>
      <c r="I94" s="84"/>
      <c r="J94" s="84"/>
      <c r="K94" s="84"/>
      <c r="L94" s="84"/>
      <c r="M94" s="84"/>
    </row>
    <row r="95" spans="2:13" ht="30" customHeight="1" x14ac:dyDescent="0.2">
      <c r="B95" s="84" t="s">
        <v>1242</v>
      </c>
      <c r="C95" s="84"/>
      <c r="D95" s="84"/>
      <c r="E95" s="84"/>
      <c r="F95" s="84"/>
      <c r="G95" s="84"/>
      <c r="H95" s="84"/>
      <c r="I95" s="84"/>
      <c r="J95" s="84"/>
      <c r="K95" s="84"/>
      <c r="L95" s="84"/>
      <c r="M95" s="84"/>
    </row>
    <row r="101" spans="3:13" ht="15" customHeight="1" x14ac:dyDescent="0.2">
      <c r="M101" s="70" t="s">
        <v>1472</v>
      </c>
    </row>
    <row r="102" spans="3:13" ht="15" customHeight="1" x14ac:dyDescent="0.2">
      <c r="C102" s="14"/>
    </row>
  </sheetData>
  <sheetProtection algorithmName="SHA-1" hashValue="8WLdEpc9IWcGZPR+fGt2v8ofjXE=" saltValue="9QKct+vH3cEoxGV3noJYsg==" spinCount="100000" sheet="1" objects="1" scenarios="1"/>
  <mergeCells count="90">
    <mergeCell ref="B40:M40"/>
    <mergeCell ref="B95:M95"/>
    <mergeCell ref="H61:I61"/>
    <mergeCell ref="H62:I64"/>
    <mergeCell ref="B88:M88"/>
    <mergeCell ref="B89:M89"/>
    <mergeCell ref="J61:K61"/>
    <mergeCell ref="J62:K62"/>
    <mergeCell ref="J78:K78"/>
    <mergeCell ref="J68:K68"/>
    <mergeCell ref="J69:K69"/>
    <mergeCell ref="J70:K70"/>
    <mergeCell ref="J71:K71"/>
    <mergeCell ref="J72:K72"/>
    <mergeCell ref="J73:K73"/>
    <mergeCell ref="J75:K75"/>
    <mergeCell ref="J76:K76"/>
    <mergeCell ref="B91:M91"/>
    <mergeCell ref="B94:M94"/>
    <mergeCell ref="B84:M84"/>
    <mergeCell ref="H67:I68"/>
    <mergeCell ref="H69:I69"/>
    <mergeCell ref="H70:I72"/>
    <mergeCell ref="H73:I73"/>
    <mergeCell ref="H74:I75"/>
    <mergeCell ref="H76:I78"/>
    <mergeCell ref="L69:M72"/>
    <mergeCell ref="L73:M78"/>
    <mergeCell ref="B81:M81"/>
    <mergeCell ref="B83:M83"/>
    <mergeCell ref="B69:C78"/>
    <mergeCell ref="D69:E78"/>
    <mergeCell ref="F69:G72"/>
    <mergeCell ref="D49:E57"/>
    <mergeCell ref="D58:E68"/>
    <mergeCell ref="J51:K51"/>
    <mergeCell ref="B42:M42"/>
    <mergeCell ref="B44:M44"/>
    <mergeCell ref="H58:I58"/>
    <mergeCell ref="H59:I60"/>
    <mergeCell ref="F54:G57"/>
    <mergeCell ref="F58:G61"/>
    <mergeCell ref="F73:G78"/>
    <mergeCell ref="H66:I66"/>
    <mergeCell ref="B2:M2"/>
    <mergeCell ref="B49:C68"/>
    <mergeCell ref="L49:M53"/>
    <mergeCell ref="L54:M57"/>
    <mergeCell ref="L58:M68"/>
    <mergeCell ref="B4:M4"/>
    <mergeCell ref="B19:M19"/>
    <mergeCell ref="B20:M20"/>
    <mergeCell ref="B21:M21"/>
    <mergeCell ref="B22:G22"/>
    <mergeCell ref="B24:M24"/>
    <mergeCell ref="B25:C25"/>
    <mergeCell ref="D25:M25"/>
    <mergeCell ref="J63:K63"/>
    <mergeCell ref="J77:K77"/>
    <mergeCell ref="B8:M8"/>
    <mergeCell ref="J64:K64"/>
    <mergeCell ref="J65:K65"/>
    <mergeCell ref="J66:K66"/>
    <mergeCell ref="J67:K67"/>
    <mergeCell ref="F49:G53"/>
    <mergeCell ref="F62:G68"/>
    <mergeCell ref="H65:I65"/>
    <mergeCell ref="H49:I50"/>
    <mergeCell ref="H51:I53"/>
    <mergeCell ref="H54:I54"/>
    <mergeCell ref="H55:I56"/>
    <mergeCell ref="J56:K56"/>
    <mergeCell ref="H57:I57"/>
    <mergeCell ref="B29:C29"/>
    <mergeCell ref="D29:M29"/>
    <mergeCell ref="B30:C30"/>
    <mergeCell ref="J74:K74"/>
    <mergeCell ref="J57:K57"/>
    <mergeCell ref="J58:K58"/>
    <mergeCell ref="J59:K59"/>
    <mergeCell ref="J60:K60"/>
    <mergeCell ref="B46:M46"/>
    <mergeCell ref="J52:K52"/>
    <mergeCell ref="J53:K53"/>
    <mergeCell ref="D30:M30"/>
    <mergeCell ref="B32:M32"/>
    <mergeCell ref="J49:K49"/>
    <mergeCell ref="J50:K50"/>
    <mergeCell ref="J54:K54"/>
    <mergeCell ref="J55:K55"/>
  </mergeCells>
  <dataValidations disablePrompts="1" count="1">
    <dataValidation type="list" allowBlank="1" showInputMessage="1" showErrorMessage="1" errorTitle="Errore" error="Una X è l'unico valore accettato" sqref="B34">
      <formula1>"X"</formula1>
    </dataValidation>
  </dataValidations>
  <hyperlinks>
    <hyperlink ref="B92" r:id="rId1"/>
  </hyperlinks>
  <pageMargins left="0.25" right="0.25"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76130" r:id="rId5" name="Option Button 2">
              <controlPr defaultSize="0" autoFill="0" autoLine="0" autoPict="0">
                <anchor moveWithCells="1">
                  <from>
                    <xdr:col>1</xdr:col>
                    <xdr:colOff>28575</xdr:colOff>
                    <xdr:row>36</xdr:row>
                    <xdr:rowOff>9525</xdr:rowOff>
                  </from>
                  <to>
                    <xdr:col>1</xdr:col>
                    <xdr:colOff>257175</xdr:colOff>
                    <xdr:row>37</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1454</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1455</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1456</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1457</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1458</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1459</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1460</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1461</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1462</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1463</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filterMode="1"/>
  <dimension ref="B1:S84"/>
  <sheetViews>
    <sheetView showGridLines="0" workbookViewId="0">
      <selection activeCell="E76" sqref="E76"/>
    </sheetView>
  </sheetViews>
  <sheetFormatPr defaultRowHeight="15" customHeight="1" x14ac:dyDescent="0.2"/>
  <cols>
    <col min="1" max="1" width="1.42578125" style="17" customWidth="1"/>
    <col min="2" max="13" width="8.140625" style="17" customWidth="1"/>
    <col min="14" max="16" width="9.140625" style="17"/>
    <col min="17" max="17" width="9.140625" style="18" hidden="1" customWidth="1"/>
    <col min="18" max="18" width="21" style="18" hidden="1" customWidth="1"/>
    <col min="19" max="19" width="33.140625" style="18" hidden="1" customWidth="1"/>
    <col min="20" max="16384" width="9.140625" style="17"/>
  </cols>
  <sheetData>
    <row r="1" spans="2:19" ht="7.5" customHeight="1" x14ac:dyDescent="0.2"/>
    <row r="2" spans="2:19" ht="15" customHeight="1" x14ac:dyDescent="0.2">
      <c r="B2" s="89" t="s">
        <v>1177</v>
      </c>
      <c r="C2" s="90"/>
      <c r="D2" s="90"/>
      <c r="E2" s="90"/>
      <c r="F2" s="90"/>
      <c r="G2" s="90"/>
      <c r="H2" s="90"/>
      <c r="I2" s="90"/>
      <c r="J2" s="90"/>
      <c r="K2" s="90"/>
      <c r="L2" s="90"/>
      <c r="M2" s="91"/>
    </row>
    <row r="3" spans="2:19" ht="15" customHeight="1" x14ac:dyDescent="0.2">
      <c r="R3" s="18" t="e">
        <f ca="1">MID(MID(CELL("nomefile"),FIND("[",CELL("nomefile")),10000),1,FIND("]",MID(CELL("nomefile"),FIND("[",CELL("nomefile")),10000)))</f>
        <v>#VALUE!</v>
      </c>
    </row>
    <row r="4" spans="2:19" ht="15" customHeight="1" x14ac:dyDescent="0.25">
      <c r="B4" s="59" t="e">
        <f ca="1">UPPER(HYPERLINK($R$3&amp;"'"&amp;R4&amp;"'!A1",S4))</f>
        <v>#VALUE!</v>
      </c>
      <c r="R4" s="18" t="s">
        <v>1089</v>
      </c>
      <c r="S4" s="18" t="s">
        <v>1168</v>
      </c>
    </row>
    <row r="5" spans="2:19" ht="15" customHeight="1" x14ac:dyDescent="0.25">
      <c r="B5" s="59" t="e">
        <f t="shared" ref="B5:B68" ca="1" si="0">UPPER(HYPERLINK($R$3&amp;"'"&amp;R5&amp;"'!A1",S5))</f>
        <v>#VALUE!</v>
      </c>
      <c r="R5" s="18" t="s">
        <v>1090</v>
      </c>
      <c r="S5" s="18" t="s">
        <v>1169</v>
      </c>
    </row>
    <row r="6" spans="2:19" ht="15" customHeight="1" x14ac:dyDescent="0.25">
      <c r="B6" s="59" t="e">
        <f t="shared" ca="1" si="0"/>
        <v>#VALUE!</v>
      </c>
      <c r="R6" s="18" t="s">
        <v>1091</v>
      </c>
      <c r="S6" s="18" t="s">
        <v>1170</v>
      </c>
    </row>
    <row r="7" spans="2:19" ht="15" customHeight="1" x14ac:dyDescent="0.25">
      <c r="B7" s="59" t="e">
        <f t="shared" ca="1" si="0"/>
        <v>#VALUE!</v>
      </c>
      <c r="R7" s="18" t="s">
        <v>1092</v>
      </c>
      <c r="S7" s="18" t="s">
        <v>1092</v>
      </c>
    </row>
    <row r="8" spans="2:19" ht="15" customHeight="1" x14ac:dyDescent="0.25">
      <c r="B8" s="59" t="e">
        <f t="shared" ca="1" si="0"/>
        <v>#VALUE!</v>
      </c>
      <c r="R8" s="18" t="s">
        <v>1093</v>
      </c>
      <c r="S8" s="18" t="s">
        <v>1093</v>
      </c>
    </row>
    <row r="9" spans="2:19" ht="15" customHeight="1" x14ac:dyDescent="0.25">
      <c r="B9" s="59" t="e">
        <f t="shared" ca="1" si="0"/>
        <v>#VALUE!</v>
      </c>
      <c r="R9" s="18" t="s">
        <v>1094</v>
      </c>
      <c r="S9" s="18" t="s">
        <v>1094</v>
      </c>
    </row>
    <row r="10" spans="2:19" ht="15" customHeight="1" x14ac:dyDescent="0.25">
      <c r="B10" s="59" t="e">
        <f t="shared" ca="1" si="0"/>
        <v>#VALUE!</v>
      </c>
      <c r="R10" s="18" t="s">
        <v>1096</v>
      </c>
      <c r="S10" s="18" t="s">
        <v>1096</v>
      </c>
    </row>
    <row r="11" spans="2:19" ht="15" customHeight="1" x14ac:dyDescent="0.25">
      <c r="B11" s="59" t="e">
        <f t="shared" ca="1" si="0"/>
        <v>#VALUE!</v>
      </c>
      <c r="R11" s="18" t="s">
        <v>1097</v>
      </c>
      <c r="S11" s="18" t="s">
        <v>285</v>
      </c>
    </row>
    <row r="12" spans="2:19" ht="15" customHeight="1" x14ac:dyDescent="0.25">
      <c r="B12" s="59" t="e">
        <f t="shared" ca="1" si="0"/>
        <v>#VALUE!</v>
      </c>
      <c r="R12" s="18" t="s">
        <v>1098</v>
      </c>
      <c r="S12" s="18" t="s">
        <v>1098</v>
      </c>
    </row>
    <row r="13" spans="2:19" customFormat="1" ht="15" hidden="1" customHeight="1" x14ac:dyDescent="0.25">
      <c r="B13" s="13" t="e">
        <f t="shared" ca="1" si="0"/>
        <v>#VALUE!</v>
      </c>
      <c r="Q13" s="18" t="b">
        <f ca="1">IF(INDIRECT(ADDRESS(8,2,,,R13))="",TRUE,FALSE)</f>
        <v>0</v>
      </c>
      <c r="R13" s="18" t="s">
        <v>1099</v>
      </c>
      <c r="S13" s="18" t="s">
        <v>145</v>
      </c>
    </row>
    <row r="14" spans="2:19" customFormat="1" ht="15" hidden="1" customHeight="1" x14ac:dyDescent="0.25">
      <c r="B14" s="13" t="e">
        <f t="shared" ca="1" si="0"/>
        <v>#VALUE!</v>
      </c>
      <c r="Q14" s="18" t="b">
        <f t="shared" ref="Q14:Q34" ca="1" si="1">IF(INDIRECT(ADDRESS(8,2,,,R14))="",TRUE,FALSE)</f>
        <v>1</v>
      </c>
      <c r="R14" s="18" t="s">
        <v>1100</v>
      </c>
      <c r="S14" s="18" t="s">
        <v>262</v>
      </c>
    </row>
    <row r="15" spans="2:19" customFormat="1" ht="15" hidden="1" customHeight="1" x14ac:dyDescent="0.25">
      <c r="B15" s="13" t="e">
        <f t="shared" ca="1" si="0"/>
        <v>#VALUE!</v>
      </c>
      <c r="Q15" s="18" t="b">
        <f t="shared" ca="1" si="1"/>
        <v>1</v>
      </c>
      <c r="R15" s="18" t="s">
        <v>1101</v>
      </c>
      <c r="S15" s="18" t="s">
        <v>263</v>
      </c>
    </row>
    <row r="16" spans="2:19" customFormat="1" ht="15" hidden="1" customHeight="1" x14ac:dyDescent="0.25">
      <c r="B16" s="13" t="e">
        <f t="shared" ca="1" si="0"/>
        <v>#VALUE!</v>
      </c>
      <c r="Q16" s="18" t="b">
        <f t="shared" ca="1" si="1"/>
        <v>1</v>
      </c>
      <c r="R16" s="18" t="s">
        <v>1102</v>
      </c>
      <c r="S16" s="18" t="s">
        <v>264</v>
      </c>
    </row>
    <row r="17" spans="2:19" customFormat="1" ht="15" hidden="1" customHeight="1" x14ac:dyDescent="0.25">
      <c r="B17" s="13" t="e">
        <f t="shared" ca="1" si="0"/>
        <v>#VALUE!</v>
      </c>
      <c r="Q17" s="18" t="b">
        <f t="shared" ca="1" si="1"/>
        <v>1</v>
      </c>
      <c r="R17" s="18" t="s">
        <v>1103</v>
      </c>
      <c r="S17" s="18" t="s">
        <v>265</v>
      </c>
    </row>
    <row r="18" spans="2:19" customFormat="1" ht="15" hidden="1" customHeight="1" x14ac:dyDescent="0.25">
      <c r="B18" s="13" t="e">
        <f t="shared" ca="1" si="0"/>
        <v>#VALUE!</v>
      </c>
      <c r="Q18" s="18" t="b">
        <f t="shared" ca="1" si="1"/>
        <v>1</v>
      </c>
      <c r="R18" s="18" t="s">
        <v>1104</v>
      </c>
      <c r="S18" s="18" t="s">
        <v>266</v>
      </c>
    </row>
    <row r="19" spans="2:19" customFormat="1" ht="15" hidden="1" customHeight="1" x14ac:dyDescent="0.25">
      <c r="B19" s="13" t="e">
        <f t="shared" ca="1" si="0"/>
        <v>#VALUE!</v>
      </c>
      <c r="Q19" s="18" t="b">
        <f t="shared" ca="1" si="1"/>
        <v>1</v>
      </c>
      <c r="R19" s="18" t="s">
        <v>1105</v>
      </c>
      <c r="S19" s="18" t="s">
        <v>267</v>
      </c>
    </row>
    <row r="20" spans="2:19" customFormat="1" ht="15" hidden="1" customHeight="1" x14ac:dyDescent="0.25">
      <c r="B20" s="13" t="e">
        <f t="shared" ca="1" si="0"/>
        <v>#VALUE!</v>
      </c>
      <c r="Q20" s="18" t="b">
        <f t="shared" ca="1" si="1"/>
        <v>1</v>
      </c>
      <c r="R20" s="18" t="s">
        <v>1106</v>
      </c>
      <c r="S20" s="18" t="s">
        <v>268</v>
      </c>
    </row>
    <row r="21" spans="2:19" customFormat="1" ht="15" hidden="1" customHeight="1" x14ac:dyDescent="0.25">
      <c r="B21" s="13" t="e">
        <f t="shared" ca="1" si="0"/>
        <v>#VALUE!</v>
      </c>
      <c r="Q21" s="18" t="b">
        <f t="shared" ca="1" si="1"/>
        <v>1</v>
      </c>
      <c r="R21" s="18" t="s">
        <v>1107</v>
      </c>
      <c r="S21" s="18" t="s">
        <v>269</v>
      </c>
    </row>
    <row r="22" spans="2:19" customFormat="1" ht="15" hidden="1" customHeight="1" x14ac:dyDescent="0.25">
      <c r="B22" s="13" t="e">
        <f t="shared" ca="1" si="0"/>
        <v>#VALUE!</v>
      </c>
      <c r="Q22" s="18" t="b">
        <f t="shared" ca="1" si="1"/>
        <v>1</v>
      </c>
      <c r="R22" s="18" t="s">
        <v>1108</v>
      </c>
      <c r="S22" s="18" t="s">
        <v>270</v>
      </c>
    </row>
    <row r="23" spans="2:19" customFormat="1" ht="15" hidden="1" customHeight="1" x14ac:dyDescent="0.25">
      <c r="B23" s="13" t="e">
        <f t="shared" ca="1" si="0"/>
        <v>#VALUE!</v>
      </c>
      <c r="Q23" s="18" t="b">
        <f t="shared" ca="1" si="1"/>
        <v>1</v>
      </c>
      <c r="R23" s="18" t="s">
        <v>1109</v>
      </c>
      <c r="S23" s="18" t="s">
        <v>271</v>
      </c>
    </row>
    <row r="24" spans="2:19" customFormat="1" ht="15" hidden="1" customHeight="1" x14ac:dyDescent="0.25">
      <c r="B24" s="13" t="e">
        <f t="shared" ca="1" si="0"/>
        <v>#VALUE!</v>
      </c>
      <c r="Q24" s="18" t="b">
        <f t="shared" ca="1" si="1"/>
        <v>1</v>
      </c>
      <c r="R24" s="18" t="s">
        <v>1110</v>
      </c>
      <c r="S24" s="18" t="s">
        <v>272</v>
      </c>
    </row>
    <row r="25" spans="2:19" customFormat="1" ht="15" hidden="1" customHeight="1" x14ac:dyDescent="0.25">
      <c r="B25" s="13" t="e">
        <f t="shared" ca="1" si="0"/>
        <v>#VALUE!</v>
      </c>
      <c r="Q25" s="18" t="b">
        <f t="shared" ca="1" si="1"/>
        <v>1</v>
      </c>
      <c r="R25" s="18" t="s">
        <v>1111</v>
      </c>
      <c r="S25" s="18" t="s">
        <v>273</v>
      </c>
    </row>
    <row r="26" spans="2:19" customFormat="1" ht="15" hidden="1" customHeight="1" x14ac:dyDescent="0.25">
      <c r="B26" s="13" t="e">
        <f t="shared" ca="1" si="0"/>
        <v>#VALUE!</v>
      </c>
      <c r="Q26" s="18" t="b">
        <f t="shared" ca="1" si="1"/>
        <v>1</v>
      </c>
      <c r="R26" s="18" t="s">
        <v>1112</v>
      </c>
      <c r="S26" s="18" t="s">
        <v>274</v>
      </c>
    </row>
    <row r="27" spans="2:19" customFormat="1" ht="15" hidden="1" customHeight="1" x14ac:dyDescent="0.25">
      <c r="B27" s="13" t="e">
        <f t="shared" ca="1" si="0"/>
        <v>#VALUE!</v>
      </c>
      <c r="Q27" s="18" t="b">
        <f t="shared" ca="1" si="1"/>
        <v>1</v>
      </c>
      <c r="R27" s="18" t="s">
        <v>1113</v>
      </c>
      <c r="S27" s="18" t="s">
        <v>275</v>
      </c>
    </row>
    <row r="28" spans="2:19" customFormat="1" ht="15" hidden="1" customHeight="1" x14ac:dyDescent="0.25">
      <c r="B28" s="13" t="e">
        <f t="shared" ca="1" si="0"/>
        <v>#VALUE!</v>
      </c>
      <c r="Q28" s="18" t="b">
        <f t="shared" ca="1" si="1"/>
        <v>1</v>
      </c>
      <c r="R28" s="18" t="s">
        <v>1114</v>
      </c>
      <c r="S28" s="18" t="s">
        <v>276</v>
      </c>
    </row>
    <row r="29" spans="2:19" customFormat="1" ht="15" hidden="1" customHeight="1" x14ac:dyDescent="0.25">
      <c r="B29" s="13" t="e">
        <f t="shared" ca="1" si="0"/>
        <v>#VALUE!</v>
      </c>
      <c r="Q29" s="18" t="b">
        <f t="shared" ca="1" si="1"/>
        <v>1</v>
      </c>
      <c r="R29" s="18" t="s">
        <v>1115</v>
      </c>
      <c r="S29" s="18" t="s">
        <v>277</v>
      </c>
    </row>
    <row r="30" spans="2:19" customFormat="1" ht="15" hidden="1" customHeight="1" x14ac:dyDescent="0.25">
      <c r="B30" s="13" t="e">
        <f t="shared" ca="1" si="0"/>
        <v>#VALUE!</v>
      </c>
      <c r="Q30" s="18" t="b">
        <f t="shared" ca="1" si="1"/>
        <v>1</v>
      </c>
      <c r="R30" s="18" t="s">
        <v>1116</v>
      </c>
      <c r="S30" s="18" t="s">
        <v>278</v>
      </c>
    </row>
    <row r="31" spans="2:19" customFormat="1" ht="15" hidden="1" customHeight="1" x14ac:dyDescent="0.25">
      <c r="B31" s="13" t="e">
        <f t="shared" ca="1" si="0"/>
        <v>#VALUE!</v>
      </c>
      <c r="Q31" s="18" t="b">
        <f t="shared" ca="1" si="1"/>
        <v>1</v>
      </c>
      <c r="R31" s="18" t="s">
        <v>1117</v>
      </c>
      <c r="S31" s="18" t="s">
        <v>279</v>
      </c>
    </row>
    <row r="32" spans="2:19" customFormat="1" ht="15" hidden="1" customHeight="1" x14ac:dyDescent="0.25">
      <c r="B32" s="13" t="e">
        <f t="shared" ca="1" si="0"/>
        <v>#VALUE!</v>
      </c>
      <c r="Q32" s="18" t="b">
        <f t="shared" ca="1" si="1"/>
        <v>1</v>
      </c>
      <c r="R32" s="18" t="s">
        <v>1118</v>
      </c>
      <c r="S32" s="18" t="s">
        <v>280</v>
      </c>
    </row>
    <row r="33" spans="2:19" customFormat="1" ht="15" hidden="1" customHeight="1" x14ac:dyDescent="0.25">
      <c r="B33" s="13" t="e">
        <f t="shared" ca="1" si="0"/>
        <v>#VALUE!</v>
      </c>
      <c r="Q33" s="18" t="b">
        <f t="shared" ca="1" si="1"/>
        <v>1</v>
      </c>
      <c r="R33" s="18" t="s">
        <v>1119</v>
      </c>
      <c r="S33" s="18" t="s">
        <v>281</v>
      </c>
    </row>
    <row r="34" spans="2:19" customFormat="1" ht="15" hidden="1" customHeight="1" x14ac:dyDescent="0.25">
      <c r="B34" s="13" t="e">
        <f t="shared" ca="1" si="0"/>
        <v>#VALUE!</v>
      </c>
      <c r="Q34" s="18" t="b">
        <f t="shared" ca="1" si="1"/>
        <v>1</v>
      </c>
      <c r="R34" s="18" t="s">
        <v>1120</v>
      </c>
      <c r="S34" s="18" t="s">
        <v>282</v>
      </c>
    </row>
    <row r="35" spans="2:19" customFormat="1" ht="15" hidden="1" customHeight="1" x14ac:dyDescent="0.25">
      <c r="B35" s="13" t="e">
        <f t="shared" ca="1" si="0"/>
        <v>#VALUE!</v>
      </c>
      <c r="Q35" s="18" t="b">
        <f ca="1">IF(INDIRECT(ADDRESS(9,2,,,R35))="",TRUE,FALSE)</f>
        <v>0</v>
      </c>
      <c r="R35" s="18" t="s">
        <v>471</v>
      </c>
      <c r="S35" s="18" t="s">
        <v>1128</v>
      </c>
    </row>
    <row r="36" spans="2:19" customFormat="1" ht="15" hidden="1" customHeight="1" x14ac:dyDescent="0.25">
      <c r="B36" s="13" t="e">
        <f t="shared" ca="1" si="0"/>
        <v>#VALUE!</v>
      </c>
      <c r="Q36" s="18" t="b">
        <f t="shared" ref="Q36:Q74" ca="1" si="2">IF(INDIRECT(ADDRESS(9,2,,,R36))="",TRUE,FALSE)</f>
        <v>0</v>
      </c>
      <c r="R36" s="18" t="s">
        <v>472</v>
      </c>
      <c r="S36" s="18" t="s">
        <v>1129</v>
      </c>
    </row>
    <row r="37" spans="2:19" customFormat="1" ht="15" hidden="1" customHeight="1" x14ac:dyDescent="0.25">
      <c r="B37" s="13" t="e">
        <f t="shared" ca="1" si="0"/>
        <v>#VALUE!</v>
      </c>
      <c r="Q37" s="18" t="b">
        <f t="shared" ca="1" si="2"/>
        <v>0</v>
      </c>
      <c r="R37" s="18" t="s">
        <v>473</v>
      </c>
      <c r="S37" s="18" t="s">
        <v>1130</v>
      </c>
    </row>
    <row r="38" spans="2:19" customFormat="1" ht="15" hidden="1" customHeight="1" x14ac:dyDescent="0.25">
      <c r="B38" s="13" t="e">
        <f t="shared" ca="1" si="0"/>
        <v>#VALUE!</v>
      </c>
      <c r="Q38" s="18" t="b">
        <f t="shared" ca="1" si="2"/>
        <v>0</v>
      </c>
      <c r="R38" s="18" t="s">
        <v>474</v>
      </c>
      <c r="S38" s="18" t="s">
        <v>1131</v>
      </c>
    </row>
    <row r="39" spans="2:19" customFormat="1" ht="15" hidden="1" customHeight="1" x14ac:dyDescent="0.25">
      <c r="B39" s="13" t="e">
        <f t="shared" ca="1" si="0"/>
        <v>#VALUE!</v>
      </c>
      <c r="Q39" s="18" t="b">
        <f t="shared" ca="1" si="2"/>
        <v>0</v>
      </c>
      <c r="R39" s="18" t="s">
        <v>475</v>
      </c>
      <c r="S39" s="18" t="s">
        <v>1132</v>
      </c>
    </row>
    <row r="40" spans="2:19" customFormat="1" ht="15" hidden="1" customHeight="1" x14ac:dyDescent="0.25">
      <c r="B40" s="13" t="e">
        <f t="shared" ca="1" si="0"/>
        <v>#VALUE!</v>
      </c>
      <c r="Q40" s="18" t="b">
        <f t="shared" ca="1" si="2"/>
        <v>0</v>
      </c>
      <c r="R40" s="18" t="s">
        <v>476</v>
      </c>
      <c r="S40" s="18" t="s">
        <v>1133</v>
      </c>
    </row>
    <row r="41" spans="2:19" customFormat="1" ht="15" hidden="1" customHeight="1" x14ac:dyDescent="0.25">
      <c r="B41" s="13" t="e">
        <f t="shared" ca="1" si="0"/>
        <v>#VALUE!</v>
      </c>
      <c r="Q41" s="18" t="b">
        <f t="shared" ca="1" si="2"/>
        <v>0</v>
      </c>
      <c r="R41" s="18" t="s">
        <v>477</v>
      </c>
      <c r="S41" s="18" t="s">
        <v>1134</v>
      </c>
    </row>
    <row r="42" spans="2:19" customFormat="1" ht="15" hidden="1" customHeight="1" x14ac:dyDescent="0.25">
      <c r="B42" s="13" t="e">
        <f t="shared" ca="1" si="0"/>
        <v>#VALUE!</v>
      </c>
      <c r="Q42" s="18" t="b">
        <f t="shared" ca="1" si="2"/>
        <v>0</v>
      </c>
      <c r="R42" s="18" t="s">
        <v>478</v>
      </c>
      <c r="S42" s="18" t="s">
        <v>1135</v>
      </c>
    </row>
    <row r="43" spans="2:19" customFormat="1" ht="15" hidden="1" customHeight="1" x14ac:dyDescent="0.25">
      <c r="B43" s="13" t="e">
        <f t="shared" ca="1" si="0"/>
        <v>#VALUE!</v>
      </c>
      <c r="Q43" s="18" t="b">
        <f t="shared" ca="1" si="2"/>
        <v>0</v>
      </c>
      <c r="R43" s="18" t="s">
        <v>479</v>
      </c>
      <c r="S43" s="18" t="s">
        <v>1136</v>
      </c>
    </row>
    <row r="44" spans="2:19" customFormat="1" ht="15" hidden="1" customHeight="1" x14ac:dyDescent="0.25">
      <c r="B44" s="13" t="e">
        <f t="shared" ca="1" si="0"/>
        <v>#VALUE!</v>
      </c>
      <c r="Q44" s="18" t="b">
        <f t="shared" ca="1" si="2"/>
        <v>0</v>
      </c>
      <c r="R44" s="18" t="s">
        <v>480</v>
      </c>
      <c r="S44" s="18" t="s">
        <v>1137</v>
      </c>
    </row>
    <row r="45" spans="2:19" customFormat="1" ht="15" hidden="1" customHeight="1" x14ac:dyDescent="0.25">
      <c r="B45" s="13" t="e">
        <f t="shared" ca="1" si="0"/>
        <v>#VALUE!</v>
      </c>
      <c r="Q45" s="18" t="b">
        <f t="shared" ca="1" si="2"/>
        <v>0</v>
      </c>
      <c r="R45" s="18" t="s">
        <v>481</v>
      </c>
      <c r="S45" s="18" t="s">
        <v>1138</v>
      </c>
    </row>
    <row r="46" spans="2:19" customFormat="1" ht="15" hidden="1" customHeight="1" x14ac:dyDescent="0.25">
      <c r="B46" s="13" t="e">
        <f t="shared" ca="1" si="0"/>
        <v>#VALUE!</v>
      </c>
      <c r="Q46" s="18" t="b">
        <f t="shared" ca="1" si="2"/>
        <v>0</v>
      </c>
      <c r="R46" s="18" t="s">
        <v>482</v>
      </c>
      <c r="S46" s="18" t="s">
        <v>1139</v>
      </c>
    </row>
    <row r="47" spans="2:19" customFormat="1" ht="15" hidden="1" customHeight="1" x14ac:dyDescent="0.25">
      <c r="B47" s="13" t="e">
        <f t="shared" ca="1" si="0"/>
        <v>#VALUE!</v>
      </c>
      <c r="Q47" s="18" t="b">
        <f t="shared" ca="1" si="2"/>
        <v>0</v>
      </c>
      <c r="R47" s="18" t="s">
        <v>483</v>
      </c>
      <c r="S47" s="18" t="s">
        <v>1140</v>
      </c>
    </row>
    <row r="48" spans="2:19" customFormat="1" ht="15" hidden="1" customHeight="1" x14ac:dyDescent="0.25">
      <c r="B48" s="13" t="e">
        <f t="shared" ca="1" si="0"/>
        <v>#VALUE!</v>
      </c>
      <c r="Q48" s="18" t="b">
        <f t="shared" ca="1" si="2"/>
        <v>1</v>
      </c>
      <c r="R48" s="18" t="s">
        <v>484</v>
      </c>
      <c r="S48" s="18" t="s">
        <v>1141</v>
      </c>
    </row>
    <row r="49" spans="2:19" customFormat="1" ht="15" hidden="1" customHeight="1" x14ac:dyDescent="0.25">
      <c r="B49" s="13" t="e">
        <f t="shared" ca="1" si="0"/>
        <v>#VALUE!</v>
      </c>
      <c r="Q49" s="18" t="b">
        <f t="shared" ca="1" si="2"/>
        <v>1</v>
      </c>
      <c r="R49" s="18" t="s">
        <v>485</v>
      </c>
      <c r="S49" s="18" t="s">
        <v>1142</v>
      </c>
    </row>
    <row r="50" spans="2:19" customFormat="1" ht="15" hidden="1" customHeight="1" x14ac:dyDescent="0.25">
      <c r="B50" s="13" t="e">
        <f t="shared" ca="1" si="0"/>
        <v>#VALUE!</v>
      </c>
      <c r="Q50" s="18" t="b">
        <f t="shared" ca="1" si="2"/>
        <v>1</v>
      </c>
      <c r="R50" s="18" t="s">
        <v>486</v>
      </c>
      <c r="S50" s="18" t="s">
        <v>1143</v>
      </c>
    </row>
    <row r="51" spans="2:19" customFormat="1" ht="15" hidden="1" customHeight="1" x14ac:dyDescent="0.25">
      <c r="B51" s="13" t="e">
        <f t="shared" ca="1" si="0"/>
        <v>#VALUE!</v>
      </c>
      <c r="Q51" s="18" t="b">
        <f t="shared" ca="1" si="2"/>
        <v>1</v>
      </c>
      <c r="R51" s="18" t="s">
        <v>487</v>
      </c>
      <c r="S51" s="18" t="s">
        <v>1144</v>
      </c>
    </row>
    <row r="52" spans="2:19" customFormat="1" ht="15" hidden="1" customHeight="1" x14ac:dyDescent="0.25">
      <c r="B52" s="13" t="e">
        <f t="shared" ca="1" si="0"/>
        <v>#VALUE!</v>
      </c>
      <c r="Q52" s="18" t="b">
        <f t="shared" ca="1" si="2"/>
        <v>1</v>
      </c>
      <c r="R52" s="18" t="s">
        <v>488</v>
      </c>
      <c r="S52" s="18" t="s">
        <v>1145</v>
      </c>
    </row>
    <row r="53" spans="2:19" customFormat="1" ht="15" hidden="1" customHeight="1" x14ac:dyDescent="0.25">
      <c r="B53" s="13" t="e">
        <f t="shared" ca="1" si="0"/>
        <v>#VALUE!</v>
      </c>
      <c r="Q53" s="18" t="b">
        <f t="shared" ca="1" si="2"/>
        <v>1</v>
      </c>
      <c r="R53" s="18" t="s">
        <v>489</v>
      </c>
      <c r="S53" s="18" t="s">
        <v>1146</v>
      </c>
    </row>
    <row r="54" spans="2:19" customFormat="1" ht="15" hidden="1" customHeight="1" x14ac:dyDescent="0.25">
      <c r="B54" s="13" t="e">
        <f t="shared" ca="1" si="0"/>
        <v>#VALUE!</v>
      </c>
      <c r="Q54" s="18" t="b">
        <f t="shared" ca="1" si="2"/>
        <v>1</v>
      </c>
      <c r="R54" s="18" t="s">
        <v>490</v>
      </c>
      <c r="S54" s="18" t="s">
        <v>1147</v>
      </c>
    </row>
    <row r="55" spans="2:19" customFormat="1" ht="15" hidden="1" customHeight="1" x14ac:dyDescent="0.25">
      <c r="B55" s="13" t="e">
        <f t="shared" ca="1" si="0"/>
        <v>#VALUE!</v>
      </c>
      <c r="Q55" s="18" t="b">
        <f t="shared" ca="1" si="2"/>
        <v>1</v>
      </c>
      <c r="R55" s="18" t="s">
        <v>491</v>
      </c>
      <c r="S55" s="18" t="s">
        <v>1148</v>
      </c>
    </row>
    <row r="56" spans="2:19" customFormat="1" ht="15" hidden="1" customHeight="1" x14ac:dyDescent="0.25">
      <c r="B56" s="13" t="e">
        <f t="shared" ca="1" si="0"/>
        <v>#VALUE!</v>
      </c>
      <c r="Q56" s="18" t="b">
        <f t="shared" ca="1" si="2"/>
        <v>1</v>
      </c>
      <c r="R56" s="18" t="s">
        <v>492</v>
      </c>
      <c r="S56" s="18" t="s">
        <v>1149</v>
      </c>
    </row>
    <row r="57" spans="2:19" customFormat="1" ht="15" hidden="1" customHeight="1" x14ac:dyDescent="0.25">
      <c r="B57" s="13" t="e">
        <f t="shared" ca="1" si="0"/>
        <v>#VALUE!</v>
      </c>
      <c r="Q57" s="18" t="b">
        <f t="shared" ca="1" si="2"/>
        <v>1</v>
      </c>
      <c r="R57" s="18" t="s">
        <v>493</v>
      </c>
      <c r="S57" s="18" t="s">
        <v>1150</v>
      </c>
    </row>
    <row r="58" spans="2:19" customFormat="1" ht="15" hidden="1" customHeight="1" x14ac:dyDescent="0.25">
      <c r="B58" s="13" t="e">
        <f t="shared" ca="1" si="0"/>
        <v>#VALUE!</v>
      </c>
      <c r="Q58" s="18" t="b">
        <f t="shared" ca="1" si="2"/>
        <v>1</v>
      </c>
      <c r="R58" s="18" t="s">
        <v>494</v>
      </c>
      <c r="S58" s="18" t="s">
        <v>1151</v>
      </c>
    </row>
    <row r="59" spans="2:19" customFormat="1" ht="15" hidden="1" customHeight="1" x14ac:dyDescent="0.25">
      <c r="B59" s="13" t="e">
        <f t="shared" ca="1" si="0"/>
        <v>#VALUE!</v>
      </c>
      <c r="Q59" s="18" t="b">
        <f t="shared" ca="1" si="2"/>
        <v>1</v>
      </c>
      <c r="R59" s="18" t="s">
        <v>495</v>
      </c>
      <c r="S59" s="18" t="s">
        <v>1152</v>
      </c>
    </row>
    <row r="60" spans="2:19" customFormat="1" ht="15" hidden="1" customHeight="1" x14ac:dyDescent="0.25">
      <c r="B60" s="13" t="e">
        <f t="shared" ca="1" si="0"/>
        <v>#VALUE!</v>
      </c>
      <c r="Q60" s="18" t="b">
        <f t="shared" ca="1" si="2"/>
        <v>1</v>
      </c>
      <c r="R60" s="18" t="s">
        <v>496</v>
      </c>
      <c r="S60" s="18" t="s">
        <v>1153</v>
      </c>
    </row>
    <row r="61" spans="2:19" customFormat="1" ht="15" hidden="1" customHeight="1" x14ac:dyDescent="0.25">
      <c r="B61" s="13" t="e">
        <f t="shared" ca="1" si="0"/>
        <v>#VALUE!</v>
      </c>
      <c r="Q61" s="18" t="b">
        <f t="shared" ca="1" si="2"/>
        <v>1</v>
      </c>
      <c r="R61" s="18" t="s">
        <v>497</v>
      </c>
      <c r="S61" s="18" t="s">
        <v>1154</v>
      </c>
    </row>
    <row r="62" spans="2:19" customFormat="1" ht="15" hidden="1" customHeight="1" x14ac:dyDescent="0.25">
      <c r="B62" s="13" t="e">
        <f t="shared" ca="1" si="0"/>
        <v>#VALUE!</v>
      </c>
      <c r="Q62" s="18" t="b">
        <f t="shared" ca="1" si="2"/>
        <v>1</v>
      </c>
      <c r="R62" s="18" t="s">
        <v>498</v>
      </c>
      <c r="S62" s="18" t="s">
        <v>1155</v>
      </c>
    </row>
    <row r="63" spans="2:19" customFormat="1" ht="15" hidden="1" customHeight="1" x14ac:dyDescent="0.25">
      <c r="B63" s="13" t="e">
        <f t="shared" ca="1" si="0"/>
        <v>#VALUE!</v>
      </c>
      <c r="Q63" s="18" t="b">
        <f t="shared" ca="1" si="2"/>
        <v>1</v>
      </c>
      <c r="R63" s="18" t="s">
        <v>499</v>
      </c>
      <c r="S63" s="18" t="s">
        <v>1156</v>
      </c>
    </row>
    <row r="64" spans="2:19" customFormat="1" ht="15" hidden="1" customHeight="1" x14ac:dyDescent="0.25">
      <c r="B64" s="13" t="e">
        <f t="shared" ca="1" si="0"/>
        <v>#VALUE!</v>
      </c>
      <c r="Q64" s="18" t="b">
        <f t="shared" ca="1" si="2"/>
        <v>1</v>
      </c>
      <c r="R64" s="18" t="s">
        <v>500</v>
      </c>
      <c r="S64" s="18" t="s">
        <v>1157</v>
      </c>
    </row>
    <row r="65" spans="2:19" customFormat="1" ht="15" hidden="1" customHeight="1" x14ac:dyDescent="0.25">
      <c r="B65" s="13" t="e">
        <f t="shared" ca="1" si="0"/>
        <v>#VALUE!</v>
      </c>
      <c r="Q65" s="18" t="b">
        <f t="shared" ca="1" si="2"/>
        <v>1</v>
      </c>
      <c r="R65" s="18" t="s">
        <v>501</v>
      </c>
      <c r="S65" s="18" t="s">
        <v>1158</v>
      </c>
    </row>
    <row r="66" spans="2:19" customFormat="1" ht="15" hidden="1" customHeight="1" x14ac:dyDescent="0.25">
      <c r="B66" s="13" t="e">
        <f t="shared" ca="1" si="0"/>
        <v>#VALUE!</v>
      </c>
      <c r="Q66" s="18" t="b">
        <f t="shared" ca="1" si="2"/>
        <v>1</v>
      </c>
      <c r="R66" s="18" t="s">
        <v>502</v>
      </c>
      <c r="S66" s="18" t="s">
        <v>1159</v>
      </c>
    </row>
    <row r="67" spans="2:19" customFormat="1" ht="15" hidden="1" customHeight="1" x14ac:dyDescent="0.25">
      <c r="B67" s="13" t="e">
        <f t="shared" ca="1" si="0"/>
        <v>#VALUE!</v>
      </c>
      <c r="Q67" s="18" t="b">
        <f t="shared" ca="1" si="2"/>
        <v>1</v>
      </c>
      <c r="R67" s="18" t="s">
        <v>503</v>
      </c>
      <c r="S67" s="18" t="s">
        <v>1160</v>
      </c>
    </row>
    <row r="68" spans="2:19" customFormat="1" ht="15" hidden="1" customHeight="1" x14ac:dyDescent="0.25">
      <c r="B68" s="13" t="e">
        <f t="shared" ca="1" si="0"/>
        <v>#VALUE!</v>
      </c>
      <c r="Q68" s="18" t="b">
        <f t="shared" ca="1" si="2"/>
        <v>1</v>
      </c>
      <c r="R68" s="18" t="s">
        <v>504</v>
      </c>
      <c r="S68" s="18" t="s">
        <v>1161</v>
      </c>
    </row>
    <row r="69" spans="2:19" customFormat="1" ht="15" hidden="1" customHeight="1" x14ac:dyDescent="0.25">
      <c r="B69" s="13" t="e">
        <f t="shared" ref="B69:B84" ca="1" si="3">UPPER(HYPERLINK($R$3&amp;"'"&amp;R69&amp;"'!A1",S69))</f>
        <v>#VALUE!</v>
      </c>
      <c r="Q69" s="18" t="b">
        <f t="shared" ca="1" si="2"/>
        <v>1</v>
      </c>
      <c r="R69" s="18" t="s">
        <v>505</v>
      </c>
      <c r="S69" s="18" t="s">
        <v>1162</v>
      </c>
    </row>
    <row r="70" spans="2:19" customFormat="1" ht="15" hidden="1" customHeight="1" x14ac:dyDescent="0.25">
      <c r="B70" s="13" t="e">
        <f t="shared" ca="1" si="3"/>
        <v>#VALUE!</v>
      </c>
      <c r="Q70" s="18" t="b">
        <f t="shared" ca="1" si="2"/>
        <v>1</v>
      </c>
      <c r="R70" s="18" t="s">
        <v>506</v>
      </c>
      <c r="S70" s="18" t="s">
        <v>1163</v>
      </c>
    </row>
    <row r="71" spans="2:19" customFormat="1" ht="15" hidden="1" customHeight="1" x14ac:dyDescent="0.25">
      <c r="B71" s="13" t="e">
        <f t="shared" ca="1" si="3"/>
        <v>#VALUE!</v>
      </c>
      <c r="Q71" s="18" t="b">
        <f t="shared" ca="1" si="2"/>
        <v>1</v>
      </c>
      <c r="R71" s="18" t="s">
        <v>507</v>
      </c>
      <c r="S71" s="18" t="s">
        <v>1164</v>
      </c>
    </row>
    <row r="72" spans="2:19" customFormat="1" ht="15" hidden="1" customHeight="1" x14ac:dyDescent="0.25">
      <c r="B72" s="13" t="e">
        <f t="shared" ca="1" si="3"/>
        <v>#VALUE!</v>
      </c>
      <c r="Q72" s="18" t="b">
        <f t="shared" ca="1" si="2"/>
        <v>1</v>
      </c>
      <c r="R72" s="18" t="s">
        <v>508</v>
      </c>
      <c r="S72" s="18" t="s">
        <v>1165</v>
      </c>
    </row>
    <row r="73" spans="2:19" customFormat="1" ht="15" hidden="1" customHeight="1" x14ac:dyDescent="0.25">
      <c r="B73" s="13" t="e">
        <f t="shared" ca="1" si="3"/>
        <v>#VALUE!</v>
      </c>
      <c r="Q73" s="18" t="b">
        <f t="shared" ca="1" si="2"/>
        <v>1</v>
      </c>
      <c r="R73" s="18" t="s">
        <v>509</v>
      </c>
      <c r="S73" s="18" t="s">
        <v>1166</v>
      </c>
    </row>
    <row r="74" spans="2:19" customFormat="1" ht="15" hidden="1" customHeight="1" x14ac:dyDescent="0.25">
      <c r="B74" s="13" t="e">
        <f t="shared" ca="1" si="3"/>
        <v>#VALUE!</v>
      </c>
      <c r="Q74" s="18" t="b">
        <f t="shared" ca="1" si="2"/>
        <v>1</v>
      </c>
      <c r="R74" s="18" t="s">
        <v>510</v>
      </c>
      <c r="S74" s="18" t="s">
        <v>1167</v>
      </c>
    </row>
    <row r="75" spans="2:19" ht="15" customHeight="1" x14ac:dyDescent="0.25">
      <c r="B75" s="59" t="e">
        <f t="shared" ca="1" si="3"/>
        <v>#VALUE!</v>
      </c>
      <c r="R75" s="18" t="s">
        <v>1121</v>
      </c>
      <c r="S75" s="18" t="s">
        <v>1171</v>
      </c>
    </row>
    <row r="76" spans="2:19" ht="15" customHeight="1" x14ac:dyDescent="0.25">
      <c r="B76" s="59" t="e">
        <f t="shared" ca="1" si="3"/>
        <v>#VALUE!</v>
      </c>
      <c r="R76" s="18" t="s">
        <v>1122</v>
      </c>
      <c r="S76" s="18" t="s">
        <v>1172</v>
      </c>
    </row>
    <row r="77" spans="2:19" ht="15" customHeight="1" x14ac:dyDescent="0.25">
      <c r="B77" s="59" t="e">
        <f t="shared" ca="1" si="3"/>
        <v>#VALUE!</v>
      </c>
      <c r="R77" s="18" t="s">
        <v>1095</v>
      </c>
      <c r="S77" s="18" t="s">
        <v>1095</v>
      </c>
    </row>
    <row r="78" spans="2:19" ht="15" customHeight="1" x14ac:dyDescent="0.25">
      <c r="B78" s="59" t="e">
        <f t="shared" ca="1" si="3"/>
        <v>#VALUE!</v>
      </c>
      <c r="R78" s="18" t="s">
        <v>1123</v>
      </c>
      <c r="S78" s="18" t="s">
        <v>1173</v>
      </c>
    </row>
    <row r="79" spans="2:19" ht="15" customHeight="1" x14ac:dyDescent="0.25">
      <c r="B79" s="59" t="e">
        <f t="shared" ca="1" si="3"/>
        <v>#VALUE!</v>
      </c>
      <c r="R79" s="18" t="s">
        <v>1124</v>
      </c>
      <c r="S79" s="18" t="s">
        <v>1174</v>
      </c>
    </row>
    <row r="80" spans="2:19" ht="15" customHeight="1" x14ac:dyDescent="0.25">
      <c r="B80" s="59" t="e">
        <f t="shared" ca="1" si="3"/>
        <v>#VALUE!</v>
      </c>
      <c r="R80" s="18" t="s">
        <v>1125</v>
      </c>
      <c r="S80" s="18" t="s">
        <v>1125</v>
      </c>
    </row>
    <row r="81" spans="2:19" ht="15" customHeight="1" x14ac:dyDescent="0.25">
      <c r="B81" s="59" t="e">
        <f t="shared" ca="1" si="3"/>
        <v>#VALUE!</v>
      </c>
      <c r="R81" s="18" t="s">
        <v>1191</v>
      </c>
      <c r="S81" s="18" t="s">
        <v>1191</v>
      </c>
    </row>
    <row r="82" spans="2:19" ht="15" customHeight="1" x14ac:dyDescent="0.25">
      <c r="B82" s="59" t="e">
        <f t="shared" ca="1" si="3"/>
        <v>#VALUE!</v>
      </c>
      <c r="R82" s="18" t="s">
        <v>1192</v>
      </c>
      <c r="S82" s="18" t="s">
        <v>1192</v>
      </c>
    </row>
    <row r="83" spans="2:19" ht="15" customHeight="1" x14ac:dyDescent="0.25">
      <c r="B83" s="59" t="e">
        <f t="shared" ca="1" si="3"/>
        <v>#VALUE!</v>
      </c>
      <c r="R83" s="18" t="s">
        <v>1126</v>
      </c>
      <c r="S83" s="18" t="s">
        <v>1175</v>
      </c>
    </row>
    <row r="84" spans="2:19" ht="15" customHeight="1" x14ac:dyDescent="0.25">
      <c r="B84" s="59" t="e">
        <f t="shared" ca="1" si="3"/>
        <v>#VALUE!</v>
      </c>
      <c r="R84" s="18" t="s">
        <v>1127</v>
      </c>
      <c r="S84" s="18" t="s">
        <v>1176</v>
      </c>
    </row>
  </sheetData>
  <sheetProtection algorithmName="SHA-1" hashValue="W/xsM8zCpGhGzgTn+wtlgZhHD/s=" saltValue="DgMDueJjhg+tFEUrz2NfAQ==" spinCount="100000" sheet="1" objects="1" scenarios="1"/>
  <autoFilter ref="Q1:Q84">
    <filterColumn colId="0">
      <filters>
        <filter val="FALSO"/>
      </filters>
    </filterColumn>
  </autoFilter>
  <mergeCells count="1">
    <mergeCell ref="B2:M2"/>
  </mergeCells>
  <pageMargins left="0.25" right="0.25" top="0.75" bottom="0.75" header="0.3" footer="0.3"/>
  <pageSetup paperSize="9" orientation="portrait" horizontalDpi="300" verticalDpi="300" r:id="rId1"/>
  <ignoredErrors>
    <ignoredError sqref="B12"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1464</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1465</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1466</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1467</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17" t="s">
        <v>1468</v>
      </c>
      <c r="C4" s="218"/>
      <c r="D4" s="218"/>
      <c r="E4" s="218"/>
      <c r="F4" s="218"/>
      <c r="G4" s="218"/>
      <c r="H4" s="218"/>
      <c r="I4" s="218"/>
      <c r="J4" s="218"/>
      <c r="K4" s="218"/>
      <c r="L4" s="218"/>
      <c r="M4" s="219"/>
    </row>
    <row r="7" spans="2:18" ht="15" customHeight="1" x14ac:dyDescent="0.2">
      <c r="B7" s="105" t="s">
        <v>292</v>
      </c>
      <c r="C7" s="106"/>
      <c r="D7" s="106"/>
      <c r="E7" s="106"/>
      <c r="F7" s="106"/>
      <c r="G7" s="106"/>
      <c r="H7" s="106"/>
      <c r="I7" s="106"/>
      <c r="J7" s="106"/>
      <c r="K7" s="106"/>
      <c r="L7" s="106"/>
      <c r="M7" s="107"/>
    </row>
    <row r="8" spans="2:18" ht="150" customHeight="1" x14ac:dyDescent="0.2">
      <c r="B8" s="220"/>
      <c r="C8" s="221"/>
      <c r="D8" s="221"/>
      <c r="E8" s="221"/>
      <c r="F8" s="221"/>
      <c r="G8" s="221"/>
      <c r="H8" s="221"/>
      <c r="I8" s="221"/>
      <c r="J8" s="221"/>
      <c r="K8" s="221"/>
      <c r="L8" s="221"/>
      <c r="M8" s="222"/>
    </row>
    <row r="9" spans="2:18" ht="15" customHeight="1" x14ac:dyDescent="0.2">
      <c r="Q9" s="2" t="b">
        <f>Q10</f>
        <v>0</v>
      </c>
    </row>
    <row r="10" spans="2:18" ht="15" customHeight="1" x14ac:dyDescent="0.2">
      <c r="Q10" s="2" t="b">
        <f>Q11</f>
        <v>0</v>
      </c>
      <c r="R10" s="2" t="e">
        <f>MATCH("X",M12:M21,0)</f>
        <v>#N/A</v>
      </c>
    </row>
    <row r="11" spans="2:18" ht="15" customHeight="1" x14ac:dyDescent="0.2">
      <c r="B11" s="177" t="s">
        <v>293</v>
      </c>
      <c r="C11" s="177"/>
      <c r="D11" s="177"/>
      <c r="E11" s="177"/>
      <c r="F11" s="177"/>
      <c r="G11" s="177"/>
      <c r="H11" s="177"/>
      <c r="I11" s="177"/>
      <c r="J11" s="177"/>
      <c r="K11" s="177"/>
      <c r="L11" s="177"/>
      <c r="M11" s="177"/>
      <c r="Q11" s="2" t="b">
        <f>IF(COUNTIF(Q12:Q21,TRUE)=10,TRUE,FALSE)</f>
        <v>0</v>
      </c>
    </row>
    <row r="12" spans="2:18" ht="15" customHeight="1" x14ac:dyDescent="0.2">
      <c r="B12" s="212" t="str">
        <f>IF(Obiettivi!E9="","",Obiettivi!E9)</f>
        <v>Sviluppare l’e-government digitalizzando processi amministrativi e diffondendo servizi della Pubblica Amministrazione pienamente interoperabili</v>
      </c>
      <c r="C12" s="212"/>
      <c r="D12" s="212"/>
      <c r="E12" s="212"/>
      <c r="F12" s="212"/>
      <c r="G12" s="212"/>
      <c r="H12" s="212"/>
      <c r="I12" s="212"/>
      <c r="J12" s="212"/>
      <c r="K12" s="212"/>
      <c r="L12" s="212"/>
      <c r="M12" s="1"/>
      <c r="Q12" s="2" t="b">
        <f>ISBLANK(Obiettivi!E9)</f>
        <v>0</v>
      </c>
      <c r="R12" s="2" t="b">
        <f>IF(M12="",FALSE,TRUE)</f>
        <v>0</v>
      </c>
    </row>
    <row r="13" spans="2:18" ht="15" customHeight="1" x14ac:dyDescent="0.2">
      <c r="B13" s="212" t="str">
        <f>IF(Obiettivi!E10="","",Obiettivi!E10)</f>
        <v/>
      </c>
      <c r="C13" s="212"/>
      <c r="D13" s="212"/>
      <c r="E13" s="212"/>
      <c r="F13" s="212"/>
      <c r="G13" s="212"/>
      <c r="H13" s="212"/>
      <c r="I13" s="212"/>
      <c r="J13" s="212"/>
      <c r="K13" s="212"/>
      <c r="L13" s="212"/>
      <c r="M13" s="1"/>
      <c r="Q13" s="2" t="b">
        <f>ISBLANK(Obiettivi!E10)</f>
        <v>1</v>
      </c>
      <c r="R13" s="2" t="b">
        <f t="shared" ref="R13:R21" si="0">IF(M13="",FALSE,TRUE)</f>
        <v>0</v>
      </c>
    </row>
    <row r="14" spans="2:18" ht="15" customHeight="1" x14ac:dyDescent="0.2">
      <c r="B14" s="212" t="str">
        <f>IF(Obiettivi!E11="","",Obiettivi!E11)</f>
        <v/>
      </c>
      <c r="C14" s="212"/>
      <c r="D14" s="212"/>
      <c r="E14" s="212"/>
      <c r="F14" s="212"/>
      <c r="G14" s="212"/>
      <c r="H14" s="212"/>
      <c r="I14" s="212"/>
      <c r="J14" s="212"/>
      <c r="K14" s="212"/>
      <c r="L14" s="212"/>
      <c r="M14" s="1"/>
      <c r="Q14" s="2" t="b">
        <f>ISBLANK(Obiettivi!E11)</f>
        <v>1</v>
      </c>
      <c r="R14" s="2" t="b">
        <f t="shared" si="0"/>
        <v>0</v>
      </c>
    </row>
    <row r="15" spans="2:18" ht="15" customHeight="1" x14ac:dyDescent="0.2">
      <c r="B15" s="212" t="str">
        <f>IF(Obiettivi!E12="","",Obiettivi!E12)</f>
        <v/>
      </c>
      <c r="C15" s="212"/>
      <c r="D15" s="212"/>
      <c r="E15" s="212"/>
      <c r="F15" s="212"/>
      <c r="G15" s="212"/>
      <c r="H15" s="212"/>
      <c r="I15" s="212"/>
      <c r="J15" s="212"/>
      <c r="K15" s="212"/>
      <c r="L15" s="212"/>
      <c r="M15" s="1"/>
      <c r="Q15" s="2" t="b">
        <f>ISBLANK(Obiettivi!E12)</f>
        <v>1</v>
      </c>
      <c r="R15" s="2" t="b">
        <f t="shared" si="0"/>
        <v>0</v>
      </c>
    </row>
    <row r="16" spans="2:18" ht="15" customHeight="1" x14ac:dyDescent="0.2">
      <c r="B16" s="212" t="str">
        <f>IF(Obiettivi!E13="","",Obiettivi!E13)</f>
        <v/>
      </c>
      <c r="C16" s="212"/>
      <c r="D16" s="212"/>
      <c r="E16" s="212"/>
      <c r="F16" s="212"/>
      <c r="G16" s="212"/>
      <c r="H16" s="212"/>
      <c r="I16" s="212"/>
      <c r="J16" s="212"/>
      <c r="K16" s="212"/>
      <c r="L16" s="212"/>
      <c r="M16" s="1"/>
      <c r="Q16" s="2" t="b">
        <f>ISBLANK(Obiettivi!E13)</f>
        <v>1</v>
      </c>
      <c r="R16" s="2" t="b">
        <f t="shared" si="0"/>
        <v>0</v>
      </c>
    </row>
    <row r="17" spans="2:18" ht="15" customHeight="1" x14ac:dyDescent="0.2">
      <c r="B17" s="212" t="str">
        <f>IF(Obiettivi!E14="","",Obiettivi!E14)</f>
        <v/>
      </c>
      <c r="C17" s="212"/>
      <c r="D17" s="212"/>
      <c r="E17" s="212"/>
      <c r="F17" s="212"/>
      <c r="G17" s="212"/>
      <c r="H17" s="212"/>
      <c r="I17" s="212"/>
      <c r="J17" s="212"/>
      <c r="K17" s="212"/>
      <c r="L17" s="212"/>
      <c r="M17" s="1"/>
      <c r="Q17" s="2" t="b">
        <f>ISBLANK(Obiettivi!E14)</f>
        <v>1</v>
      </c>
      <c r="R17" s="2" t="b">
        <f t="shared" si="0"/>
        <v>0</v>
      </c>
    </row>
    <row r="18" spans="2:18" ht="15" customHeight="1" x14ac:dyDescent="0.2">
      <c r="B18" s="212" t="str">
        <f>IF(Obiettivi!E15="","",Obiettivi!E15)</f>
        <v/>
      </c>
      <c r="C18" s="212"/>
      <c r="D18" s="212"/>
      <c r="E18" s="212"/>
      <c r="F18" s="212"/>
      <c r="G18" s="212"/>
      <c r="H18" s="212"/>
      <c r="I18" s="212"/>
      <c r="J18" s="212"/>
      <c r="K18" s="212"/>
      <c r="L18" s="212"/>
      <c r="M18" s="1"/>
      <c r="Q18" s="2" t="b">
        <f>ISBLANK(Obiettivi!E15)</f>
        <v>1</v>
      </c>
      <c r="R18" s="2" t="b">
        <f t="shared" si="0"/>
        <v>0</v>
      </c>
    </row>
    <row r="19" spans="2:18" ht="15" customHeight="1" x14ac:dyDescent="0.2">
      <c r="B19" s="212" t="str">
        <f>IF(Obiettivi!E16="","",Obiettivi!E16)</f>
        <v/>
      </c>
      <c r="C19" s="212"/>
      <c r="D19" s="212"/>
      <c r="E19" s="212"/>
      <c r="F19" s="212"/>
      <c r="G19" s="212"/>
      <c r="H19" s="212"/>
      <c r="I19" s="212"/>
      <c r="J19" s="212"/>
      <c r="K19" s="212"/>
      <c r="L19" s="212"/>
      <c r="M19" s="1"/>
      <c r="Q19" s="2" t="b">
        <f>ISBLANK(Obiettivi!E16)</f>
        <v>1</v>
      </c>
      <c r="R19" s="2" t="b">
        <f t="shared" si="0"/>
        <v>0</v>
      </c>
    </row>
    <row r="20" spans="2:18" ht="15" customHeight="1" x14ac:dyDescent="0.2">
      <c r="B20" s="212" t="str">
        <f>IF(Obiettivi!E17="","",Obiettivi!E17)</f>
        <v/>
      </c>
      <c r="C20" s="212"/>
      <c r="D20" s="212"/>
      <c r="E20" s="212"/>
      <c r="F20" s="212"/>
      <c r="G20" s="212"/>
      <c r="H20" s="212"/>
      <c r="I20" s="212"/>
      <c r="J20" s="212"/>
      <c r="K20" s="212"/>
      <c r="L20" s="212"/>
      <c r="M20" s="1"/>
      <c r="Q20" s="2" t="b">
        <f>ISBLANK(Obiettivi!E17)</f>
        <v>1</v>
      </c>
      <c r="R20" s="2" t="b">
        <f t="shared" si="0"/>
        <v>0</v>
      </c>
    </row>
    <row r="21" spans="2:18" ht="15" customHeight="1" x14ac:dyDescent="0.2">
      <c r="B21" s="212" t="str">
        <f>IF(Obiettivi!E18="","",Obiettivi!E18)</f>
        <v/>
      </c>
      <c r="C21" s="212"/>
      <c r="D21" s="212"/>
      <c r="E21" s="212"/>
      <c r="F21" s="212"/>
      <c r="G21" s="212"/>
      <c r="H21" s="212"/>
      <c r="I21" s="212"/>
      <c r="J21" s="212"/>
      <c r="K21" s="212"/>
      <c r="L21" s="212"/>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77" t="s">
        <v>294</v>
      </c>
      <c r="C24" s="177"/>
      <c r="D24" s="177"/>
      <c r="E24" s="177"/>
      <c r="F24" s="177"/>
      <c r="G24" s="177"/>
      <c r="H24" s="177"/>
      <c r="I24" s="177"/>
      <c r="J24" s="177"/>
      <c r="K24" s="177"/>
      <c r="L24" s="177"/>
      <c r="M24" s="177"/>
      <c r="Q24" s="2" t="b">
        <f>IF(COUNTIF(Q25:Q44,TRUE)=20,TRUE,FALSE)</f>
        <v>0</v>
      </c>
    </row>
    <row r="25" spans="2:18" ht="15" customHeight="1" x14ac:dyDescent="0.2">
      <c r="B25" s="212" t="str">
        <f>IF(Obiettivi!E24="","",Obiettivi!E24)</f>
        <v xml:space="preserve">Realizzare un'infrastruttura tecnologica e interoperabile in grado di migliorare e potenziare la gestione del personale della PA </v>
      </c>
      <c r="C25" s="212"/>
      <c r="D25" s="212"/>
      <c r="E25" s="212"/>
      <c r="F25" s="212"/>
      <c r="G25" s="212"/>
      <c r="H25" s="212"/>
      <c r="I25" s="212"/>
      <c r="J25" s="212"/>
      <c r="K25" s="212"/>
      <c r="L25" s="212"/>
      <c r="M25" s="1"/>
      <c r="Q25" s="2" t="b">
        <f>ISBLANK(Obiettivi!E24)</f>
        <v>0</v>
      </c>
      <c r="R25" s="2" t="b">
        <f>IF(M25="",FALSE,TRUE)</f>
        <v>0</v>
      </c>
    </row>
    <row r="26" spans="2:18" ht="15" customHeight="1" x14ac:dyDescent="0.2">
      <c r="B26" s="212" t="str">
        <f>IF(Obiettivi!E25="","",Obiettivi!E25)</f>
        <v/>
      </c>
      <c r="C26" s="212"/>
      <c r="D26" s="212"/>
      <c r="E26" s="212"/>
      <c r="F26" s="212"/>
      <c r="G26" s="212"/>
      <c r="H26" s="212"/>
      <c r="I26" s="212"/>
      <c r="J26" s="212"/>
      <c r="K26" s="212"/>
      <c r="L26" s="212"/>
      <c r="M26" s="1"/>
      <c r="Q26" s="2" t="b">
        <f>ISBLANK(Obiettivi!E25)</f>
        <v>1</v>
      </c>
      <c r="R26" s="2" t="b">
        <f t="shared" ref="R26:R44" si="1">IF(M26="",FALSE,TRUE)</f>
        <v>0</v>
      </c>
    </row>
    <row r="27" spans="2:18" ht="15" customHeight="1" x14ac:dyDescent="0.2">
      <c r="B27" s="212" t="str">
        <f>IF(Obiettivi!E26="","",Obiettivi!E26)</f>
        <v/>
      </c>
      <c r="C27" s="212"/>
      <c r="D27" s="212"/>
      <c r="E27" s="212"/>
      <c r="F27" s="212"/>
      <c r="G27" s="212"/>
      <c r="H27" s="212"/>
      <c r="I27" s="212"/>
      <c r="J27" s="212"/>
      <c r="K27" s="212"/>
      <c r="L27" s="212"/>
      <c r="M27" s="1"/>
      <c r="Q27" s="2" t="b">
        <f>ISBLANK(Obiettivi!E26)</f>
        <v>1</v>
      </c>
      <c r="R27" s="2" t="b">
        <f t="shared" si="1"/>
        <v>0</v>
      </c>
    </row>
    <row r="28" spans="2:18" ht="15" customHeight="1" x14ac:dyDescent="0.2">
      <c r="B28" s="212" t="str">
        <f>IF(Obiettivi!E27="","",Obiettivi!E27)</f>
        <v/>
      </c>
      <c r="C28" s="212"/>
      <c r="D28" s="212"/>
      <c r="E28" s="212"/>
      <c r="F28" s="212"/>
      <c r="G28" s="212"/>
      <c r="H28" s="212"/>
      <c r="I28" s="212"/>
      <c r="J28" s="212"/>
      <c r="K28" s="212"/>
      <c r="L28" s="212"/>
      <c r="M28" s="1"/>
      <c r="Q28" s="2" t="b">
        <f>ISBLANK(Obiettivi!E27)</f>
        <v>1</v>
      </c>
      <c r="R28" s="2" t="b">
        <f t="shared" si="1"/>
        <v>0</v>
      </c>
    </row>
    <row r="29" spans="2:18" ht="15" customHeight="1" x14ac:dyDescent="0.2">
      <c r="B29" s="212" t="str">
        <f>IF(Obiettivi!E28="","",Obiettivi!E28)</f>
        <v/>
      </c>
      <c r="C29" s="212"/>
      <c r="D29" s="212"/>
      <c r="E29" s="212"/>
      <c r="F29" s="212"/>
      <c r="G29" s="212"/>
      <c r="H29" s="212"/>
      <c r="I29" s="212"/>
      <c r="J29" s="212"/>
      <c r="K29" s="212"/>
      <c r="L29" s="212"/>
      <c r="M29" s="1"/>
      <c r="Q29" s="2" t="b">
        <f>ISBLANK(Obiettivi!E28)</f>
        <v>1</v>
      </c>
      <c r="R29" s="2" t="b">
        <f t="shared" si="1"/>
        <v>0</v>
      </c>
    </row>
    <row r="30" spans="2:18" ht="15" customHeight="1" x14ac:dyDescent="0.2">
      <c r="B30" s="212" t="str">
        <f>IF(Obiettivi!E29="","",Obiettivi!E29)</f>
        <v/>
      </c>
      <c r="C30" s="212"/>
      <c r="D30" s="212"/>
      <c r="E30" s="212"/>
      <c r="F30" s="212"/>
      <c r="G30" s="212"/>
      <c r="H30" s="212"/>
      <c r="I30" s="212"/>
      <c r="J30" s="212"/>
      <c r="K30" s="212"/>
      <c r="L30" s="212"/>
      <c r="M30" s="1"/>
      <c r="Q30" s="2" t="b">
        <f>ISBLANK(Obiettivi!E29)</f>
        <v>1</v>
      </c>
      <c r="R30" s="2" t="b">
        <f t="shared" si="1"/>
        <v>0</v>
      </c>
    </row>
    <row r="31" spans="2:18" ht="15" customHeight="1" x14ac:dyDescent="0.2">
      <c r="B31" s="212" t="str">
        <f>IF(Obiettivi!E30="","",Obiettivi!E30)</f>
        <v/>
      </c>
      <c r="C31" s="212"/>
      <c r="D31" s="212"/>
      <c r="E31" s="212"/>
      <c r="F31" s="212"/>
      <c r="G31" s="212"/>
      <c r="H31" s="212"/>
      <c r="I31" s="212"/>
      <c r="J31" s="212"/>
      <c r="K31" s="212"/>
      <c r="L31" s="212"/>
      <c r="M31" s="1"/>
      <c r="Q31" s="2" t="b">
        <f>ISBLANK(Obiettivi!E30)</f>
        <v>1</v>
      </c>
      <c r="R31" s="2" t="b">
        <f t="shared" si="1"/>
        <v>0</v>
      </c>
    </row>
    <row r="32" spans="2:18" ht="15" customHeight="1" x14ac:dyDescent="0.2">
      <c r="B32" s="212" t="str">
        <f>IF(Obiettivi!E31="","",Obiettivi!E31)</f>
        <v/>
      </c>
      <c r="C32" s="212"/>
      <c r="D32" s="212"/>
      <c r="E32" s="212"/>
      <c r="F32" s="212"/>
      <c r="G32" s="212"/>
      <c r="H32" s="212"/>
      <c r="I32" s="212"/>
      <c r="J32" s="212"/>
      <c r="K32" s="212"/>
      <c r="L32" s="212"/>
      <c r="M32" s="1"/>
      <c r="Q32" s="2" t="b">
        <f>ISBLANK(Obiettivi!E31)</f>
        <v>1</v>
      </c>
      <c r="R32" s="2" t="b">
        <f t="shared" si="1"/>
        <v>0</v>
      </c>
    </row>
    <row r="33" spans="2:18" ht="15" customHeight="1" x14ac:dyDescent="0.2">
      <c r="B33" s="212" t="str">
        <f>IF(Obiettivi!E32="","",Obiettivi!E32)</f>
        <v/>
      </c>
      <c r="C33" s="212"/>
      <c r="D33" s="212"/>
      <c r="E33" s="212"/>
      <c r="F33" s="212"/>
      <c r="G33" s="212"/>
      <c r="H33" s="212"/>
      <c r="I33" s="212"/>
      <c r="J33" s="212"/>
      <c r="K33" s="212"/>
      <c r="L33" s="212"/>
      <c r="M33" s="1"/>
      <c r="Q33" s="2" t="b">
        <f>ISBLANK(Obiettivi!E32)</f>
        <v>1</v>
      </c>
      <c r="R33" s="2" t="b">
        <f t="shared" si="1"/>
        <v>0</v>
      </c>
    </row>
    <row r="34" spans="2:18" ht="15" customHeight="1" x14ac:dyDescent="0.2">
      <c r="B34" s="212" t="str">
        <f>IF(Obiettivi!E33="","",Obiettivi!E33)</f>
        <v/>
      </c>
      <c r="C34" s="212"/>
      <c r="D34" s="212"/>
      <c r="E34" s="212"/>
      <c r="F34" s="212"/>
      <c r="G34" s="212"/>
      <c r="H34" s="212"/>
      <c r="I34" s="212"/>
      <c r="J34" s="212"/>
      <c r="K34" s="212"/>
      <c r="L34" s="212"/>
      <c r="M34" s="1"/>
      <c r="Q34" s="2" t="b">
        <f>ISBLANK(Obiettivi!E33)</f>
        <v>1</v>
      </c>
      <c r="R34" s="2" t="b">
        <f t="shared" si="1"/>
        <v>0</v>
      </c>
    </row>
    <row r="35" spans="2:18" ht="15" customHeight="1" x14ac:dyDescent="0.2">
      <c r="B35" s="212" t="str">
        <f>IF(Obiettivi!E34="","",Obiettivi!E34)</f>
        <v/>
      </c>
      <c r="C35" s="212"/>
      <c r="D35" s="212"/>
      <c r="E35" s="212"/>
      <c r="F35" s="212"/>
      <c r="G35" s="212"/>
      <c r="H35" s="212"/>
      <c r="I35" s="212"/>
      <c r="J35" s="212"/>
      <c r="K35" s="212"/>
      <c r="L35" s="212"/>
      <c r="M35" s="1"/>
      <c r="Q35" s="2" t="b">
        <f>ISBLANK(Obiettivi!E34)</f>
        <v>1</v>
      </c>
      <c r="R35" s="2" t="b">
        <f t="shared" si="1"/>
        <v>0</v>
      </c>
    </row>
    <row r="36" spans="2:18" ht="15" customHeight="1" x14ac:dyDescent="0.2">
      <c r="B36" s="212" t="str">
        <f>IF(Obiettivi!E35="","",Obiettivi!E35)</f>
        <v/>
      </c>
      <c r="C36" s="212"/>
      <c r="D36" s="212"/>
      <c r="E36" s="212"/>
      <c r="F36" s="212"/>
      <c r="G36" s="212"/>
      <c r="H36" s="212"/>
      <c r="I36" s="212"/>
      <c r="J36" s="212"/>
      <c r="K36" s="212"/>
      <c r="L36" s="212"/>
      <c r="M36" s="1"/>
      <c r="Q36" s="2" t="b">
        <f>ISBLANK(Obiettivi!E35)</f>
        <v>1</v>
      </c>
      <c r="R36" s="2" t="b">
        <f t="shared" si="1"/>
        <v>0</v>
      </c>
    </row>
    <row r="37" spans="2:18" ht="15" customHeight="1" x14ac:dyDescent="0.2">
      <c r="B37" s="212" t="str">
        <f>IF(Obiettivi!E36="","",Obiettivi!E36)</f>
        <v/>
      </c>
      <c r="C37" s="212"/>
      <c r="D37" s="212"/>
      <c r="E37" s="212"/>
      <c r="F37" s="212"/>
      <c r="G37" s="212"/>
      <c r="H37" s="212"/>
      <c r="I37" s="212"/>
      <c r="J37" s="212"/>
      <c r="K37" s="212"/>
      <c r="L37" s="212"/>
      <c r="M37" s="1"/>
      <c r="Q37" s="2" t="b">
        <f>ISBLANK(Obiettivi!E36)</f>
        <v>1</v>
      </c>
      <c r="R37" s="2" t="b">
        <f t="shared" si="1"/>
        <v>0</v>
      </c>
    </row>
    <row r="38" spans="2:18" ht="15" customHeight="1" x14ac:dyDescent="0.2">
      <c r="B38" s="212" t="str">
        <f>IF(Obiettivi!E37="","",Obiettivi!E37)</f>
        <v/>
      </c>
      <c r="C38" s="212"/>
      <c r="D38" s="212"/>
      <c r="E38" s="212"/>
      <c r="F38" s="212"/>
      <c r="G38" s="212"/>
      <c r="H38" s="212"/>
      <c r="I38" s="212"/>
      <c r="J38" s="212"/>
      <c r="K38" s="212"/>
      <c r="L38" s="212"/>
      <c r="M38" s="1"/>
      <c r="Q38" s="2" t="b">
        <f>ISBLANK(Obiettivi!E37)</f>
        <v>1</v>
      </c>
      <c r="R38" s="2" t="b">
        <f t="shared" si="1"/>
        <v>0</v>
      </c>
    </row>
    <row r="39" spans="2:18" ht="15" customHeight="1" x14ac:dyDescent="0.2">
      <c r="B39" s="212" t="str">
        <f>IF(Obiettivi!E38="","",Obiettivi!E38)</f>
        <v/>
      </c>
      <c r="C39" s="212"/>
      <c r="D39" s="212"/>
      <c r="E39" s="212"/>
      <c r="F39" s="212"/>
      <c r="G39" s="212"/>
      <c r="H39" s="212"/>
      <c r="I39" s="212"/>
      <c r="J39" s="212"/>
      <c r="K39" s="212"/>
      <c r="L39" s="212"/>
      <c r="M39" s="1"/>
      <c r="Q39" s="2" t="b">
        <f>ISBLANK(Obiettivi!E38)</f>
        <v>1</v>
      </c>
      <c r="R39" s="2" t="b">
        <f t="shared" si="1"/>
        <v>0</v>
      </c>
    </row>
    <row r="40" spans="2:18" ht="15" customHeight="1" x14ac:dyDescent="0.2">
      <c r="B40" s="212" t="str">
        <f>IF(Obiettivi!E39="","",Obiettivi!E39)</f>
        <v/>
      </c>
      <c r="C40" s="212"/>
      <c r="D40" s="212"/>
      <c r="E40" s="212"/>
      <c r="F40" s="212"/>
      <c r="G40" s="212"/>
      <c r="H40" s="212"/>
      <c r="I40" s="212"/>
      <c r="J40" s="212"/>
      <c r="K40" s="212"/>
      <c r="L40" s="212"/>
      <c r="M40" s="1"/>
      <c r="Q40" s="2" t="b">
        <f>ISBLANK(Obiettivi!E39)</f>
        <v>1</v>
      </c>
      <c r="R40" s="2" t="b">
        <f t="shared" si="1"/>
        <v>0</v>
      </c>
    </row>
    <row r="41" spans="2:18" ht="15" customHeight="1" x14ac:dyDescent="0.2">
      <c r="B41" s="212" t="str">
        <f>IF(Obiettivi!E40="","",Obiettivi!E40)</f>
        <v/>
      </c>
      <c r="C41" s="212"/>
      <c r="D41" s="212"/>
      <c r="E41" s="212"/>
      <c r="F41" s="212"/>
      <c r="G41" s="212"/>
      <c r="H41" s="212"/>
      <c r="I41" s="212"/>
      <c r="J41" s="212"/>
      <c r="K41" s="212"/>
      <c r="L41" s="212"/>
      <c r="M41" s="1"/>
      <c r="Q41" s="2" t="b">
        <f>ISBLANK(Obiettivi!E40)</f>
        <v>1</v>
      </c>
      <c r="R41" s="2" t="b">
        <f t="shared" si="1"/>
        <v>0</v>
      </c>
    </row>
    <row r="42" spans="2:18" ht="15" customHeight="1" x14ac:dyDescent="0.2">
      <c r="B42" s="212" t="str">
        <f>IF(Obiettivi!E41="","",Obiettivi!E41)</f>
        <v/>
      </c>
      <c r="C42" s="212"/>
      <c r="D42" s="212"/>
      <c r="E42" s="212"/>
      <c r="F42" s="212"/>
      <c r="G42" s="212"/>
      <c r="H42" s="212"/>
      <c r="I42" s="212"/>
      <c r="J42" s="212"/>
      <c r="K42" s="212"/>
      <c r="L42" s="212"/>
      <c r="M42" s="1"/>
      <c r="Q42" s="2" t="b">
        <f>ISBLANK(Obiettivi!E41)</f>
        <v>1</v>
      </c>
      <c r="R42" s="2" t="b">
        <f t="shared" si="1"/>
        <v>0</v>
      </c>
    </row>
    <row r="43" spans="2:18" ht="15" customHeight="1" x14ac:dyDescent="0.2">
      <c r="B43" s="212" t="str">
        <f>IF(Obiettivi!E42="","",Obiettivi!E42)</f>
        <v/>
      </c>
      <c r="C43" s="212"/>
      <c r="D43" s="212"/>
      <c r="E43" s="212"/>
      <c r="F43" s="212"/>
      <c r="G43" s="212"/>
      <c r="H43" s="212"/>
      <c r="I43" s="212"/>
      <c r="J43" s="212"/>
      <c r="K43" s="212"/>
      <c r="L43" s="212"/>
      <c r="M43" s="1"/>
      <c r="Q43" s="2" t="b">
        <f>ISBLANK(Obiettivi!E42)</f>
        <v>1</v>
      </c>
      <c r="R43" s="2" t="b">
        <f t="shared" si="1"/>
        <v>0</v>
      </c>
    </row>
    <row r="44" spans="2:18" ht="15" customHeight="1" x14ac:dyDescent="0.2">
      <c r="B44" s="212" t="str">
        <f>IF(Obiettivi!E43="","",Obiettivi!E43)</f>
        <v/>
      </c>
      <c r="C44" s="212"/>
      <c r="D44" s="212"/>
      <c r="E44" s="212"/>
      <c r="F44" s="212"/>
      <c r="G44" s="212"/>
      <c r="H44" s="212"/>
      <c r="I44" s="212"/>
      <c r="J44" s="212"/>
      <c r="K44" s="212"/>
      <c r="L44" s="212"/>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1" t="s">
        <v>284</v>
      </c>
      <c r="C47" s="201"/>
      <c r="D47" s="201"/>
      <c r="E47" s="201"/>
      <c r="F47" s="201"/>
      <c r="G47" s="201"/>
      <c r="H47" s="201"/>
      <c r="I47" s="201"/>
      <c r="J47" s="201"/>
      <c r="K47" s="201"/>
      <c r="L47" s="201"/>
      <c r="M47" s="201"/>
      <c r="Q47" s="2" t="b">
        <f>IF(COUNTIF(Q48:Q62,TRUE)=15,TRUE,FALSE)</f>
        <v>0</v>
      </c>
    </row>
    <row r="48" spans="2:18" ht="15" customHeight="1" x14ac:dyDescent="0.2">
      <c r="B48" s="212" t="str">
        <f>IF(Partenariato!F9="","",Partenariato!F9)</f>
        <v>Regione</v>
      </c>
      <c r="C48" s="212"/>
      <c r="D48" s="212"/>
      <c r="E48" s="212"/>
      <c r="F48" s="212"/>
      <c r="G48" s="212"/>
      <c r="H48" s="212"/>
      <c r="I48" s="212"/>
      <c r="J48" s="212"/>
      <c r="K48" s="212"/>
      <c r="L48" s="212"/>
      <c r="M48" s="1"/>
      <c r="Q48" s="2" t="b">
        <f>ISBLANK(Partenariato!F9)</f>
        <v>0</v>
      </c>
      <c r="R48" s="2" t="b">
        <f>IF(M48="",FALSE,TRUE)</f>
        <v>0</v>
      </c>
    </row>
    <row r="49" spans="2:18" ht="15" customHeight="1" x14ac:dyDescent="0.2">
      <c r="B49" s="212" t="str">
        <f>IF(Partenariato!F10="","",Partenariato!F10)</f>
        <v>Ente Locale</v>
      </c>
      <c r="C49" s="212"/>
      <c r="D49" s="212"/>
      <c r="E49" s="212"/>
      <c r="F49" s="212"/>
      <c r="G49" s="212"/>
      <c r="H49" s="212"/>
      <c r="I49" s="212"/>
      <c r="J49" s="212"/>
      <c r="K49" s="212"/>
      <c r="L49" s="212"/>
      <c r="M49" s="1"/>
      <c r="Q49" s="2" t="b">
        <f>ISBLANK(Partenariato!F10)</f>
        <v>0</v>
      </c>
      <c r="R49" s="2" t="b">
        <f t="shared" ref="R49:R60" si="2">IF(M49="",FALSE,TRUE)</f>
        <v>0</v>
      </c>
    </row>
    <row r="50" spans="2:18" ht="15" customHeight="1" x14ac:dyDescent="0.2">
      <c r="B50" s="212" t="str">
        <f>IF(Partenariato!F11="","",Partenariato!F11)</f>
        <v>AgID</v>
      </c>
      <c r="C50" s="212"/>
      <c r="D50" s="212"/>
      <c r="E50" s="212"/>
      <c r="F50" s="212"/>
      <c r="G50" s="212"/>
      <c r="H50" s="212"/>
      <c r="I50" s="212"/>
      <c r="J50" s="212"/>
      <c r="K50" s="212"/>
      <c r="L50" s="212"/>
      <c r="M50" s="1"/>
      <c r="Q50" s="2" t="b">
        <f>ISBLANK(Partenariato!F11)</f>
        <v>0</v>
      </c>
      <c r="R50" s="2" t="b">
        <f t="shared" si="2"/>
        <v>0</v>
      </c>
    </row>
    <row r="51" spans="2:18" ht="15" customHeight="1" x14ac:dyDescent="0.2">
      <c r="B51" s="212" t="str">
        <f>IF(Partenariato!F12="","",Partenariato!F12)</f>
        <v>Panel di Amministrazioni servite – campione rappresentativo</v>
      </c>
      <c r="C51" s="212"/>
      <c r="D51" s="212"/>
      <c r="E51" s="212"/>
      <c r="F51" s="212"/>
      <c r="G51" s="212"/>
      <c r="H51" s="212"/>
      <c r="I51" s="212"/>
      <c r="J51" s="212"/>
      <c r="K51" s="212"/>
      <c r="L51" s="212"/>
      <c r="M51" s="1"/>
      <c r="Q51" s="2" t="b">
        <f>ISBLANK(Partenariato!F12)</f>
        <v>0</v>
      </c>
      <c r="R51" s="2" t="b">
        <f t="shared" si="2"/>
        <v>0</v>
      </c>
    </row>
    <row r="52" spans="2:18" ht="15" customHeight="1" x14ac:dyDescent="0.2">
      <c r="B52" s="212" t="e">
        <f>IF(Partenariato!#REF!="","",Partenariato!#REF!)</f>
        <v>#REF!</v>
      </c>
      <c r="C52" s="212"/>
      <c r="D52" s="212"/>
      <c r="E52" s="212"/>
      <c r="F52" s="212"/>
      <c r="G52" s="212"/>
      <c r="H52" s="212"/>
      <c r="I52" s="212"/>
      <c r="J52" s="212"/>
      <c r="K52" s="212"/>
      <c r="L52" s="212"/>
      <c r="M52" s="1"/>
      <c r="Q52" s="2" t="b">
        <f>ISBLANK(Partenariato!#REF!)</f>
        <v>0</v>
      </c>
      <c r="R52" s="2" t="b">
        <f t="shared" si="2"/>
        <v>0</v>
      </c>
    </row>
    <row r="53" spans="2:18" ht="15" customHeight="1" x14ac:dyDescent="0.2">
      <c r="B53" s="212" t="str">
        <f>IF(Partenariato!F13="","",Partenariato!F13)</f>
        <v>ARAN (Agenzia per la Rappresentanza Negoziale delle Pubbliche Amministrazioni)</v>
      </c>
      <c r="C53" s="212"/>
      <c r="D53" s="212"/>
      <c r="E53" s="212"/>
      <c r="F53" s="212"/>
      <c r="G53" s="212"/>
      <c r="H53" s="212"/>
      <c r="I53" s="212"/>
      <c r="J53" s="212"/>
      <c r="K53" s="212"/>
      <c r="L53" s="212"/>
      <c r="M53" s="1"/>
      <c r="Q53" s="2" t="b">
        <f>ISBLANK(Partenariato!F13)</f>
        <v>0</v>
      </c>
      <c r="R53" s="2" t="b">
        <f t="shared" si="2"/>
        <v>0</v>
      </c>
    </row>
    <row r="54" spans="2:18" ht="15" customHeight="1" x14ac:dyDescent="0.2">
      <c r="B54" s="212" t="str">
        <f>IF(Partenariato!F14="","",Partenariato!F14)</f>
        <v>Ragioneria Generale dello Stato</v>
      </c>
      <c r="C54" s="212"/>
      <c r="D54" s="212"/>
      <c r="E54" s="212"/>
      <c r="F54" s="212"/>
      <c r="G54" s="212"/>
      <c r="H54" s="212"/>
      <c r="I54" s="212"/>
      <c r="J54" s="212"/>
      <c r="K54" s="212"/>
      <c r="L54" s="212"/>
      <c r="M54" s="1"/>
      <c r="Q54" s="2" t="b">
        <f>ISBLANK(Partenariato!F14)</f>
        <v>0</v>
      </c>
      <c r="R54" s="2" t="b">
        <f t="shared" si="2"/>
        <v>0</v>
      </c>
    </row>
    <row r="55" spans="2:18" ht="15" customHeight="1" x14ac:dyDescent="0.2">
      <c r="B55" s="212" t="str">
        <f>IF(Partenariato!F16="","",Partenariato!F16)</f>
        <v/>
      </c>
      <c r="C55" s="212"/>
      <c r="D55" s="212"/>
      <c r="E55" s="212"/>
      <c r="F55" s="212"/>
      <c r="G55" s="212"/>
      <c r="H55" s="212"/>
      <c r="I55" s="212"/>
      <c r="J55" s="212"/>
      <c r="K55" s="212"/>
      <c r="L55" s="212"/>
      <c r="M55" s="1"/>
      <c r="Q55" s="2" t="b">
        <f>ISBLANK(Partenariato!F16)</f>
        <v>1</v>
      </c>
      <c r="R55" s="2" t="b">
        <f t="shared" si="2"/>
        <v>0</v>
      </c>
    </row>
    <row r="56" spans="2:18" ht="15" customHeight="1" x14ac:dyDescent="0.2">
      <c r="B56" s="212" t="str">
        <f>IF(Partenariato!F17="","",Partenariato!F17)</f>
        <v/>
      </c>
      <c r="C56" s="212"/>
      <c r="D56" s="212"/>
      <c r="E56" s="212"/>
      <c r="F56" s="212"/>
      <c r="G56" s="212"/>
      <c r="H56" s="212"/>
      <c r="I56" s="212"/>
      <c r="J56" s="212"/>
      <c r="K56" s="212"/>
      <c r="L56" s="212"/>
      <c r="M56" s="1"/>
      <c r="Q56" s="2" t="b">
        <f>ISBLANK(Partenariato!F17)</f>
        <v>1</v>
      </c>
      <c r="R56" s="2" t="b">
        <f t="shared" si="2"/>
        <v>0</v>
      </c>
    </row>
    <row r="57" spans="2:18" ht="15" customHeight="1" x14ac:dyDescent="0.2">
      <c r="B57" s="212" t="str">
        <f>IF(Partenariato!F18="","",Partenariato!F18)</f>
        <v/>
      </c>
      <c r="C57" s="212"/>
      <c r="D57" s="212"/>
      <c r="E57" s="212"/>
      <c r="F57" s="212"/>
      <c r="G57" s="212"/>
      <c r="H57" s="212"/>
      <c r="I57" s="212"/>
      <c r="J57" s="212"/>
      <c r="K57" s="212"/>
      <c r="L57" s="212"/>
      <c r="M57" s="1"/>
      <c r="Q57" s="2" t="b">
        <f>ISBLANK(Partenariato!F18)</f>
        <v>1</v>
      </c>
      <c r="R57" s="2" t="b">
        <f t="shared" si="2"/>
        <v>0</v>
      </c>
    </row>
    <row r="58" spans="2:18" ht="15" customHeight="1" x14ac:dyDescent="0.2">
      <c r="B58" s="212" t="str">
        <f>IF(Partenariato!F19="","",Partenariato!F19)</f>
        <v/>
      </c>
      <c r="C58" s="212"/>
      <c r="D58" s="212"/>
      <c r="E58" s="212"/>
      <c r="F58" s="212"/>
      <c r="G58" s="212"/>
      <c r="H58" s="212"/>
      <c r="I58" s="212"/>
      <c r="J58" s="212"/>
      <c r="K58" s="212"/>
      <c r="L58" s="212"/>
      <c r="M58" s="1"/>
      <c r="Q58" s="2" t="b">
        <f>ISBLANK(Partenariato!F19)</f>
        <v>1</v>
      </c>
      <c r="R58" s="2" t="b">
        <f t="shared" si="2"/>
        <v>0</v>
      </c>
    </row>
    <row r="59" spans="2:18" ht="15" customHeight="1" x14ac:dyDescent="0.2">
      <c r="B59" s="212" t="str">
        <f>IF(Partenariato!F20="","",Partenariato!F20)</f>
        <v/>
      </c>
      <c r="C59" s="212"/>
      <c r="D59" s="212"/>
      <c r="E59" s="212"/>
      <c r="F59" s="212"/>
      <c r="G59" s="212"/>
      <c r="H59" s="212"/>
      <c r="I59" s="212"/>
      <c r="J59" s="212"/>
      <c r="K59" s="212"/>
      <c r="L59" s="212"/>
      <c r="M59" s="1"/>
      <c r="Q59" s="2" t="b">
        <f>ISBLANK(Partenariato!F20)</f>
        <v>1</v>
      </c>
      <c r="R59" s="2" t="b">
        <f t="shared" si="2"/>
        <v>0</v>
      </c>
    </row>
    <row r="60" spans="2:18" ht="15" customHeight="1" x14ac:dyDescent="0.2">
      <c r="B60" s="212" t="str">
        <f>IF(Partenariato!F21="","",Partenariato!F21)</f>
        <v/>
      </c>
      <c r="C60" s="212"/>
      <c r="D60" s="212"/>
      <c r="E60" s="212"/>
      <c r="F60" s="212"/>
      <c r="G60" s="212"/>
      <c r="H60" s="212"/>
      <c r="I60" s="212"/>
      <c r="J60" s="212"/>
      <c r="K60" s="212"/>
      <c r="L60" s="212"/>
      <c r="M60" s="1"/>
      <c r="Q60" s="2" t="b">
        <f>ISBLANK(Partenariato!F21)</f>
        <v>1</v>
      </c>
      <c r="R60" s="2" t="b">
        <f t="shared" si="2"/>
        <v>0</v>
      </c>
    </row>
    <row r="61" spans="2:18" ht="15" customHeight="1" x14ac:dyDescent="0.2">
      <c r="B61" s="212" t="str">
        <f>IF(Partenariato!F22="","",Partenariato!F22)</f>
        <v/>
      </c>
      <c r="C61" s="212"/>
      <c r="D61" s="212"/>
      <c r="E61" s="212"/>
      <c r="F61" s="212"/>
      <c r="G61" s="212"/>
      <c r="H61" s="212"/>
      <c r="I61" s="212"/>
      <c r="J61" s="212"/>
      <c r="K61" s="212"/>
      <c r="L61" s="212"/>
      <c r="M61" s="1"/>
      <c r="Q61" s="2" t="b">
        <f>ISBLANK(Partenariato!F22)</f>
        <v>1</v>
      </c>
      <c r="R61" s="2" t="b">
        <f>IF(M61="",FALSE,TRUE)</f>
        <v>0</v>
      </c>
    </row>
    <row r="62" spans="2:18" ht="15" customHeight="1" x14ac:dyDescent="0.2">
      <c r="B62" s="212" t="str">
        <f>IF(Partenariato!F23="","",Partenariato!F23)</f>
        <v/>
      </c>
      <c r="C62" s="212"/>
      <c r="D62" s="212"/>
      <c r="E62" s="212"/>
      <c r="F62" s="212"/>
      <c r="G62" s="212"/>
      <c r="H62" s="212"/>
      <c r="I62" s="212"/>
      <c r="J62" s="212"/>
      <c r="K62" s="212"/>
      <c r="L62" s="212"/>
      <c r="M62" s="1"/>
      <c r="Q62" s="2" t="b">
        <f>ISBLANK(Partenariato!F23)</f>
        <v>1</v>
      </c>
      <c r="R62" s="2" t="b">
        <f>IF(M62="",FALSE,TRUE)</f>
        <v>0</v>
      </c>
    </row>
    <row r="65" spans="2:13" ht="15" customHeight="1" x14ac:dyDescent="0.2">
      <c r="B65" s="105" t="s">
        <v>287</v>
      </c>
      <c r="C65" s="106"/>
      <c r="D65" s="106"/>
      <c r="E65" s="106"/>
      <c r="F65" s="106"/>
      <c r="G65" s="106"/>
      <c r="H65" s="106"/>
      <c r="I65" s="106"/>
      <c r="J65" s="106"/>
      <c r="K65" s="106"/>
      <c r="L65" s="106"/>
      <c r="M65" s="107"/>
    </row>
    <row r="66" spans="2:13" ht="112.5" customHeight="1" x14ac:dyDescent="0.2">
      <c r="B66" s="220"/>
      <c r="C66" s="223"/>
      <c r="D66" s="223"/>
      <c r="E66" s="223"/>
      <c r="F66" s="223"/>
      <c r="G66" s="223"/>
      <c r="H66" s="223"/>
      <c r="I66" s="223"/>
      <c r="J66" s="223"/>
      <c r="K66" s="223"/>
      <c r="L66" s="223"/>
      <c r="M66" s="224"/>
    </row>
    <row r="68" spans="2:13" ht="15" customHeight="1" x14ac:dyDescent="0.2">
      <c r="B68" s="9" t="s">
        <v>250</v>
      </c>
      <c r="C68" s="10"/>
      <c r="D68" s="10"/>
      <c r="E68" s="10"/>
      <c r="F68" s="10"/>
      <c r="G68" s="10"/>
      <c r="H68" s="10"/>
      <c r="I68" s="10"/>
      <c r="J68" s="10"/>
      <c r="K68" s="10"/>
      <c r="L68" s="10"/>
      <c r="M68" s="11"/>
    </row>
    <row r="71" spans="2:13" ht="15" customHeight="1" x14ac:dyDescent="0.2">
      <c r="B71" s="105" t="s">
        <v>12</v>
      </c>
      <c r="C71" s="106"/>
      <c r="D71" s="106"/>
      <c r="E71" s="106"/>
      <c r="F71" s="106"/>
      <c r="G71" s="106"/>
      <c r="H71" s="106"/>
      <c r="I71" s="106"/>
      <c r="J71" s="106"/>
      <c r="K71" s="106"/>
      <c r="L71" s="106"/>
      <c r="M71" s="107"/>
    </row>
    <row r="72" spans="2:13" ht="112.5" customHeight="1" x14ac:dyDescent="0.2">
      <c r="B72" s="220"/>
      <c r="C72" s="223"/>
      <c r="D72" s="223"/>
      <c r="E72" s="223"/>
      <c r="F72" s="223"/>
      <c r="G72" s="223"/>
      <c r="H72" s="223"/>
      <c r="I72" s="223"/>
      <c r="J72" s="223"/>
      <c r="K72" s="223"/>
      <c r="L72" s="223"/>
      <c r="M72" s="224"/>
    </row>
    <row r="73" spans="2:13" ht="15" hidden="1" customHeight="1" x14ac:dyDescent="0.2"/>
  </sheetData>
  <sheetProtection formatRows="0"/>
  <autoFilter ref="Q1:R73"/>
  <mergeCells count="55">
    <mergeCell ref="B72:M72"/>
    <mergeCell ref="B60:L60"/>
    <mergeCell ref="B61:L61"/>
    <mergeCell ref="B62:L62"/>
    <mergeCell ref="B65:M65"/>
    <mergeCell ref="B66:M66"/>
    <mergeCell ref="B71:M71"/>
    <mergeCell ref="B59:L59"/>
    <mergeCell ref="B48:L48"/>
    <mergeCell ref="B49:L49"/>
    <mergeCell ref="B50:L50"/>
    <mergeCell ref="B51:L51"/>
    <mergeCell ref="B52:L52"/>
    <mergeCell ref="B53:L53"/>
    <mergeCell ref="B54:L54"/>
    <mergeCell ref="B55:L55"/>
    <mergeCell ref="B56:L56"/>
    <mergeCell ref="B57:L57"/>
    <mergeCell ref="B58:L58"/>
    <mergeCell ref="B47:M47"/>
    <mergeCell ref="B34:L34"/>
    <mergeCell ref="B35:L35"/>
    <mergeCell ref="B36:L36"/>
    <mergeCell ref="B37:L37"/>
    <mergeCell ref="B38:L38"/>
    <mergeCell ref="B39:L39"/>
    <mergeCell ref="B40:L40"/>
    <mergeCell ref="B41:L41"/>
    <mergeCell ref="B42:L42"/>
    <mergeCell ref="B43:L43"/>
    <mergeCell ref="B44:L44"/>
    <mergeCell ref="B33:L33"/>
    <mergeCell ref="B20:L20"/>
    <mergeCell ref="B21:L21"/>
    <mergeCell ref="B24:M24"/>
    <mergeCell ref="B25:L25"/>
    <mergeCell ref="B26:L26"/>
    <mergeCell ref="B27:L27"/>
    <mergeCell ref="B28:L28"/>
    <mergeCell ref="B29:L29"/>
    <mergeCell ref="B30:L30"/>
    <mergeCell ref="B31:L31"/>
    <mergeCell ref="B32:L32"/>
    <mergeCell ref="B19:L19"/>
    <mergeCell ref="B4:M4"/>
    <mergeCell ref="B7:M7"/>
    <mergeCell ref="B8:M8"/>
    <mergeCell ref="B11:M11"/>
    <mergeCell ref="B12:L12"/>
    <mergeCell ref="B13:L13"/>
    <mergeCell ref="B14:L14"/>
    <mergeCell ref="B15:L15"/>
    <mergeCell ref="B16:L16"/>
    <mergeCell ref="B17:L17"/>
    <mergeCell ref="B18:L18"/>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3"/>
  <dimension ref="B1:T292"/>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1274</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1469</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174" t="s">
        <v>1604</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t="s">
        <v>1331</v>
      </c>
      <c r="R28" s="2" t="b">
        <f>IF(M28="",FALSE,TRUE)</f>
        <v>1</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t="s">
        <v>1331</v>
      </c>
      <c r="R37" s="2" t="b">
        <f t="shared" si="0"/>
        <v>1</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1</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t="s">
        <v>1331</v>
      </c>
      <c r="Q45" s="2" t="b">
        <f>ISBLANK('Linee Intervento'!E9)</f>
        <v>0</v>
      </c>
      <c r="R45" s="2" t="b">
        <f>IF(M45="",FALSE,TRUE)</f>
        <v>1</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c r="Q48" s="2" t="b">
        <f>ISBLANK('Linee Intervento'!E12)</f>
        <v>0</v>
      </c>
      <c r="R48" s="2" t="b">
        <f t="shared" si="1"/>
        <v>0</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42644</v>
      </c>
      <c r="I73" s="156"/>
    </row>
    <row r="76" spans="2:18" ht="15" customHeight="1" x14ac:dyDescent="0.2">
      <c r="B76" s="155" t="s">
        <v>324</v>
      </c>
      <c r="C76" s="155"/>
      <c r="D76" s="155"/>
      <c r="E76" s="155"/>
      <c r="F76" s="155"/>
      <c r="H76" s="156">
        <v>45291</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201053.68000578435</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3000000.001500586</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660000.00033012894</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3861053.6818364989</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1572</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7</v>
      </c>
      <c r="L118" s="236"/>
      <c r="M118" s="235"/>
    </row>
    <row r="119" spans="2:17" ht="15" customHeight="1" x14ac:dyDescent="0.2">
      <c r="B119" s="225" t="s">
        <v>344</v>
      </c>
      <c r="C119" s="226"/>
      <c r="D119" s="226"/>
      <c r="E119" s="226"/>
      <c r="F119" s="226"/>
      <c r="G119" s="226"/>
      <c r="H119" s="226"/>
      <c r="I119" s="226"/>
      <c r="J119" s="226"/>
      <c r="K119" s="234">
        <v>21</v>
      </c>
      <c r="L119" s="236"/>
      <c r="M119" s="235"/>
    </row>
    <row r="120" spans="2:17" ht="15" customHeight="1" x14ac:dyDescent="0.2">
      <c r="B120" s="225" t="s">
        <v>345</v>
      </c>
      <c r="C120" s="226"/>
      <c r="D120" s="226"/>
      <c r="E120" s="226"/>
      <c r="F120" s="226"/>
      <c r="G120" s="226"/>
      <c r="H120" s="226"/>
      <c r="I120" s="226"/>
      <c r="J120" s="226"/>
      <c r="K120" s="234">
        <v>12</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v>40</v>
      </c>
      <c r="K137" s="233"/>
      <c r="L137" s="234">
        <v>1113.0365248988226</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5</v>
      </c>
    </row>
    <row r="147" spans="2:18" ht="15" customHeight="1" x14ac:dyDescent="0.2">
      <c r="B147" s="191" t="s">
        <v>358</v>
      </c>
      <c r="C147" s="191"/>
      <c r="D147" s="191"/>
      <c r="E147" s="191"/>
      <c r="F147" s="191"/>
      <c r="G147" s="191"/>
      <c r="H147" s="191"/>
      <c r="I147" s="191"/>
      <c r="J147" s="191"/>
      <c r="K147" s="191"/>
      <c r="L147" s="191"/>
      <c r="M147" s="48"/>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t="s">
        <v>1331</v>
      </c>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Documenti di indirizzo (linee guida, documenti metodologici,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1573</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1574</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28" t="s">
        <v>28</v>
      </c>
      <c r="F177" s="228"/>
      <c r="G177" s="228"/>
      <c r="H177" s="228"/>
      <c r="I177" s="228"/>
      <c r="J177" s="228"/>
      <c r="K177" s="228"/>
      <c r="L177" s="228"/>
      <c r="M177" s="228"/>
      <c r="Q177" s="2" t="b">
        <f>IF('Anagrafica Progetto'!$Q$84=1,FALSE,TRUE)</f>
        <v>0</v>
      </c>
    </row>
    <row r="178" spans="2:18" ht="15" customHeight="1" x14ac:dyDescent="0.2">
      <c r="B178" s="225">
        <v>2015</v>
      </c>
      <c r="C178" s="226"/>
      <c r="D178" s="227"/>
      <c r="E178" s="228" t="s">
        <v>28</v>
      </c>
      <c r="F178" s="228"/>
      <c r="G178" s="228"/>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28" t="s">
        <v>27</v>
      </c>
      <c r="F179" s="228"/>
      <c r="G179" s="228"/>
      <c r="H179" s="228"/>
      <c r="I179" s="228"/>
      <c r="J179" s="228"/>
      <c r="K179" s="228"/>
      <c r="L179" s="228"/>
      <c r="M179" s="228"/>
      <c r="Q179" s="2" t="b">
        <f>IF(AND(R179=FALSE,'Anagrafica Progetto'!$Q$84=1),FALSE,TRUE)</f>
        <v>0</v>
      </c>
      <c r="R179" s="2" t="b">
        <f t="shared" ref="R179:R185" si="2">IF(OR($H$73="",$H$76=""),FALSE,IF(AND(B179&gt;=YEAR($H$73),B179&lt;YEAR($H$76)),FALSE,TRUE))</f>
        <v>0</v>
      </c>
    </row>
    <row r="180" spans="2:18" ht="15" customHeight="1" x14ac:dyDescent="0.2">
      <c r="B180" s="225">
        <v>2017</v>
      </c>
      <c r="C180" s="226"/>
      <c r="D180" s="227"/>
      <c r="E180" s="228" t="s">
        <v>27</v>
      </c>
      <c r="F180" s="228"/>
      <c r="G180" s="228"/>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28" t="s">
        <v>27</v>
      </c>
      <c r="F181" s="228"/>
      <c r="G181" s="228"/>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28" t="s">
        <v>27</v>
      </c>
      <c r="F182" s="228"/>
      <c r="G182" s="228"/>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28" t="s">
        <v>27</v>
      </c>
      <c r="F183" s="228"/>
      <c r="G183" s="228"/>
      <c r="H183" s="228"/>
      <c r="I183" s="228"/>
      <c r="J183" s="228"/>
      <c r="K183" s="228"/>
      <c r="L183" s="228"/>
      <c r="M183" s="228"/>
      <c r="Q183" s="2" t="b">
        <f>IF(AND(R183=FALSE,'Anagrafica Progetto'!$Q$84=1),FALSE,TRUE)</f>
        <v>0</v>
      </c>
      <c r="R183" s="2" t="b">
        <f t="shared" si="2"/>
        <v>0</v>
      </c>
    </row>
    <row r="184" spans="2:18" ht="15" customHeight="1" x14ac:dyDescent="0.2">
      <c r="B184" s="225">
        <v>2021</v>
      </c>
      <c r="C184" s="226"/>
      <c r="D184" s="227"/>
      <c r="E184" s="228" t="s">
        <v>27</v>
      </c>
      <c r="F184" s="228"/>
      <c r="G184" s="228"/>
      <c r="H184" s="228"/>
      <c r="I184" s="228"/>
      <c r="J184" s="228"/>
      <c r="K184" s="228"/>
      <c r="L184" s="228"/>
      <c r="M184" s="228"/>
      <c r="Q184" s="2" t="b">
        <f>IF(AND(R184=FALSE,'Anagrafica Progetto'!$Q$84=1),FALSE,TRUE)</f>
        <v>0</v>
      </c>
      <c r="R184" s="2" t="b">
        <f t="shared" si="2"/>
        <v>0</v>
      </c>
    </row>
    <row r="185" spans="2:18" ht="15" customHeight="1" x14ac:dyDescent="0.2">
      <c r="B185" s="225">
        <v>2022</v>
      </c>
      <c r="C185" s="226"/>
      <c r="D185" s="227"/>
      <c r="E185" s="228" t="s">
        <v>27</v>
      </c>
      <c r="F185" s="228"/>
      <c r="G185" s="228"/>
      <c r="H185" s="228"/>
      <c r="I185" s="228"/>
      <c r="J185" s="228"/>
      <c r="K185" s="228"/>
      <c r="L185" s="228"/>
      <c r="M185" s="228"/>
      <c r="Q185" s="2" t="b">
        <f>IF(AND(R185=FALSE,'Anagrafica Progetto'!$Q$84=1),FALSE,TRUE)</f>
        <v>0</v>
      </c>
      <c r="R185" s="2" t="b">
        <f t="shared" si="2"/>
        <v>0</v>
      </c>
    </row>
    <row r="186" spans="2:18" ht="15" customHeight="1" x14ac:dyDescent="0.2">
      <c r="B186" s="225" t="s">
        <v>387</v>
      </c>
      <c r="C186" s="226"/>
      <c r="D186" s="227"/>
      <c r="E186" s="228" t="s">
        <v>27</v>
      </c>
      <c r="F186" s="228"/>
      <c r="G186" s="228"/>
      <c r="H186" s="228"/>
      <c r="I186" s="228"/>
      <c r="J186" s="228"/>
      <c r="K186" s="228"/>
      <c r="L186" s="228"/>
      <c r="M186" s="228"/>
      <c r="Q186" s="2" t="b">
        <f>IF('Anagrafica Progetto'!$Q$84=1,FALSE,TRUE)</f>
        <v>0</v>
      </c>
    </row>
    <row r="187" spans="2:18" ht="15" customHeight="1" x14ac:dyDescent="0.2">
      <c r="Q187" s="2" t="b">
        <f>IF('Anagrafica Progetto'!$Q$84=1,FALSE,TRUE)</f>
        <v>0</v>
      </c>
    </row>
    <row r="188" spans="2:18" ht="135" customHeight="1" x14ac:dyDescent="0.2">
      <c r="B188" s="98" t="s">
        <v>577</v>
      </c>
      <c r="C188" s="99"/>
      <c r="D188" s="99"/>
      <c r="E188" s="99"/>
      <c r="F188" s="99"/>
      <c r="G188" s="99"/>
      <c r="H188" s="99"/>
      <c r="I188" s="99"/>
      <c r="J188" s="99"/>
      <c r="K188" s="99"/>
      <c r="L188" s="99"/>
      <c r="M188" s="100"/>
      <c r="Q188" s="2" t="b">
        <f>IF('Anagrafica Progetto'!$Q$84=1,FALSE,TRUE)</f>
        <v>0</v>
      </c>
    </row>
    <row r="189" spans="2:18" ht="15" customHeight="1" x14ac:dyDescent="0.2">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Documenti di indirizzo (linee guida, documenti metodologici, etc.)</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2" t="b">
        <f>IF(AND('Anagrafica Progetto'!$Q$84=2,'Anagrafica Progetto'!$Q$89),FALSE,TRUE)</f>
        <v>1</v>
      </c>
    </row>
    <row r="194" spans="2:18" ht="67.5" customHeight="1" x14ac:dyDescent="0.2">
      <c r="B194" s="225" t="s">
        <v>383</v>
      </c>
      <c r="C194" s="226"/>
      <c r="D194" s="227"/>
      <c r="E194" s="230"/>
      <c r="F194" s="230"/>
      <c r="G194" s="230"/>
      <c r="H194" s="230"/>
      <c r="I194" s="230"/>
      <c r="J194" s="230"/>
      <c r="K194" s="230"/>
      <c r="L194" s="230"/>
      <c r="M194" s="230"/>
      <c r="Q194" s="2" t="b">
        <f>IF(AND('Anagrafica Progetto'!$Q$84=2,'Anagrafica Progetto'!$Q$89),FALSE,TRUE)</f>
        <v>1</v>
      </c>
    </row>
    <row r="195" spans="2:18" ht="15.75" customHeight="1" x14ac:dyDescent="0.2">
      <c r="B195" s="225" t="s">
        <v>384</v>
      </c>
      <c r="C195" s="226"/>
      <c r="D195" s="227"/>
      <c r="E195" s="230"/>
      <c r="F195" s="230"/>
      <c r="G195" s="230"/>
      <c r="H195" s="230"/>
      <c r="I195" s="230"/>
      <c r="J195" s="230"/>
      <c r="K195" s="230"/>
      <c r="L195" s="230"/>
      <c r="M195" s="230"/>
      <c r="Q195" s="2" t="b">
        <f>IF(AND('Anagrafica Progetto'!$Q$84=2,'Anagrafica Progetto'!$Q$89),FALSE,TRUE)</f>
        <v>1</v>
      </c>
    </row>
    <row r="196" spans="2:18" ht="30" customHeight="1" x14ac:dyDescent="0.2">
      <c r="B196" s="225" t="s">
        <v>385</v>
      </c>
      <c r="C196" s="226"/>
      <c r="D196" s="227"/>
      <c r="E196" s="230"/>
      <c r="F196" s="230"/>
      <c r="G196" s="230"/>
      <c r="H196" s="230"/>
      <c r="I196" s="230"/>
      <c r="J196" s="230"/>
      <c r="K196" s="230"/>
      <c r="L196" s="230"/>
      <c r="M196" s="230"/>
      <c r="Q196" s="2" t="b">
        <f>IF(AND('Anagrafica Progetto'!$Q$84=2,'Anagrafica Progetto'!$Q$89),FALSE,TRUE)</f>
        <v>1</v>
      </c>
    </row>
    <row r="197" spans="2:18" ht="15" customHeight="1" x14ac:dyDescent="0.2">
      <c r="B197" s="225" t="s">
        <v>396</v>
      </c>
      <c r="C197" s="226"/>
      <c r="D197" s="227"/>
      <c r="E197" s="229" t="str">
        <f ca="1">IF(E193="","","Più sviluppate")</f>
        <v>Più sviluppate</v>
      </c>
      <c r="F197" s="229"/>
      <c r="G197" s="229"/>
      <c r="H197" s="229" t="str">
        <f ca="1">IF(H193="","","Più sviluppate")</f>
        <v/>
      </c>
      <c r="I197" s="229"/>
      <c r="J197" s="229"/>
      <c r="K197" s="229" t="str">
        <f ca="1">IF(K193="","","Più sviluppate")</f>
        <v/>
      </c>
      <c r="L197" s="229"/>
      <c r="M197" s="229"/>
      <c r="Q197" s="2" t="b">
        <f>IF(AND('Anagrafica Progetto'!$Q$84=2,'Anagrafica Progetto'!$Q$89),FALSE,TRUE)</f>
        <v>1</v>
      </c>
    </row>
    <row r="198" spans="2:18" ht="15" customHeight="1" x14ac:dyDescent="0.2">
      <c r="B198" s="225" t="s">
        <v>386</v>
      </c>
      <c r="C198" s="226"/>
      <c r="D198" s="227"/>
      <c r="E198" s="228"/>
      <c r="F198" s="228"/>
      <c r="G198" s="228"/>
      <c r="H198" s="228"/>
      <c r="I198" s="228"/>
      <c r="J198" s="228"/>
      <c r="K198" s="228"/>
      <c r="L198" s="228"/>
      <c r="M198" s="228"/>
      <c r="Q198" s="2" t="b">
        <f>IF(AND('Anagrafica Progetto'!$Q$84=2,'Anagrafica Progetto'!$Q$89),FALSE,TRUE)</f>
        <v>1</v>
      </c>
    </row>
    <row r="199" spans="2:18" ht="15" customHeight="1" x14ac:dyDescent="0.2">
      <c r="B199" s="225">
        <v>2015</v>
      </c>
      <c r="C199" s="226"/>
      <c r="D199" s="227"/>
      <c r="E199" s="228"/>
      <c r="F199" s="228"/>
      <c r="G199" s="228"/>
      <c r="H199" s="228"/>
      <c r="I199" s="228"/>
      <c r="J199" s="228"/>
      <c r="K199" s="228"/>
      <c r="L199" s="228"/>
      <c r="M199" s="228"/>
      <c r="Q199" s="2" t="b">
        <f>IF(AND('Anagrafica Progetto'!$Q$84=2,'Anagrafica Progetto'!$Q$89,R199=FALSE),FALSE,TRUE)</f>
        <v>1</v>
      </c>
      <c r="R199" s="2" t="b">
        <f>IF(OR($H$73="",$H$76=""),FALSE,IF(AND(B199&gt;=YEAR($H$73),B199&lt;YEAR($H$76)),FALSE,TRUE))</f>
        <v>1</v>
      </c>
    </row>
    <row r="200" spans="2:18" ht="15" customHeight="1" x14ac:dyDescent="0.2">
      <c r="B200" s="225">
        <v>2016</v>
      </c>
      <c r="C200" s="226"/>
      <c r="D200" s="227"/>
      <c r="E200" s="228"/>
      <c r="F200" s="228"/>
      <c r="G200" s="228"/>
      <c r="H200" s="228"/>
      <c r="I200" s="228"/>
      <c r="J200" s="228"/>
      <c r="K200" s="228"/>
      <c r="L200" s="228"/>
      <c r="M200" s="228"/>
      <c r="Q200" s="2" t="b">
        <f>IF(AND('Anagrafica Progetto'!$Q$84=2,'Anagrafica Progetto'!$Q$89,R200=FALSE),FALSE,TRUE)</f>
        <v>1</v>
      </c>
      <c r="R200" s="2" t="b">
        <f t="shared" ref="R200:R206" si="3">IF(OR($H$73="",$H$76=""),FALSE,IF(AND(B200&gt;=YEAR($H$73),B200&lt;YEAR($H$76)),FALSE,TRUE))</f>
        <v>0</v>
      </c>
    </row>
    <row r="201" spans="2:18" ht="15" customHeight="1" x14ac:dyDescent="0.2">
      <c r="B201" s="225">
        <v>2017</v>
      </c>
      <c r="C201" s="226"/>
      <c r="D201" s="227"/>
      <c r="E201" s="228"/>
      <c r="F201" s="228"/>
      <c r="G201" s="228"/>
      <c r="H201" s="228"/>
      <c r="I201" s="228"/>
      <c r="J201" s="228"/>
      <c r="K201" s="228"/>
      <c r="L201" s="228"/>
      <c r="M201" s="228"/>
      <c r="Q201" s="2" t="b">
        <f>IF(AND('Anagrafica Progetto'!$Q$84=2,'Anagrafica Progetto'!$Q$89,R201=FALSE),FALSE,TRUE)</f>
        <v>1</v>
      </c>
      <c r="R201" s="2" t="b">
        <f t="shared" si="3"/>
        <v>0</v>
      </c>
    </row>
    <row r="202" spans="2:18" ht="15" customHeight="1" x14ac:dyDescent="0.2">
      <c r="B202" s="225">
        <v>2018</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2019</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2020</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2021</v>
      </c>
      <c r="C205" s="226"/>
      <c r="D205" s="227"/>
      <c r="E205" s="228"/>
      <c r="F205" s="228"/>
      <c r="G205" s="228"/>
      <c r="H205" s="228"/>
      <c r="I205" s="228"/>
      <c r="J205" s="228"/>
      <c r="K205" s="228"/>
      <c r="L205" s="228"/>
      <c r="M205" s="228"/>
      <c r="Q205" s="2" t="b">
        <f>IF(AND('Anagrafica Progetto'!$Q$84=2,'Anagrafica Progetto'!$Q$89,R205=FALSE),FALSE,TRUE)</f>
        <v>1</v>
      </c>
      <c r="R205" s="2" t="b">
        <f t="shared" si="3"/>
        <v>0</v>
      </c>
    </row>
    <row r="206" spans="2:18" ht="15" customHeight="1" x14ac:dyDescent="0.2">
      <c r="B206" s="225">
        <v>2022</v>
      </c>
      <c r="C206" s="226"/>
      <c r="D206" s="227"/>
      <c r="E206" s="228"/>
      <c r="F206" s="228"/>
      <c r="G206" s="228"/>
      <c r="H206" s="228"/>
      <c r="I206" s="228"/>
      <c r="J206" s="228"/>
      <c r="K206" s="228"/>
      <c r="L206" s="228"/>
      <c r="M206" s="228"/>
      <c r="Q206" s="2" t="b">
        <f>IF(AND('Anagrafica Progetto'!$Q$84=2,'Anagrafica Progetto'!$Q$89,R206=FALSE),FALSE,TRUE)</f>
        <v>1</v>
      </c>
      <c r="R206" s="2" t="b">
        <f t="shared" si="3"/>
        <v>0</v>
      </c>
    </row>
    <row r="207" spans="2:18" ht="15" customHeight="1" x14ac:dyDescent="0.2">
      <c r="B207" s="225" t="s">
        <v>387</v>
      </c>
      <c r="C207" s="226"/>
      <c r="D207" s="227"/>
      <c r="E207" s="228"/>
      <c r="F207" s="228"/>
      <c r="G207" s="228"/>
      <c r="H207" s="228"/>
      <c r="I207" s="228"/>
      <c r="J207" s="228"/>
      <c r="K207" s="228"/>
      <c r="L207" s="228"/>
      <c r="M207" s="228"/>
      <c r="Q207" s="2" t="b">
        <f>IF(AND('Anagrafica Progetto'!$Q$84=2,'Anagrafica Progetto'!$Q$89),FALSE,TRUE)</f>
        <v>1</v>
      </c>
    </row>
    <row r="208" spans="2:18" ht="15" customHeight="1" x14ac:dyDescent="0.2">
      <c r="Q208" s="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2" t="b">
        <f>IF(AND('Anagrafica Progetto'!$Q$84=2,'Anagrafica Progetto'!$Q$89),FALSE,TRUE)</f>
        <v>1</v>
      </c>
    </row>
    <row r="210" spans="2:18" ht="15" customHeight="1" x14ac:dyDescent="0.2">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Documenti di indirizzo (linee guida, documenti metodologici, etc.)</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2" t="b">
        <f>IF(AND('Anagrafica Progetto'!$Q$84=2,'Anagrafica Progetto'!$Q$90),FALSE,TRUE)</f>
        <v>1</v>
      </c>
    </row>
    <row r="215" spans="2:18" ht="67.5" customHeight="1" x14ac:dyDescent="0.2">
      <c r="B215" s="225" t="s">
        <v>383</v>
      </c>
      <c r="C215" s="226"/>
      <c r="D215" s="227"/>
      <c r="E215" s="230"/>
      <c r="F215" s="230"/>
      <c r="G215" s="230"/>
      <c r="H215" s="230"/>
      <c r="I215" s="230"/>
      <c r="J215" s="230"/>
      <c r="K215" s="230"/>
      <c r="L215" s="230"/>
      <c r="M215" s="230"/>
      <c r="Q215" s="2" t="b">
        <f>IF(AND('Anagrafica Progetto'!$Q$84=2,'Anagrafica Progetto'!$Q$90),FALSE,TRUE)</f>
        <v>1</v>
      </c>
    </row>
    <row r="216" spans="2:18" ht="15.75" customHeight="1" x14ac:dyDescent="0.2">
      <c r="B216" s="225" t="s">
        <v>384</v>
      </c>
      <c r="C216" s="226"/>
      <c r="D216" s="227"/>
      <c r="E216" s="230"/>
      <c r="F216" s="230"/>
      <c r="G216" s="230"/>
      <c r="H216" s="230"/>
      <c r="I216" s="230"/>
      <c r="J216" s="230"/>
      <c r="K216" s="230"/>
      <c r="L216" s="230"/>
      <c r="M216" s="230"/>
      <c r="Q216" s="2" t="b">
        <f>IF(AND('Anagrafica Progetto'!$Q$84=2,'Anagrafica Progetto'!$Q$90),FALSE,TRUE)</f>
        <v>1</v>
      </c>
    </row>
    <row r="217" spans="2:18" ht="30" customHeight="1" x14ac:dyDescent="0.2">
      <c r="B217" s="225" t="s">
        <v>385</v>
      </c>
      <c r="C217" s="226"/>
      <c r="D217" s="227"/>
      <c r="E217" s="230"/>
      <c r="F217" s="230"/>
      <c r="G217" s="230"/>
      <c r="H217" s="230"/>
      <c r="I217" s="230"/>
      <c r="J217" s="230"/>
      <c r="K217" s="230"/>
      <c r="L217" s="230"/>
      <c r="M217" s="230"/>
      <c r="Q217" s="2" t="b">
        <f>IF(AND('Anagrafica Progetto'!$Q$84=2,'Anagrafica Progetto'!$Q$90),FALSE,TRUE)</f>
        <v>1</v>
      </c>
    </row>
    <row r="218" spans="2:18" ht="15" customHeight="1" x14ac:dyDescent="0.2">
      <c r="B218" s="225" t="s">
        <v>396</v>
      </c>
      <c r="C218" s="226"/>
      <c r="D218" s="227"/>
      <c r="E218" s="229" t="str">
        <f ca="1">IF(E214="","","In transizione")</f>
        <v>In transizione</v>
      </c>
      <c r="F218" s="229"/>
      <c r="G218" s="229"/>
      <c r="H218" s="229" t="str">
        <f ca="1">IF(H214="","","In transizione")</f>
        <v/>
      </c>
      <c r="I218" s="229"/>
      <c r="J218" s="229"/>
      <c r="K218" s="229" t="str">
        <f ca="1">IF(K214="","","In transizione")</f>
        <v/>
      </c>
      <c r="L218" s="229"/>
      <c r="M218" s="229"/>
      <c r="Q218" s="2" t="b">
        <f>IF(AND('Anagrafica Progetto'!$Q$84=2,'Anagrafica Progetto'!$Q$90),FALSE,TRUE)</f>
        <v>1</v>
      </c>
    </row>
    <row r="219" spans="2:18" ht="15" customHeight="1" x14ac:dyDescent="0.2">
      <c r="B219" s="225" t="s">
        <v>386</v>
      </c>
      <c r="C219" s="226"/>
      <c r="D219" s="227"/>
      <c r="E219" s="228"/>
      <c r="F219" s="228"/>
      <c r="G219" s="228"/>
      <c r="H219" s="228"/>
      <c r="I219" s="228"/>
      <c r="J219" s="228"/>
      <c r="K219" s="228"/>
      <c r="L219" s="228"/>
      <c r="M219" s="228"/>
      <c r="Q219" s="2" t="b">
        <f>IF(AND('Anagrafica Progetto'!$Q$84=2,'Anagrafica Progetto'!$Q$90),FALSE,TRUE)</f>
        <v>1</v>
      </c>
    </row>
    <row r="220" spans="2:18" ht="15" customHeight="1" x14ac:dyDescent="0.2">
      <c r="B220" s="225">
        <v>2015</v>
      </c>
      <c r="C220" s="226"/>
      <c r="D220" s="227"/>
      <c r="E220" s="228"/>
      <c r="F220" s="228"/>
      <c r="G220" s="228"/>
      <c r="H220" s="228"/>
      <c r="I220" s="228"/>
      <c r="J220" s="228"/>
      <c r="K220" s="228"/>
      <c r="L220" s="228"/>
      <c r="M220" s="228"/>
      <c r="Q220" s="2" t="b">
        <f>IF(AND('Anagrafica Progetto'!$Q$84=2,'Anagrafica Progetto'!$Q$90,R220=FALSE),FALSE,TRUE)</f>
        <v>1</v>
      </c>
      <c r="R220" s="2" t="b">
        <f>IF(OR($H$73="",$H$76=""),FALSE,IF(AND(B220&gt;=YEAR($H$73),B220&lt;YEAR($H$76)),FALSE,TRUE))</f>
        <v>1</v>
      </c>
    </row>
    <row r="221" spans="2:18" ht="15" customHeight="1" x14ac:dyDescent="0.2">
      <c r="B221" s="225">
        <v>2016</v>
      </c>
      <c r="C221" s="226"/>
      <c r="D221" s="227"/>
      <c r="E221" s="228"/>
      <c r="F221" s="228"/>
      <c r="G221" s="228"/>
      <c r="H221" s="228"/>
      <c r="I221" s="228"/>
      <c r="J221" s="228"/>
      <c r="K221" s="228"/>
      <c r="L221" s="228"/>
      <c r="M221" s="228"/>
      <c r="Q221" s="2" t="b">
        <f>IF(AND('Anagrafica Progetto'!$Q$84=2,'Anagrafica Progetto'!$Q$90,R221=FALSE),FALSE,TRUE)</f>
        <v>1</v>
      </c>
      <c r="R221" s="2" t="b">
        <f t="shared" ref="R221:R227" si="4">IF(OR($H$73="",$H$76=""),FALSE,IF(AND(B221&gt;=YEAR($H$73),B221&lt;YEAR($H$76)),FALSE,TRUE))</f>
        <v>0</v>
      </c>
    </row>
    <row r="222" spans="2:18" ht="15" customHeight="1" x14ac:dyDescent="0.2">
      <c r="B222" s="225">
        <v>2017</v>
      </c>
      <c r="C222" s="226"/>
      <c r="D222" s="227"/>
      <c r="E222" s="228"/>
      <c r="F222" s="228"/>
      <c r="G222" s="228"/>
      <c r="H222" s="228"/>
      <c r="I222" s="228"/>
      <c r="J222" s="228"/>
      <c r="K222" s="228"/>
      <c r="L222" s="228"/>
      <c r="M222" s="228"/>
      <c r="Q222" s="2" t="b">
        <f>IF(AND('Anagrafica Progetto'!$Q$84=2,'Anagrafica Progetto'!$Q$90,R222=FALSE),FALSE,TRUE)</f>
        <v>1</v>
      </c>
      <c r="R222" s="2" t="b">
        <f t="shared" si="4"/>
        <v>0</v>
      </c>
    </row>
    <row r="223" spans="2:18" ht="15" customHeight="1" x14ac:dyDescent="0.2">
      <c r="B223" s="225">
        <v>2018</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2019</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2020</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2021</v>
      </c>
      <c r="C226" s="226"/>
      <c r="D226" s="227"/>
      <c r="E226" s="228"/>
      <c r="F226" s="228"/>
      <c r="G226" s="228"/>
      <c r="H226" s="228"/>
      <c r="I226" s="228"/>
      <c r="J226" s="228"/>
      <c r="K226" s="228"/>
      <c r="L226" s="228"/>
      <c r="M226" s="228"/>
      <c r="Q226" s="2" t="b">
        <f>IF(AND('Anagrafica Progetto'!$Q$84=2,'Anagrafica Progetto'!$Q$90,R226=FALSE),FALSE,TRUE)</f>
        <v>1</v>
      </c>
      <c r="R226" s="2" t="b">
        <f t="shared" si="4"/>
        <v>0</v>
      </c>
    </row>
    <row r="227" spans="2:18" ht="15" customHeight="1" x14ac:dyDescent="0.2">
      <c r="B227" s="225">
        <v>2022</v>
      </c>
      <c r="C227" s="226"/>
      <c r="D227" s="227"/>
      <c r="E227" s="228"/>
      <c r="F227" s="228"/>
      <c r="G227" s="228"/>
      <c r="H227" s="228"/>
      <c r="I227" s="228"/>
      <c r="J227" s="228"/>
      <c r="K227" s="228"/>
      <c r="L227" s="228"/>
      <c r="M227" s="228"/>
      <c r="Q227" s="2" t="b">
        <f>IF(AND('Anagrafica Progetto'!$Q$84=2,'Anagrafica Progetto'!$Q$90,R227=FALSE),FALSE,TRUE)</f>
        <v>1</v>
      </c>
      <c r="R227" s="2" t="b">
        <f t="shared" si="4"/>
        <v>0</v>
      </c>
    </row>
    <row r="228" spans="2:18" ht="15" customHeight="1" x14ac:dyDescent="0.2">
      <c r="B228" s="225" t="s">
        <v>387</v>
      </c>
      <c r="C228" s="226"/>
      <c r="D228" s="227"/>
      <c r="E228" s="228"/>
      <c r="F228" s="228"/>
      <c r="G228" s="228"/>
      <c r="H228" s="228"/>
      <c r="I228" s="228"/>
      <c r="J228" s="228"/>
      <c r="K228" s="228"/>
      <c r="L228" s="228"/>
      <c r="M228" s="228"/>
      <c r="Q228" s="2" t="b">
        <f>IF(AND('Anagrafica Progetto'!$Q$84=2,'Anagrafica Progetto'!$Q$90),FALSE,TRUE)</f>
        <v>1</v>
      </c>
    </row>
    <row r="229" spans="2:18" ht="15" customHeight="1" x14ac:dyDescent="0.2">
      <c r="Q229" s="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2" t="b">
        <f>IF(AND('Anagrafica Progetto'!$Q$84=2,'Anagrafica Progetto'!$Q$90),FALSE,TRUE)</f>
        <v>1</v>
      </c>
    </row>
    <row r="231" spans="2:18" ht="15" customHeight="1" x14ac:dyDescent="0.2">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Documenti di indirizzo (linee guida, documenti metodologici, etc.)</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2" t="b">
        <f>IF(AND('Anagrafica Progetto'!$Q$84=2,'Anagrafica Progetto'!$Q$91),FALSE,TRUE)</f>
        <v>1</v>
      </c>
    </row>
    <row r="236" spans="2:18" ht="67.5" customHeight="1" x14ac:dyDescent="0.2">
      <c r="B236" s="225" t="s">
        <v>383</v>
      </c>
      <c r="C236" s="226"/>
      <c r="D236" s="227"/>
      <c r="E236" s="230"/>
      <c r="F236" s="230"/>
      <c r="G236" s="230"/>
      <c r="H236" s="230"/>
      <c r="I236" s="230"/>
      <c r="J236" s="230"/>
      <c r="K236" s="230"/>
      <c r="L236" s="230"/>
      <c r="M236" s="230"/>
      <c r="Q236" s="2" t="b">
        <f>IF(AND('Anagrafica Progetto'!$Q$84=2,'Anagrafica Progetto'!$Q$91),FALSE,TRUE)</f>
        <v>1</v>
      </c>
    </row>
    <row r="237" spans="2:18" ht="15.75" customHeight="1" x14ac:dyDescent="0.2">
      <c r="B237" s="225" t="s">
        <v>384</v>
      </c>
      <c r="C237" s="226"/>
      <c r="D237" s="227"/>
      <c r="E237" s="230"/>
      <c r="F237" s="230"/>
      <c r="G237" s="230"/>
      <c r="H237" s="230"/>
      <c r="I237" s="230"/>
      <c r="J237" s="230"/>
      <c r="K237" s="230"/>
      <c r="L237" s="230"/>
      <c r="M237" s="230"/>
      <c r="Q237" s="2" t="b">
        <f>IF(AND('Anagrafica Progetto'!$Q$84=2,'Anagrafica Progetto'!$Q$91),FALSE,TRUE)</f>
        <v>1</v>
      </c>
    </row>
    <row r="238" spans="2:18" ht="30" customHeight="1" x14ac:dyDescent="0.2">
      <c r="B238" s="225" t="s">
        <v>385</v>
      </c>
      <c r="C238" s="226"/>
      <c r="D238" s="227"/>
      <c r="E238" s="230"/>
      <c r="F238" s="230"/>
      <c r="G238" s="230"/>
      <c r="H238" s="230"/>
      <c r="I238" s="230"/>
      <c r="J238" s="230"/>
      <c r="K238" s="230"/>
      <c r="L238" s="230"/>
      <c r="M238" s="230"/>
      <c r="Q238" s="2" t="b">
        <f>IF(AND('Anagrafica Progetto'!$Q$84=2,'Anagrafica Progetto'!$Q$91),FALSE,TRUE)</f>
        <v>1</v>
      </c>
    </row>
    <row r="239" spans="2:18" ht="15" customHeight="1" x14ac:dyDescent="0.2">
      <c r="B239" s="225" t="s">
        <v>396</v>
      </c>
      <c r="C239" s="226"/>
      <c r="D239" s="227"/>
      <c r="E239" s="229" t="str">
        <f ca="1">IF(E235="","","Meno sviluppate")</f>
        <v>Meno sviluppate</v>
      </c>
      <c r="F239" s="229"/>
      <c r="G239" s="229"/>
      <c r="H239" s="229" t="str">
        <f ca="1">IF(H235="","","Meno sviluppate")</f>
        <v/>
      </c>
      <c r="I239" s="229"/>
      <c r="J239" s="229"/>
      <c r="K239" s="229" t="str">
        <f ca="1">IF(K235="","","Meno sviluppate")</f>
        <v/>
      </c>
      <c r="L239" s="229"/>
      <c r="M239" s="229"/>
      <c r="Q239" s="2" t="b">
        <f>IF(AND('Anagrafica Progetto'!$Q$84=2,'Anagrafica Progetto'!$Q$91),FALSE,TRUE)</f>
        <v>1</v>
      </c>
    </row>
    <row r="240" spans="2:18" ht="15" customHeight="1" x14ac:dyDescent="0.2">
      <c r="B240" s="225" t="s">
        <v>386</v>
      </c>
      <c r="C240" s="226"/>
      <c r="D240" s="227"/>
      <c r="E240" s="228"/>
      <c r="F240" s="228"/>
      <c r="G240" s="228"/>
      <c r="H240" s="228"/>
      <c r="I240" s="228"/>
      <c r="J240" s="228"/>
      <c r="K240" s="228"/>
      <c r="L240" s="228"/>
      <c r="M240" s="228"/>
      <c r="Q240" s="2" t="b">
        <f>IF(AND('Anagrafica Progetto'!$Q$84=2,'Anagrafica Progetto'!$Q$91),FALSE,TRUE)</f>
        <v>1</v>
      </c>
    </row>
    <row r="241" spans="2:18" ht="15" customHeight="1" x14ac:dyDescent="0.2">
      <c r="B241" s="225">
        <v>2015</v>
      </c>
      <c r="C241" s="226"/>
      <c r="D241" s="227"/>
      <c r="E241" s="228"/>
      <c r="F241" s="228"/>
      <c r="G241" s="228"/>
      <c r="H241" s="228"/>
      <c r="I241" s="228"/>
      <c r="J241" s="228"/>
      <c r="K241" s="228"/>
      <c r="L241" s="228"/>
      <c r="M241" s="228"/>
      <c r="Q241" s="2" t="b">
        <f>IF(AND('Anagrafica Progetto'!$Q$84=2,'Anagrafica Progetto'!$Q$91,R241=FALSE),FALSE,TRUE)</f>
        <v>1</v>
      </c>
      <c r="R241" s="2" t="b">
        <f>IF(OR($H$73="",$H$76=""),FALSE,IF(AND(B241&gt;=YEAR($H$73),B241&lt;YEAR($H$76)),FALSE,TRUE))</f>
        <v>1</v>
      </c>
    </row>
    <row r="242" spans="2:18" ht="15" customHeight="1" x14ac:dyDescent="0.2">
      <c r="B242" s="225">
        <v>2016</v>
      </c>
      <c r="C242" s="226"/>
      <c r="D242" s="227"/>
      <c r="E242" s="228"/>
      <c r="F242" s="228"/>
      <c r="G242" s="228"/>
      <c r="H242" s="228"/>
      <c r="I242" s="228"/>
      <c r="J242" s="228"/>
      <c r="K242" s="228"/>
      <c r="L242" s="228"/>
      <c r="M242" s="228"/>
      <c r="Q242" s="2" t="b">
        <f>IF(AND('Anagrafica Progetto'!$Q$84=2,'Anagrafica Progetto'!$Q$91,R242=FALSE),FALSE,TRUE)</f>
        <v>1</v>
      </c>
      <c r="R242" s="2" t="b">
        <f t="shared" ref="R242:R248" si="5">IF(OR($H$73="",$H$76=""),FALSE,IF(AND(B242&gt;=YEAR($H$73),B242&lt;YEAR($H$76)),FALSE,TRUE))</f>
        <v>0</v>
      </c>
    </row>
    <row r="243" spans="2:18" ht="15" customHeight="1" x14ac:dyDescent="0.2">
      <c r="B243" s="225">
        <v>2017</v>
      </c>
      <c r="C243" s="226"/>
      <c r="D243" s="227"/>
      <c r="E243" s="228"/>
      <c r="F243" s="228"/>
      <c r="G243" s="228"/>
      <c r="H243" s="228"/>
      <c r="I243" s="228"/>
      <c r="J243" s="228"/>
      <c r="K243" s="228"/>
      <c r="L243" s="228"/>
      <c r="M243" s="228"/>
      <c r="Q243" s="2" t="b">
        <f>IF(AND('Anagrafica Progetto'!$Q$84=2,'Anagrafica Progetto'!$Q$91,R243=FALSE),FALSE,TRUE)</f>
        <v>1</v>
      </c>
      <c r="R243" s="2" t="b">
        <f t="shared" si="5"/>
        <v>0</v>
      </c>
    </row>
    <row r="244" spans="2:18" ht="15" customHeight="1" x14ac:dyDescent="0.2">
      <c r="B244" s="225">
        <v>2018</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2019</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2020</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2021</v>
      </c>
      <c r="C247" s="226"/>
      <c r="D247" s="227"/>
      <c r="E247" s="228"/>
      <c r="F247" s="228"/>
      <c r="G247" s="228"/>
      <c r="H247" s="228"/>
      <c r="I247" s="228"/>
      <c r="J247" s="228"/>
      <c r="K247" s="228"/>
      <c r="L247" s="228"/>
      <c r="M247" s="228"/>
      <c r="Q247" s="2" t="b">
        <f>IF(AND('Anagrafica Progetto'!$Q$84=2,'Anagrafica Progetto'!$Q$91,R247=FALSE),FALSE,TRUE)</f>
        <v>1</v>
      </c>
      <c r="R247" s="2" t="b">
        <f t="shared" si="5"/>
        <v>0</v>
      </c>
    </row>
    <row r="248" spans="2:18" ht="15" customHeight="1" x14ac:dyDescent="0.2">
      <c r="B248" s="225">
        <v>2022</v>
      </c>
      <c r="C248" s="226"/>
      <c r="D248" s="227"/>
      <c r="E248" s="228"/>
      <c r="F248" s="228"/>
      <c r="G248" s="228"/>
      <c r="H248" s="228"/>
      <c r="I248" s="228"/>
      <c r="J248" s="228"/>
      <c r="K248" s="228"/>
      <c r="L248" s="228"/>
      <c r="M248" s="228"/>
      <c r="Q248" s="2" t="b">
        <f>IF(AND('Anagrafica Progetto'!$Q$84=2,'Anagrafica Progetto'!$Q$91,R248=FALSE),FALSE,TRUE)</f>
        <v>1</v>
      </c>
      <c r="R248" s="2" t="b">
        <f t="shared" si="5"/>
        <v>0</v>
      </c>
    </row>
    <row r="249" spans="2:18" ht="15" customHeight="1" x14ac:dyDescent="0.2">
      <c r="B249" s="225" t="s">
        <v>387</v>
      </c>
      <c r="C249" s="226"/>
      <c r="D249" s="227"/>
      <c r="E249" s="228"/>
      <c r="F249" s="228"/>
      <c r="G249" s="228"/>
      <c r="H249" s="228"/>
      <c r="I249" s="228"/>
      <c r="J249" s="228"/>
      <c r="K249" s="228"/>
      <c r="L249" s="228"/>
      <c r="M249" s="228"/>
      <c r="Q249" s="2" t="b">
        <f>IF(AND('Anagrafica Progetto'!$Q$84=2,'Anagrafica Progetto'!$Q$91),FALSE,TRUE)</f>
        <v>1</v>
      </c>
    </row>
    <row r="250" spans="2:18" ht="15" customHeight="1" x14ac:dyDescent="0.2">
      <c r="Q250" s="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2">
        <f ca="1">MATCH("X",INDIRECT(ADDRESS(ROW(Q255)+R253,13)&amp;":"&amp;ADDRESS(ROW($Q$279),13)),0)</f>
        <v>1</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48" t="s">
        <v>1331</v>
      </c>
      <c r="Q255" s="2" t="b">
        <f>ISBLANK(Obiettivi!E49)</f>
        <v>0</v>
      </c>
      <c r="R255" s="2" t="b">
        <f>IF(M255="",FALSE,TRUE)</f>
        <v>1</v>
      </c>
    </row>
    <row r="256" spans="2:18" ht="15" customHeight="1" x14ac:dyDescent="0.2">
      <c r="B256" s="212" t="str">
        <f>IF(Obiettivi!E50="","",Obiettivi!E50)</f>
        <v/>
      </c>
      <c r="C256" s="212"/>
      <c r="D256" s="212"/>
      <c r="E256" s="212"/>
      <c r="F256" s="212"/>
      <c r="G256" s="212"/>
      <c r="H256" s="212"/>
      <c r="I256" s="212"/>
      <c r="J256" s="212"/>
      <c r="K256" s="212"/>
      <c r="L256" s="212"/>
      <c r="M256" s="48"/>
      <c r="Q256" s="2" t="b">
        <f>ISBLANK(Obiettivi!E50)</f>
        <v>1</v>
      </c>
      <c r="R256" s="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48"/>
      <c r="Q257" s="2" t="b">
        <f>ISBLANK(Obiettivi!E51)</f>
        <v>1</v>
      </c>
      <c r="R257" s="2" t="b">
        <f t="shared" si="6"/>
        <v>0</v>
      </c>
    </row>
    <row r="258" spans="2:18" ht="15" customHeight="1" x14ac:dyDescent="0.2">
      <c r="B258" s="212" t="str">
        <f>IF(Obiettivi!E52="","",Obiettivi!E52)</f>
        <v/>
      </c>
      <c r="C258" s="212"/>
      <c r="D258" s="212"/>
      <c r="E258" s="212"/>
      <c r="F258" s="212"/>
      <c r="G258" s="212"/>
      <c r="H258" s="212"/>
      <c r="I258" s="212"/>
      <c r="J258" s="212"/>
      <c r="K258" s="212"/>
      <c r="L258" s="212"/>
      <c r="M258" s="48"/>
      <c r="Q258" s="2" t="b">
        <f>ISBLANK(Obiettivi!E52)</f>
        <v>1</v>
      </c>
      <c r="R258" s="2" t="b">
        <f t="shared" si="6"/>
        <v>0</v>
      </c>
    </row>
    <row r="259" spans="2:18" ht="15" customHeight="1" x14ac:dyDescent="0.2">
      <c r="B259" s="212" t="str">
        <f>IF(Obiettivi!E53="","",Obiettivi!E53)</f>
        <v/>
      </c>
      <c r="C259" s="212"/>
      <c r="D259" s="212"/>
      <c r="E259" s="212"/>
      <c r="F259" s="212"/>
      <c r="G259" s="212"/>
      <c r="H259" s="212"/>
      <c r="I259" s="212"/>
      <c r="J259" s="212"/>
      <c r="K259" s="212"/>
      <c r="L259" s="212"/>
      <c r="M259" s="48"/>
      <c r="Q259" s="2" t="b">
        <f>ISBLANK(Obiettivi!E53)</f>
        <v>1</v>
      </c>
      <c r="R259" s="2" t="b">
        <f t="shared" si="6"/>
        <v>0</v>
      </c>
    </row>
    <row r="260" spans="2:18" ht="15" customHeight="1" x14ac:dyDescent="0.2">
      <c r="B260" s="212" t="str">
        <f>IF(Obiettivi!E54="","",Obiettivi!E54)</f>
        <v/>
      </c>
      <c r="C260" s="212"/>
      <c r="D260" s="212"/>
      <c r="E260" s="212"/>
      <c r="F260" s="212"/>
      <c r="G260" s="212"/>
      <c r="H260" s="212"/>
      <c r="I260" s="212"/>
      <c r="J260" s="212"/>
      <c r="K260" s="212"/>
      <c r="L260" s="212"/>
      <c r="M260" s="48"/>
      <c r="Q260" s="2" t="b">
        <f>ISBLANK(Obiettivi!E54)</f>
        <v>1</v>
      </c>
      <c r="R260" s="2" t="b">
        <f t="shared" si="6"/>
        <v>0</v>
      </c>
    </row>
    <row r="261" spans="2:18" ht="15" customHeight="1" x14ac:dyDescent="0.2">
      <c r="B261" s="212" t="str">
        <f>IF(Obiettivi!E55="","",Obiettivi!E55)</f>
        <v/>
      </c>
      <c r="C261" s="212"/>
      <c r="D261" s="212"/>
      <c r="E261" s="212"/>
      <c r="F261" s="212"/>
      <c r="G261" s="212"/>
      <c r="H261" s="212"/>
      <c r="I261" s="212"/>
      <c r="J261" s="212"/>
      <c r="K261" s="212"/>
      <c r="L261" s="212"/>
      <c r="M261" s="48"/>
      <c r="Q261" s="2" t="b">
        <f>ISBLANK(Obiettivi!E55)</f>
        <v>1</v>
      </c>
      <c r="R261" s="2" t="b">
        <f t="shared" si="6"/>
        <v>0</v>
      </c>
    </row>
    <row r="262" spans="2:18" ht="15" customHeight="1" x14ac:dyDescent="0.2">
      <c r="B262" s="212" t="str">
        <f>IF(Obiettivi!E56="","",Obiettivi!E56)</f>
        <v/>
      </c>
      <c r="C262" s="212"/>
      <c r="D262" s="212"/>
      <c r="E262" s="212"/>
      <c r="F262" s="212"/>
      <c r="G262" s="212"/>
      <c r="H262" s="212"/>
      <c r="I262" s="212"/>
      <c r="J262" s="212"/>
      <c r="K262" s="212"/>
      <c r="L262" s="212"/>
      <c r="M262" s="48"/>
      <c r="Q262" s="2" t="b">
        <f>ISBLANK(Obiettivi!E56)</f>
        <v>1</v>
      </c>
      <c r="R262" s="2" t="b">
        <f t="shared" si="6"/>
        <v>0</v>
      </c>
    </row>
    <row r="263" spans="2:18" ht="15" customHeight="1" x14ac:dyDescent="0.2">
      <c r="B263" s="212" t="str">
        <f>IF(Obiettivi!E57="","",Obiettivi!E57)</f>
        <v/>
      </c>
      <c r="C263" s="212"/>
      <c r="D263" s="212"/>
      <c r="E263" s="212"/>
      <c r="F263" s="212"/>
      <c r="G263" s="212"/>
      <c r="H263" s="212"/>
      <c r="I263" s="212"/>
      <c r="J263" s="212"/>
      <c r="K263" s="212"/>
      <c r="L263" s="212"/>
      <c r="M263" s="48"/>
      <c r="Q263" s="2" t="b">
        <f>ISBLANK(Obiettivi!E57)</f>
        <v>1</v>
      </c>
      <c r="R263" s="2" t="b">
        <f t="shared" si="6"/>
        <v>0</v>
      </c>
    </row>
    <row r="264" spans="2:18" ht="15" customHeight="1" x14ac:dyDescent="0.2">
      <c r="B264" s="212" t="str">
        <f>IF(Obiettivi!E58="","",Obiettivi!E58)</f>
        <v/>
      </c>
      <c r="C264" s="212"/>
      <c r="D264" s="212"/>
      <c r="E264" s="212"/>
      <c r="F264" s="212"/>
      <c r="G264" s="212"/>
      <c r="H264" s="212"/>
      <c r="I264" s="212"/>
      <c r="J264" s="212"/>
      <c r="K264" s="212"/>
      <c r="L264" s="212"/>
      <c r="M264" s="48"/>
      <c r="Q264" s="2" t="b">
        <f>ISBLANK(Obiettivi!E58)</f>
        <v>1</v>
      </c>
      <c r="R264" s="2" t="b">
        <f t="shared" si="6"/>
        <v>0</v>
      </c>
    </row>
    <row r="265" spans="2:18" ht="15" customHeight="1" x14ac:dyDescent="0.2">
      <c r="B265" s="212" t="str">
        <f>IF(Obiettivi!E59="","",Obiettivi!E59)</f>
        <v/>
      </c>
      <c r="C265" s="212"/>
      <c r="D265" s="212"/>
      <c r="E265" s="212"/>
      <c r="F265" s="212"/>
      <c r="G265" s="212"/>
      <c r="H265" s="212"/>
      <c r="I265" s="212"/>
      <c r="J265" s="212"/>
      <c r="K265" s="212"/>
      <c r="L265" s="212"/>
      <c r="M265" s="48"/>
      <c r="Q265" s="2" t="b">
        <f>ISBLANK(Obiettivi!E59)</f>
        <v>1</v>
      </c>
      <c r="R265" s="2" t="b">
        <f t="shared" si="6"/>
        <v>0</v>
      </c>
    </row>
    <row r="266" spans="2:18" ht="15" customHeight="1" x14ac:dyDescent="0.2">
      <c r="B266" s="212" t="str">
        <f>IF(Obiettivi!E60="","",Obiettivi!E60)</f>
        <v/>
      </c>
      <c r="C266" s="212"/>
      <c r="D266" s="212"/>
      <c r="E266" s="212"/>
      <c r="F266" s="212"/>
      <c r="G266" s="212"/>
      <c r="H266" s="212"/>
      <c r="I266" s="212"/>
      <c r="J266" s="212"/>
      <c r="K266" s="212"/>
      <c r="L266" s="212"/>
      <c r="M266" s="48"/>
      <c r="Q266" s="2" t="b">
        <f>ISBLANK(Obiettivi!E60)</f>
        <v>1</v>
      </c>
      <c r="R266" s="2" t="b">
        <f t="shared" si="6"/>
        <v>0</v>
      </c>
    </row>
    <row r="267" spans="2:18" ht="15" customHeight="1" x14ac:dyDescent="0.2">
      <c r="B267" s="212" t="str">
        <f>IF(Obiettivi!E61="","",Obiettivi!E61)</f>
        <v/>
      </c>
      <c r="C267" s="212"/>
      <c r="D267" s="212"/>
      <c r="E267" s="212"/>
      <c r="F267" s="212"/>
      <c r="G267" s="212"/>
      <c r="H267" s="212"/>
      <c r="I267" s="212"/>
      <c r="J267" s="212"/>
      <c r="K267" s="212"/>
      <c r="L267" s="212"/>
      <c r="M267" s="48"/>
      <c r="Q267" s="2" t="b">
        <f>ISBLANK(Obiettivi!E61)</f>
        <v>1</v>
      </c>
      <c r="R267" s="2" t="b">
        <f t="shared" si="6"/>
        <v>0</v>
      </c>
    </row>
    <row r="268" spans="2:18" ht="15" customHeight="1" x14ac:dyDescent="0.2">
      <c r="B268" s="212" t="str">
        <f>IF(Obiettivi!E62="","",Obiettivi!E62)</f>
        <v/>
      </c>
      <c r="C268" s="212"/>
      <c r="D268" s="212"/>
      <c r="E268" s="212"/>
      <c r="F268" s="212"/>
      <c r="G268" s="212"/>
      <c r="H268" s="212"/>
      <c r="I268" s="212"/>
      <c r="J268" s="212"/>
      <c r="K268" s="212"/>
      <c r="L268" s="212"/>
      <c r="M268" s="48"/>
      <c r="Q268" s="2" t="b">
        <f>ISBLANK(Obiettivi!E62)</f>
        <v>1</v>
      </c>
      <c r="R268" s="2" t="b">
        <f t="shared" si="6"/>
        <v>0</v>
      </c>
    </row>
    <row r="269" spans="2:18" ht="15" customHeight="1" x14ac:dyDescent="0.2">
      <c r="B269" s="212" t="str">
        <f>IF(Obiettivi!E63="","",Obiettivi!E63)</f>
        <v/>
      </c>
      <c r="C269" s="212"/>
      <c r="D269" s="212"/>
      <c r="E269" s="212"/>
      <c r="F269" s="212"/>
      <c r="G269" s="212"/>
      <c r="H269" s="212"/>
      <c r="I269" s="212"/>
      <c r="J269" s="212"/>
      <c r="K269" s="212"/>
      <c r="L269" s="212"/>
      <c r="M269" s="48"/>
      <c r="Q269" s="2" t="b">
        <f>ISBLANK(Obiettivi!E63)</f>
        <v>1</v>
      </c>
      <c r="R269" s="2" t="b">
        <f t="shared" si="6"/>
        <v>0</v>
      </c>
    </row>
    <row r="270" spans="2:18" ht="15" customHeight="1" x14ac:dyDescent="0.2">
      <c r="B270" s="212" t="str">
        <f>IF(Obiettivi!E64="","",Obiettivi!E64)</f>
        <v/>
      </c>
      <c r="C270" s="212"/>
      <c r="D270" s="212"/>
      <c r="E270" s="212"/>
      <c r="F270" s="212"/>
      <c r="G270" s="212"/>
      <c r="H270" s="212"/>
      <c r="I270" s="212"/>
      <c r="J270" s="212"/>
      <c r="K270" s="212"/>
      <c r="L270" s="212"/>
      <c r="M270" s="48"/>
      <c r="Q270" s="2" t="b">
        <f>ISBLANK(Obiettivi!E64)</f>
        <v>1</v>
      </c>
      <c r="R270" s="2" t="b">
        <f t="shared" si="6"/>
        <v>0</v>
      </c>
    </row>
    <row r="271" spans="2:18" ht="15" customHeight="1" x14ac:dyDescent="0.2">
      <c r="B271" s="212" t="str">
        <f>IF(Obiettivi!E65="","",Obiettivi!E65)</f>
        <v/>
      </c>
      <c r="C271" s="212"/>
      <c r="D271" s="212"/>
      <c r="E271" s="212"/>
      <c r="F271" s="212"/>
      <c r="G271" s="212"/>
      <c r="H271" s="212"/>
      <c r="I271" s="212"/>
      <c r="J271" s="212"/>
      <c r="K271" s="212"/>
      <c r="L271" s="212"/>
      <c r="M271" s="48"/>
      <c r="Q271" s="2" t="b">
        <f>ISBLANK(Obiettivi!E65)</f>
        <v>1</v>
      </c>
      <c r="R271" s="2" t="b">
        <f t="shared" si="6"/>
        <v>0</v>
      </c>
    </row>
    <row r="272" spans="2:18" ht="15" customHeight="1" x14ac:dyDescent="0.2">
      <c r="B272" s="212" t="str">
        <f>IF(Obiettivi!E66="","",Obiettivi!E66)</f>
        <v/>
      </c>
      <c r="C272" s="212"/>
      <c r="D272" s="212"/>
      <c r="E272" s="212"/>
      <c r="F272" s="212"/>
      <c r="G272" s="212"/>
      <c r="H272" s="212"/>
      <c r="I272" s="212"/>
      <c r="J272" s="212"/>
      <c r="K272" s="212"/>
      <c r="L272" s="212"/>
      <c r="M272" s="48"/>
      <c r="Q272" s="2" t="b">
        <f>ISBLANK(Obiettivi!E66)</f>
        <v>1</v>
      </c>
      <c r="R272" s="2" t="b">
        <f t="shared" si="6"/>
        <v>0</v>
      </c>
    </row>
    <row r="273" spans="2:18" ht="15" customHeight="1" x14ac:dyDescent="0.2">
      <c r="B273" s="212" t="str">
        <f>IF(Obiettivi!E67="","",Obiettivi!E67)</f>
        <v/>
      </c>
      <c r="C273" s="212"/>
      <c r="D273" s="212"/>
      <c r="E273" s="212"/>
      <c r="F273" s="212"/>
      <c r="G273" s="212"/>
      <c r="H273" s="212"/>
      <c r="I273" s="212"/>
      <c r="J273" s="212"/>
      <c r="K273" s="212"/>
      <c r="L273" s="212"/>
      <c r="M273" s="48"/>
      <c r="Q273" s="2" t="b">
        <f>ISBLANK(Obiettivi!E67)</f>
        <v>1</v>
      </c>
      <c r="R273" s="2" t="b">
        <f t="shared" si="6"/>
        <v>0</v>
      </c>
    </row>
    <row r="274" spans="2:18" ht="15" customHeight="1" x14ac:dyDescent="0.2">
      <c r="B274" s="212" t="str">
        <f>IF(Obiettivi!E68="","",Obiettivi!E68)</f>
        <v/>
      </c>
      <c r="C274" s="212"/>
      <c r="D274" s="212"/>
      <c r="E274" s="212"/>
      <c r="F274" s="212"/>
      <c r="G274" s="212"/>
      <c r="H274" s="212"/>
      <c r="I274" s="212"/>
      <c r="J274" s="212"/>
      <c r="K274" s="212"/>
      <c r="L274" s="212"/>
      <c r="M274" s="48"/>
      <c r="Q274" s="2" t="b">
        <f>ISBLANK(Obiettivi!E68)</f>
        <v>1</v>
      </c>
      <c r="R274" s="2" t="b">
        <f t="shared" si="6"/>
        <v>0</v>
      </c>
    </row>
    <row r="275" spans="2:18" ht="15" customHeight="1" x14ac:dyDescent="0.2">
      <c r="B275" s="212" t="str">
        <f>IF(Obiettivi!E69="","",Obiettivi!E69)</f>
        <v/>
      </c>
      <c r="C275" s="212"/>
      <c r="D275" s="212"/>
      <c r="E275" s="212"/>
      <c r="F275" s="212"/>
      <c r="G275" s="212"/>
      <c r="H275" s="212"/>
      <c r="I275" s="212"/>
      <c r="J275" s="212"/>
      <c r="K275" s="212"/>
      <c r="L275" s="212"/>
      <c r="M275" s="48"/>
      <c r="Q275" s="2" t="b">
        <f>ISBLANK(Obiettivi!E69)</f>
        <v>1</v>
      </c>
      <c r="R275" s="2" t="b">
        <f t="shared" si="6"/>
        <v>0</v>
      </c>
    </row>
    <row r="276" spans="2:18" ht="15" customHeight="1" x14ac:dyDescent="0.2">
      <c r="B276" s="212" t="str">
        <f>IF(Obiettivi!E70="","",Obiettivi!E70)</f>
        <v/>
      </c>
      <c r="C276" s="212"/>
      <c r="D276" s="212"/>
      <c r="E276" s="212"/>
      <c r="F276" s="212"/>
      <c r="G276" s="212"/>
      <c r="H276" s="212"/>
      <c r="I276" s="212"/>
      <c r="J276" s="212"/>
      <c r="K276" s="212"/>
      <c r="L276" s="212"/>
      <c r="M276" s="48"/>
      <c r="Q276" s="2" t="b">
        <f>ISBLANK(Obiettivi!E70)</f>
        <v>1</v>
      </c>
      <c r="R276" s="2" t="b">
        <f t="shared" si="6"/>
        <v>0</v>
      </c>
    </row>
    <row r="277" spans="2:18" ht="15" customHeight="1" x14ac:dyDescent="0.2">
      <c r="B277" s="212" t="str">
        <f>IF(Obiettivi!E71="","",Obiettivi!E71)</f>
        <v/>
      </c>
      <c r="C277" s="212"/>
      <c r="D277" s="212"/>
      <c r="E277" s="212"/>
      <c r="F277" s="212"/>
      <c r="G277" s="212"/>
      <c r="H277" s="212"/>
      <c r="I277" s="212"/>
      <c r="J277" s="212"/>
      <c r="K277" s="212"/>
      <c r="L277" s="212"/>
      <c r="M277" s="48"/>
      <c r="Q277" s="2" t="b">
        <f>ISBLANK(Obiettivi!E71)</f>
        <v>1</v>
      </c>
      <c r="R277" s="2" t="b">
        <f t="shared" si="6"/>
        <v>0</v>
      </c>
    </row>
    <row r="278" spans="2:18" ht="15" customHeight="1" x14ac:dyDescent="0.2">
      <c r="B278" s="212" t="str">
        <f>IF(Obiettivi!E72="","",Obiettivi!E72)</f>
        <v/>
      </c>
      <c r="C278" s="212"/>
      <c r="D278" s="212"/>
      <c r="E278" s="212"/>
      <c r="F278" s="212"/>
      <c r="G278" s="212"/>
      <c r="H278" s="212"/>
      <c r="I278" s="212"/>
      <c r="J278" s="212"/>
      <c r="K278" s="212"/>
      <c r="L278" s="212"/>
      <c r="M278" s="48"/>
      <c r="Q278" s="2" t="b">
        <f>ISBLANK(Obiettivi!E72)</f>
        <v>1</v>
      </c>
      <c r="R278" s="2" t="b">
        <f t="shared" si="6"/>
        <v>0</v>
      </c>
    </row>
    <row r="279" spans="2:18" ht="15" customHeight="1" x14ac:dyDescent="0.2">
      <c r="B279" s="212" t="str">
        <f>IF(Obiettivi!E73="","",Obiettivi!E73)</f>
        <v/>
      </c>
      <c r="C279" s="212"/>
      <c r="D279" s="212"/>
      <c r="E279" s="212"/>
      <c r="F279" s="212"/>
      <c r="G279" s="212"/>
      <c r="H279" s="212"/>
      <c r="I279" s="212"/>
      <c r="J279" s="212"/>
      <c r="K279" s="212"/>
      <c r="L279" s="212"/>
      <c r="M279" s="48"/>
      <c r="Q279" s="2" t="b">
        <f>ISBLANK(Obiettivi!E73)</f>
        <v>1</v>
      </c>
      <c r="R279" s="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126"/>
      <c r="C285" s="210"/>
      <c r="D285" s="210"/>
      <c r="E285" s="210"/>
      <c r="F285" s="210"/>
      <c r="G285" s="210"/>
      <c r="H285" s="210"/>
      <c r="I285" s="210"/>
      <c r="J285" s="210"/>
      <c r="K285" s="210"/>
      <c r="L285" s="210"/>
      <c r="M285" s="211"/>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126"/>
      <c r="C291" s="210"/>
      <c r="D291" s="210"/>
      <c r="E291" s="210"/>
      <c r="F291" s="210"/>
      <c r="G291" s="210"/>
      <c r="H291" s="210"/>
      <c r="I291" s="210"/>
      <c r="J291" s="210"/>
      <c r="K291" s="210"/>
      <c r="L291" s="210"/>
      <c r="M291" s="211"/>
    </row>
    <row r="292" spans="2:13" ht="15" hidden="1" customHeight="1" x14ac:dyDescent="0.2"/>
  </sheetData>
  <sheetProtection algorithmName="SHA-1" hashValue="HiBVxZJ6r2+cMgNJr18Ztf/2pVI=" saltValue="0LmQ/gySqhP8S/76vjJcbQ==" spinCount="100000" sheet="1" objects="1" scenarios="1"/>
  <mergeCells count="457">
    <mergeCell ref="B15:M15"/>
    <mergeCell ref="B17:M17"/>
    <mergeCell ref="B20:M20"/>
    <mergeCell ref="B21:M21"/>
    <mergeCell ref="B23:M23"/>
    <mergeCell ref="B4:M4"/>
    <mergeCell ref="B5:M5"/>
    <mergeCell ref="B8:M8"/>
    <mergeCell ref="B9:M9"/>
    <mergeCell ref="B14:M14"/>
    <mergeCell ref="B11:M11"/>
    <mergeCell ref="B31:L31"/>
    <mergeCell ref="B32:L32"/>
    <mergeCell ref="B33:L33"/>
    <mergeCell ref="B34:L34"/>
    <mergeCell ref="B35:L35"/>
    <mergeCell ref="B26:M26"/>
    <mergeCell ref="B27:L27"/>
    <mergeCell ref="B29:L29"/>
    <mergeCell ref="B30:L30"/>
    <mergeCell ref="B28:L28"/>
    <mergeCell ref="B45:L45"/>
    <mergeCell ref="B46:L46"/>
    <mergeCell ref="B47:L47"/>
    <mergeCell ref="B48:L48"/>
    <mergeCell ref="B49:L49"/>
    <mergeCell ref="B36:L36"/>
    <mergeCell ref="B37:L37"/>
    <mergeCell ref="B40:M40"/>
    <mergeCell ref="B41:M41"/>
    <mergeCell ref="B44:M44"/>
    <mergeCell ref="B55:L55"/>
    <mergeCell ref="B56:L56"/>
    <mergeCell ref="B57:L57"/>
    <mergeCell ref="B58:L58"/>
    <mergeCell ref="B59:L59"/>
    <mergeCell ref="B50:L50"/>
    <mergeCell ref="B51:L51"/>
    <mergeCell ref="B52:L52"/>
    <mergeCell ref="B53:L53"/>
    <mergeCell ref="B54:L54"/>
    <mergeCell ref="B65:L65"/>
    <mergeCell ref="B66:L66"/>
    <mergeCell ref="B67:L67"/>
    <mergeCell ref="B68:L68"/>
    <mergeCell ref="B69:L69"/>
    <mergeCell ref="B60:L60"/>
    <mergeCell ref="B61:L61"/>
    <mergeCell ref="B62:L62"/>
    <mergeCell ref="B63:L63"/>
    <mergeCell ref="B64:L64"/>
    <mergeCell ref="B87:J87"/>
    <mergeCell ref="K87:M87"/>
    <mergeCell ref="B88:J88"/>
    <mergeCell ref="K88:M88"/>
    <mergeCell ref="B84:J84"/>
    <mergeCell ref="K84:M84"/>
    <mergeCell ref="B85:J85"/>
    <mergeCell ref="K85:M85"/>
    <mergeCell ref="B73:F73"/>
    <mergeCell ref="H73:I73"/>
    <mergeCell ref="B76:F76"/>
    <mergeCell ref="H76:I76"/>
    <mergeCell ref="B79:M79"/>
    <mergeCell ref="B80:J80"/>
    <mergeCell ref="K80:M80"/>
    <mergeCell ref="B81:J81"/>
    <mergeCell ref="K81:M81"/>
    <mergeCell ref="B82:J82"/>
    <mergeCell ref="K82:M82"/>
    <mergeCell ref="B83:J83"/>
    <mergeCell ref="K83:M83"/>
    <mergeCell ref="B86:J86"/>
    <mergeCell ref="K86:M86"/>
    <mergeCell ref="B99:J99"/>
    <mergeCell ref="K99:M99"/>
    <mergeCell ref="B101:J101"/>
    <mergeCell ref="K101:M101"/>
    <mergeCell ref="B95:J95"/>
    <mergeCell ref="K95:M95"/>
    <mergeCell ref="B96:J96"/>
    <mergeCell ref="K96:M96"/>
    <mergeCell ref="B97:J97"/>
    <mergeCell ref="K97:M97"/>
    <mergeCell ref="B98:J98"/>
    <mergeCell ref="K98:M98"/>
    <mergeCell ref="B92:J92"/>
    <mergeCell ref="K92:M92"/>
    <mergeCell ref="B93:J93"/>
    <mergeCell ref="K93:M93"/>
    <mergeCell ref="B94:J94"/>
    <mergeCell ref="K94:M94"/>
    <mergeCell ref="B89:J89"/>
    <mergeCell ref="K89:M89"/>
    <mergeCell ref="B90:J90"/>
    <mergeCell ref="K90:M90"/>
    <mergeCell ref="B91:J91"/>
    <mergeCell ref="K91:M91"/>
    <mergeCell ref="B123:M123"/>
    <mergeCell ref="K124:M124"/>
    <mergeCell ref="B125:J125"/>
    <mergeCell ref="K125:M125"/>
    <mergeCell ref="B119:J119"/>
    <mergeCell ref="K119:M119"/>
    <mergeCell ref="B120:J120"/>
    <mergeCell ref="K120:M120"/>
    <mergeCell ref="B113:M113"/>
    <mergeCell ref="B114:M114"/>
    <mergeCell ref="B117:M117"/>
    <mergeCell ref="B118:J118"/>
    <mergeCell ref="K118:M118"/>
    <mergeCell ref="B126:J126"/>
    <mergeCell ref="B130:M130"/>
    <mergeCell ref="B131:J131"/>
    <mergeCell ref="K131:M131"/>
    <mergeCell ref="K132:M132"/>
    <mergeCell ref="K126:M126"/>
    <mergeCell ref="B127:J127"/>
    <mergeCell ref="K127:M127"/>
    <mergeCell ref="B124:J124"/>
    <mergeCell ref="B133:J133"/>
    <mergeCell ref="K133:M133"/>
    <mergeCell ref="B137:I137"/>
    <mergeCell ref="J137:K137"/>
    <mergeCell ref="L137:M137"/>
    <mergeCell ref="B136:I136"/>
    <mergeCell ref="J136:K136"/>
    <mergeCell ref="L136:M136"/>
    <mergeCell ref="B132:J132"/>
    <mergeCell ref="B147:L147"/>
    <mergeCell ref="B138:I138"/>
    <mergeCell ref="B139:I139"/>
    <mergeCell ref="B140:I140"/>
    <mergeCell ref="J138:K138"/>
    <mergeCell ref="J139:K139"/>
    <mergeCell ref="J140:K140"/>
    <mergeCell ref="L138:M138"/>
    <mergeCell ref="L139:M139"/>
    <mergeCell ref="L140:M140"/>
    <mergeCell ref="B258:L258"/>
    <mergeCell ref="B163:L163"/>
    <mergeCell ref="B164:L164"/>
    <mergeCell ref="B165:L165"/>
    <mergeCell ref="B167:M167"/>
    <mergeCell ref="B71:M71"/>
    <mergeCell ref="B158:L158"/>
    <mergeCell ref="B159:L159"/>
    <mergeCell ref="B160:L160"/>
    <mergeCell ref="B161:L161"/>
    <mergeCell ref="B162:L162"/>
    <mergeCell ref="B153:L153"/>
    <mergeCell ref="B154:L154"/>
    <mergeCell ref="B155:L155"/>
    <mergeCell ref="B156:L156"/>
    <mergeCell ref="B157:L157"/>
    <mergeCell ref="B148:L148"/>
    <mergeCell ref="B149:L149"/>
    <mergeCell ref="B150:L150"/>
    <mergeCell ref="B151:L151"/>
    <mergeCell ref="B152:L152"/>
    <mergeCell ref="B142:M142"/>
    <mergeCell ref="B145:M145"/>
    <mergeCell ref="B146:L146"/>
    <mergeCell ref="E172:G172"/>
    <mergeCell ref="H172:J172"/>
    <mergeCell ref="K172:M172"/>
    <mergeCell ref="B173:D173"/>
    <mergeCell ref="E173:G173"/>
    <mergeCell ref="H173:J173"/>
    <mergeCell ref="K173:M173"/>
    <mergeCell ref="B281:M281"/>
    <mergeCell ref="B170:M170"/>
    <mergeCell ref="E171:G171"/>
    <mergeCell ref="H171:J171"/>
    <mergeCell ref="K171:M171"/>
    <mergeCell ref="B171:D171"/>
    <mergeCell ref="B172:D172"/>
    <mergeCell ref="B279:L279"/>
    <mergeCell ref="B274:L274"/>
    <mergeCell ref="B275:L275"/>
    <mergeCell ref="B276:L276"/>
    <mergeCell ref="B277:L277"/>
    <mergeCell ref="B278:L278"/>
    <mergeCell ref="B269:L269"/>
    <mergeCell ref="B270:L270"/>
    <mergeCell ref="B271:L271"/>
    <mergeCell ref="B272:L272"/>
    <mergeCell ref="B176:D176"/>
    <mergeCell ref="E176:G176"/>
    <mergeCell ref="H176:J176"/>
    <mergeCell ref="K176:M176"/>
    <mergeCell ref="B177:D177"/>
    <mergeCell ref="E177:G177"/>
    <mergeCell ref="H177:J177"/>
    <mergeCell ref="K177:M177"/>
    <mergeCell ref="B174:D174"/>
    <mergeCell ref="E174:G174"/>
    <mergeCell ref="H174:J174"/>
    <mergeCell ref="K174:M174"/>
    <mergeCell ref="B175:D175"/>
    <mergeCell ref="E175:G175"/>
    <mergeCell ref="H175:J175"/>
    <mergeCell ref="K175:M175"/>
    <mergeCell ref="E181:G181"/>
    <mergeCell ref="H181:J181"/>
    <mergeCell ref="K181:M181"/>
    <mergeCell ref="E182:G182"/>
    <mergeCell ref="H182:J182"/>
    <mergeCell ref="K182:M182"/>
    <mergeCell ref="B183:D183"/>
    <mergeCell ref="E185:G185"/>
    <mergeCell ref="H185:J185"/>
    <mergeCell ref="K185:M185"/>
    <mergeCell ref="E183:G183"/>
    <mergeCell ref="H183:J183"/>
    <mergeCell ref="K183:M183"/>
    <mergeCell ref="E184:G184"/>
    <mergeCell ref="B193:D193"/>
    <mergeCell ref="E193:G193"/>
    <mergeCell ref="H193:J193"/>
    <mergeCell ref="K193:M193"/>
    <mergeCell ref="B194:D194"/>
    <mergeCell ref="E194:G194"/>
    <mergeCell ref="H194:J194"/>
    <mergeCell ref="K194:M194"/>
    <mergeCell ref="B186:D186"/>
    <mergeCell ref="E186:G186"/>
    <mergeCell ref="H186:J186"/>
    <mergeCell ref="K186:M186"/>
    <mergeCell ref="H178:J178"/>
    <mergeCell ref="K178:M178"/>
    <mergeCell ref="B188:M188"/>
    <mergeCell ref="B191:M191"/>
    <mergeCell ref="B192:D192"/>
    <mergeCell ref="E192:G192"/>
    <mergeCell ref="H192:J192"/>
    <mergeCell ref="K192:M192"/>
    <mergeCell ref="B184:D184"/>
    <mergeCell ref="B185:D185"/>
    <mergeCell ref="B178:D178"/>
    <mergeCell ref="E178:G178"/>
    <mergeCell ref="B179:D179"/>
    <mergeCell ref="B180:D180"/>
    <mergeCell ref="B181:D181"/>
    <mergeCell ref="B182:D182"/>
    <mergeCell ref="H184:J184"/>
    <mergeCell ref="K184:M184"/>
    <mergeCell ref="E179:G179"/>
    <mergeCell ref="H179:J179"/>
    <mergeCell ref="K179:M179"/>
    <mergeCell ref="E180:G180"/>
    <mergeCell ref="H180:J180"/>
    <mergeCell ref="K180:M18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12:M212"/>
    <mergeCell ref="B213:D213"/>
    <mergeCell ref="E213:G213"/>
    <mergeCell ref="H213:J213"/>
    <mergeCell ref="K213:M213"/>
    <mergeCell ref="B207:D207"/>
    <mergeCell ref="E207:G207"/>
    <mergeCell ref="H207:J207"/>
    <mergeCell ref="K207:M207"/>
    <mergeCell ref="B209:M20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30:M230"/>
    <mergeCell ref="B226:D226"/>
    <mergeCell ref="E226:G226"/>
    <mergeCell ref="H226:J226"/>
    <mergeCell ref="K226:M226"/>
    <mergeCell ref="B227:D227"/>
    <mergeCell ref="E227:G227"/>
    <mergeCell ref="H227:J227"/>
    <mergeCell ref="K227:M227"/>
    <mergeCell ref="B235:D235"/>
    <mergeCell ref="E235:G235"/>
    <mergeCell ref="H235:J235"/>
    <mergeCell ref="K235:M235"/>
    <mergeCell ref="B236:D236"/>
    <mergeCell ref="E236:G236"/>
    <mergeCell ref="H236:J236"/>
    <mergeCell ref="K236:M236"/>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84:M284"/>
    <mergeCell ref="B285:M285"/>
    <mergeCell ref="B290:M290"/>
    <mergeCell ref="B291:M291"/>
    <mergeCell ref="B249:D249"/>
    <mergeCell ref="E249:G249"/>
    <mergeCell ref="H249:J249"/>
    <mergeCell ref="K249:M249"/>
    <mergeCell ref="B251:M251"/>
    <mergeCell ref="B273:L273"/>
    <mergeCell ref="B264:L264"/>
    <mergeCell ref="B265:L265"/>
    <mergeCell ref="B266:L266"/>
    <mergeCell ref="B267:L267"/>
    <mergeCell ref="B268:L268"/>
    <mergeCell ref="B259:L259"/>
    <mergeCell ref="B260:L260"/>
    <mergeCell ref="B261:L261"/>
    <mergeCell ref="B262:L262"/>
    <mergeCell ref="B263:L263"/>
    <mergeCell ref="B254:M254"/>
    <mergeCell ref="B255:L255"/>
    <mergeCell ref="B256:L256"/>
    <mergeCell ref="B257:L257"/>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5:M279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4301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4301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C3FBE73D-0F45-4BB6-9F45-BC716F512897}">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6ECC4E4-678A-4401-8E5E-EDEE82AE960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Riferimenti!$A$2:$A$22</xm:f>
          </x14:formula1>
          <xm:sqref>L174:M174 L216:M216 L195:M195 I174:J174 F195:G195 I195:J195 F216:G216 I216:J216 F237:G237 I237:J237 L237:M237</xm:sqref>
        </x14:dataValidation>
        <x14:dataValidation type="list" allowBlank="1" showInputMessage="1" showErrorMessage="1">
          <x14:formula1>
            <xm:f>Riferimenti!$A$2:$A$6</xm:f>
          </x14:formula1>
          <xm:sqref>K237 K174 E195 H195 K195 E216 H216 K216 E237 H237 H174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list" allowBlank="1" showInputMessage="1" showErrorMessage="1">
          <x14:formula1>
            <xm:f>'C:\PWC_collaborazione_2018\2018\Dati_progettuali\Scheda_progetto_Cloudify_NoiPA\PON_GOV_2018\scheda_progetto\ASSE 1_scheda progetto\rivista_funzione_pubblica_05092018\[Scheda presentazione Progetto_ASSE1.V4.1.xlsx]Riferimenti'!#REF!</xm:f>
          </x14:formula1>
          <xm:sqref>E174:G174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7"/>
  <dimension ref="B1:T292"/>
  <sheetViews>
    <sheetView showGridLines="0" topLeftCell="B1"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1276</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302</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174" t="s">
        <v>1605</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2</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t="s">
        <v>1331</v>
      </c>
      <c r="Q46" s="2" t="b">
        <f>ISBLANK('Linee Intervento'!E10)</f>
        <v>0</v>
      </c>
      <c r="R46" s="2" t="b">
        <f t="shared" ref="R46:R69" si="1">IF(M46="",FALSE,TRUE)</f>
        <v>1</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c r="Q48" s="2" t="b">
        <f>ISBLANK('Linee Intervento'!E12)</f>
        <v>0</v>
      </c>
      <c r="R48" s="2" t="b">
        <f t="shared" si="1"/>
        <v>0</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42644</v>
      </c>
      <c r="I73" s="156"/>
    </row>
    <row r="76" spans="2:18" ht="15" customHeight="1" x14ac:dyDescent="0.2">
      <c r="B76" s="155" t="s">
        <v>324</v>
      </c>
      <c r="C76" s="155"/>
      <c r="D76" s="155"/>
      <c r="E76" s="155"/>
      <c r="F76" s="155"/>
      <c r="H76" s="156">
        <v>45291</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33508.946315780238</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499999.99499999988</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109999.99889999998</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643508.94021578017</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1575</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2</v>
      </c>
      <c r="L118" s="236"/>
      <c r="M118" s="235"/>
    </row>
    <row r="119" spans="2:17" ht="15" customHeight="1" x14ac:dyDescent="0.2">
      <c r="B119" s="225" t="s">
        <v>344</v>
      </c>
      <c r="C119" s="226"/>
      <c r="D119" s="226"/>
      <c r="E119" s="226"/>
      <c r="F119" s="226"/>
      <c r="G119" s="226"/>
      <c r="H119" s="226"/>
      <c r="I119" s="226"/>
      <c r="J119" s="226"/>
      <c r="K119" s="234">
        <v>8</v>
      </c>
      <c r="L119" s="236"/>
      <c r="M119" s="235"/>
    </row>
    <row r="120" spans="2:17" ht="15" customHeight="1" x14ac:dyDescent="0.2">
      <c r="B120" s="225" t="s">
        <v>345</v>
      </c>
      <c r="C120" s="226"/>
      <c r="D120" s="226"/>
      <c r="E120" s="226"/>
      <c r="F120" s="226"/>
      <c r="G120" s="226"/>
      <c r="H120" s="226"/>
      <c r="I120" s="226"/>
      <c r="J120" s="226"/>
      <c r="K120" s="234">
        <v>6</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16</v>
      </c>
      <c r="K137" s="233"/>
      <c r="L137" s="234">
        <v>185.50608553528693</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6</v>
      </c>
    </row>
    <row r="147" spans="2:18" ht="15" customHeight="1" x14ac:dyDescent="0.2">
      <c r="B147" s="191" t="s">
        <v>358</v>
      </c>
      <c r="C147" s="191"/>
      <c r="D147" s="191"/>
      <c r="E147" s="191"/>
      <c r="F147" s="191"/>
      <c r="G147" s="191"/>
      <c r="H147" s="191"/>
      <c r="I147" s="191"/>
      <c r="J147" s="191"/>
      <c r="K147" s="191"/>
      <c r="L147" s="191"/>
      <c r="M147" s="48"/>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t="s">
        <v>1331</v>
      </c>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Documenti strategici (piani di comunicazione, piani operativi,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1576</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1574</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28" t="s">
        <v>28</v>
      </c>
      <c r="F177" s="228"/>
      <c r="G177" s="228"/>
      <c r="H177" s="228"/>
      <c r="I177" s="228"/>
      <c r="J177" s="228"/>
      <c r="K177" s="228"/>
      <c r="L177" s="228"/>
      <c r="M177" s="228"/>
      <c r="Q177" s="2" t="b">
        <f>IF('Anagrafica Progetto'!$Q$84=1,FALSE,TRUE)</f>
        <v>0</v>
      </c>
    </row>
    <row r="178" spans="2:18" ht="15" customHeight="1" x14ac:dyDescent="0.2">
      <c r="B178" s="225">
        <v>2015</v>
      </c>
      <c r="C178" s="226"/>
      <c r="D178" s="227"/>
      <c r="E178" s="228" t="s">
        <v>28</v>
      </c>
      <c r="F178" s="228"/>
      <c r="G178" s="228"/>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28" t="s">
        <v>28</v>
      </c>
      <c r="F179" s="228"/>
      <c r="G179" s="228"/>
      <c r="H179" s="228"/>
      <c r="I179" s="228"/>
      <c r="J179" s="228"/>
      <c r="K179" s="228"/>
      <c r="L179" s="228"/>
      <c r="M179" s="228"/>
      <c r="Q179" s="2" t="b">
        <f>IF(AND(R179=FALSE,'Anagrafica Progetto'!$Q$84=1),FALSE,TRUE)</f>
        <v>0</v>
      </c>
      <c r="R179" s="2" t="b">
        <f t="shared" ref="R179:R185" si="2">IF(OR($H$73="",$H$76=""),FALSE,IF(AND(B179&gt;=YEAR($H$73),B179&lt;YEAR($H$76)),FALSE,TRUE))</f>
        <v>0</v>
      </c>
    </row>
    <row r="180" spans="2:18" ht="15" customHeight="1" x14ac:dyDescent="0.2">
      <c r="B180" s="225">
        <v>2017</v>
      </c>
      <c r="C180" s="226"/>
      <c r="D180" s="227"/>
      <c r="E180" s="228" t="s">
        <v>27</v>
      </c>
      <c r="F180" s="228"/>
      <c r="G180" s="228"/>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28" t="s">
        <v>27</v>
      </c>
      <c r="F181" s="228"/>
      <c r="G181" s="228"/>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28" t="s">
        <v>27</v>
      </c>
      <c r="F182" s="228"/>
      <c r="G182" s="228"/>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28" t="s">
        <v>27</v>
      </c>
      <c r="F183" s="228"/>
      <c r="G183" s="228"/>
      <c r="H183" s="228"/>
      <c r="I183" s="228"/>
      <c r="J183" s="228"/>
      <c r="K183" s="228"/>
      <c r="L183" s="228"/>
      <c r="M183" s="228"/>
      <c r="Q183" s="2" t="b">
        <f>IF(AND(R183=FALSE,'Anagrafica Progetto'!$Q$84=1),FALSE,TRUE)</f>
        <v>0</v>
      </c>
      <c r="R183" s="2" t="b">
        <f t="shared" si="2"/>
        <v>0</v>
      </c>
    </row>
    <row r="184" spans="2:18" ht="15" customHeight="1" x14ac:dyDescent="0.2">
      <c r="B184" s="225">
        <v>2021</v>
      </c>
      <c r="C184" s="226"/>
      <c r="D184" s="227"/>
      <c r="E184" s="228" t="s">
        <v>27</v>
      </c>
      <c r="F184" s="228"/>
      <c r="G184" s="228"/>
      <c r="H184" s="228"/>
      <c r="I184" s="228"/>
      <c r="J184" s="228"/>
      <c r="K184" s="228"/>
      <c r="L184" s="228"/>
      <c r="M184" s="228"/>
      <c r="Q184" s="2" t="b">
        <f>IF(AND(R184=FALSE,'Anagrafica Progetto'!$Q$84=1),FALSE,TRUE)</f>
        <v>0</v>
      </c>
      <c r="R184" s="2" t="b">
        <f t="shared" si="2"/>
        <v>0</v>
      </c>
    </row>
    <row r="185" spans="2:18" ht="15" customHeight="1" x14ac:dyDescent="0.2">
      <c r="B185" s="225">
        <v>2022</v>
      </c>
      <c r="C185" s="226"/>
      <c r="D185" s="227"/>
      <c r="E185" s="228" t="s">
        <v>27</v>
      </c>
      <c r="F185" s="228"/>
      <c r="G185" s="228"/>
      <c r="H185" s="228"/>
      <c r="I185" s="228"/>
      <c r="J185" s="228"/>
      <c r="K185" s="228"/>
      <c r="L185" s="228"/>
      <c r="M185" s="228"/>
      <c r="Q185" s="2" t="b">
        <f>IF(AND(R185=FALSE,'Anagrafica Progetto'!$Q$84=1),FALSE,TRUE)</f>
        <v>0</v>
      </c>
      <c r="R185" s="2" t="b">
        <f t="shared" si="2"/>
        <v>0</v>
      </c>
    </row>
    <row r="186" spans="2:18" ht="15" customHeight="1" x14ac:dyDescent="0.2">
      <c r="B186" s="225" t="s">
        <v>387</v>
      </c>
      <c r="C186" s="226"/>
      <c r="D186" s="227"/>
      <c r="E186" s="228" t="s">
        <v>27</v>
      </c>
      <c r="F186" s="228"/>
      <c r="G186" s="228"/>
      <c r="H186" s="228"/>
      <c r="I186" s="228"/>
      <c r="J186" s="228"/>
      <c r="K186" s="228"/>
      <c r="L186" s="228"/>
      <c r="M186" s="228"/>
      <c r="Q186" s="2" t="b">
        <f>IF('Anagrafica Progetto'!$Q$84=1,FALSE,TRUE)</f>
        <v>0</v>
      </c>
    </row>
    <row r="187" spans="2:18" ht="15" customHeight="1" x14ac:dyDescent="0.2">
      <c r="Q187" s="2" t="b">
        <f>IF('Anagrafica Progetto'!$Q$84=1,FALSE,TRUE)</f>
        <v>0</v>
      </c>
    </row>
    <row r="188" spans="2:18" ht="135" customHeight="1" x14ac:dyDescent="0.2">
      <c r="B188" s="98" t="s">
        <v>577</v>
      </c>
      <c r="C188" s="99"/>
      <c r="D188" s="99"/>
      <c r="E188" s="99"/>
      <c r="F188" s="99"/>
      <c r="G188" s="99"/>
      <c r="H188" s="99"/>
      <c r="I188" s="99"/>
      <c r="J188" s="99"/>
      <c r="K188" s="99"/>
      <c r="L188" s="99"/>
      <c r="M188" s="100"/>
      <c r="Q188" s="2" t="b">
        <f>IF('Anagrafica Progetto'!$Q$84=1,FALSE,TRUE)</f>
        <v>0</v>
      </c>
    </row>
    <row r="189" spans="2:18" ht="15" customHeight="1" x14ac:dyDescent="0.2">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Documenti strategici (piani di comunicazione, piani operativi, etc.)</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2" t="b">
        <f>IF(AND('Anagrafica Progetto'!$Q$84=2,'Anagrafica Progetto'!$Q$89),FALSE,TRUE)</f>
        <v>1</v>
      </c>
    </row>
    <row r="194" spans="2:18" ht="67.5" customHeight="1" x14ac:dyDescent="0.2">
      <c r="B194" s="225" t="s">
        <v>383</v>
      </c>
      <c r="C194" s="226"/>
      <c r="D194" s="227"/>
      <c r="E194" s="230"/>
      <c r="F194" s="230"/>
      <c r="G194" s="230"/>
      <c r="H194" s="230"/>
      <c r="I194" s="230"/>
      <c r="J194" s="230"/>
      <c r="K194" s="230"/>
      <c r="L194" s="230"/>
      <c r="M194" s="230"/>
      <c r="Q194" s="2" t="b">
        <f>IF(AND('Anagrafica Progetto'!$Q$84=2,'Anagrafica Progetto'!$Q$89),FALSE,TRUE)</f>
        <v>1</v>
      </c>
    </row>
    <row r="195" spans="2:18" ht="15.75" customHeight="1" x14ac:dyDescent="0.2">
      <c r="B195" s="225" t="s">
        <v>384</v>
      </c>
      <c r="C195" s="226"/>
      <c r="D195" s="227"/>
      <c r="E195" s="230"/>
      <c r="F195" s="230"/>
      <c r="G195" s="230"/>
      <c r="H195" s="230"/>
      <c r="I195" s="230"/>
      <c r="J195" s="230"/>
      <c r="K195" s="230"/>
      <c r="L195" s="230"/>
      <c r="M195" s="230"/>
      <c r="Q195" s="2" t="b">
        <f>IF(AND('Anagrafica Progetto'!$Q$84=2,'Anagrafica Progetto'!$Q$89),FALSE,TRUE)</f>
        <v>1</v>
      </c>
    </row>
    <row r="196" spans="2:18" ht="30" customHeight="1" x14ac:dyDescent="0.2">
      <c r="B196" s="225" t="s">
        <v>385</v>
      </c>
      <c r="C196" s="226"/>
      <c r="D196" s="227"/>
      <c r="E196" s="230"/>
      <c r="F196" s="230"/>
      <c r="G196" s="230"/>
      <c r="H196" s="230"/>
      <c r="I196" s="230"/>
      <c r="J196" s="230"/>
      <c r="K196" s="230"/>
      <c r="L196" s="230"/>
      <c r="M196" s="230"/>
      <c r="Q196" s="2" t="b">
        <f>IF(AND('Anagrafica Progetto'!$Q$84=2,'Anagrafica Progetto'!$Q$89),FALSE,TRUE)</f>
        <v>1</v>
      </c>
    </row>
    <row r="197" spans="2:18" ht="15" customHeight="1" x14ac:dyDescent="0.2">
      <c r="B197" s="225" t="s">
        <v>396</v>
      </c>
      <c r="C197" s="226"/>
      <c r="D197" s="227"/>
      <c r="E197" s="229" t="str">
        <f ca="1">IF(E193="","","Più sviluppate")</f>
        <v>Più sviluppate</v>
      </c>
      <c r="F197" s="229"/>
      <c r="G197" s="229"/>
      <c r="H197" s="229" t="str">
        <f ca="1">IF(H193="","","Più sviluppate")</f>
        <v/>
      </c>
      <c r="I197" s="229"/>
      <c r="J197" s="229"/>
      <c r="K197" s="229" t="str">
        <f ca="1">IF(K193="","","Più sviluppate")</f>
        <v/>
      </c>
      <c r="L197" s="229"/>
      <c r="M197" s="229"/>
      <c r="Q197" s="2" t="b">
        <f>IF(AND('Anagrafica Progetto'!$Q$84=2,'Anagrafica Progetto'!$Q$89),FALSE,TRUE)</f>
        <v>1</v>
      </c>
    </row>
    <row r="198" spans="2:18" ht="15" customHeight="1" x14ac:dyDescent="0.2">
      <c r="B198" s="225" t="s">
        <v>386</v>
      </c>
      <c r="C198" s="226"/>
      <c r="D198" s="227"/>
      <c r="E198" s="228"/>
      <c r="F198" s="228"/>
      <c r="G198" s="228"/>
      <c r="H198" s="228"/>
      <c r="I198" s="228"/>
      <c r="J198" s="228"/>
      <c r="K198" s="228"/>
      <c r="L198" s="228"/>
      <c r="M198" s="228"/>
      <c r="Q198" s="2" t="b">
        <f>IF(AND('Anagrafica Progetto'!$Q$84=2,'Anagrafica Progetto'!$Q$89),FALSE,TRUE)</f>
        <v>1</v>
      </c>
    </row>
    <row r="199" spans="2:18" ht="15" customHeight="1" x14ac:dyDescent="0.2">
      <c r="B199" s="225">
        <v>2015</v>
      </c>
      <c r="C199" s="226"/>
      <c r="D199" s="227"/>
      <c r="E199" s="228"/>
      <c r="F199" s="228"/>
      <c r="G199" s="228"/>
      <c r="H199" s="228"/>
      <c r="I199" s="228"/>
      <c r="J199" s="228"/>
      <c r="K199" s="228"/>
      <c r="L199" s="228"/>
      <c r="M199" s="228"/>
      <c r="Q199" s="2" t="b">
        <f>IF(AND('Anagrafica Progetto'!$Q$84=2,'Anagrafica Progetto'!$Q$89,R199=FALSE),FALSE,TRUE)</f>
        <v>1</v>
      </c>
      <c r="R199" s="2" t="b">
        <f>IF(OR($H$73="",$H$76=""),FALSE,IF(AND(B199&gt;=YEAR($H$73),B199&lt;YEAR($H$76)),FALSE,TRUE))</f>
        <v>1</v>
      </c>
    </row>
    <row r="200" spans="2:18" ht="15" customHeight="1" x14ac:dyDescent="0.2">
      <c r="B200" s="225">
        <v>2016</v>
      </c>
      <c r="C200" s="226"/>
      <c r="D200" s="227"/>
      <c r="E200" s="228"/>
      <c r="F200" s="228"/>
      <c r="G200" s="228"/>
      <c r="H200" s="228"/>
      <c r="I200" s="228"/>
      <c r="J200" s="228"/>
      <c r="K200" s="228"/>
      <c r="L200" s="228"/>
      <c r="M200" s="228"/>
      <c r="Q200" s="2" t="b">
        <f>IF(AND('Anagrafica Progetto'!$Q$84=2,'Anagrafica Progetto'!$Q$89,R200=FALSE),FALSE,TRUE)</f>
        <v>1</v>
      </c>
      <c r="R200" s="2" t="b">
        <f t="shared" ref="R200:R206" si="3">IF(OR($H$73="",$H$76=""),FALSE,IF(AND(B200&gt;=YEAR($H$73),B200&lt;YEAR($H$76)),FALSE,TRUE))</f>
        <v>0</v>
      </c>
    </row>
    <row r="201" spans="2:18" ht="15" customHeight="1" x14ac:dyDescent="0.2">
      <c r="B201" s="225">
        <v>2017</v>
      </c>
      <c r="C201" s="226"/>
      <c r="D201" s="227"/>
      <c r="E201" s="228"/>
      <c r="F201" s="228"/>
      <c r="G201" s="228"/>
      <c r="H201" s="228"/>
      <c r="I201" s="228"/>
      <c r="J201" s="228"/>
      <c r="K201" s="228"/>
      <c r="L201" s="228"/>
      <c r="M201" s="228"/>
      <c r="Q201" s="2" t="b">
        <f>IF(AND('Anagrafica Progetto'!$Q$84=2,'Anagrafica Progetto'!$Q$89,R201=FALSE),FALSE,TRUE)</f>
        <v>1</v>
      </c>
      <c r="R201" s="2" t="b">
        <f t="shared" si="3"/>
        <v>0</v>
      </c>
    </row>
    <row r="202" spans="2:18" ht="15" customHeight="1" x14ac:dyDescent="0.2">
      <c r="B202" s="225">
        <v>2018</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2019</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2020</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2021</v>
      </c>
      <c r="C205" s="226"/>
      <c r="D205" s="227"/>
      <c r="E205" s="228"/>
      <c r="F205" s="228"/>
      <c r="G205" s="228"/>
      <c r="H205" s="228"/>
      <c r="I205" s="228"/>
      <c r="J205" s="228"/>
      <c r="K205" s="228"/>
      <c r="L205" s="228"/>
      <c r="M205" s="228"/>
      <c r="Q205" s="2" t="b">
        <f>IF(AND('Anagrafica Progetto'!$Q$84=2,'Anagrafica Progetto'!$Q$89,R205=FALSE),FALSE,TRUE)</f>
        <v>1</v>
      </c>
      <c r="R205" s="2" t="b">
        <f t="shared" si="3"/>
        <v>0</v>
      </c>
    </row>
    <row r="206" spans="2:18" ht="15" customHeight="1" x14ac:dyDescent="0.2">
      <c r="B206" s="225">
        <v>2022</v>
      </c>
      <c r="C206" s="226"/>
      <c r="D206" s="227"/>
      <c r="E206" s="228"/>
      <c r="F206" s="228"/>
      <c r="G206" s="228"/>
      <c r="H206" s="228"/>
      <c r="I206" s="228"/>
      <c r="J206" s="228"/>
      <c r="K206" s="228"/>
      <c r="L206" s="228"/>
      <c r="M206" s="228"/>
      <c r="Q206" s="2" t="b">
        <f>IF(AND('Anagrafica Progetto'!$Q$84=2,'Anagrafica Progetto'!$Q$89,R206=FALSE),FALSE,TRUE)</f>
        <v>1</v>
      </c>
      <c r="R206" s="2" t="b">
        <f t="shared" si="3"/>
        <v>0</v>
      </c>
    </row>
    <row r="207" spans="2:18" ht="15" customHeight="1" x14ac:dyDescent="0.2">
      <c r="B207" s="225" t="s">
        <v>387</v>
      </c>
      <c r="C207" s="226"/>
      <c r="D207" s="227"/>
      <c r="E207" s="228"/>
      <c r="F207" s="228"/>
      <c r="G207" s="228"/>
      <c r="H207" s="228"/>
      <c r="I207" s="228"/>
      <c r="J207" s="228"/>
      <c r="K207" s="228"/>
      <c r="L207" s="228"/>
      <c r="M207" s="228"/>
      <c r="Q207" s="2" t="b">
        <f>IF(AND('Anagrafica Progetto'!$Q$84=2,'Anagrafica Progetto'!$Q$89),FALSE,TRUE)</f>
        <v>1</v>
      </c>
    </row>
    <row r="208" spans="2:18" ht="15" customHeight="1" x14ac:dyDescent="0.2">
      <c r="Q208" s="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2" t="b">
        <f>IF(AND('Anagrafica Progetto'!$Q$84=2,'Anagrafica Progetto'!$Q$89),FALSE,TRUE)</f>
        <v>1</v>
      </c>
    </row>
    <row r="210" spans="2:18" ht="15" customHeight="1" x14ac:dyDescent="0.2">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Documenti strategici (piani di comunicazione, piani operativi, etc.)</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2" t="b">
        <f>IF(AND('Anagrafica Progetto'!$Q$84=2,'Anagrafica Progetto'!$Q$90),FALSE,TRUE)</f>
        <v>1</v>
      </c>
    </row>
    <row r="215" spans="2:18" ht="67.5" customHeight="1" x14ac:dyDescent="0.2">
      <c r="B215" s="225" t="s">
        <v>383</v>
      </c>
      <c r="C215" s="226"/>
      <c r="D215" s="227"/>
      <c r="E215" s="230"/>
      <c r="F215" s="230"/>
      <c r="G215" s="230"/>
      <c r="H215" s="230"/>
      <c r="I215" s="230"/>
      <c r="J215" s="230"/>
      <c r="K215" s="230"/>
      <c r="L215" s="230"/>
      <c r="M215" s="230"/>
      <c r="Q215" s="2" t="b">
        <f>IF(AND('Anagrafica Progetto'!$Q$84=2,'Anagrafica Progetto'!$Q$90),FALSE,TRUE)</f>
        <v>1</v>
      </c>
    </row>
    <row r="216" spans="2:18" ht="15.75" customHeight="1" x14ac:dyDescent="0.2">
      <c r="B216" s="225" t="s">
        <v>384</v>
      </c>
      <c r="C216" s="226"/>
      <c r="D216" s="227"/>
      <c r="E216" s="230"/>
      <c r="F216" s="230"/>
      <c r="G216" s="230"/>
      <c r="H216" s="230"/>
      <c r="I216" s="230"/>
      <c r="J216" s="230"/>
      <c r="K216" s="230"/>
      <c r="L216" s="230"/>
      <c r="M216" s="230"/>
      <c r="Q216" s="2" t="b">
        <f>IF(AND('Anagrafica Progetto'!$Q$84=2,'Anagrafica Progetto'!$Q$90),FALSE,TRUE)</f>
        <v>1</v>
      </c>
    </row>
    <row r="217" spans="2:18" ht="30" customHeight="1" x14ac:dyDescent="0.2">
      <c r="B217" s="225" t="s">
        <v>385</v>
      </c>
      <c r="C217" s="226"/>
      <c r="D217" s="227"/>
      <c r="E217" s="230"/>
      <c r="F217" s="230"/>
      <c r="G217" s="230"/>
      <c r="H217" s="230"/>
      <c r="I217" s="230"/>
      <c r="J217" s="230"/>
      <c r="K217" s="230"/>
      <c r="L217" s="230"/>
      <c r="M217" s="230"/>
      <c r="Q217" s="2" t="b">
        <f>IF(AND('Anagrafica Progetto'!$Q$84=2,'Anagrafica Progetto'!$Q$90),FALSE,TRUE)</f>
        <v>1</v>
      </c>
    </row>
    <row r="218" spans="2:18" ht="15" customHeight="1" x14ac:dyDescent="0.2">
      <c r="B218" s="225" t="s">
        <v>396</v>
      </c>
      <c r="C218" s="226"/>
      <c r="D218" s="227"/>
      <c r="E218" s="229" t="str">
        <f ca="1">IF(E214="","","In transizione")</f>
        <v>In transizione</v>
      </c>
      <c r="F218" s="229"/>
      <c r="G218" s="229"/>
      <c r="H218" s="229" t="str">
        <f ca="1">IF(H214="","","In transizione")</f>
        <v/>
      </c>
      <c r="I218" s="229"/>
      <c r="J218" s="229"/>
      <c r="K218" s="229" t="str">
        <f ca="1">IF(K214="","","In transizione")</f>
        <v/>
      </c>
      <c r="L218" s="229"/>
      <c r="M218" s="229"/>
      <c r="Q218" s="2" t="b">
        <f>IF(AND('Anagrafica Progetto'!$Q$84=2,'Anagrafica Progetto'!$Q$90),FALSE,TRUE)</f>
        <v>1</v>
      </c>
    </row>
    <row r="219" spans="2:18" ht="15" customHeight="1" x14ac:dyDescent="0.2">
      <c r="B219" s="225" t="s">
        <v>386</v>
      </c>
      <c r="C219" s="226"/>
      <c r="D219" s="227"/>
      <c r="E219" s="228"/>
      <c r="F219" s="228"/>
      <c r="G219" s="228"/>
      <c r="H219" s="228"/>
      <c r="I219" s="228"/>
      <c r="J219" s="228"/>
      <c r="K219" s="228"/>
      <c r="L219" s="228"/>
      <c r="M219" s="228"/>
      <c r="Q219" s="2" t="b">
        <f>IF(AND('Anagrafica Progetto'!$Q$84=2,'Anagrafica Progetto'!$Q$90),FALSE,TRUE)</f>
        <v>1</v>
      </c>
    </row>
    <row r="220" spans="2:18" ht="15" customHeight="1" x14ac:dyDescent="0.2">
      <c r="B220" s="225">
        <v>2015</v>
      </c>
      <c r="C220" s="226"/>
      <c r="D220" s="227"/>
      <c r="E220" s="228"/>
      <c r="F220" s="228"/>
      <c r="G220" s="228"/>
      <c r="H220" s="228"/>
      <c r="I220" s="228"/>
      <c r="J220" s="228"/>
      <c r="K220" s="228"/>
      <c r="L220" s="228"/>
      <c r="M220" s="228"/>
      <c r="Q220" s="2" t="b">
        <f>IF(AND('Anagrafica Progetto'!$Q$84=2,'Anagrafica Progetto'!$Q$90,R220=FALSE),FALSE,TRUE)</f>
        <v>1</v>
      </c>
      <c r="R220" s="2" t="b">
        <f>IF(OR($H$73="",$H$76=""),FALSE,IF(AND(B220&gt;=YEAR($H$73),B220&lt;YEAR($H$76)),FALSE,TRUE))</f>
        <v>1</v>
      </c>
    </row>
    <row r="221" spans="2:18" ht="15" customHeight="1" x14ac:dyDescent="0.2">
      <c r="B221" s="225">
        <v>2016</v>
      </c>
      <c r="C221" s="226"/>
      <c r="D221" s="227"/>
      <c r="E221" s="228"/>
      <c r="F221" s="228"/>
      <c r="G221" s="228"/>
      <c r="H221" s="228"/>
      <c r="I221" s="228"/>
      <c r="J221" s="228"/>
      <c r="K221" s="228"/>
      <c r="L221" s="228"/>
      <c r="M221" s="228"/>
      <c r="Q221" s="2" t="b">
        <f>IF(AND('Anagrafica Progetto'!$Q$84=2,'Anagrafica Progetto'!$Q$90,R221=FALSE),FALSE,TRUE)</f>
        <v>1</v>
      </c>
      <c r="R221" s="2" t="b">
        <f t="shared" ref="R221:R227" si="4">IF(OR($H$73="",$H$76=""),FALSE,IF(AND(B221&gt;=YEAR($H$73),B221&lt;YEAR($H$76)),FALSE,TRUE))</f>
        <v>0</v>
      </c>
    </row>
    <row r="222" spans="2:18" ht="15" customHeight="1" x14ac:dyDescent="0.2">
      <c r="B222" s="225">
        <v>2017</v>
      </c>
      <c r="C222" s="226"/>
      <c r="D222" s="227"/>
      <c r="E222" s="228"/>
      <c r="F222" s="228"/>
      <c r="G222" s="228"/>
      <c r="H222" s="228"/>
      <c r="I222" s="228"/>
      <c r="J222" s="228"/>
      <c r="K222" s="228"/>
      <c r="L222" s="228"/>
      <c r="M222" s="228"/>
      <c r="Q222" s="2" t="b">
        <f>IF(AND('Anagrafica Progetto'!$Q$84=2,'Anagrafica Progetto'!$Q$90,R222=FALSE),FALSE,TRUE)</f>
        <v>1</v>
      </c>
      <c r="R222" s="2" t="b">
        <f t="shared" si="4"/>
        <v>0</v>
      </c>
    </row>
    <row r="223" spans="2:18" ht="15" customHeight="1" x14ac:dyDescent="0.2">
      <c r="B223" s="225">
        <v>2018</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2019</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2020</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2021</v>
      </c>
      <c r="C226" s="226"/>
      <c r="D226" s="227"/>
      <c r="E226" s="228"/>
      <c r="F226" s="228"/>
      <c r="G226" s="228"/>
      <c r="H226" s="228"/>
      <c r="I226" s="228"/>
      <c r="J226" s="228"/>
      <c r="K226" s="228"/>
      <c r="L226" s="228"/>
      <c r="M226" s="228"/>
      <c r="Q226" s="2" t="b">
        <f>IF(AND('Anagrafica Progetto'!$Q$84=2,'Anagrafica Progetto'!$Q$90,R226=FALSE),FALSE,TRUE)</f>
        <v>1</v>
      </c>
      <c r="R226" s="2" t="b">
        <f t="shared" si="4"/>
        <v>0</v>
      </c>
    </row>
    <row r="227" spans="2:18" ht="15" customHeight="1" x14ac:dyDescent="0.2">
      <c r="B227" s="225">
        <v>2022</v>
      </c>
      <c r="C227" s="226"/>
      <c r="D227" s="227"/>
      <c r="E227" s="228"/>
      <c r="F227" s="228"/>
      <c r="G227" s="228"/>
      <c r="H227" s="228"/>
      <c r="I227" s="228"/>
      <c r="J227" s="228"/>
      <c r="K227" s="228"/>
      <c r="L227" s="228"/>
      <c r="M227" s="228"/>
      <c r="Q227" s="2" t="b">
        <f>IF(AND('Anagrafica Progetto'!$Q$84=2,'Anagrafica Progetto'!$Q$90,R227=FALSE),FALSE,TRUE)</f>
        <v>1</v>
      </c>
      <c r="R227" s="2" t="b">
        <f t="shared" si="4"/>
        <v>0</v>
      </c>
    </row>
    <row r="228" spans="2:18" ht="15" customHeight="1" x14ac:dyDescent="0.2">
      <c r="B228" s="225" t="s">
        <v>387</v>
      </c>
      <c r="C228" s="226"/>
      <c r="D228" s="227"/>
      <c r="E228" s="228"/>
      <c r="F228" s="228"/>
      <c r="G228" s="228"/>
      <c r="H228" s="228"/>
      <c r="I228" s="228"/>
      <c r="J228" s="228"/>
      <c r="K228" s="228"/>
      <c r="L228" s="228"/>
      <c r="M228" s="228"/>
      <c r="Q228" s="2" t="b">
        <f>IF(AND('Anagrafica Progetto'!$Q$84=2,'Anagrafica Progetto'!$Q$90),FALSE,TRUE)</f>
        <v>1</v>
      </c>
    </row>
    <row r="229" spans="2:18" ht="15" customHeight="1" x14ac:dyDescent="0.2">
      <c r="Q229" s="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2" t="b">
        <f>IF(AND('Anagrafica Progetto'!$Q$84=2,'Anagrafica Progetto'!$Q$90),FALSE,TRUE)</f>
        <v>1</v>
      </c>
    </row>
    <row r="231" spans="2:18" ht="15" customHeight="1" x14ac:dyDescent="0.2">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Documenti strategici (piani di comunicazione, piani operativi, etc.)</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2" t="b">
        <f>IF(AND('Anagrafica Progetto'!$Q$84=2,'Anagrafica Progetto'!$Q$91),FALSE,TRUE)</f>
        <v>1</v>
      </c>
    </row>
    <row r="236" spans="2:18" ht="67.5" customHeight="1" x14ac:dyDescent="0.2">
      <c r="B236" s="225" t="s">
        <v>383</v>
      </c>
      <c r="C236" s="226"/>
      <c r="D236" s="227"/>
      <c r="E236" s="230"/>
      <c r="F236" s="230"/>
      <c r="G236" s="230"/>
      <c r="H236" s="230"/>
      <c r="I236" s="230"/>
      <c r="J236" s="230"/>
      <c r="K236" s="230"/>
      <c r="L236" s="230"/>
      <c r="M236" s="230"/>
      <c r="Q236" s="2" t="b">
        <f>IF(AND('Anagrafica Progetto'!$Q$84=2,'Anagrafica Progetto'!$Q$91),FALSE,TRUE)</f>
        <v>1</v>
      </c>
    </row>
    <row r="237" spans="2:18" ht="15.75" customHeight="1" x14ac:dyDescent="0.2">
      <c r="B237" s="225" t="s">
        <v>384</v>
      </c>
      <c r="C237" s="226"/>
      <c r="D237" s="227"/>
      <c r="E237" s="230"/>
      <c r="F237" s="230"/>
      <c r="G237" s="230"/>
      <c r="H237" s="230"/>
      <c r="I237" s="230"/>
      <c r="J237" s="230"/>
      <c r="K237" s="230"/>
      <c r="L237" s="230"/>
      <c r="M237" s="230"/>
      <c r="Q237" s="2" t="b">
        <f>IF(AND('Anagrafica Progetto'!$Q$84=2,'Anagrafica Progetto'!$Q$91),FALSE,TRUE)</f>
        <v>1</v>
      </c>
    </row>
    <row r="238" spans="2:18" ht="30" customHeight="1" x14ac:dyDescent="0.2">
      <c r="B238" s="225" t="s">
        <v>385</v>
      </c>
      <c r="C238" s="226"/>
      <c r="D238" s="227"/>
      <c r="E238" s="230"/>
      <c r="F238" s="230"/>
      <c r="G238" s="230"/>
      <c r="H238" s="230"/>
      <c r="I238" s="230"/>
      <c r="J238" s="230"/>
      <c r="K238" s="230"/>
      <c r="L238" s="230"/>
      <c r="M238" s="230"/>
      <c r="Q238" s="2" t="b">
        <f>IF(AND('Anagrafica Progetto'!$Q$84=2,'Anagrafica Progetto'!$Q$91),FALSE,TRUE)</f>
        <v>1</v>
      </c>
    </row>
    <row r="239" spans="2:18" ht="15" customHeight="1" x14ac:dyDescent="0.2">
      <c r="B239" s="225" t="s">
        <v>396</v>
      </c>
      <c r="C239" s="226"/>
      <c r="D239" s="227"/>
      <c r="E239" s="229" t="str">
        <f ca="1">IF(E235="","","Meno sviluppate")</f>
        <v>Meno sviluppate</v>
      </c>
      <c r="F239" s="229"/>
      <c r="G239" s="229"/>
      <c r="H239" s="229" t="str">
        <f ca="1">IF(H235="","","Meno sviluppate")</f>
        <v/>
      </c>
      <c r="I239" s="229"/>
      <c r="J239" s="229"/>
      <c r="K239" s="229" t="str">
        <f ca="1">IF(K235="","","Meno sviluppate")</f>
        <v/>
      </c>
      <c r="L239" s="229"/>
      <c r="M239" s="229"/>
      <c r="Q239" s="2" t="b">
        <f>IF(AND('Anagrafica Progetto'!$Q$84=2,'Anagrafica Progetto'!$Q$91),FALSE,TRUE)</f>
        <v>1</v>
      </c>
    </row>
    <row r="240" spans="2:18" ht="15" customHeight="1" x14ac:dyDescent="0.2">
      <c r="B240" s="225" t="s">
        <v>386</v>
      </c>
      <c r="C240" s="226"/>
      <c r="D240" s="227"/>
      <c r="E240" s="228"/>
      <c r="F240" s="228"/>
      <c r="G240" s="228"/>
      <c r="H240" s="228"/>
      <c r="I240" s="228"/>
      <c r="J240" s="228"/>
      <c r="K240" s="228"/>
      <c r="L240" s="228"/>
      <c r="M240" s="228"/>
      <c r="Q240" s="2" t="b">
        <f>IF(AND('Anagrafica Progetto'!$Q$84=2,'Anagrafica Progetto'!$Q$91),FALSE,TRUE)</f>
        <v>1</v>
      </c>
    </row>
    <row r="241" spans="2:18" ht="15" customHeight="1" x14ac:dyDescent="0.2">
      <c r="B241" s="225">
        <v>2015</v>
      </c>
      <c r="C241" s="226"/>
      <c r="D241" s="227"/>
      <c r="E241" s="228"/>
      <c r="F241" s="228"/>
      <c r="G241" s="228"/>
      <c r="H241" s="228"/>
      <c r="I241" s="228"/>
      <c r="J241" s="228"/>
      <c r="K241" s="228"/>
      <c r="L241" s="228"/>
      <c r="M241" s="228"/>
      <c r="Q241" s="2" t="b">
        <f>IF(AND('Anagrafica Progetto'!$Q$84=2,'Anagrafica Progetto'!$Q$91,R241=FALSE),FALSE,TRUE)</f>
        <v>1</v>
      </c>
      <c r="R241" s="2" t="b">
        <f>IF(OR($H$73="",$H$76=""),FALSE,IF(AND(B241&gt;=YEAR($H$73),B241&lt;YEAR($H$76)),FALSE,TRUE))</f>
        <v>1</v>
      </c>
    </row>
    <row r="242" spans="2:18" ht="15" customHeight="1" x14ac:dyDescent="0.2">
      <c r="B242" s="225">
        <v>2016</v>
      </c>
      <c r="C242" s="226"/>
      <c r="D242" s="227"/>
      <c r="E242" s="228"/>
      <c r="F242" s="228"/>
      <c r="G242" s="228"/>
      <c r="H242" s="228"/>
      <c r="I242" s="228"/>
      <c r="J242" s="228"/>
      <c r="K242" s="228"/>
      <c r="L242" s="228"/>
      <c r="M242" s="228"/>
      <c r="Q242" s="2" t="b">
        <f>IF(AND('Anagrafica Progetto'!$Q$84=2,'Anagrafica Progetto'!$Q$91,R242=FALSE),FALSE,TRUE)</f>
        <v>1</v>
      </c>
      <c r="R242" s="2" t="b">
        <f t="shared" ref="R242:R248" si="5">IF(OR($H$73="",$H$76=""),FALSE,IF(AND(B242&gt;=YEAR($H$73),B242&lt;YEAR($H$76)),FALSE,TRUE))</f>
        <v>0</v>
      </c>
    </row>
    <row r="243" spans="2:18" ht="15" customHeight="1" x14ac:dyDescent="0.2">
      <c r="B243" s="225">
        <v>2017</v>
      </c>
      <c r="C243" s="226"/>
      <c r="D243" s="227"/>
      <c r="E243" s="228"/>
      <c r="F243" s="228"/>
      <c r="G243" s="228"/>
      <c r="H243" s="228"/>
      <c r="I243" s="228"/>
      <c r="J243" s="228"/>
      <c r="K243" s="228"/>
      <c r="L243" s="228"/>
      <c r="M243" s="228"/>
      <c r="Q243" s="2" t="b">
        <f>IF(AND('Anagrafica Progetto'!$Q$84=2,'Anagrafica Progetto'!$Q$91,R243=FALSE),FALSE,TRUE)</f>
        <v>1</v>
      </c>
      <c r="R243" s="2" t="b">
        <f t="shared" si="5"/>
        <v>0</v>
      </c>
    </row>
    <row r="244" spans="2:18" ht="15" customHeight="1" x14ac:dyDescent="0.2">
      <c r="B244" s="225">
        <v>2018</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2019</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2020</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2021</v>
      </c>
      <c r="C247" s="226"/>
      <c r="D247" s="227"/>
      <c r="E247" s="228"/>
      <c r="F247" s="228"/>
      <c r="G247" s="228"/>
      <c r="H247" s="228"/>
      <c r="I247" s="228"/>
      <c r="J247" s="228"/>
      <c r="K247" s="228"/>
      <c r="L247" s="228"/>
      <c r="M247" s="228"/>
      <c r="Q247" s="2" t="b">
        <f>IF(AND('Anagrafica Progetto'!$Q$84=2,'Anagrafica Progetto'!$Q$91,R247=FALSE),FALSE,TRUE)</f>
        <v>1</v>
      </c>
      <c r="R247" s="2" t="b">
        <f t="shared" si="5"/>
        <v>0</v>
      </c>
    </row>
    <row r="248" spans="2:18" ht="15" customHeight="1" x14ac:dyDescent="0.2">
      <c r="B248" s="225">
        <v>2022</v>
      </c>
      <c r="C248" s="226"/>
      <c r="D248" s="227"/>
      <c r="E248" s="228"/>
      <c r="F248" s="228"/>
      <c r="G248" s="228"/>
      <c r="H248" s="228"/>
      <c r="I248" s="228"/>
      <c r="J248" s="228"/>
      <c r="K248" s="228"/>
      <c r="L248" s="228"/>
      <c r="M248" s="228"/>
      <c r="Q248" s="2" t="b">
        <f>IF(AND('Anagrafica Progetto'!$Q$84=2,'Anagrafica Progetto'!$Q$91,R248=FALSE),FALSE,TRUE)</f>
        <v>1</v>
      </c>
      <c r="R248" s="2" t="b">
        <f t="shared" si="5"/>
        <v>0</v>
      </c>
    </row>
    <row r="249" spans="2:18" ht="15" customHeight="1" x14ac:dyDescent="0.2">
      <c r="B249" s="225" t="s">
        <v>387</v>
      </c>
      <c r="C249" s="226"/>
      <c r="D249" s="227"/>
      <c r="E249" s="228"/>
      <c r="F249" s="228"/>
      <c r="G249" s="228"/>
      <c r="H249" s="228"/>
      <c r="I249" s="228"/>
      <c r="J249" s="228"/>
      <c r="K249" s="228"/>
      <c r="L249" s="228"/>
      <c r="M249" s="228"/>
      <c r="Q249" s="2" t="b">
        <f>IF(AND('Anagrafica Progetto'!$Q$84=2,'Anagrafica Progetto'!$Q$91),FALSE,TRUE)</f>
        <v>1</v>
      </c>
    </row>
    <row r="250" spans="2:18" ht="15" customHeight="1" x14ac:dyDescent="0.2">
      <c r="Q250" s="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2">
        <f ca="1">MATCH("X",INDIRECT(ADDRESS(ROW(Q255)+R253,13)&amp;":"&amp;ADDRESS(ROW($Q$279),13)),0)</f>
        <v>1</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48" t="s">
        <v>1331</v>
      </c>
      <c r="Q255" s="2" t="b">
        <f>ISBLANK(Obiettivi!E49)</f>
        <v>0</v>
      </c>
      <c r="R255" s="2" t="b">
        <f>IF(M255="",FALSE,TRUE)</f>
        <v>1</v>
      </c>
    </row>
    <row r="256" spans="2:18" ht="15" customHeight="1" x14ac:dyDescent="0.2">
      <c r="B256" s="212" t="str">
        <f>IF(Obiettivi!E50="","",Obiettivi!E50)</f>
        <v/>
      </c>
      <c r="C256" s="212"/>
      <c r="D256" s="212"/>
      <c r="E256" s="212"/>
      <c r="F256" s="212"/>
      <c r="G256" s="212"/>
      <c r="H256" s="212"/>
      <c r="I256" s="212"/>
      <c r="J256" s="212"/>
      <c r="K256" s="212"/>
      <c r="L256" s="212"/>
      <c r="M256" s="48"/>
      <c r="Q256" s="2" t="b">
        <f>ISBLANK(Obiettivi!E50)</f>
        <v>1</v>
      </c>
      <c r="R256" s="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48"/>
      <c r="Q257" s="2" t="b">
        <f>ISBLANK(Obiettivi!E51)</f>
        <v>1</v>
      </c>
      <c r="R257" s="2" t="b">
        <f t="shared" si="6"/>
        <v>0</v>
      </c>
    </row>
    <row r="258" spans="2:18" ht="15" customHeight="1" x14ac:dyDescent="0.2">
      <c r="B258" s="212" t="str">
        <f>IF(Obiettivi!E52="","",Obiettivi!E52)</f>
        <v/>
      </c>
      <c r="C258" s="212"/>
      <c r="D258" s="212"/>
      <c r="E258" s="212"/>
      <c r="F258" s="212"/>
      <c r="G258" s="212"/>
      <c r="H258" s="212"/>
      <c r="I258" s="212"/>
      <c r="J258" s="212"/>
      <c r="K258" s="212"/>
      <c r="L258" s="212"/>
      <c r="M258" s="48"/>
      <c r="Q258" s="2" t="b">
        <f>ISBLANK(Obiettivi!E52)</f>
        <v>1</v>
      </c>
      <c r="R258" s="2" t="b">
        <f t="shared" si="6"/>
        <v>0</v>
      </c>
    </row>
    <row r="259" spans="2:18" ht="15" customHeight="1" x14ac:dyDescent="0.2">
      <c r="B259" s="212" t="str">
        <f>IF(Obiettivi!E53="","",Obiettivi!E53)</f>
        <v/>
      </c>
      <c r="C259" s="212"/>
      <c r="D259" s="212"/>
      <c r="E259" s="212"/>
      <c r="F259" s="212"/>
      <c r="G259" s="212"/>
      <c r="H259" s="212"/>
      <c r="I259" s="212"/>
      <c r="J259" s="212"/>
      <c r="K259" s="212"/>
      <c r="L259" s="212"/>
      <c r="M259" s="48"/>
      <c r="Q259" s="2" t="b">
        <f>ISBLANK(Obiettivi!E53)</f>
        <v>1</v>
      </c>
      <c r="R259" s="2" t="b">
        <f t="shared" si="6"/>
        <v>0</v>
      </c>
    </row>
    <row r="260" spans="2:18" ht="15" customHeight="1" x14ac:dyDescent="0.2">
      <c r="B260" s="212" t="str">
        <f>IF(Obiettivi!E54="","",Obiettivi!E54)</f>
        <v/>
      </c>
      <c r="C260" s="212"/>
      <c r="D260" s="212"/>
      <c r="E260" s="212"/>
      <c r="F260" s="212"/>
      <c r="G260" s="212"/>
      <c r="H260" s="212"/>
      <c r="I260" s="212"/>
      <c r="J260" s="212"/>
      <c r="K260" s="212"/>
      <c r="L260" s="212"/>
      <c r="M260" s="48"/>
      <c r="Q260" s="2" t="b">
        <f>ISBLANK(Obiettivi!E54)</f>
        <v>1</v>
      </c>
      <c r="R260" s="2" t="b">
        <f t="shared" si="6"/>
        <v>0</v>
      </c>
    </row>
    <row r="261" spans="2:18" ht="15" customHeight="1" x14ac:dyDescent="0.2">
      <c r="B261" s="212" t="str">
        <f>IF(Obiettivi!E55="","",Obiettivi!E55)</f>
        <v/>
      </c>
      <c r="C261" s="212"/>
      <c r="D261" s="212"/>
      <c r="E261" s="212"/>
      <c r="F261" s="212"/>
      <c r="G261" s="212"/>
      <c r="H261" s="212"/>
      <c r="I261" s="212"/>
      <c r="J261" s="212"/>
      <c r="K261" s="212"/>
      <c r="L261" s="212"/>
      <c r="M261" s="48"/>
      <c r="Q261" s="2" t="b">
        <f>ISBLANK(Obiettivi!E55)</f>
        <v>1</v>
      </c>
      <c r="R261" s="2" t="b">
        <f t="shared" si="6"/>
        <v>0</v>
      </c>
    </row>
    <row r="262" spans="2:18" ht="15" customHeight="1" x14ac:dyDescent="0.2">
      <c r="B262" s="212" t="str">
        <f>IF(Obiettivi!E56="","",Obiettivi!E56)</f>
        <v/>
      </c>
      <c r="C262" s="212"/>
      <c r="D262" s="212"/>
      <c r="E262" s="212"/>
      <c r="F262" s="212"/>
      <c r="G262" s="212"/>
      <c r="H262" s="212"/>
      <c r="I262" s="212"/>
      <c r="J262" s="212"/>
      <c r="K262" s="212"/>
      <c r="L262" s="212"/>
      <c r="M262" s="48"/>
      <c r="Q262" s="2" t="b">
        <f>ISBLANK(Obiettivi!E56)</f>
        <v>1</v>
      </c>
      <c r="R262" s="2" t="b">
        <f t="shared" si="6"/>
        <v>0</v>
      </c>
    </row>
    <row r="263" spans="2:18" ht="15" customHeight="1" x14ac:dyDescent="0.2">
      <c r="B263" s="212" t="str">
        <f>IF(Obiettivi!E57="","",Obiettivi!E57)</f>
        <v/>
      </c>
      <c r="C263" s="212"/>
      <c r="D263" s="212"/>
      <c r="E263" s="212"/>
      <c r="F263" s="212"/>
      <c r="G263" s="212"/>
      <c r="H263" s="212"/>
      <c r="I263" s="212"/>
      <c r="J263" s="212"/>
      <c r="K263" s="212"/>
      <c r="L263" s="212"/>
      <c r="M263" s="48"/>
      <c r="Q263" s="2" t="b">
        <f>ISBLANK(Obiettivi!E57)</f>
        <v>1</v>
      </c>
      <c r="R263" s="2" t="b">
        <f t="shared" si="6"/>
        <v>0</v>
      </c>
    </row>
    <row r="264" spans="2:18" ht="15" customHeight="1" x14ac:dyDescent="0.2">
      <c r="B264" s="212" t="str">
        <f>IF(Obiettivi!E58="","",Obiettivi!E58)</f>
        <v/>
      </c>
      <c r="C264" s="212"/>
      <c r="D264" s="212"/>
      <c r="E264" s="212"/>
      <c r="F264" s="212"/>
      <c r="G264" s="212"/>
      <c r="H264" s="212"/>
      <c r="I264" s="212"/>
      <c r="J264" s="212"/>
      <c r="K264" s="212"/>
      <c r="L264" s="212"/>
      <c r="M264" s="48"/>
      <c r="Q264" s="2" t="b">
        <f>ISBLANK(Obiettivi!E58)</f>
        <v>1</v>
      </c>
      <c r="R264" s="2" t="b">
        <f t="shared" si="6"/>
        <v>0</v>
      </c>
    </row>
    <row r="265" spans="2:18" ht="15" customHeight="1" x14ac:dyDescent="0.2">
      <c r="B265" s="212" t="str">
        <f>IF(Obiettivi!E59="","",Obiettivi!E59)</f>
        <v/>
      </c>
      <c r="C265" s="212"/>
      <c r="D265" s="212"/>
      <c r="E265" s="212"/>
      <c r="F265" s="212"/>
      <c r="G265" s="212"/>
      <c r="H265" s="212"/>
      <c r="I265" s="212"/>
      <c r="J265" s="212"/>
      <c r="K265" s="212"/>
      <c r="L265" s="212"/>
      <c r="M265" s="48"/>
      <c r="Q265" s="2" t="b">
        <f>ISBLANK(Obiettivi!E59)</f>
        <v>1</v>
      </c>
      <c r="R265" s="2" t="b">
        <f t="shared" si="6"/>
        <v>0</v>
      </c>
    </row>
    <row r="266" spans="2:18" ht="15" customHeight="1" x14ac:dyDescent="0.2">
      <c r="B266" s="212" t="str">
        <f>IF(Obiettivi!E60="","",Obiettivi!E60)</f>
        <v/>
      </c>
      <c r="C266" s="212"/>
      <c r="D266" s="212"/>
      <c r="E266" s="212"/>
      <c r="F266" s="212"/>
      <c r="G266" s="212"/>
      <c r="H266" s="212"/>
      <c r="I266" s="212"/>
      <c r="J266" s="212"/>
      <c r="K266" s="212"/>
      <c r="L266" s="212"/>
      <c r="M266" s="48"/>
      <c r="Q266" s="2" t="b">
        <f>ISBLANK(Obiettivi!E60)</f>
        <v>1</v>
      </c>
      <c r="R266" s="2" t="b">
        <f t="shared" si="6"/>
        <v>0</v>
      </c>
    </row>
    <row r="267" spans="2:18" ht="15" customHeight="1" x14ac:dyDescent="0.2">
      <c r="B267" s="212" t="str">
        <f>IF(Obiettivi!E61="","",Obiettivi!E61)</f>
        <v/>
      </c>
      <c r="C267" s="212"/>
      <c r="D267" s="212"/>
      <c r="E267" s="212"/>
      <c r="F267" s="212"/>
      <c r="G267" s="212"/>
      <c r="H267" s="212"/>
      <c r="I267" s="212"/>
      <c r="J267" s="212"/>
      <c r="K267" s="212"/>
      <c r="L267" s="212"/>
      <c r="M267" s="48"/>
      <c r="Q267" s="2" t="b">
        <f>ISBLANK(Obiettivi!E61)</f>
        <v>1</v>
      </c>
      <c r="R267" s="2" t="b">
        <f t="shared" si="6"/>
        <v>0</v>
      </c>
    </row>
    <row r="268" spans="2:18" ht="15" customHeight="1" x14ac:dyDescent="0.2">
      <c r="B268" s="212" t="str">
        <f>IF(Obiettivi!E62="","",Obiettivi!E62)</f>
        <v/>
      </c>
      <c r="C268" s="212"/>
      <c r="D268" s="212"/>
      <c r="E268" s="212"/>
      <c r="F268" s="212"/>
      <c r="G268" s="212"/>
      <c r="H268" s="212"/>
      <c r="I268" s="212"/>
      <c r="J268" s="212"/>
      <c r="K268" s="212"/>
      <c r="L268" s="212"/>
      <c r="M268" s="48"/>
      <c r="Q268" s="2" t="b">
        <f>ISBLANK(Obiettivi!E62)</f>
        <v>1</v>
      </c>
      <c r="R268" s="2" t="b">
        <f t="shared" si="6"/>
        <v>0</v>
      </c>
    </row>
    <row r="269" spans="2:18" ht="15" customHeight="1" x14ac:dyDescent="0.2">
      <c r="B269" s="212" t="str">
        <f>IF(Obiettivi!E63="","",Obiettivi!E63)</f>
        <v/>
      </c>
      <c r="C269" s="212"/>
      <c r="D269" s="212"/>
      <c r="E269" s="212"/>
      <c r="F269" s="212"/>
      <c r="G269" s="212"/>
      <c r="H269" s="212"/>
      <c r="I269" s="212"/>
      <c r="J269" s="212"/>
      <c r="K269" s="212"/>
      <c r="L269" s="212"/>
      <c r="M269" s="48"/>
      <c r="Q269" s="2" t="b">
        <f>ISBLANK(Obiettivi!E63)</f>
        <v>1</v>
      </c>
      <c r="R269" s="2" t="b">
        <f t="shared" si="6"/>
        <v>0</v>
      </c>
    </row>
    <row r="270" spans="2:18" ht="15" customHeight="1" x14ac:dyDescent="0.2">
      <c r="B270" s="212" t="str">
        <f>IF(Obiettivi!E64="","",Obiettivi!E64)</f>
        <v/>
      </c>
      <c r="C270" s="212"/>
      <c r="D270" s="212"/>
      <c r="E270" s="212"/>
      <c r="F270" s="212"/>
      <c r="G270" s="212"/>
      <c r="H270" s="212"/>
      <c r="I270" s="212"/>
      <c r="J270" s="212"/>
      <c r="K270" s="212"/>
      <c r="L270" s="212"/>
      <c r="M270" s="48"/>
      <c r="Q270" s="2" t="b">
        <f>ISBLANK(Obiettivi!E64)</f>
        <v>1</v>
      </c>
      <c r="R270" s="2" t="b">
        <f t="shared" si="6"/>
        <v>0</v>
      </c>
    </row>
    <row r="271" spans="2:18" ht="15" customHeight="1" x14ac:dyDescent="0.2">
      <c r="B271" s="212" t="str">
        <f>IF(Obiettivi!E65="","",Obiettivi!E65)</f>
        <v/>
      </c>
      <c r="C271" s="212"/>
      <c r="D271" s="212"/>
      <c r="E271" s="212"/>
      <c r="F271" s="212"/>
      <c r="G271" s="212"/>
      <c r="H271" s="212"/>
      <c r="I271" s="212"/>
      <c r="J271" s="212"/>
      <c r="K271" s="212"/>
      <c r="L271" s="212"/>
      <c r="M271" s="48"/>
      <c r="Q271" s="2" t="b">
        <f>ISBLANK(Obiettivi!E65)</f>
        <v>1</v>
      </c>
      <c r="R271" s="2" t="b">
        <f t="shared" si="6"/>
        <v>0</v>
      </c>
    </row>
    <row r="272" spans="2:18" ht="15" customHeight="1" x14ac:dyDescent="0.2">
      <c r="B272" s="212" t="str">
        <f>IF(Obiettivi!E66="","",Obiettivi!E66)</f>
        <v/>
      </c>
      <c r="C272" s="212"/>
      <c r="D272" s="212"/>
      <c r="E272" s="212"/>
      <c r="F272" s="212"/>
      <c r="G272" s="212"/>
      <c r="H272" s="212"/>
      <c r="I272" s="212"/>
      <c r="J272" s="212"/>
      <c r="K272" s="212"/>
      <c r="L272" s="212"/>
      <c r="M272" s="48"/>
      <c r="Q272" s="2" t="b">
        <f>ISBLANK(Obiettivi!E66)</f>
        <v>1</v>
      </c>
      <c r="R272" s="2" t="b">
        <f t="shared" si="6"/>
        <v>0</v>
      </c>
    </row>
    <row r="273" spans="2:18" ht="15" customHeight="1" x14ac:dyDescent="0.2">
      <c r="B273" s="212" t="str">
        <f>IF(Obiettivi!E67="","",Obiettivi!E67)</f>
        <v/>
      </c>
      <c r="C273" s="212"/>
      <c r="D273" s="212"/>
      <c r="E273" s="212"/>
      <c r="F273" s="212"/>
      <c r="G273" s="212"/>
      <c r="H273" s="212"/>
      <c r="I273" s="212"/>
      <c r="J273" s="212"/>
      <c r="K273" s="212"/>
      <c r="L273" s="212"/>
      <c r="M273" s="48"/>
      <c r="Q273" s="2" t="b">
        <f>ISBLANK(Obiettivi!E67)</f>
        <v>1</v>
      </c>
      <c r="R273" s="2" t="b">
        <f t="shared" si="6"/>
        <v>0</v>
      </c>
    </row>
    <row r="274" spans="2:18" ht="15" customHeight="1" x14ac:dyDescent="0.2">
      <c r="B274" s="212" t="str">
        <f>IF(Obiettivi!E68="","",Obiettivi!E68)</f>
        <v/>
      </c>
      <c r="C274" s="212"/>
      <c r="D274" s="212"/>
      <c r="E274" s="212"/>
      <c r="F274" s="212"/>
      <c r="G274" s="212"/>
      <c r="H274" s="212"/>
      <c r="I274" s="212"/>
      <c r="J274" s="212"/>
      <c r="K274" s="212"/>
      <c r="L274" s="212"/>
      <c r="M274" s="48"/>
      <c r="Q274" s="2" t="b">
        <f>ISBLANK(Obiettivi!E68)</f>
        <v>1</v>
      </c>
      <c r="R274" s="2" t="b">
        <f t="shared" si="6"/>
        <v>0</v>
      </c>
    </row>
    <row r="275" spans="2:18" ht="15" customHeight="1" x14ac:dyDescent="0.2">
      <c r="B275" s="212" t="str">
        <f>IF(Obiettivi!E69="","",Obiettivi!E69)</f>
        <v/>
      </c>
      <c r="C275" s="212"/>
      <c r="D275" s="212"/>
      <c r="E275" s="212"/>
      <c r="F275" s="212"/>
      <c r="G275" s="212"/>
      <c r="H275" s="212"/>
      <c r="I275" s="212"/>
      <c r="J275" s="212"/>
      <c r="K275" s="212"/>
      <c r="L275" s="212"/>
      <c r="M275" s="48"/>
      <c r="Q275" s="2" t="b">
        <f>ISBLANK(Obiettivi!E69)</f>
        <v>1</v>
      </c>
      <c r="R275" s="2" t="b">
        <f t="shared" si="6"/>
        <v>0</v>
      </c>
    </row>
    <row r="276" spans="2:18" ht="15" customHeight="1" x14ac:dyDescent="0.2">
      <c r="B276" s="212" t="str">
        <f>IF(Obiettivi!E70="","",Obiettivi!E70)</f>
        <v/>
      </c>
      <c r="C276" s="212"/>
      <c r="D276" s="212"/>
      <c r="E276" s="212"/>
      <c r="F276" s="212"/>
      <c r="G276" s="212"/>
      <c r="H276" s="212"/>
      <c r="I276" s="212"/>
      <c r="J276" s="212"/>
      <c r="K276" s="212"/>
      <c r="L276" s="212"/>
      <c r="M276" s="48"/>
      <c r="Q276" s="2" t="b">
        <f>ISBLANK(Obiettivi!E70)</f>
        <v>1</v>
      </c>
      <c r="R276" s="2" t="b">
        <f t="shared" si="6"/>
        <v>0</v>
      </c>
    </row>
    <row r="277" spans="2:18" ht="15" customHeight="1" x14ac:dyDescent="0.2">
      <c r="B277" s="212" t="str">
        <f>IF(Obiettivi!E71="","",Obiettivi!E71)</f>
        <v/>
      </c>
      <c r="C277" s="212"/>
      <c r="D277" s="212"/>
      <c r="E277" s="212"/>
      <c r="F277" s="212"/>
      <c r="G277" s="212"/>
      <c r="H277" s="212"/>
      <c r="I277" s="212"/>
      <c r="J277" s="212"/>
      <c r="K277" s="212"/>
      <c r="L277" s="212"/>
      <c r="M277" s="48"/>
      <c r="Q277" s="2" t="b">
        <f>ISBLANK(Obiettivi!E71)</f>
        <v>1</v>
      </c>
      <c r="R277" s="2" t="b">
        <f t="shared" si="6"/>
        <v>0</v>
      </c>
    </row>
    <row r="278" spans="2:18" ht="15" customHeight="1" x14ac:dyDescent="0.2">
      <c r="B278" s="212" t="str">
        <f>IF(Obiettivi!E72="","",Obiettivi!E72)</f>
        <v/>
      </c>
      <c r="C278" s="212"/>
      <c r="D278" s="212"/>
      <c r="E278" s="212"/>
      <c r="F278" s="212"/>
      <c r="G278" s="212"/>
      <c r="H278" s="212"/>
      <c r="I278" s="212"/>
      <c r="J278" s="212"/>
      <c r="K278" s="212"/>
      <c r="L278" s="212"/>
      <c r="M278" s="48"/>
      <c r="Q278" s="2" t="b">
        <f>ISBLANK(Obiettivi!E72)</f>
        <v>1</v>
      </c>
      <c r="R278" s="2" t="b">
        <f t="shared" si="6"/>
        <v>0</v>
      </c>
    </row>
    <row r="279" spans="2:18" ht="15" customHeight="1" x14ac:dyDescent="0.2">
      <c r="B279" s="212" t="str">
        <f>IF(Obiettivi!E73="","",Obiettivi!E73)</f>
        <v/>
      </c>
      <c r="C279" s="212"/>
      <c r="D279" s="212"/>
      <c r="E279" s="212"/>
      <c r="F279" s="212"/>
      <c r="G279" s="212"/>
      <c r="H279" s="212"/>
      <c r="I279" s="212"/>
      <c r="J279" s="212"/>
      <c r="K279" s="212"/>
      <c r="L279" s="212"/>
      <c r="M279" s="48"/>
      <c r="Q279" s="2" t="b">
        <f>ISBLANK(Obiettivi!E73)</f>
        <v>1</v>
      </c>
      <c r="R279" s="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126"/>
      <c r="C285" s="210"/>
      <c r="D285" s="210"/>
      <c r="E285" s="210"/>
      <c r="F285" s="210"/>
      <c r="G285" s="210"/>
      <c r="H285" s="210"/>
      <c r="I285" s="210"/>
      <c r="J285" s="210"/>
      <c r="K285" s="210"/>
      <c r="L285" s="210"/>
      <c r="M285" s="211"/>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126"/>
      <c r="C291" s="210"/>
      <c r="D291" s="210"/>
      <c r="E291" s="210"/>
      <c r="F291" s="210"/>
      <c r="G291" s="210"/>
      <c r="H291" s="210"/>
      <c r="I291" s="210"/>
      <c r="J291" s="210"/>
      <c r="K291" s="210"/>
      <c r="L291" s="210"/>
      <c r="M291" s="211"/>
    </row>
    <row r="292" spans="2:13" ht="15" hidden="1" customHeight="1" x14ac:dyDescent="0.2"/>
  </sheetData>
  <sheetProtection algorithmName="SHA-1" hashValue="2oDcw6PxZH40v+QpUudqkjcHB0M=" saltValue="lBwKy+EbqcmnPH9YLNuSrQ==" spinCount="100000" sheet="1" objects="1" scenarios="1"/>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146:M165 M45:M69 M255:M279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358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358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775687B-E07B-4817-A116-FC9E80121F97}">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DBA4C3FD-E3BF-417F-90DA-91FF4A08FC7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Riferimenti!$A$2:$A$22</xm:f>
          </x14:formula1>
          <xm:sqref>L216:M216 L195:M195 L174:M174 L237:M237 I174:J174 F195:G195 I195:J195 F216:G216 I216:J216 F237:G237 I237:J237</xm:sqref>
        </x14:dataValidation>
        <x14:dataValidation type="list" allowBlank="1" showInputMessage="1" showErrorMessage="1">
          <x14:formula1>
            <xm:f>Riferimenti!$A$2:$A$6</xm:f>
          </x14:formula1>
          <xm:sqref>K237 H174 K174 E195 H195 K195 E216 H216 K216 E237 H237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list" allowBlank="1" showInputMessage="1" showErrorMessage="1">
          <x14:formula1>
            <xm:f>'C:\PWC_collaborazione_2018\2018\Dati_progettuali\Scheda_progetto_Cloudify_NoiPA\PON_GOV_2018\scheda_progetto\ASSE 1_scheda progetto\rivista_funzione_pubblica_05092018\[Scheda presentazione Progetto_ASSE1.V4.1.xlsx]Riferimenti'!#REF!</xm:f>
          </x14:formula1>
          <xm:sqref>E174</xm:sqref>
        </x14:dataValidation>
        <x14:dataValidation type="list" allowBlank="1" showInputMessage="1" showErrorMessage="1">
          <x14:formula1>
            <xm:f>'C:\PWC_collaborazione_2018\2018\Dati_progettuali\Scheda_progetto_Cloudify_NoiPA\PON_GOV_2018\scheda_progetto\ASSE 1_scheda progetto\rivista_funzione_pubblica_05092018\[Scheda presentazione Progetto_ASSE1.V4.1.xlsx]Riferimenti'!#REF!</xm:f>
          </x14:formula1>
          <xm:sqref>F174:G174</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8"/>
  <dimension ref="B1:T292"/>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1277</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1470</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174"/>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c r="R27" s="2" t="b">
        <f>IF(M27="",FALSE,TRUE)</f>
        <v>0</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c r="R30" s="2" t="b">
        <f t="shared" si="0"/>
        <v>0</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c r="R36" s="2" t="b">
        <f t="shared" si="0"/>
        <v>0</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c r="Q48" s="2" t="b">
        <f>ISBLANK('Linee Intervento'!E12)</f>
        <v>0</v>
      </c>
      <c r="R48" s="2" t="b">
        <f t="shared" si="1"/>
        <v>0</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c r="I73" s="156"/>
    </row>
    <row r="76" spans="2:18" ht="15" customHeight="1" x14ac:dyDescent="0.2">
      <c r="B76" s="155" t="s">
        <v>324</v>
      </c>
      <c r="C76" s="155"/>
      <c r="D76" s="155"/>
      <c r="E76" s="155"/>
      <c r="F76" s="155"/>
      <c r="H76" s="156"/>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c r="L90" s="240"/>
      <c r="M90" s="241"/>
      <c r="Q90" s="2" t="b">
        <f>IF('Anagrafica Progetto'!$Q$46=2,TRUE,FALSE)</f>
        <v>0</v>
      </c>
    </row>
    <row r="91" spans="2:17" ht="15" customHeight="1" x14ac:dyDescent="0.2">
      <c r="B91" s="225" t="s">
        <v>329</v>
      </c>
      <c r="C91" s="226"/>
      <c r="D91" s="226"/>
      <c r="E91" s="226"/>
      <c r="F91" s="226"/>
      <c r="G91" s="226"/>
      <c r="H91" s="226"/>
      <c r="I91" s="226"/>
      <c r="J91" s="226"/>
      <c r="K91" s="239"/>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1</v>
      </c>
    </row>
    <row r="114" spans="2:17" ht="75" customHeight="1" x14ac:dyDescent="0.2">
      <c r="B114" s="174"/>
      <c r="C114" s="174"/>
      <c r="D114" s="174"/>
      <c r="E114" s="174"/>
      <c r="F114" s="174"/>
      <c r="G114" s="174"/>
      <c r="H114" s="174"/>
      <c r="I114" s="174"/>
      <c r="J114" s="174"/>
      <c r="K114" s="174"/>
      <c r="L114" s="174"/>
      <c r="M114" s="174"/>
      <c r="Q114" s="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c r="L118" s="236"/>
      <c r="M118" s="235"/>
    </row>
    <row r="119" spans="2:17" ht="15" customHeight="1" x14ac:dyDescent="0.2">
      <c r="B119" s="225" t="s">
        <v>344</v>
      </c>
      <c r="C119" s="226"/>
      <c r="D119" s="226"/>
      <c r="E119" s="226"/>
      <c r="F119" s="226"/>
      <c r="G119" s="226"/>
      <c r="H119" s="226"/>
      <c r="I119" s="226"/>
      <c r="J119" s="226"/>
      <c r="K119" s="234"/>
      <c r="L119" s="236"/>
      <c r="M119" s="235"/>
    </row>
    <row r="120" spans="2:17" ht="15" customHeight="1" x14ac:dyDescent="0.2">
      <c r="B120" s="225" t="s">
        <v>345</v>
      </c>
      <c r="C120" s="226"/>
      <c r="D120" s="226"/>
      <c r="E120" s="226"/>
      <c r="F120" s="226"/>
      <c r="G120" s="226"/>
      <c r="H120" s="226"/>
      <c r="I120" s="226"/>
      <c r="J120" s="226"/>
      <c r="K120" s="234"/>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34"/>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48"/>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28"/>
      <c r="F177" s="228"/>
      <c r="G177" s="228"/>
      <c r="H177" s="228"/>
      <c r="I177" s="228"/>
      <c r="J177" s="228"/>
      <c r="K177" s="228"/>
      <c r="L177" s="228"/>
      <c r="M177" s="228"/>
      <c r="Q177" s="2" t="b">
        <f>IF('Anagrafica Progetto'!$Q$84=1,FALSE,TRUE)</f>
        <v>0</v>
      </c>
    </row>
    <row r="178" spans="2:18" ht="15" customHeight="1" x14ac:dyDescent="0.2">
      <c r="B178" s="225">
        <v>2015</v>
      </c>
      <c r="C178" s="226"/>
      <c r="D178" s="227"/>
      <c r="E178" s="228"/>
      <c r="F178" s="228"/>
      <c r="G178" s="228"/>
      <c r="H178" s="228"/>
      <c r="I178" s="228"/>
      <c r="J178" s="228"/>
      <c r="K178" s="228"/>
      <c r="L178" s="228"/>
      <c r="M178" s="228"/>
      <c r="Q178" s="2" t="b">
        <f>IF(AND(R178=FALSE,'Anagrafica Progetto'!$Q$84=1),FALSE,TRUE)</f>
        <v>0</v>
      </c>
      <c r="R178" s="2" t="b">
        <f>IF(OR($H$73="",$H$76=""),FALSE,IF(AND(B178&gt;=YEAR($H$73),B178&lt;YEAR($H$76)),FALSE,TRUE))</f>
        <v>0</v>
      </c>
    </row>
    <row r="179" spans="2:18" ht="15" customHeight="1" x14ac:dyDescent="0.2">
      <c r="B179" s="225">
        <v>2016</v>
      </c>
      <c r="C179" s="226"/>
      <c r="D179" s="227"/>
      <c r="E179" s="228"/>
      <c r="F179" s="228"/>
      <c r="G179" s="228"/>
      <c r="H179" s="228"/>
      <c r="I179" s="228"/>
      <c r="J179" s="228"/>
      <c r="K179" s="228"/>
      <c r="L179" s="228"/>
      <c r="M179" s="228"/>
      <c r="Q179" s="2" t="b">
        <f>IF(AND(R179=FALSE,'Anagrafica Progetto'!$Q$84=1),FALSE,TRUE)</f>
        <v>0</v>
      </c>
      <c r="R179" s="2" t="b">
        <f t="shared" ref="R179:R185" si="2">IF(OR($H$73="",$H$76=""),FALSE,IF(AND(B179&gt;=YEAR($H$73),B179&lt;YEAR($H$76)),FALSE,TRUE))</f>
        <v>0</v>
      </c>
    </row>
    <row r="180" spans="2:18" ht="15" customHeight="1" x14ac:dyDescent="0.2">
      <c r="B180" s="225">
        <v>2017</v>
      </c>
      <c r="C180" s="226"/>
      <c r="D180" s="227"/>
      <c r="E180" s="228"/>
      <c r="F180" s="228"/>
      <c r="G180" s="228"/>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28"/>
      <c r="F181" s="228"/>
      <c r="G181" s="228"/>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28"/>
      <c r="F182" s="228"/>
      <c r="G182" s="228"/>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28"/>
      <c r="F183" s="228"/>
      <c r="G183" s="228"/>
      <c r="H183" s="228"/>
      <c r="I183" s="228"/>
      <c r="J183" s="228"/>
      <c r="K183" s="228"/>
      <c r="L183" s="228"/>
      <c r="M183" s="228"/>
      <c r="Q183" s="2" t="b">
        <f>IF(AND(R183=FALSE,'Anagrafica Progetto'!$Q$84=1),FALSE,TRUE)</f>
        <v>0</v>
      </c>
      <c r="R183" s="2" t="b">
        <f t="shared" si="2"/>
        <v>0</v>
      </c>
    </row>
    <row r="184" spans="2:18" ht="15" customHeight="1" x14ac:dyDescent="0.2">
      <c r="B184" s="225">
        <v>2021</v>
      </c>
      <c r="C184" s="226"/>
      <c r="D184" s="227"/>
      <c r="E184" s="228"/>
      <c r="F184" s="228"/>
      <c r="G184" s="228"/>
      <c r="H184" s="228"/>
      <c r="I184" s="228"/>
      <c r="J184" s="228"/>
      <c r="K184" s="228"/>
      <c r="L184" s="228"/>
      <c r="M184" s="228"/>
      <c r="Q184" s="2" t="b">
        <f>IF(AND(R184=FALSE,'Anagrafica Progetto'!$Q$84=1),FALSE,TRUE)</f>
        <v>0</v>
      </c>
      <c r="R184" s="2" t="b">
        <f t="shared" si="2"/>
        <v>0</v>
      </c>
    </row>
    <row r="185" spans="2:18" ht="15" customHeight="1" x14ac:dyDescent="0.2">
      <c r="B185" s="225">
        <v>2022</v>
      </c>
      <c r="C185" s="226"/>
      <c r="D185" s="227"/>
      <c r="E185" s="228"/>
      <c r="F185" s="228"/>
      <c r="G185" s="228"/>
      <c r="H185" s="228"/>
      <c r="I185" s="228"/>
      <c r="J185" s="228"/>
      <c r="K185" s="228"/>
      <c r="L185" s="228"/>
      <c r="M185" s="228"/>
      <c r="Q185" s="2" t="b">
        <f>IF(AND(R185=FALSE,'Anagrafica Progetto'!$Q$84=1),FALSE,TRUE)</f>
        <v>0</v>
      </c>
      <c r="R185" s="2" t="b">
        <f t="shared" si="2"/>
        <v>0</v>
      </c>
    </row>
    <row r="186" spans="2:18" ht="15" customHeight="1" x14ac:dyDescent="0.2">
      <c r="B186" s="225" t="s">
        <v>387</v>
      </c>
      <c r="C186" s="226"/>
      <c r="D186" s="227"/>
      <c r="E186" s="228"/>
      <c r="F186" s="228"/>
      <c r="G186" s="228"/>
      <c r="H186" s="228"/>
      <c r="I186" s="228"/>
      <c r="J186" s="228"/>
      <c r="K186" s="228"/>
      <c r="L186" s="228"/>
      <c r="M186" s="228"/>
      <c r="Q186" s="2" t="b">
        <f>IF('Anagrafica Progetto'!$Q$84=1,FALSE,TRUE)</f>
        <v>0</v>
      </c>
    </row>
    <row r="187" spans="2:18" ht="15" customHeight="1" x14ac:dyDescent="0.2">
      <c r="Q187" s="2" t="b">
        <f>IF('Anagrafica Progetto'!$Q$84=1,FALSE,TRUE)</f>
        <v>0</v>
      </c>
    </row>
    <row r="188" spans="2:18" ht="135" customHeight="1" x14ac:dyDescent="0.2">
      <c r="B188" s="98" t="s">
        <v>577</v>
      </c>
      <c r="C188" s="99"/>
      <c r="D188" s="99"/>
      <c r="E188" s="99"/>
      <c r="F188" s="99"/>
      <c r="G188" s="99"/>
      <c r="H188" s="99"/>
      <c r="I188" s="99"/>
      <c r="J188" s="99"/>
      <c r="K188" s="99"/>
      <c r="L188" s="99"/>
      <c r="M188" s="100"/>
      <c r="Q188" s="2" t="b">
        <f>IF('Anagrafica Progetto'!$Q$84=1,FALSE,TRUE)</f>
        <v>0</v>
      </c>
    </row>
    <row r="189" spans="2:18" ht="15" customHeight="1" x14ac:dyDescent="0.2">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2" t="b">
        <f>IF(AND('Anagrafica Progetto'!$Q$84=2,'Anagrafica Progetto'!$Q$89),FALSE,TRUE)</f>
        <v>1</v>
      </c>
    </row>
    <row r="194" spans="2:18" ht="67.5" customHeight="1" x14ac:dyDescent="0.2">
      <c r="B194" s="225" t="s">
        <v>383</v>
      </c>
      <c r="C194" s="226"/>
      <c r="D194" s="227"/>
      <c r="E194" s="230"/>
      <c r="F194" s="230"/>
      <c r="G194" s="230"/>
      <c r="H194" s="230"/>
      <c r="I194" s="230"/>
      <c r="J194" s="230"/>
      <c r="K194" s="230"/>
      <c r="L194" s="230"/>
      <c r="M194" s="230"/>
      <c r="Q194" s="2" t="b">
        <f>IF(AND('Anagrafica Progetto'!$Q$84=2,'Anagrafica Progetto'!$Q$89),FALSE,TRUE)</f>
        <v>1</v>
      </c>
    </row>
    <row r="195" spans="2:18" ht="15.75" customHeight="1" x14ac:dyDescent="0.2">
      <c r="B195" s="225" t="s">
        <v>384</v>
      </c>
      <c r="C195" s="226"/>
      <c r="D195" s="227"/>
      <c r="E195" s="230"/>
      <c r="F195" s="230"/>
      <c r="G195" s="230"/>
      <c r="H195" s="230"/>
      <c r="I195" s="230"/>
      <c r="J195" s="230"/>
      <c r="K195" s="230"/>
      <c r="L195" s="230"/>
      <c r="M195" s="230"/>
      <c r="Q195" s="2" t="b">
        <f>IF(AND('Anagrafica Progetto'!$Q$84=2,'Anagrafica Progetto'!$Q$89),FALSE,TRUE)</f>
        <v>1</v>
      </c>
    </row>
    <row r="196" spans="2:18" ht="30" customHeight="1" x14ac:dyDescent="0.2">
      <c r="B196" s="225" t="s">
        <v>385</v>
      </c>
      <c r="C196" s="226"/>
      <c r="D196" s="227"/>
      <c r="E196" s="230"/>
      <c r="F196" s="230"/>
      <c r="G196" s="230"/>
      <c r="H196" s="230"/>
      <c r="I196" s="230"/>
      <c r="J196" s="230"/>
      <c r="K196" s="230"/>
      <c r="L196" s="230"/>
      <c r="M196" s="230"/>
      <c r="Q196" s="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2" t="b">
        <f>IF(AND('Anagrafica Progetto'!$Q$84=2,'Anagrafica Progetto'!$Q$89),FALSE,TRUE)</f>
        <v>1</v>
      </c>
    </row>
    <row r="198" spans="2:18" ht="15" customHeight="1" x14ac:dyDescent="0.2">
      <c r="B198" s="225" t="s">
        <v>386</v>
      </c>
      <c r="C198" s="226"/>
      <c r="D198" s="227"/>
      <c r="E198" s="228"/>
      <c r="F198" s="228"/>
      <c r="G198" s="228"/>
      <c r="H198" s="228"/>
      <c r="I198" s="228"/>
      <c r="J198" s="228"/>
      <c r="K198" s="228"/>
      <c r="L198" s="228"/>
      <c r="M198" s="228"/>
      <c r="Q198" s="2" t="b">
        <f>IF(AND('Anagrafica Progetto'!$Q$84=2,'Anagrafica Progetto'!$Q$89),FALSE,TRUE)</f>
        <v>1</v>
      </c>
    </row>
    <row r="199" spans="2:18" ht="15" customHeight="1" x14ac:dyDescent="0.2">
      <c r="B199" s="225">
        <v>2015</v>
      </c>
      <c r="C199" s="226"/>
      <c r="D199" s="227"/>
      <c r="E199" s="228"/>
      <c r="F199" s="228"/>
      <c r="G199" s="228"/>
      <c r="H199" s="228"/>
      <c r="I199" s="228"/>
      <c r="J199" s="228"/>
      <c r="K199" s="228"/>
      <c r="L199" s="228"/>
      <c r="M199" s="228"/>
      <c r="Q199" s="2" t="b">
        <f>IF(AND('Anagrafica Progetto'!$Q$84=2,'Anagrafica Progetto'!$Q$89,R199=FALSE),FALSE,TRUE)</f>
        <v>1</v>
      </c>
      <c r="R199" s="2" t="b">
        <f>IF(OR($H$73="",$H$76=""),FALSE,IF(AND(B199&gt;=YEAR($H$73),B199&lt;YEAR($H$76)),FALSE,TRUE))</f>
        <v>0</v>
      </c>
    </row>
    <row r="200" spans="2:18" ht="15" customHeight="1" x14ac:dyDescent="0.2">
      <c r="B200" s="225">
        <v>2016</v>
      </c>
      <c r="C200" s="226"/>
      <c r="D200" s="227"/>
      <c r="E200" s="228"/>
      <c r="F200" s="228"/>
      <c r="G200" s="228"/>
      <c r="H200" s="228"/>
      <c r="I200" s="228"/>
      <c r="J200" s="228"/>
      <c r="K200" s="228"/>
      <c r="L200" s="228"/>
      <c r="M200" s="228"/>
      <c r="Q200" s="2" t="b">
        <f>IF(AND('Anagrafica Progetto'!$Q$84=2,'Anagrafica Progetto'!$Q$89,R200=FALSE),FALSE,TRUE)</f>
        <v>1</v>
      </c>
      <c r="R200" s="2" t="b">
        <f t="shared" ref="R200:R206" si="3">IF(OR($H$73="",$H$76=""),FALSE,IF(AND(B200&gt;=YEAR($H$73),B200&lt;YEAR($H$76)),FALSE,TRUE))</f>
        <v>0</v>
      </c>
    </row>
    <row r="201" spans="2:18" ht="15" customHeight="1" x14ac:dyDescent="0.2">
      <c r="B201" s="225">
        <v>2017</v>
      </c>
      <c r="C201" s="226"/>
      <c r="D201" s="227"/>
      <c r="E201" s="228"/>
      <c r="F201" s="228"/>
      <c r="G201" s="228"/>
      <c r="H201" s="228"/>
      <c r="I201" s="228"/>
      <c r="J201" s="228"/>
      <c r="K201" s="228"/>
      <c r="L201" s="228"/>
      <c r="M201" s="228"/>
      <c r="Q201" s="2" t="b">
        <f>IF(AND('Anagrafica Progetto'!$Q$84=2,'Anagrafica Progetto'!$Q$89,R201=FALSE),FALSE,TRUE)</f>
        <v>1</v>
      </c>
      <c r="R201" s="2" t="b">
        <f t="shared" si="3"/>
        <v>0</v>
      </c>
    </row>
    <row r="202" spans="2:18" ht="15" customHeight="1" x14ac:dyDescent="0.2">
      <c r="B202" s="225">
        <v>2018</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2019</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2020</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2021</v>
      </c>
      <c r="C205" s="226"/>
      <c r="D205" s="227"/>
      <c r="E205" s="228"/>
      <c r="F205" s="228"/>
      <c r="G205" s="228"/>
      <c r="H205" s="228"/>
      <c r="I205" s="228"/>
      <c r="J205" s="228"/>
      <c r="K205" s="228"/>
      <c r="L205" s="228"/>
      <c r="M205" s="228"/>
      <c r="Q205" s="2" t="b">
        <f>IF(AND('Anagrafica Progetto'!$Q$84=2,'Anagrafica Progetto'!$Q$89,R205=FALSE),FALSE,TRUE)</f>
        <v>1</v>
      </c>
      <c r="R205" s="2" t="b">
        <f t="shared" si="3"/>
        <v>0</v>
      </c>
    </row>
    <row r="206" spans="2:18" ht="15" customHeight="1" x14ac:dyDescent="0.2">
      <c r="B206" s="225">
        <v>2022</v>
      </c>
      <c r="C206" s="226"/>
      <c r="D206" s="227"/>
      <c r="E206" s="228"/>
      <c r="F206" s="228"/>
      <c r="G206" s="228"/>
      <c r="H206" s="228"/>
      <c r="I206" s="228"/>
      <c r="J206" s="228"/>
      <c r="K206" s="228"/>
      <c r="L206" s="228"/>
      <c r="M206" s="228"/>
      <c r="Q206" s="2" t="b">
        <f>IF(AND('Anagrafica Progetto'!$Q$84=2,'Anagrafica Progetto'!$Q$89,R206=FALSE),FALSE,TRUE)</f>
        <v>1</v>
      </c>
      <c r="R206" s="2" t="b">
        <f t="shared" si="3"/>
        <v>0</v>
      </c>
    </row>
    <row r="207" spans="2:18" ht="15" customHeight="1" x14ac:dyDescent="0.2">
      <c r="B207" s="225" t="s">
        <v>387</v>
      </c>
      <c r="C207" s="226"/>
      <c r="D207" s="227"/>
      <c r="E207" s="228"/>
      <c r="F207" s="228"/>
      <c r="G207" s="228"/>
      <c r="H207" s="228"/>
      <c r="I207" s="228"/>
      <c r="J207" s="228"/>
      <c r="K207" s="228"/>
      <c r="L207" s="228"/>
      <c r="M207" s="228"/>
      <c r="Q207" s="2" t="b">
        <f>IF(AND('Anagrafica Progetto'!$Q$84=2,'Anagrafica Progetto'!$Q$89),FALSE,TRUE)</f>
        <v>1</v>
      </c>
    </row>
    <row r="208" spans="2:18" ht="15" customHeight="1" x14ac:dyDescent="0.2">
      <c r="Q208" s="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2" t="b">
        <f>IF(AND('Anagrafica Progetto'!$Q$84=2,'Anagrafica Progetto'!$Q$89),FALSE,TRUE)</f>
        <v>1</v>
      </c>
    </row>
    <row r="210" spans="2:18" ht="15" customHeight="1" x14ac:dyDescent="0.2">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2" t="b">
        <f>IF(AND('Anagrafica Progetto'!$Q$84=2,'Anagrafica Progetto'!$Q$90),FALSE,TRUE)</f>
        <v>1</v>
      </c>
    </row>
    <row r="215" spans="2:18" ht="67.5" customHeight="1" x14ac:dyDescent="0.2">
      <c r="B215" s="225" t="s">
        <v>383</v>
      </c>
      <c r="C215" s="226"/>
      <c r="D215" s="227"/>
      <c r="E215" s="230"/>
      <c r="F215" s="230"/>
      <c r="G215" s="230"/>
      <c r="H215" s="230"/>
      <c r="I215" s="230"/>
      <c r="J215" s="230"/>
      <c r="K215" s="230"/>
      <c r="L215" s="230"/>
      <c r="M215" s="230"/>
      <c r="Q215" s="2" t="b">
        <f>IF(AND('Anagrafica Progetto'!$Q$84=2,'Anagrafica Progetto'!$Q$90),FALSE,TRUE)</f>
        <v>1</v>
      </c>
    </row>
    <row r="216" spans="2:18" ht="15.75" customHeight="1" x14ac:dyDescent="0.2">
      <c r="B216" s="225" t="s">
        <v>384</v>
      </c>
      <c r="C216" s="226"/>
      <c r="D216" s="227"/>
      <c r="E216" s="230"/>
      <c r="F216" s="230"/>
      <c r="G216" s="230"/>
      <c r="H216" s="230"/>
      <c r="I216" s="230"/>
      <c r="J216" s="230"/>
      <c r="K216" s="230"/>
      <c r="L216" s="230"/>
      <c r="M216" s="230"/>
      <c r="Q216" s="2" t="b">
        <f>IF(AND('Anagrafica Progetto'!$Q$84=2,'Anagrafica Progetto'!$Q$90),FALSE,TRUE)</f>
        <v>1</v>
      </c>
    </row>
    <row r="217" spans="2:18" ht="30" customHeight="1" x14ac:dyDescent="0.2">
      <c r="B217" s="225" t="s">
        <v>385</v>
      </c>
      <c r="C217" s="226"/>
      <c r="D217" s="227"/>
      <c r="E217" s="230"/>
      <c r="F217" s="230"/>
      <c r="G217" s="230"/>
      <c r="H217" s="230"/>
      <c r="I217" s="230"/>
      <c r="J217" s="230"/>
      <c r="K217" s="230"/>
      <c r="L217" s="230"/>
      <c r="M217" s="230"/>
      <c r="Q217" s="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2" t="b">
        <f>IF(AND('Anagrafica Progetto'!$Q$84=2,'Anagrafica Progetto'!$Q$90),FALSE,TRUE)</f>
        <v>1</v>
      </c>
    </row>
    <row r="219" spans="2:18" ht="15" customHeight="1" x14ac:dyDescent="0.2">
      <c r="B219" s="225" t="s">
        <v>386</v>
      </c>
      <c r="C219" s="226"/>
      <c r="D219" s="227"/>
      <c r="E219" s="228"/>
      <c r="F219" s="228"/>
      <c r="G219" s="228"/>
      <c r="H219" s="228"/>
      <c r="I219" s="228"/>
      <c r="J219" s="228"/>
      <c r="K219" s="228"/>
      <c r="L219" s="228"/>
      <c r="M219" s="228"/>
      <c r="Q219" s="2" t="b">
        <f>IF(AND('Anagrafica Progetto'!$Q$84=2,'Anagrafica Progetto'!$Q$90),FALSE,TRUE)</f>
        <v>1</v>
      </c>
    </row>
    <row r="220" spans="2:18" ht="15" customHeight="1" x14ac:dyDescent="0.2">
      <c r="B220" s="225">
        <v>2015</v>
      </c>
      <c r="C220" s="226"/>
      <c r="D220" s="227"/>
      <c r="E220" s="228"/>
      <c r="F220" s="228"/>
      <c r="G220" s="228"/>
      <c r="H220" s="228"/>
      <c r="I220" s="228"/>
      <c r="J220" s="228"/>
      <c r="K220" s="228"/>
      <c r="L220" s="228"/>
      <c r="M220" s="228"/>
      <c r="Q220" s="2" t="b">
        <f>IF(AND('Anagrafica Progetto'!$Q$84=2,'Anagrafica Progetto'!$Q$90,R220=FALSE),FALSE,TRUE)</f>
        <v>1</v>
      </c>
      <c r="R220" s="2" t="b">
        <f>IF(OR($H$73="",$H$76=""),FALSE,IF(AND(B220&gt;=YEAR($H$73),B220&lt;YEAR($H$76)),FALSE,TRUE))</f>
        <v>0</v>
      </c>
    </row>
    <row r="221" spans="2:18" ht="15" customHeight="1" x14ac:dyDescent="0.2">
      <c r="B221" s="225">
        <v>2016</v>
      </c>
      <c r="C221" s="226"/>
      <c r="D221" s="227"/>
      <c r="E221" s="228"/>
      <c r="F221" s="228"/>
      <c r="G221" s="228"/>
      <c r="H221" s="228"/>
      <c r="I221" s="228"/>
      <c r="J221" s="228"/>
      <c r="K221" s="228"/>
      <c r="L221" s="228"/>
      <c r="M221" s="228"/>
      <c r="Q221" s="2" t="b">
        <f>IF(AND('Anagrafica Progetto'!$Q$84=2,'Anagrafica Progetto'!$Q$90,R221=FALSE),FALSE,TRUE)</f>
        <v>1</v>
      </c>
      <c r="R221" s="2" t="b">
        <f t="shared" ref="R221:R227" si="4">IF(OR($H$73="",$H$76=""),FALSE,IF(AND(B221&gt;=YEAR($H$73),B221&lt;YEAR($H$76)),FALSE,TRUE))</f>
        <v>0</v>
      </c>
    </row>
    <row r="222" spans="2:18" ht="15" customHeight="1" x14ac:dyDescent="0.2">
      <c r="B222" s="225">
        <v>2017</v>
      </c>
      <c r="C222" s="226"/>
      <c r="D222" s="227"/>
      <c r="E222" s="228"/>
      <c r="F222" s="228"/>
      <c r="G222" s="228"/>
      <c r="H222" s="228"/>
      <c r="I222" s="228"/>
      <c r="J222" s="228"/>
      <c r="K222" s="228"/>
      <c r="L222" s="228"/>
      <c r="M222" s="228"/>
      <c r="Q222" s="2" t="b">
        <f>IF(AND('Anagrafica Progetto'!$Q$84=2,'Anagrafica Progetto'!$Q$90,R222=FALSE),FALSE,TRUE)</f>
        <v>1</v>
      </c>
      <c r="R222" s="2" t="b">
        <f t="shared" si="4"/>
        <v>0</v>
      </c>
    </row>
    <row r="223" spans="2:18" ht="15" customHeight="1" x14ac:dyDescent="0.2">
      <c r="B223" s="225">
        <v>2018</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2019</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2020</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2021</v>
      </c>
      <c r="C226" s="226"/>
      <c r="D226" s="227"/>
      <c r="E226" s="228"/>
      <c r="F226" s="228"/>
      <c r="G226" s="228"/>
      <c r="H226" s="228"/>
      <c r="I226" s="228"/>
      <c r="J226" s="228"/>
      <c r="K226" s="228"/>
      <c r="L226" s="228"/>
      <c r="M226" s="228"/>
      <c r="Q226" s="2" t="b">
        <f>IF(AND('Anagrafica Progetto'!$Q$84=2,'Anagrafica Progetto'!$Q$90,R226=FALSE),FALSE,TRUE)</f>
        <v>1</v>
      </c>
      <c r="R226" s="2" t="b">
        <f t="shared" si="4"/>
        <v>0</v>
      </c>
    </row>
    <row r="227" spans="2:18" ht="15" customHeight="1" x14ac:dyDescent="0.2">
      <c r="B227" s="225">
        <v>2022</v>
      </c>
      <c r="C227" s="226"/>
      <c r="D227" s="227"/>
      <c r="E227" s="228"/>
      <c r="F227" s="228"/>
      <c r="G227" s="228"/>
      <c r="H227" s="228"/>
      <c r="I227" s="228"/>
      <c r="J227" s="228"/>
      <c r="K227" s="228"/>
      <c r="L227" s="228"/>
      <c r="M227" s="228"/>
      <c r="Q227" s="2" t="b">
        <f>IF(AND('Anagrafica Progetto'!$Q$84=2,'Anagrafica Progetto'!$Q$90,R227=FALSE),FALSE,TRUE)</f>
        <v>1</v>
      </c>
      <c r="R227" s="2" t="b">
        <f t="shared" si="4"/>
        <v>0</v>
      </c>
    </row>
    <row r="228" spans="2:18" ht="15" customHeight="1" x14ac:dyDescent="0.2">
      <c r="B228" s="225" t="s">
        <v>387</v>
      </c>
      <c r="C228" s="226"/>
      <c r="D228" s="227"/>
      <c r="E228" s="228"/>
      <c r="F228" s="228"/>
      <c r="G228" s="228"/>
      <c r="H228" s="228"/>
      <c r="I228" s="228"/>
      <c r="J228" s="228"/>
      <c r="K228" s="228"/>
      <c r="L228" s="228"/>
      <c r="M228" s="228"/>
      <c r="Q228" s="2" t="b">
        <f>IF(AND('Anagrafica Progetto'!$Q$84=2,'Anagrafica Progetto'!$Q$90),FALSE,TRUE)</f>
        <v>1</v>
      </c>
    </row>
    <row r="229" spans="2:18" ht="15" customHeight="1" x14ac:dyDescent="0.2">
      <c r="Q229" s="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2" t="b">
        <f>IF(AND('Anagrafica Progetto'!$Q$84=2,'Anagrafica Progetto'!$Q$90),FALSE,TRUE)</f>
        <v>1</v>
      </c>
    </row>
    <row r="231" spans="2:18" ht="15" customHeight="1" x14ac:dyDescent="0.2">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2" t="b">
        <f>IF(AND('Anagrafica Progetto'!$Q$84=2,'Anagrafica Progetto'!$Q$91),FALSE,TRUE)</f>
        <v>1</v>
      </c>
    </row>
    <row r="236" spans="2:18" ht="67.5" customHeight="1" x14ac:dyDescent="0.2">
      <c r="B236" s="225" t="s">
        <v>383</v>
      </c>
      <c r="C236" s="226"/>
      <c r="D236" s="227"/>
      <c r="E236" s="230"/>
      <c r="F236" s="230"/>
      <c r="G236" s="230"/>
      <c r="H236" s="230"/>
      <c r="I236" s="230"/>
      <c r="J236" s="230"/>
      <c r="K236" s="230"/>
      <c r="L236" s="230"/>
      <c r="M236" s="230"/>
      <c r="Q236" s="2" t="b">
        <f>IF(AND('Anagrafica Progetto'!$Q$84=2,'Anagrafica Progetto'!$Q$91),FALSE,TRUE)</f>
        <v>1</v>
      </c>
    </row>
    <row r="237" spans="2:18" ht="15.75" customHeight="1" x14ac:dyDescent="0.2">
      <c r="B237" s="225" t="s">
        <v>384</v>
      </c>
      <c r="C237" s="226"/>
      <c r="D237" s="227"/>
      <c r="E237" s="230"/>
      <c r="F237" s="230"/>
      <c r="G237" s="230"/>
      <c r="H237" s="230"/>
      <c r="I237" s="230"/>
      <c r="J237" s="230"/>
      <c r="K237" s="230"/>
      <c r="L237" s="230"/>
      <c r="M237" s="230"/>
      <c r="Q237" s="2" t="b">
        <f>IF(AND('Anagrafica Progetto'!$Q$84=2,'Anagrafica Progetto'!$Q$91),FALSE,TRUE)</f>
        <v>1</v>
      </c>
    </row>
    <row r="238" spans="2:18" ht="30" customHeight="1" x14ac:dyDescent="0.2">
      <c r="B238" s="225" t="s">
        <v>385</v>
      </c>
      <c r="C238" s="226"/>
      <c r="D238" s="227"/>
      <c r="E238" s="230"/>
      <c r="F238" s="230"/>
      <c r="G238" s="230"/>
      <c r="H238" s="230"/>
      <c r="I238" s="230"/>
      <c r="J238" s="230"/>
      <c r="K238" s="230"/>
      <c r="L238" s="230"/>
      <c r="M238" s="230"/>
      <c r="Q238" s="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2" t="b">
        <f>IF(AND('Anagrafica Progetto'!$Q$84=2,'Anagrafica Progetto'!$Q$91),FALSE,TRUE)</f>
        <v>1</v>
      </c>
    </row>
    <row r="240" spans="2:18" ht="15" customHeight="1" x14ac:dyDescent="0.2">
      <c r="B240" s="225" t="s">
        <v>386</v>
      </c>
      <c r="C240" s="226"/>
      <c r="D240" s="227"/>
      <c r="E240" s="228"/>
      <c r="F240" s="228"/>
      <c r="G240" s="228"/>
      <c r="H240" s="228"/>
      <c r="I240" s="228"/>
      <c r="J240" s="228"/>
      <c r="K240" s="228"/>
      <c r="L240" s="228"/>
      <c r="M240" s="228"/>
      <c r="Q240" s="2" t="b">
        <f>IF(AND('Anagrafica Progetto'!$Q$84=2,'Anagrafica Progetto'!$Q$91),FALSE,TRUE)</f>
        <v>1</v>
      </c>
    </row>
    <row r="241" spans="2:18" ht="15" customHeight="1" x14ac:dyDescent="0.2">
      <c r="B241" s="225">
        <v>2015</v>
      </c>
      <c r="C241" s="226"/>
      <c r="D241" s="227"/>
      <c r="E241" s="228"/>
      <c r="F241" s="228"/>
      <c r="G241" s="228"/>
      <c r="H241" s="228"/>
      <c r="I241" s="228"/>
      <c r="J241" s="228"/>
      <c r="K241" s="228"/>
      <c r="L241" s="228"/>
      <c r="M241" s="228"/>
      <c r="Q241" s="2" t="b">
        <f>IF(AND('Anagrafica Progetto'!$Q$84=2,'Anagrafica Progetto'!$Q$91,R241=FALSE),FALSE,TRUE)</f>
        <v>1</v>
      </c>
      <c r="R241" s="2" t="b">
        <f>IF(OR($H$73="",$H$76=""),FALSE,IF(AND(B241&gt;=YEAR($H$73),B241&lt;YEAR($H$76)),FALSE,TRUE))</f>
        <v>0</v>
      </c>
    </row>
    <row r="242" spans="2:18" ht="15" customHeight="1" x14ac:dyDescent="0.2">
      <c r="B242" s="225">
        <v>2016</v>
      </c>
      <c r="C242" s="226"/>
      <c r="D242" s="227"/>
      <c r="E242" s="228"/>
      <c r="F242" s="228"/>
      <c r="G242" s="228"/>
      <c r="H242" s="228"/>
      <c r="I242" s="228"/>
      <c r="J242" s="228"/>
      <c r="K242" s="228"/>
      <c r="L242" s="228"/>
      <c r="M242" s="228"/>
      <c r="Q242" s="2" t="b">
        <f>IF(AND('Anagrafica Progetto'!$Q$84=2,'Anagrafica Progetto'!$Q$91,R242=FALSE),FALSE,TRUE)</f>
        <v>1</v>
      </c>
      <c r="R242" s="2" t="b">
        <f t="shared" ref="R242:R248" si="5">IF(OR($H$73="",$H$76=""),FALSE,IF(AND(B242&gt;=YEAR($H$73),B242&lt;YEAR($H$76)),FALSE,TRUE))</f>
        <v>0</v>
      </c>
    </row>
    <row r="243" spans="2:18" ht="15" customHeight="1" x14ac:dyDescent="0.2">
      <c r="B243" s="225">
        <v>2017</v>
      </c>
      <c r="C243" s="226"/>
      <c r="D243" s="227"/>
      <c r="E243" s="228"/>
      <c r="F243" s="228"/>
      <c r="G243" s="228"/>
      <c r="H243" s="228"/>
      <c r="I243" s="228"/>
      <c r="J243" s="228"/>
      <c r="K243" s="228"/>
      <c r="L243" s="228"/>
      <c r="M243" s="228"/>
      <c r="Q243" s="2" t="b">
        <f>IF(AND('Anagrafica Progetto'!$Q$84=2,'Anagrafica Progetto'!$Q$91,R243=FALSE),FALSE,TRUE)</f>
        <v>1</v>
      </c>
      <c r="R243" s="2" t="b">
        <f t="shared" si="5"/>
        <v>0</v>
      </c>
    </row>
    <row r="244" spans="2:18" ht="15" customHeight="1" x14ac:dyDescent="0.2">
      <c r="B244" s="225">
        <v>2018</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2019</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2020</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2021</v>
      </c>
      <c r="C247" s="226"/>
      <c r="D247" s="227"/>
      <c r="E247" s="228"/>
      <c r="F247" s="228"/>
      <c r="G247" s="228"/>
      <c r="H247" s="228"/>
      <c r="I247" s="228"/>
      <c r="J247" s="228"/>
      <c r="K247" s="228"/>
      <c r="L247" s="228"/>
      <c r="M247" s="228"/>
      <c r="Q247" s="2" t="b">
        <f>IF(AND('Anagrafica Progetto'!$Q$84=2,'Anagrafica Progetto'!$Q$91,R247=FALSE),FALSE,TRUE)</f>
        <v>1</v>
      </c>
      <c r="R247" s="2" t="b">
        <f t="shared" si="5"/>
        <v>0</v>
      </c>
    </row>
    <row r="248" spans="2:18" ht="15" customHeight="1" x14ac:dyDescent="0.2">
      <c r="B248" s="225">
        <v>2022</v>
      </c>
      <c r="C248" s="226"/>
      <c r="D248" s="227"/>
      <c r="E248" s="228"/>
      <c r="F248" s="228"/>
      <c r="G248" s="228"/>
      <c r="H248" s="228"/>
      <c r="I248" s="228"/>
      <c r="J248" s="228"/>
      <c r="K248" s="228"/>
      <c r="L248" s="228"/>
      <c r="M248" s="228"/>
      <c r="Q248" s="2" t="b">
        <f>IF(AND('Anagrafica Progetto'!$Q$84=2,'Anagrafica Progetto'!$Q$91,R248=FALSE),FALSE,TRUE)</f>
        <v>1</v>
      </c>
      <c r="R248" s="2" t="b">
        <f t="shared" si="5"/>
        <v>0</v>
      </c>
    </row>
    <row r="249" spans="2:18" ht="15" customHeight="1" x14ac:dyDescent="0.2">
      <c r="B249" s="225" t="s">
        <v>387</v>
      </c>
      <c r="C249" s="226"/>
      <c r="D249" s="227"/>
      <c r="E249" s="228"/>
      <c r="F249" s="228"/>
      <c r="G249" s="228"/>
      <c r="H249" s="228"/>
      <c r="I249" s="228"/>
      <c r="J249" s="228"/>
      <c r="K249" s="228"/>
      <c r="L249" s="228"/>
      <c r="M249" s="228"/>
      <c r="Q249" s="2" t="b">
        <f>IF(AND('Anagrafica Progetto'!$Q$84=2,'Anagrafica Progetto'!$Q$91),FALSE,TRUE)</f>
        <v>1</v>
      </c>
    </row>
    <row r="250" spans="2:18" ht="15" customHeight="1" x14ac:dyDescent="0.2">
      <c r="Q250" s="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48"/>
      <c r="Q255" s="2" t="b">
        <f>ISBLANK(Obiettivi!E49)</f>
        <v>0</v>
      </c>
      <c r="R255" s="2" t="b">
        <f>IF(M255="",FALSE,TRUE)</f>
        <v>0</v>
      </c>
    </row>
    <row r="256" spans="2:18" ht="15" customHeight="1" x14ac:dyDescent="0.2">
      <c r="B256" s="212" t="str">
        <f>IF(Obiettivi!E50="","",Obiettivi!E50)</f>
        <v/>
      </c>
      <c r="C256" s="212"/>
      <c r="D256" s="212"/>
      <c r="E256" s="212"/>
      <c r="F256" s="212"/>
      <c r="G256" s="212"/>
      <c r="H256" s="212"/>
      <c r="I256" s="212"/>
      <c r="J256" s="212"/>
      <c r="K256" s="212"/>
      <c r="L256" s="212"/>
      <c r="M256" s="48"/>
      <c r="Q256" s="2" t="b">
        <f>ISBLANK(Obiettivi!E50)</f>
        <v>1</v>
      </c>
      <c r="R256" s="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48"/>
      <c r="Q257" s="2" t="b">
        <f>ISBLANK(Obiettivi!E51)</f>
        <v>1</v>
      </c>
      <c r="R257" s="2" t="b">
        <f t="shared" si="6"/>
        <v>0</v>
      </c>
    </row>
    <row r="258" spans="2:18" ht="15" customHeight="1" x14ac:dyDescent="0.2">
      <c r="B258" s="212" t="str">
        <f>IF(Obiettivi!E52="","",Obiettivi!E52)</f>
        <v/>
      </c>
      <c r="C258" s="212"/>
      <c r="D258" s="212"/>
      <c r="E258" s="212"/>
      <c r="F258" s="212"/>
      <c r="G258" s="212"/>
      <c r="H258" s="212"/>
      <c r="I258" s="212"/>
      <c r="J258" s="212"/>
      <c r="K258" s="212"/>
      <c r="L258" s="212"/>
      <c r="M258" s="48"/>
      <c r="Q258" s="2" t="b">
        <f>ISBLANK(Obiettivi!E52)</f>
        <v>1</v>
      </c>
      <c r="R258" s="2" t="b">
        <f t="shared" si="6"/>
        <v>0</v>
      </c>
    </row>
    <row r="259" spans="2:18" ht="15" customHeight="1" x14ac:dyDescent="0.2">
      <c r="B259" s="212" t="str">
        <f>IF(Obiettivi!E53="","",Obiettivi!E53)</f>
        <v/>
      </c>
      <c r="C259" s="212"/>
      <c r="D259" s="212"/>
      <c r="E259" s="212"/>
      <c r="F259" s="212"/>
      <c r="G259" s="212"/>
      <c r="H259" s="212"/>
      <c r="I259" s="212"/>
      <c r="J259" s="212"/>
      <c r="K259" s="212"/>
      <c r="L259" s="212"/>
      <c r="M259" s="48"/>
      <c r="Q259" s="2" t="b">
        <f>ISBLANK(Obiettivi!E53)</f>
        <v>1</v>
      </c>
      <c r="R259" s="2" t="b">
        <f t="shared" si="6"/>
        <v>0</v>
      </c>
    </row>
    <row r="260" spans="2:18" ht="15" customHeight="1" x14ac:dyDescent="0.2">
      <c r="B260" s="212" t="str">
        <f>IF(Obiettivi!E54="","",Obiettivi!E54)</f>
        <v/>
      </c>
      <c r="C260" s="212"/>
      <c r="D260" s="212"/>
      <c r="E260" s="212"/>
      <c r="F260" s="212"/>
      <c r="G260" s="212"/>
      <c r="H260" s="212"/>
      <c r="I260" s="212"/>
      <c r="J260" s="212"/>
      <c r="K260" s="212"/>
      <c r="L260" s="212"/>
      <c r="M260" s="48"/>
      <c r="Q260" s="2" t="b">
        <f>ISBLANK(Obiettivi!E54)</f>
        <v>1</v>
      </c>
      <c r="R260" s="2" t="b">
        <f t="shared" si="6"/>
        <v>0</v>
      </c>
    </row>
    <row r="261" spans="2:18" ht="15" customHeight="1" x14ac:dyDescent="0.2">
      <c r="B261" s="212" t="str">
        <f>IF(Obiettivi!E55="","",Obiettivi!E55)</f>
        <v/>
      </c>
      <c r="C261" s="212"/>
      <c r="D261" s="212"/>
      <c r="E261" s="212"/>
      <c r="F261" s="212"/>
      <c r="G261" s="212"/>
      <c r="H261" s="212"/>
      <c r="I261" s="212"/>
      <c r="J261" s="212"/>
      <c r="K261" s="212"/>
      <c r="L261" s="212"/>
      <c r="M261" s="48"/>
      <c r="Q261" s="2" t="b">
        <f>ISBLANK(Obiettivi!E55)</f>
        <v>1</v>
      </c>
      <c r="R261" s="2" t="b">
        <f t="shared" si="6"/>
        <v>0</v>
      </c>
    </row>
    <row r="262" spans="2:18" ht="15" customHeight="1" x14ac:dyDescent="0.2">
      <c r="B262" s="212" t="str">
        <f>IF(Obiettivi!E56="","",Obiettivi!E56)</f>
        <v/>
      </c>
      <c r="C262" s="212"/>
      <c r="D262" s="212"/>
      <c r="E262" s="212"/>
      <c r="F262" s="212"/>
      <c r="G262" s="212"/>
      <c r="H262" s="212"/>
      <c r="I262" s="212"/>
      <c r="J262" s="212"/>
      <c r="K262" s="212"/>
      <c r="L262" s="212"/>
      <c r="M262" s="48"/>
      <c r="Q262" s="2" t="b">
        <f>ISBLANK(Obiettivi!E56)</f>
        <v>1</v>
      </c>
      <c r="R262" s="2" t="b">
        <f t="shared" si="6"/>
        <v>0</v>
      </c>
    </row>
    <row r="263" spans="2:18" ht="15" customHeight="1" x14ac:dyDescent="0.2">
      <c r="B263" s="212" t="str">
        <f>IF(Obiettivi!E57="","",Obiettivi!E57)</f>
        <v/>
      </c>
      <c r="C263" s="212"/>
      <c r="D263" s="212"/>
      <c r="E263" s="212"/>
      <c r="F263" s="212"/>
      <c r="G263" s="212"/>
      <c r="H263" s="212"/>
      <c r="I263" s="212"/>
      <c r="J263" s="212"/>
      <c r="K263" s="212"/>
      <c r="L263" s="212"/>
      <c r="M263" s="48"/>
      <c r="Q263" s="2" t="b">
        <f>ISBLANK(Obiettivi!E57)</f>
        <v>1</v>
      </c>
      <c r="R263" s="2" t="b">
        <f t="shared" si="6"/>
        <v>0</v>
      </c>
    </row>
    <row r="264" spans="2:18" ht="15" customHeight="1" x14ac:dyDescent="0.2">
      <c r="B264" s="212" t="str">
        <f>IF(Obiettivi!E58="","",Obiettivi!E58)</f>
        <v/>
      </c>
      <c r="C264" s="212"/>
      <c r="D264" s="212"/>
      <c r="E264" s="212"/>
      <c r="F264" s="212"/>
      <c r="G264" s="212"/>
      <c r="H264" s="212"/>
      <c r="I264" s="212"/>
      <c r="J264" s="212"/>
      <c r="K264" s="212"/>
      <c r="L264" s="212"/>
      <c r="M264" s="48"/>
      <c r="Q264" s="2" t="b">
        <f>ISBLANK(Obiettivi!E58)</f>
        <v>1</v>
      </c>
      <c r="R264" s="2" t="b">
        <f t="shared" si="6"/>
        <v>0</v>
      </c>
    </row>
    <row r="265" spans="2:18" ht="15" customHeight="1" x14ac:dyDescent="0.2">
      <c r="B265" s="212" t="str">
        <f>IF(Obiettivi!E59="","",Obiettivi!E59)</f>
        <v/>
      </c>
      <c r="C265" s="212"/>
      <c r="D265" s="212"/>
      <c r="E265" s="212"/>
      <c r="F265" s="212"/>
      <c r="G265" s="212"/>
      <c r="H265" s="212"/>
      <c r="I265" s="212"/>
      <c r="J265" s="212"/>
      <c r="K265" s="212"/>
      <c r="L265" s="212"/>
      <c r="M265" s="48"/>
      <c r="Q265" s="2" t="b">
        <f>ISBLANK(Obiettivi!E59)</f>
        <v>1</v>
      </c>
      <c r="R265" s="2" t="b">
        <f t="shared" si="6"/>
        <v>0</v>
      </c>
    </row>
    <row r="266" spans="2:18" ht="15" customHeight="1" x14ac:dyDescent="0.2">
      <c r="B266" s="212" t="str">
        <f>IF(Obiettivi!E60="","",Obiettivi!E60)</f>
        <v/>
      </c>
      <c r="C266" s="212"/>
      <c r="D266" s="212"/>
      <c r="E266" s="212"/>
      <c r="F266" s="212"/>
      <c r="G266" s="212"/>
      <c r="H266" s="212"/>
      <c r="I266" s="212"/>
      <c r="J266" s="212"/>
      <c r="K266" s="212"/>
      <c r="L266" s="212"/>
      <c r="M266" s="48"/>
      <c r="Q266" s="2" t="b">
        <f>ISBLANK(Obiettivi!E60)</f>
        <v>1</v>
      </c>
      <c r="R266" s="2" t="b">
        <f t="shared" si="6"/>
        <v>0</v>
      </c>
    </row>
    <row r="267" spans="2:18" ht="15" customHeight="1" x14ac:dyDescent="0.2">
      <c r="B267" s="212" t="str">
        <f>IF(Obiettivi!E61="","",Obiettivi!E61)</f>
        <v/>
      </c>
      <c r="C267" s="212"/>
      <c r="D267" s="212"/>
      <c r="E267" s="212"/>
      <c r="F267" s="212"/>
      <c r="G267" s="212"/>
      <c r="H267" s="212"/>
      <c r="I267" s="212"/>
      <c r="J267" s="212"/>
      <c r="K267" s="212"/>
      <c r="L267" s="212"/>
      <c r="M267" s="48"/>
      <c r="Q267" s="2" t="b">
        <f>ISBLANK(Obiettivi!E61)</f>
        <v>1</v>
      </c>
      <c r="R267" s="2" t="b">
        <f t="shared" si="6"/>
        <v>0</v>
      </c>
    </row>
    <row r="268" spans="2:18" ht="15" customHeight="1" x14ac:dyDescent="0.2">
      <c r="B268" s="212" t="str">
        <f>IF(Obiettivi!E62="","",Obiettivi!E62)</f>
        <v/>
      </c>
      <c r="C268" s="212"/>
      <c r="D268" s="212"/>
      <c r="E268" s="212"/>
      <c r="F268" s="212"/>
      <c r="G268" s="212"/>
      <c r="H268" s="212"/>
      <c r="I268" s="212"/>
      <c r="J268" s="212"/>
      <c r="K268" s="212"/>
      <c r="L268" s="212"/>
      <c r="M268" s="48"/>
      <c r="Q268" s="2" t="b">
        <f>ISBLANK(Obiettivi!E62)</f>
        <v>1</v>
      </c>
      <c r="R268" s="2" t="b">
        <f t="shared" si="6"/>
        <v>0</v>
      </c>
    </row>
    <row r="269" spans="2:18" ht="15" customHeight="1" x14ac:dyDescent="0.2">
      <c r="B269" s="212" t="str">
        <f>IF(Obiettivi!E63="","",Obiettivi!E63)</f>
        <v/>
      </c>
      <c r="C269" s="212"/>
      <c r="D269" s="212"/>
      <c r="E269" s="212"/>
      <c r="F269" s="212"/>
      <c r="G269" s="212"/>
      <c r="H269" s="212"/>
      <c r="I269" s="212"/>
      <c r="J269" s="212"/>
      <c r="K269" s="212"/>
      <c r="L269" s="212"/>
      <c r="M269" s="48"/>
      <c r="Q269" s="2" t="b">
        <f>ISBLANK(Obiettivi!E63)</f>
        <v>1</v>
      </c>
      <c r="R269" s="2" t="b">
        <f t="shared" si="6"/>
        <v>0</v>
      </c>
    </row>
    <row r="270" spans="2:18" ht="15" customHeight="1" x14ac:dyDescent="0.2">
      <c r="B270" s="212" t="str">
        <f>IF(Obiettivi!E64="","",Obiettivi!E64)</f>
        <v/>
      </c>
      <c r="C270" s="212"/>
      <c r="D270" s="212"/>
      <c r="E270" s="212"/>
      <c r="F270" s="212"/>
      <c r="G270" s="212"/>
      <c r="H270" s="212"/>
      <c r="I270" s="212"/>
      <c r="J270" s="212"/>
      <c r="K270" s="212"/>
      <c r="L270" s="212"/>
      <c r="M270" s="48"/>
      <c r="Q270" s="2" t="b">
        <f>ISBLANK(Obiettivi!E64)</f>
        <v>1</v>
      </c>
      <c r="R270" s="2" t="b">
        <f t="shared" si="6"/>
        <v>0</v>
      </c>
    </row>
    <row r="271" spans="2:18" ht="15" customHeight="1" x14ac:dyDescent="0.2">
      <c r="B271" s="212" t="str">
        <f>IF(Obiettivi!E65="","",Obiettivi!E65)</f>
        <v/>
      </c>
      <c r="C271" s="212"/>
      <c r="D271" s="212"/>
      <c r="E271" s="212"/>
      <c r="F271" s="212"/>
      <c r="G271" s="212"/>
      <c r="H271" s="212"/>
      <c r="I271" s="212"/>
      <c r="J271" s="212"/>
      <c r="K271" s="212"/>
      <c r="L271" s="212"/>
      <c r="M271" s="48"/>
      <c r="Q271" s="2" t="b">
        <f>ISBLANK(Obiettivi!E65)</f>
        <v>1</v>
      </c>
      <c r="R271" s="2" t="b">
        <f t="shared" si="6"/>
        <v>0</v>
      </c>
    </row>
    <row r="272" spans="2:18" ht="15" customHeight="1" x14ac:dyDescent="0.2">
      <c r="B272" s="212" t="str">
        <f>IF(Obiettivi!E66="","",Obiettivi!E66)</f>
        <v/>
      </c>
      <c r="C272" s="212"/>
      <c r="D272" s="212"/>
      <c r="E272" s="212"/>
      <c r="F272" s="212"/>
      <c r="G272" s="212"/>
      <c r="H272" s="212"/>
      <c r="I272" s="212"/>
      <c r="J272" s="212"/>
      <c r="K272" s="212"/>
      <c r="L272" s="212"/>
      <c r="M272" s="48"/>
      <c r="Q272" s="2" t="b">
        <f>ISBLANK(Obiettivi!E66)</f>
        <v>1</v>
      </c>
      <c r="R272" s="2" t="b">
        <f t="shared" si="6"/>
        <v>0</v>
      </c>
    </row>
    <row r="273" spans="2:18" ht="15" customHeight="1" x14ac:dyDescent="0.2">
      <c r="B273" s="212" t="str">
        <f>IF(Obiettivi!E67="","",Obiettivi!E67)</f>
        <v/>
      </c>
      <c r="C273" s="212"/>
      <c r="D273" s="212"/>
      <c r="E273" s="212"/>
      <c r="F273" s="212"/>
      <c r="G273" s="212"/>
      <c r="H273" s="212"/>
      <c r="I273" s="212"/>
      <c r="J273" s="212"/>
      <c r="K273" s="212"/>
      <c r="L273" s="212"/>
      <c r="M273" s="48"/>
      <c r="Q273" s="2" t="b">
        <f>ISBLANK(Obiettivi!E67)</f>
        <v>1</v>
      </c>
      <c r="R273" s="2" t="b">
        <f t="shared" si="6"/>
        <v>0</v>
      </c>
    </row>
    <row r="274" spans="2:18" ht="15" customHeight="1" x14ac:dyDescent="0.2">
      <c r="B274" s="212" t="str">
        <f>IF(Obiettivi!E68="","",Obiettivi!E68)</f>
        <v/>
      </c>
      <c r="C274" s="212"/>
      <c r="D274" s="212"/>
      <c r="E274" s="212"/>
      <c r="F274" s="212"/>
      <c r="G274" s="212"/>
      <c r="H274" s="212"/>
      <c r="I274" s="212"/>
      <c r="J274" s="212"/>
      <c r="K274" s="212"/>
      <c r="L274" s="212"/>
      <c r="M274" s="48"/>
      <c r="Q274" s="2" t="b">
        <f>ISBLANK(Obiettivi!E68)</f>
        <v>1</v>
      </c>
      <c r="R274" s="2" t="b">
        <f t="shared" si="6"/>
        <v>0</v>
      </c>
    </row>
    <row r="275" spans="2:18" ht="15" customHeight="1" x14ac:dyDescent="0.2">
      <c r="B275" s="212" t="str">
        <f>IF(Obiettivi!E69="","",Obiettivi!E69)</f>
        <v/>
      </c>
      <c r="C275" s="212"/>
      <c r="D275" s="212"/>
      <c r="E275" s="212"/>
      <c r="F275" s="212"/>
      <c r="G275" s="212"/>
      <c r="H275" s="212"/>
      <c r="I275" s="212"/>
      <c r="J275" s="212"/>
      <c r="K275" s="212"/>
      <c r="L275" s="212"/>
      <c r="M275" s="48"/>
      <c r="Q275" s="2" t="b">
        <f>ISBLANK(Obiettivi!E69)</f>
        <v>1</v>
      </c>
      <c r="R275" s="2" t="b">
        <f t="shared" si="6"/>
        <v>0</v>
      </c>
    </row>
    <row r="276" spans="2:18" ht="15" customHeight="1" x14ac:dyDescent="0.2">
      <c r="B276" s="212" t="str">
        <f>IF(Obiettivi!E70="","",Obiettivi!E70)</f>
        <v/>
      </c>
      <c r="C276" s="212"/>
      <c r="D276" s="212"/>
      <c r="E276" s="212"/>
      <c r="F276" s="212"/>
      <c r="G276" s="212"/>
      <c r="H276" s="212"/>
      <c r="I276" s="212"/>
      <c r="J276" s="212"/>
      <c r="K276" s="212"/>
      <c r="L276" s="212"/>
      <c r="M276" s="48"/>
      <c r="Q276" s="2" t="b">
        <f>ISBLANK(Obiettivi!E70)</f>
        <v>1</v>
      </c>
      <c r="R276" s="2" t="b">
        <f t="shared" si="6"/>
        <v>0</v>
      </c>
    </row>
    <row r="277" spans="2:18" ht="15" customHeight="1" x14ac:dyDescent="0.2">
      <c r="B277" s="212" t="str">
        <f>IF(Obiettivi!E71="","",Obiettivi!E71)</f>
        <v/>
      </c>
      <c r="C277" s="212"/>
      <c r="D277" s="212"/>
      <c r="E277" s="212"/>
      <c r="F277" s="212"/>
      <c r="G277" s="212"/>
      <c r="H277" s="212"/>
      <c r="I277" s="212"/>
      <c r="J277" s="212"/>
      <c r="K277" s="212"/>
      <c r="L277" s="212"/>
      <c r="M277" s="48"/>
      <c r="Q277" s="2" t="b">
        <f>ISBLANK(Obiettivi!E71)</f>
        <v>1</v>
      </c>
      <c r="R277" s="2" t="b">
        <f t="shared" si="6"/>
        <v>0</v>
      </c>
    </row>
    <row r="278" spans="2:18" ht="15" customHeight="1" x14ac:dyDescent="0.2">
      <c r="B278" s="212" t="str">
        <f>IF(Obiettivi!E72="","",Obiettivi!E72)</f>
        <v/>
      </c>
      <c r="C278" s="212"/>
      <c r="D278" s="212"/>
      <c r="E278" s="212"/>
      <c r="F278" s="212"/>
      <c r="G278" s="212"/>
      <c r="H278" s="212"/>
      <c r="I278" s="212"/>
      <c r="J278" s="212"/>
      <c r="K278" s="212"/>
      <c r="L278" s="212"/>
      <c r="M278" s="48"/>
      <c r="Q278" s="2" t="b">
        <f>ISBLANK(Obiettivi!E72)</f>
        <v>1</v>
      </c>
      <c r="R278" s="2" t="b">
        <f t="shared" si="6"/>
        <v>0</v>
      </c>
    </row>
    <row r="279" spans="2:18" ht="15" customHeight="1" x14ac:dyDescent="0.2">
      <c r="B279" s="212" t="str">
        <f>IF(Obiettivi!E73="","",Obiettivi!E73)</f>
        <v/>
      </c>
      <c r="C279" s="212"/>
      <c r="D279" s="212"/>
      <c r="E279" s="212"/>
      <c r="F279" s="212"/>
      <c r="G279" s="212"/>
      <c r="H279" s="212"/>
      <c r="I279" s="212"/>
      <c r="J279" s="212"/>
      <c r="K279" s="212"/>
      <c r="L279" s="212"/>
      <c r="M279" s="48"/>
      <c r="Q279" s="2" t="b">
        <f>ISBLANK(Obiettivi!E73)</f>
        <v>1</v>
      </c>
      <c r="R279" s="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126"/>
      <c r="C285" s="210"/>
      <c r="D285" s="210"/>
      <c r="E285" s="210"/>
      <c r="F285" s="210"/>
      <c r="G285" s="210"/>
      <c r="H285" s="210"/>
      <c r="I285" s="210"/>
      <c r="J285" s="210"/>
      <c r="K285" s="210"/>
      <c r="L285" s="210"/>
      <c r="M285" s="211"/>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126"/>
      <c r="C291" s="210"/>
      <c r="D291" s="210"/>
      <c r="E291" s="210"/>
      <c r="F291" s="210"/>
      <c r="G291" s="210"/>
      <c r="H291" s="210"/>
      <c r="I291" s="210"/>
      <c r="J291" s="210"/>
      <c r="K291" s="210"/>
      <c r="L291" s="210"/>
      <c r="M291" s="211"/>
    </row>
    <row r="292" spans="2:13" ht="15" hidden="1" customHeight="1" x14ac:dyDescent="0.2"/>
  </sheetData>
  <sheetProtection algorithmName="SHA-1" hashValue="SNCWvqpbs4/oEj9saKfNqKNrMso=" saltValue="mEp8bDZGucq1Em0LpNkhFQ==" spinCount="100000" sheet="1" objects="1" scenarios="1"/>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460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460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5D4B515B-842D-438E-AB55-4016479B740A}">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228C599C-ABD8-432C-BED8-1BEE1B5580D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9"/>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1278</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1499</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229.5" customHeight="1" x14ac:dyDescent="0.2">
      <c r="B21" s="174" t="s">
        <v>1606</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t="s">
        <v>1331</v>
      </c>
      <c r="R37" s="2" t="b">
        <f t="shared" si="0"/>
        <v>1</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42887</v>
      </c>
      <c r="I73" s="156"/>
    </row>
    <row r="76" spans="2:18" ht="15" customHeight="1" x14ac:dyDescent="0.2">
      <c r="B76" s="155" t="s">
        <v>324</v>
      </c>
      <c r="C76" s="155"/>
      <c r="D76" s="155"/>
      <c r="E76" s="155"/>
      <c r="F76" s="155"/>
      <c r="H76" s="156">
        <v>45291</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6724508.2000000002</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1326821.3613715617</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13073508.359513734</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4355563.6430930225</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25480401.563978318</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1577</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3</v>
      </c>
      <c r="L118" s="236"/>
      <c r="M118" s="235"/>
    </row>
    <row r="119" spans="2:17" ht="15" customHeight="1" x14ac:dyDescent="0.2">
      <c r="B119" s="225" t="s">
        <v>344</v>
      </c>
      <c r="C119" s="226"/>
      <c r="D119" s="226"/>
      <c r="E119" s="226"/>
      <c r="F119" s="226"/>
      <c r="G119" s="226"/>
      <c r="H119" s="226"/>
      <c r="I119" s="226"/>
      <c r="J119" s="226"/>
      <c r="K119" s="234">
        <v>25</v>
      </c>
      <c r="L119" s="236"/>
      <c r="M119" s="235"/>
    </row>
    <row r="120" spans="2:17" ht="15" customHeight="1" x14ac:dyDescent="0.2">
      <c r="B120" s="225" t="s">
        <v>345</v>
      </c>
      <c r="C120" s="226"/>
      <c r="D120" s="226"/>
      <c r="E120" s="226"/>
      <c r="F120" s="226"/>
      <c r="G120" s="226"/>
      <c r="H120" s="226"/>
      <c r="I120" s="226"/>
      <c r="J120" s="226"/>
      <c r="K120" s="234">
        <v>35</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63</v>
      </c>
      <c r="K137" s="233"/>
      <c r="L137" s="234">
        <v>7345.3051800894173</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1512</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48" t="s">
        <v>28</v>
      </c>
      <c r="F182" s="249"/>
      <c r="G182" s="250"/>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48" t="s">
        <v>28</v>
      </c>
      <c r="F183" s="249"/>
      <c r="G183" s="250"/>
      <c r="H183" s="228"/>
      <c r="I183" s="228"/>
      <c r="J183" s="228"/>
      <c r="K183" s="228"/>
      <c r="L183" s="228"/>
      <c r="M183" s="228"/>
      <c r="Q183" s="2" t="b">
        <f>IF(AND(R183=FALSE,'Anagrafica Progetto'!$Q$84=1),FALSE,TRUE)</f>
        <v>0</v>
      </c>
      <c r="R183" s="2" t="b">
        <f t="shared" si="2"/>
        <v>0</v>
      </c>
    </row>
    <row r="184" spans="2:18" ht="15" customHeight="1" x14ac:dyDescent="0.2">
      <c r="B184" s="225">
        <v>2021</v>
      </c>
      <c r="C184" s="226"/>
      <c r="D184" s="227"/>
      <c r="E184" s="248" t="s">
        <v>28</v>
      </c>
      <c r="F184" s="249"/>
      <c r="G184" s="250"/>
      <c r="H184" s="228"/>
      <c r="I184" s="228"/>
      <c r="J184" s="228"/>
      <c r="K184" s="228"/>
      <c r="L184" s="228"/>
      <c r="M184" s="228"/>
      <c r="Q184" s="2" t="b">
        <f>IF(AND(R184=FALSE,'Anagrafica Progetto'!$Q$84=1),FALSE,TRUE)</f>
        <v>0</v>
      </c>
      <c r="R184" s="2" t="b">
        <f t="shared" si="2"/>
        <v>0</v>
      </c>
    </row>
    <row r="185" spans="2:18" ht="15" customHeight="1" x14ac:dyDescent="0.2">
      <c r="B185" s="225">
        <v>2022</v>
      </c>
      <c r="C185" s="226"/>
      <c r="D185" s="227"/>
      <c r="E185" s="248" t="s">
        <v>28</v>
      </c>
      <c r="F185" s="249"/>
      <c r="G185" s="250"/>
      <c r="H185" s="228"/>
      <c r="I185" s="228"/>
      <c r="J185" s="228"/>
      <c r="K185" s="228"/>
      <c r="L185" s="228"/>
      <c r="M185" s="228"/>
      <c r="Q185" s="2" t="b">
        <f>IF(AND(R185=FALSE,'Anagrafica Progetto'!$Q$84=1),FALSE,TRUE)</f>
        <v>0</v>
      </c>
      <c r="R185" s="2" t="b">
        <f t="shared" si="2"/>
        <v>0</v>
      </c>
    </row>
    <row r="186" spans="2:18" ht="15" customHeight="1" x14ac:dyDescent="0.2">
      <c r="B186" s="225">
        <v>2023</v>
      </c>
      <c r="C186" s="226"/>
      <c r="D186" s="227"/>
      <c r="E186" s="228" t="s">
        <v>27</v>
      </c>
      <c r="F186" s="228"/>
      <c r="G186" s="228"/>
      <c r="H186" s="228"/>
      <c r="I186" s="228"/>
      <c r="J186" s="228"/>
      <c r="K186" s="228"/>
      <c r="L186" s="228"/>
      <c r="M186" s="228"/>
    </row>
    <row r="187" spans="2:18" ht="15" customHeight="1" x14ac:dyDescent="0.2">
      <c r="B187" s="225" t="s">
        <v>387</v>
      </c>
      <c r="C187" s="226"/>
      <c r="D187" s="227"/>
      <c r="E187" s="228" t="s">
        <v>27</v>
      </c>
      <c r="F187" s="228"/>
      <c r="G187" s="228"/>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0</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0</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0</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0</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0</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0</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0</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0</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0</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wFEbUhH0coFN8SD0VJLkG/xshq4=" saltValue="lkPAnLk7DwpiJS/Nafk1dw=="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6:M280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563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563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05BAD548-CE59-49E0-BC32-D3E6C4D376E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7FA73AD-FC62-4C09-8E9E-84BC1B23C37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0"/>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1279</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1501</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212.25" customHeight="1" x14ac:dyDescent="0.2">
      <c r="B21" s="174" t="s">
        <v>1607</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42887</v>
      </c>
      <c r="I73" s="156"/>
    </row>
    <row r="76" spans="2:18" ht="15" customHeight="1" x14ac:dyDescent="0.2">
      <c r="B76" s="155" t="s">
        <v>324</v>
      </c>
      <c r="C76" s="155"/>
      <c r="D76" s="155"/>
      <c r="E76" s="155"/>
      <c r="F76" s="155"/>
      <c r="H76" s="156">
        <v>44926</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row>
    <row r="86" spans="2:17" ht="15" customHeight="1" x14ac:dyDescent="0.2">
      <c r="B86" s="225" t="s">
        <v>326</v>
      </c>
      <c r="C86" s="226"/>
      <c r="D86" s="226"/>
      <c r="E86" s="226"/>
      <c r="F86" s="226"/>
      <c r="G86" s="226"/>
      <c r="H86" s="226"/>
      <c r="I86" s="226"/>
      <c r="J86" s="226"/>
      <c r="K86" s="239"/>
      <c r="L86" s="240"/>
      <c r="M86" s="241"/>
    </row>
    <row r="87" spans="2:17" ht="15" customHeight="1" x14ac:dyDescent="0.2">
      <c r="B87" s="225" t="s">
        <v>570</v>
      </c>
      <c r="C87" s="226"/>
      <c r="D87" s="226"/>
      <c r="E87" s="226"/>
      <c r="F87" s="226"/>
      <c r="G87" s="226"/>
      <c r="H87" s="226"/>
      <c r="I87" s="226"/>
      <c r="J87" s="226"/>
      <c r="K87" s="239"/>
      <c r="L87" s="240"/>
      <c r="M87" s="241"/>
    </row>
    <row r="88" spans="2:17" ht="15" customHeight="1" x14ac:dyDescent="0.2">
      <c r="B88" s="225" t="s">
        <v>571</v>
      </c>
      <c r="C88" s="226"/>
      <c r="D88" s="226"/>
      <c r="E88" s="226"/>
      <c r="F88" s="226"/>
      <c r="G88" s="226"/>
      <c r="H88" s="226"/>
      <c r="I88" s="226"/>
      <c r="J88" s="226"/>
      <c r="K88" s="239">
        <v>193545.29269913762</v>
      </c>
      <c r="L88" s="240"/>
      <c r="M88" s="241"/>
    </row>
    <row r="89" spans="2:17" ht="15" customHeight="1" x14ac:dyDescent="0.2">
      <c r="B89" s="225" t="s">
        <v>327</v>
      </c>
      <c r="C89" s="226"/>
      <c r="D89" s="226"/>
      <c r="E89" s="226"/>
      <c r="F89" s="226"/>
      <c r="G89" s="226"/>
      <c r="H89" s="226"/>
      <c r="I89" s="226"/>
      <c r="J89" s="226"/>
      <c r="K89" s="239"/>
      <c r="L89" s="240"/>
      <c r="M89" s="241"/>
    </row>
    <row r="90" spans="2:17" ht="15" customHeight="1" x14ac:dyDescent="0.2">
      <c r="B90" s="225" t="s">
        <v>328</v>
      </c>
      <c r="C90" s="226"/>
      <c r="D90" s="226"/>
      <c r="E90" s="226"/>
      <c r="F90" s="226"/>
      <c r="G90" s="226"/>
      <c r="H90" s="226"/>
      <c r="I90" s="226"/>
      <c r="J90" s="226"/>
      <c r="K90" s="239">
        <v>2887964.44</v>
      </c>
      <c r="L90" s="240"/>
      <c r="M90" s="241"/>
    </row>
    <row r="91" spans="2:17" ht="15" customHeight="1" x14ac:dyDescent="0.2">
      <c r="B91" s="225" t="s">
        <v>329</v>
      </c>
      <c r="C91" s="226"/>
      <c r="D91" s="226"/>
      <c r="E91" s="226"/>
      <c r="F91" s="226"/>
      <c r="G91" s="226"/>
      <c r="H91" s="226"/>
      <c r="I91" s="226"/>
      <c r="J91" s="226"/>
      <c r="K91" s="239">
        <v>0</v>
      </c>
      <c r="L91" s="240"/>
      <c r="M91" s="241"/>
    </row>
    <row r="92" spans="2:17" ht="15" customHeight="1" x14ac:dyDescent="0.2">
      <c r="B92" s="225" t="s">
        <v>330</v>
      </c>
      <c r="C92" s="226"/>
      <c r="D92" s="226"/>
      <c r="E92" s="226"/>
      <c r="F92" s="226"/>
      <c r="G92" s="226"/>
      <c r="H92" s="226"/>
      <c r="I92" s="226"/>
      <c r="J92" s="226"/>
      <c r="K92" s="239"/>
      <c r="L92" s="240"/>
      <c r="M92" s="241"/>
    </row>
    <row r="93" spans="2:17" ht="15" customHeight="1" x14ac:dyDescent="0.2">
      <c r="B93" s="225" t="s">
        <v>331</v>
      </c>
      <c r="C93" s="226"/>
      <c r="D93" s="226"/>
      <c r="E93" s="226"/>
      <c r="F93" s="226"/>
      <c r="G93" s="226"/>
      <c r="H93" s="226"/>
      <c r="I93" s="226"/>
      <c r="J93" s="226"/>
      <c r="K93" s="239"/>
      <c r="L93" s="240"/>
      <c r="M93" s="241"/>
    </row>
    <row r="94" spans="2:17" ht="15" customHeight="1" x14ac:dyDescent="0.2">
      <c r="B94" s="225" t="s">
        <v>332</v>
      </c>
      <c r="C94" s="226"/>
      <c r="D94" s="226"/>
      <c r="E94" s="226"/>
      <c r="F94" s="226"/>
      <c r="G94" s="226"/>
      <c r="H94" s="226"/>
      <c r="I94" s="226"/>
      <c r="J94" s="226"/>
      <c r="K94" s="239"/>
      <c r="L94" s="240"/>
      <c r="M94" s="241"/>
    </row>
    <row r="95" spans="2:17" ht="15" customHeight="1" x14ac:dyDescent="0.2">
      <c r="B95" s="225" t="s">
        <v>333</v>
      </c>
      <c r="C95" s="226"/>
      <c r="D95" s="226"/>
      <c r="E95" s="226"/>
      <c r="F95" s="226"/>
      <c r="G95" s="226"/>
      <c r="H95" s="226"/>
      <c r="I95" s="226"/>
      <c r="J95" s="226"/>
      <c r="K95" s="239"/>
      <c r="L95" s="240"/>
      <c r="M95" s="241"/>
    </row>
    <row r="96" spans="2:17" ht="15" customHeight="1" x14ac:dyDescent="0.2">
      <c r="B96" s="225" t="s">
        <v>334</v>
      </c>
      <c r="C96" s="226"/>
      <c r="D96" s="226"/>
      <c r="E96" s="226"/>
      <c r="F96" s="226"/>
      <c r="G96" s="226"/>
      <c r="H96" s="226"/>
      <c r="I96" s="226"/>
      <c r="J96" s="226"/>
      <c r="K96" s="239"/>
      <c r="L96" s="240"/>
      <c r="M96" s="241"/>
    </row>
    <row r="97" spans="2:13" ht="15" customHeight="1" x14ac:dyDescent="0.2">
      <c r="B97" s="225" t="s">
        <v>335</v>
      </c>
      <c r="C97" s="226"/>
      <c r="D97" s="226"/>
      <c r="E97" s="226"/>
      <c r="F97" s="226"/>
      <c r="G97" s="226"/>
      <c r="H97" s="226"/>
      <c r="I97" s="226"/>
      <c r="J97" s="226"/>
      <c r="K97" s="239"/>
      <c r="L97" s="240"/>
      <c r="M97" s="241"/>
    </row>
    <row r="98" spans="2:13" ht="15" customHeight="1" x14ac:dyDescent="0.2">
      <c r="B98" s="225" t="s">
        <v>336</v>
      </c>
      <c r="C98" s="226"/>
      <c r="D98" s="226"/>
      <c r="E98" s="226"/>
      <c r="F98" s="226"/>
      <c r="G98" s="226"/>
      <c r="H98" s="226"/>
      <c r="I98" s="226"/>
      <c r="J98" s="226"/>
      <c r="K98" s="239">
        <v>635352.17680000002</v>
      </c>
      <c r="L98" s="240"/>
      <c r="M98" s="241"/>
    </row>
    <row r="99" spans="2:13" ht="15" customHeight="1" x14ac:dyDescent="0.2">
      <c r="B99" s="225" t="s">
        <v>143</v>
      </c>
      <c r="C99" s="226"/>
      <c r="D99" s="226"/>
      <c r="E99" s="226"/>
      <c r="F99" s="226"/>
      <c r="G99" s="226"/>
      <c r="H99" s="226"/>
      <c r="I99" s="226"/>
      <c r="J99" s="226"/>
      <c r="K99" s="239"/>
      <c r="L99" s="240"/>
      <c r="M99" s="241"/>
    </row>
    <row r="100" spans="2:13" ht="7.5" customHeight="1" x14ac:dyDescent="0.2"/>
    <row r="101" spans="2:13" ht="15" customHeight="1" x14ac:dyDescent="0.2">
      <c r="B101" s="225" t="s">
        <v>338</v>
      </c>
      <c r="C101" s="226"/>
      <c r="D101" s="226"/>
      <c r="E101" s="226"/>
      <c r="F101" s="226"/>
      <c r="G101" s="226"/>
      <c r="H101" s="226"/>
      <c r="I101" s="226"/>
      <c r="J101" s="226"/>
      <c r="K101" s="242">
        <f>IF(SUM(K80:K99)=0,"",SUM(K80:K99))</f>
        <v>3716861.9094991377</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1578</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3</v>
      </c>
      <c r="L118" s="236"/>
      <c r="M118" s="235"/>
    </row>
    <row r="119" spans="2:17" ht="15" customHeight="1" x14ac:dyDescent="0.2">
      <c r="B119" s="225" t="s">
        <v>344</v>
      </c>
      <c r="C119" s="226"/>
      <c r="D119" s="226"/>
      <c r="E119" s="226"/>
      <c r="F119" s="226"/>
      <c r="G119" s="226"/>
      <c r="H119" s="226"/>
      <c r="I119" s="226"/>
      <c r="J119" s="226"/>
      <c r="K119" s="234">
        <v>7</v>
      </c>
      <c r="L119" s="236"/>
      <c r="M119" s="235"/>
    </row>
    <row r="120" spans="2:17" ht="15" customHeight="1" x14ac:dyDescent="0.2">
      <c r="B120" s="225" t="s">
        <v>345</v>
      </c>
      <c r="C120" s="226"/>
      <c r="D120" s="226"/>
      <c r="E120" s="226"/>
      <c r="F120" s="226"/>
      <c r="G120" s="226"/>
      <c r="H120" s="226"/>
      <c r="I120" s="226"/>
      <c r="J120" s="226"/>
      <c r="K120" s="234">
        <v>6</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16</v>
      </c>
      <c r="K137" s="233"/>
      <c r="L137" s="234">
        <v>1071.4699675737138</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4</v>
      </c>
    </row>
    <row r="147" spans="2:18" ht="15" customHeight="1" x14ac:dyDescent="0.2">
      <c r="B147" s="191" t="s">
        <v>358</v>
      </c>
      <c r="C147" s="191"/>
      <c r="D147" s="191"/>
      <c r="E147" s="191"/>
      <c r="F147" s="191"/>
      <c r="G147" s="191"/>
      <c r="H147" s="191"/>
      <c r="I147" s="191"/>
      <c r="J147" s="191"/>
      <c r="K147" s="191"/>
      <c r="L147" s="191"/>
      <c r="M147" s="48"/>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t="s">
        <v>1331</v>
      </c>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Banche dati statistiche</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1513</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28" t="s">
        <v>28</v>
      </c>
      <c r="F177" s="228"/>
      <c r="G177" s="228"/>
      <c r="H177" s="228"/>
      <c r="I177" s="228"/>
      <c r="J177" s="228"/>
      <c r="K177" s="228"/>
      <c r="L177" s="228"/>
      <c r="M177" s="228"/>
      <c r="Q177" s="2" t="b">
        <f>IF('Anagrafica Progetto'!$Q$84=1,FALSE,TRUE)</f>
        <v>0</v>
      </c>
    </row>
    <row r="178" spans="2:18" ht="15" customHeight="1" x14ac:dyDescent="0.2">
      <c r="B178" s="225">
        <v>2015</v>
      </c>
      <c r="C178" s="226"/>
      <c r="D178" s="227"/>
      <c r="E178" s="228" t="s">
        <v>28</v>
      </c>
      <c r="F178" s="228"/>
      <c r="G178" s="228"/>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28" t="s">
        <v>28</v>
      </c>
      <c r="F179" s="228"/>
      <c r="G179" s="228"/>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28" t="s">
        <v>28</v>
      </c>
      <c r="F180" s="228"/>
      <c r="G180" s="228"/>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28" t="s">
        <v>28</v>
      </c>
      <c r="F181" s="228"/>
      <c r="G181" s="228"/>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28" t="s">
        <v>28</v>
      </c>
      <c r="F182" s="228"/>
      <c r="G182" s="228"/>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28" t="s">
        <v>28</v>
      </c>
      <c r="F183" s="228"/>
      <c r="G183" s="228"/>
      <c r="H183" s="228"/>
      <c r="I183" s="228"/>
      <c r="J183" s="228"/>
      <c r="K183" s="228"/>
      <c r="L183" s="228"/>
      <c r="M183" s="228"/>
      <c r="Q183" s="2" t="b">
        <f>IF(AND(R183=FALSE,'Anagrafica Progetto'!$Q$84=1),FALSE,TRUE)</f>
        <v>0</v>
      </c>
      <c r="R183" s="2" t="b">
        <f t="shared" si="2"/>
        <v>0</v>
      </c>
    </row>
    <row r="184" spans="2:18" ht="15" customHeight="1" x14ac:dyDescent="0.2">
      <c r="B184" s="225">
        <v>2021</v>
      </c>
      <c r="C184" s="226"/>
      <c r="D184" s="227"/>
      <c r="E184" s="228" t="s">
        <v>28</v>
      </c>
      <c r="F184" s="228"/>
      <c r="G184" s="228"/>
      <c r="H184" s="228"/>
      <c r="I184" s="228"/>
      <c r="J184" s="228"/>
      <c r="K184" s="228"/>
      <c r="L184" s="228"/>
      <c r="M184" s="228"/>
      <c r="Q184" s="2" t="b">
        <f>IF(AND(R184=FALSE,'Anagrafica Progetto'!$Q$84=1),FALSE,TRUE)</f>
        <v>0</v>
      </c>
      <c r="R184" s="2" t="b">
        <f t="shared" si="2"/>
        <v>0</v>
      </c>
    </row>
    <row r="185" spans="2:18" ht="15" customHeight="1" x14ac:dyDescent="0.2">
      <c r="B185" s="225">
        <v>2022</v>
      </c>
      <c r="C185" s="226"/>
      <c r="D185" s="227"/>
      <c r="E185" s="228" t="s">
        <v>27</v>
      </c>
      <c r="F185" s="228"/>
      <c r="G185" s="228"/>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28" t="s">
        <v>27</v>
      </c>
      <c r="F186" s="228"/>
      <c r="G186" s="228"/>
      <c r="H186" s="228"/>
      <c r="I186" s="228"/>
      <c r="J186" s="228"/>
      <c r="K186" s="228"/>
      <c r="L186" s="228"/>
      <c r="M186" s="228"/>
    </row>
    <row r="187" spans="2:18" ht="15" customHeight="1" x14ac:dyDescent="0.2">
      <c r="B187" s="225" t="s">
        <v>387</v>
      </c>
      <c r="C187" s="226"/>
      <c r="D187" s="227"/>
      <c r="E187" s="228" t="s">
        <v>27</v>
      </c>
      <c r="F187" s="228"/>
      <c r="G187" s="228"/>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Banche dati statistiche</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0</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0</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Banche dati statistiche</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0</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0</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Banche dati statistiche</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0</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0</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1k7NUANUvfiQsstpR5pLM2ZTFy8=" saltValue="/7GxhsEajbQLgzYhMghGow=="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665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665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B02A4B68-9C42-442A-BA10-567EF834F27A}">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BD417514-2520-4C10-9875-D8FD2FEF6A0C}">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B1:O75"/>
  <sheetViews>
    <sheetView showGridLines="0" zoomScaleNormal="100" workbookViewId="0">
      <selection activeCell="E18" sqref="E18:M1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384" width="9.140625" style="2"/>
  </cols>
  <sheetData>
    <row r="1" spans="2:15" ht="7.5" customHeight="1" x14ac:dyDescent="0.2"/>
    <row r="2" spans="2:15" ht="15" customHeight="1" x14ac:dyDescent="0.2">
      <c r="G2" s="3" t="s">
        <v>13</v>
      </c>
      <c r="I2" s="14"/>
      <c r="M2" s="15"/>
    </row>
    <row r="3" spans="2:15" ht="15" customHeight="1" x14ac:dyDescent="0.2">
      <c r="O3" s="19"/>
    </row>
    <row r="4" spans="2:15" ht="15" customHeight="1" x14ac:dyDescent="0.2">
      <c r="B4" s="89" t="s">
        <v>539</v>
      </c>
      <c r="C4" s="90"/>
      <c r="D4" s="90"/>
      <c r="E4" s="90"/>
      <c r="F4" s="90"/>
      <c r="G4" s="90"/>
      <c r="H4" s="90"/>
      <c r="I4" s="90"/>
      <c r="J4" s="90"/>
      <c r="K4" s="90"/>
      <c r="L4" s="90"/>
      <c r="M4" s="91"/>
      <c r="O4" s="19"/>
    </row>
    <row r="6" spans="2:15" ht="15" customHeight="1" x14ac:dyDescent="0.2">
      <c r="B6" s="51" t="s">
        <v>288</v>
      </c>
      <c r="C6" s="52"/>
      <c r="D6" s="52"/>
      <c r="E6" s="52"/>
      <c r="F6" s="52"/>
      <c r="G6" s="53"/>
      <c r="I6" s="60">
        <v>1</v>
      </c>
      <c r="J6" s="20"/>
      <c r="K6" s="20"/>
      <c r="L6" s="20"/>
      <c r="M6" s="20"/>
    </row>
    <row r="8" spans="2:15" ht="15" customHeight="1" x14ac:dyDescent="0.2">
      <c r="B8" s="105" t="str">
        <f>IF(I6=1,"Proponente","Primo Proponente")</f>
        <v>Proponente</v>
      </c>
      <c r="C8" s="106"/>
      <c r="D8" s="106"/>
      <c r="E8" s="106"/>
      <c r="F8" s="106"/>
      <c r="G8" s="106"/>
      <c r="H8" s="106"/>
      <c r="I8" s="106"/>
      <c r="J8" s="106"/>
      <c r="K8" s="106"/>
      <c r="L8" s="106"/>
      <c r="M8" s="107"/>
    </row>
    <row r="9" spans="2:15" ht="15" customHeight="1" x14ac:dyDescent="0.2">
      <c r="B9" s="110" t="s">
        <v>0</v>
      </c>
      <c r="C9" s="111"/>
      <c r="D9" s="112"/>
      <c r="E9" s="129" t="s">
        <v>1475</v>
      </c>
      <c r="F9" s="130"/>
      <c r="G9" s="130"/>
      <c r="H9" s="130"/>
      <c r="I9" s="130"/>
      <c r="J9" s="130"/>
      <c r="K9" s="130"/>
      <c r="L9" s="130"/>
      <c r="M9" s="131"/>
    </row>
    <row r="10" spans="2:15" ht="27.95" customHeight="1" x14ac:dyDescent="0.2">
      <c r="B10" s="110" t="s">
        <v>1</v>
      </c>
      <c r="C10" s="111"/>
      <c r="D10" s="112"/>
      <c r="E10" s="119" t="s">
        <v>1476</v>
      </c>
      <c r="F10" s="120"/>
      <c r="G10" s="120"/>
      <c r="H10" s="120"/>
      <c r="I10" s="120"/>
      <c r="J10" s="120"/>
      <c r="K10" s="120"/>
      <c r="L10" s="120"/>
      <c r="M10" s="121"/>
    </row>
    <row r="11" spans="2:15" ht="15" customHeight="1" x14ac:dyDescent="0.2">
      <c r="B11" s="110" t="s">
        <v>2</v>
      </c>
      <c r="C11" s="111"/>
      <c r="D11" s="112"/>
      <c r="E11" s="119" t="s">
        <v>1477</v>
      </c>
      <c r="F11" s="120"/>
      <c r="G11" s="120"/>
      <c r="H11" s="120"/>
      <c r="I11" s="120"/>
      <c r="J11" s="120"/>
      <c r="K11" s="120"/>
      <c r="L11" s="120"/>
      <c r="M11" s="121"/>
    </row>
    <row r="12" spans="2:15" ht="15" customHeight="1" x14ac:dyDescent="0.2">
      <c r="B12" s="110" t="s">
        <v>3</v>
      </c>
      <c r="C12" s="111"/>
      <c r="D12" s="112"/>
      <c r="E12" s="132">
        <v>80415740580</v>
      </c>
      <c r="F12" s="133"/>
      <c r="G12" s="133"/>
      <c r="H12" s="133"/>
      <c r="I12" s="133"/>
      <c r="J12" s="133"/>
      <c r="K12" s="133"/>
      <c r="L12" s="133"/>
      <c r="M12" s="134"/>
    </row>
    <row r="13" spans="2:15" ht="15" customHeight="1" x14ac:dyDescent="0.2">
      <c r="B13" s="110" t="s">
        <v>4</v>
      </c>
      <c r="C13" s="111"/>
      <c r="D13" s="112"/>
      <c r="E13" s="119" t="s">
        <v>1478</v>
      </c>
      <c r="F13" s="120"/>
      <c r="G13" s="120"/>
      <c r="H13" s="120"/>
      <c r="I13" s="120"/>
      <c r="J13" s="120"/>
      <c r="K13" s="120"/>
      <c r="L13" s="120"/>
      <c r="M13" s="121"/>
    </row>
    <row r="14" spans="2:15" ht="15" customHeight="1" x14ac:dyDescent="0.2">
      <c r="B14" s="110" t="s">
        <v>5</v>
      </c>
      <c r="C14" s="111"/>
      <c r="D14" s="112"/>
      <c r="E14" s="119" t="s">
        <v>1479</v>
      </c>
      <c r="F14" s="120"/>
      <c r="G14" s="120"/>
      <c r="H14" s="120"/>
      <c r="I14" s="120"/>
      <c r="J14" s="120"/>
      <c r="K14" s="120"/>
      <c r="L14" s="120"/>
      <c r="M14" s="121"/>
    </row>
    <row r="15" spans="2:15" ht="15" customHeight="1" x14ac:dyDescent="0.2">
      <c r="B15" s="110" t="s">
        <v>6</v>
      </c>
      <c r="C15" s="111"/>
      <c r="D15" s="112"/>
      <c r="E15" s="141" t="s">
        <v>1481</v>
      </c>
      <c r="F15" s="133"/>
      <c r="G15" s="133"/>
      <c r="H15" s="133"/>
      <c r="I15" s="133"/>
      <c r="J15" s="133"/>
      <c r="K15" s="133"/>
      <c r="L15" s="133"/>
      <c r="M15" s="134"/>
    </row>
    <row r="16" spans="2:15" ht="15" customHeight="1" x14ac:dyDescent="0.2">
      <c r="B16" s="110" t="s">
        <v>7</v>
      </c>
      <c r="C16" s="111"/>
      <c r="D16" s="112"/>
      <c r="E16" s="125" t="s">
        <v>1480</v>
      </c>
      <c r="F16" s="120"/>
      <c r="G16" s="120"/>
      <c r="H16" s="120"/>
      <c r="I16" s="120"/>
      <c r="J16" s="120"/>
      <c r="K16" s="120"/>
      <c r="L16" s="120"/>
      <c r="M16" s="121"/>
    </row>
    <row r="17" spans="2:13" ht="15" customHeight="1" x14ac:dyDescent="0.2">
      <c r="B17" s="110" t="s">
        <v>8</v>
      </c>
      <c r="C17" s="111"/>
      <c r="D17" s="112"/>
      <c r="E17" s="125" t="s">
        <v>1482</v>
      </c>
      <c r="F17" s="120"/>
      <c r="G17" s="120"/>
      <c r="H17" s="120"/>
      <c r="I17" s="120"/>
      <c r="J17" s="120"/>
      <c r="K17" s="120"/>
      <c r="L17" s="120"/>
      <c r="M17" s="121"/>
    </row>
    <row r="18" spans="2:13" ht="15" customHeight="1" x14ac:dyDescent="0.2">
      <c r="B18" s="113" t="s">
        <v>9</v>
      </c>
      <c r="C18" s="114"/>
      <c r="D18" s="115"/>
      <c r="E18" s="119" t="s">
        <v>1551</v>
      </c>
      <c r="F18" s="120"/>
      <c r="G18" s="120"/>
      <c r="H18" s="120"/>
      <c r="I18" s="120"/>
      <c r="J18" s="120"/>
      <c r="K18" s="120"/>
      <c r="L18" s="120"/>
      <c r="M18" s="121"/>
    </row>
    <row r="20" spans="2:13" ht="15" customHeight="1" x14ac:dyDescent="0.2">
      <c r="B20" s="116" t="s">
        <v>10</v>
      </c>
      <c r="C20" s="117"/>
      <c r="D20" s="117"/>
      <c r="E20" s="117"/>
      <c r="F20" s="117"/>
      <c r="G20" s="117"/>
      <c r="H20" s="117"/>
      <c r="I20" s="117"/>
      <c r="J20" s="117"/>
      <c r="K20" s="117"/>
      <c r="L20" s="117"/>
      <c r="M20" s="118"/>
    </row>
    <row r="23" spans="2:13" ht="15" customHeight="1" x14ac:dyDescent="0.2">
      <c r="B23" s="105" t="s">
        <v>580</v>
      </c>
      <c r="C23" s="106"/>
      <c r="D23" s="106"/>
      <c r="E23" s="106"/>
      <c r="F23" s="106"/>
      <c r="G23" s="106"/>
      <c r="H23" s="106"/>
      <c r="I23" s="106"/>
      <c r="J23" s="106"/>
      <c r="K23" s="106"/>
      <c r="L23" s="106"/>
      <c r="M23" s="107"/>
    </row>
    <row r="24" spans="2:13" ht="15" customHeight="1" x14ac:dyDescent="0.2">
      <c r="B24" s="110" t="s">
        <v>0</v>
      </c>
      <c r="C24" s="111"/>
      <c r="D24" s="112"/>
      <c r="E24" s="122"/>
      <c r="F24" s="123"/>
      <c r="G24" s="123"/>
      <c r="H24" s="123"/>
      <c r="I24" s="123"/>
      <c r="J24" s="123"/>
      <c r="K24" s="123"/>
      <c r="L24" s="123"/>
      <c r="M24" s="124"/>
    </row>
    <row r="25" spans="2:13" ht="15" customHeight="1" x14ac:dyDescent="0.2">
      <c r="B25" s="110" t="s">
        <v>1</v>
      </c>
      <c r="C25" s="111"/>
      <c r="D25" s="112"/>
      <c r="E25" s="135"/>
      <c r="F25" s="136"/>
      <c r="G25" s="136"/>
      <c r="H25" s="136"/>
      <c r="I25" s="136"/>
      <c r="J25" s="136"/>
      <c r="K25" s="136"/>
      <c r="L25" s="136"/>
      <c r="M25" s="137"/>
    </row>
    <row r="26" spans="2:13" ht="15" customHeight="1" x14ac:dyDescent="0.2">
      <c r="B26" s="110" t="s">
        <v>2</v>
      </c>
      <c r="C26" s="111"/>
      <c r="D26" s="112"/>
      <c r="E26" s="135"/>
      <c r="F26" s="136"/>
      <c r="G26" s="136"/>
      <c r="H26" s="136"/>
      <c r="I26" s="136"/>
      <c r="J26" s="136"/>
      <c r="K26" s="136"/>
      <c r="L26" s="136"/>
      <c r="M26" s="137"/>
    </row>
    <row r="27" spans="2:13" ht="15" customHeight="1" x14ac:dyDescent="0.2">
      <c r="B27" s="110" t="s">
        <v>3</v>
      </c>
      <c r="C27" s="111"/>
      <c r="D27" s="112"/>
      <c r="E27" s="138"/>
      <c r="F27" s="139"/>
      <c r="G27" s="139"/>
      <c r="H27" s="139"/>
      <c r="I27" s="139"/>
      <c r="J27" s="139"/>
      <c r="K27" s="139"/>
      <c r="L27" s="139"/>
      <c r="M27" s="140"/>
    </row>
    <row r="28" spans="2:13" ht="15" customHeight="1" x14ac:dyDescent="0.2">
      <c r="B28" s="110" t="s">
        <v>4</v>
      </c>
      <c r="C28" s="111"/>
      <c r="D28" s="112"/>
      <c r="E28" s="135"/>
      <c r="F28" s="136"/>
      <c r="G28" s="136"/>
      <c r="H28" s="136"/>
      <c r="I28" s="136"/>
      <c r="J28" s="136"/>
      <c r="K28" s="136"/>
      <c r="L28" s="136"/>
      <c r="M28" s="137"/>
    </row>
    <row r="29" spans="2:13" ht="15" customHeight="1" x14ac:dyDescent="0.2">
      <c r="B29" s="110" t="s">
        <v>5</v>
      </c>
      <c r="C29" s="111"/>
      <c r="D29" s="112"/>
      <c r="E29" s="135"/>
      <c r="F29" s="136"/>
      <c r="G29" s="136"/>
      <c r="H29" s="136"/>
      <c r="I29" s="136"/>
      <c r="J29" s="136"/>
      <c r="K29" s="136"/>
      <c r="L29" s="136"/>
      <c r="M29" s="137"/>
    </row>
    <row r="30" spans="2:13" ht="15" customHeight="1" x14ac:dyDescent="0.2">
      <c r="B30" s="110" t="s">
        <v>6</v>
      </c>
      <c r="C30" s="111"/>
      <c r="D30" s="112"/>
      <c r="E30" s="138"/>
      <c r="F30" s="139"/>
      <c r="G30" s="139"/>
      <c r="H30" s="139"/>
      <c r="I30" s="139"/>
      <c r="J30" s="139"/>
      <c r="K30" s="139"/>
      <c r="L30" s="139"/>
      <c r="M30" s="140"/>
    </row>
    <row r="31" spans="2:13" ht="15" customHeight="1" x14ac:dyDescent="0.2">
      <c r="B31" s="110" t="s">
        <v>7</v>
      </c>
      <c r="C31" s="111"/>
      <c r="D31" s="112"/>
      <c r="E31" s="135"/>
      <c r="F31" s="136"/>
      <c r="G31" s="136"/>
      <c r="H31" s="136"/>
      <c r="I31" s="136"/>
      <c r="J31" s="136"/>
      <c r="K31" s="136"/>
      <c r="L31" s="136"/>
      <c r="M31" s="137"/>
    </row>
    <row r="32" spans="2:13" ht="15" customHeight="1" x14ac:dyDescent="0.2">
      <c r="B32" s="110" t="s">
        <v>8</v>
      </c>
      <c r="C32" s="111"/>
      <c r="D32" s="112"/>
      <c r="E32" s="135"/>
      <c r="F32" s="136"/>
      <c r="G32" s="136"/>
      <c r="H32" s="136"/>
      <c r="I32" s="136"/>
      <c r="J32" s="136"/>
      <c r="K32" s="136"/>
      <c r="L32" s="136"/>
      <c r="M32" s="137"/>
    </row>
    <row r="33" spans="2:13" ht="15" customHeight="1" x14ac:dyDescent="0.2">
      <c r="B33" s="113" t="s">
        <v>9</v>
      </c>
      <c r="C33" s="114"/>
      <c r="D33" s="115"/>
      <c r="E33" s="135"/>
      <c r="F33" s="136"/>
      <c r="G33" s="136"/>
      <c r="H33" s="136"/>
      <c r="I33" s="136"/>
      <c r="J33" s="136"/>
      <c r="K33" s="136"/>
      <c r="L33" s="136"/>
      <c r="M33" s="137"/>
    </row>
    <row r="35" spans="2:13" ht="15" customHeight="1" x14ac:dyDescent="0.2">
      <c r="B35" s="116" t="s">
        <v>10</v>
      </c>
      <c r="C35" s="117"/>
      <c r="D35" s="117"/>
      <c r="E35" s="117"/>
      <c r="F35" s="117"/>
      <c r="G35" s="117"/>
      <c r="H35" s="117"/>
      <c r="I35" s="117"/>
      <c r="J35" s="117"/>
      <c r="K35" s="117"/>
      <c r="L35" s="117"/>
      <c r="M35" s="118"/>
    </row>
    <row r="38" spans="2:13" ht="15" customHeight="1" x14ac:dyDescent="0.2">
      <c r="B38" s="105" t="s">
        <v>581</v>
      </c>
      <c r="C38" s="106"/>
      <c r="D38" s="106"/>
      <c r="E38" s="106"/>
      <c r="F38" s="106"/>
      <c r="G38" s="106"/>
      <c r="H38" s="106"/>
      <c r="I38" s="106"/>
      <c r="J38" s="106"/>
      <c r="K38" s="106"/>
      <c r="L38" s="106"/>
      <c r="M38" s="107"/>
    </row>
    <row r="39" spans="2:13" ht="15" customHeight="1" x14ac:dyDescent="0.2">
      <c r="B39" s="110" t="s">
        <v>0</v>
      </c>
      <c r="C39" s="111"/>
      <c r="D39" s="112"/>
      <c r="E39" s="122"/>
      <c r="F39" s="123"/>
      <c r="G39" s="123"/>
      <c r="H39" s="123"/>
      <c r="I39" s="123"/>
      <c r="J39" s="123"/>
      <c r="K39" s="123"/>
      <c r="L39" s="123"/>
      <c r="M39" s="124"/>
    </row>
    <row r="40" spans="2:13" ht="15" customHeight="1" x14ac:dyDescent="0.2">
      <c r="B40" s="110" t="s">
        <v>1</v>
      </c>
      <c r="C40" s="111"/>
      <c r="D40" s="112"/>
      <c r="E40" s="135"/>
      <c r="F40" s="136"/>
      <c r="G40" s="136"/>
      <c r="H40" s="136"/>
      <c r="I40" s="136"/>
      <c r="J40" s="136"/>
      <c r="K40" s="136"/>
      <c r="L40" s="136"/>
      <c r="M40" s="137"/>
    </row>
    <row r="41" spans="2:13" ht="15" customHeight="1" x14ac:dyDescent="0.2">
      <c r="B41" s="110" t="s">
        <v>2</v>
      </c>
      <c r="C41" s="111"/>
      <c r="D41" s="112"/>
      <c r="E41" s="135"/>
      <c r="F41" s="136"/>
      <c r="G41" s="136"/>
      <c r="H41" s="136"/>
      <c r="I41" s="136"/>
      <c r="J41" s="136"/>
      <c r="K41" s="136"/>
      <c r="L41" s="136"/>
      <c r="M41" s="137"/>
    </row>
    <row r="42" spans="2:13" ht="15" customHeight="1" x14ac:dyDescent="0.2">
      <c r="B42" s="110" t="s">
        <v>3</v>
      </c>
      <c r="C42" s="111"/>
      <c r="D42" s="112"/>
      <c r="E42" s="138"/>
      <c r="F42" s="139"/>
      <c r="G42" s="139"/>
      <c r="H42" s="139"/>
      <c r="I42" s="139"/>
      <c r="J42" s="139"/>
      <c r="K42" s="139"/>
      <c r="L42" s="139"/>
      <c r="M42" s="140"/>
    </row>
    <row r="43" spans="2:13" ht="15" customHeight="1" x14ac:dyDescent="0.2">
      <c r="B43" s="110" t="s">
        <v>4</v>
      </c>
      <c r="C43" s="111"/>
      <c r="D43" s="112"/>
      <c r="E43" s="135"/>
      <c r="F43" s="136"/>
      <c r="G43" s="136"/>
      <c r="H43" s="136"/>
      <c r="I43" s="136"/>
      <c r="J43" s="136"/>
      <c r="K43" s="136"/>
      <c r="L43" s="136"/>
      <c r="M43" s="137"/>
    </row>
    <row r="44" spans="2:13" ht="15" customHeight="1" x14ac:dyDescent="0.2">
      <c r="B44" s="110" t="s">
        <v>5</v>
      </c>
      <c r="C44" s="111"/>
      <c r="D44" s="112"/>
      <c r="E44" s="135"/>
      <c r="F44" s="136"/>
      <c r="G44" s="136"/>
      <c r="H44" s="136"/>
      <c r="I44" s="136"/>
      <c r="J44" s="136"/>
      <c r="K44" s="136"/>
      <c r="L44" s="136"/>
      <c r="M44" s="137"/>
    </row>
    <row r="45" spans="2:13" ht="15" customHeight="1" x14ac:dyDescent="0.2">
      <c r="B45" s="110" t="s">
        <v>6</v>
      </c>
      <c r="C45" s="111"/>
      <c r="D45" s="112"/>
      <c r="E45" s="138"/>
      <c r="F45" s="139"/>
      <c r="G45" s="139"/>
      <c r="H45" s="139"/>
      <c r="I45" s="139"/>
      <c r="J45" s="139"/>
      <c r="K45" s="139"/>
      <c r="L45" s="139"/>
      <c r="M45" s="140"/>
    </row>
    <row r="46" spans="2:13" ht="15" customHeight="1" x14ac:dyDescent="0.2">
      <c r="B46" s="110" t="s">
        <v>7</v>
      </c>
      <c r="C46" s="111"/>
      <c r="D46" s="112"/>
      <c r="E46" s="135"/>
      <c r="F46" s="136"/>
      <c r="G46" s="136"/>
      <c r="H46" s="136"/>
      <c r="I46" s="136"/>
      <c r="J46" s="136"/>
      <c r="K46" s="136"/>
      <c r="L46" s="136"/>
      <c r="M46" s="137"/>
    </row>
    <row r="47" spans="2:13" ht="15" customHeight="1" x14ac:dyDescent="0.2">
      <c r="B47" s="110" t="s">
        <v>8</v>
      </c>
      <c r="C47" s="111"/>
      <c r="D47" s="112"/>
      <c r="E47" s="135"/>
      <c r="F47" s="136"/>
      <c r="G47" s="136"/>
      <c r="H47" s="136"/>
      <c r="I47" s="136"/>
      <c r="J47" s="136"/>
      <c r="K47" s="136"/>
      <c r="L47" s="136"/>
      <c r="M47" s="137"/>
    </row>
    <row r="48" spans="2:13" ht="15" customHeight="1" x14ac:dyDescent="0.2">
      <c r="B48" s="113" t="s">
        <v>9</v>
      </c>
      <c r="C48" s="114"/>
      <c r="D48" s="115"/>
      <c r="E48" s="135"/>
      <c r="F48" s="136"/>
      <c r="G48" s="136"/>
      <c r="H48" s="136"/>
      <c r="I48" s="136"/>
      <c r="J48" s="136"/>
      <c r="K48" s="136"/>
      <c r="L48" s="136"/>
      <c r="M48" s="137"/>
    </row>
    <row r="50" spans="2:13" ht="15" customHeight="1" x14ac:dyDescent="0.2">
      <c r="B50" s="116" t="s">
        <v>538</v>
      </c>
      <c r="C50" s="117"/>
      <c r="D50" s="117"/>
      <c r="E50" s="117"/>
      <c r="F50" s="117"/>
      <c r="G50" s="117"/>
      <c r="H50" s="117"/>
      <c r="I50" s="117"/>
      <c r="J50" s="117"/>
      <c r="K50" s="117"/>
      <c r="L50" s="117"/>
      <c r="M50" s="118"/>
    </row>
    <row r="53" spans="2:13" ht="15" customHeight="1" x14ac:dyDescent="0.2">
      <c r="B53" s="105" t="s">
        <v>11</v>
      </c>
      <c r="C53" s="106"/>
      <c r="D53" s="106"/>
      <c r="E53" s="106"/>
      <c r="F53" s="106"/>
      <c r="G53" s="106"/>
      <c r="H53" s="106"/>
      <c r="I53" s="106"/>
      <c r="J53" s="106"/>
      <c r="K53" s="106"/>
      <c r="L53" s="106"/>
      <c r="M53" s="107"/>
    </row>
    <row r="54" spans="2:13" ht="15" customHeight="1" x14ac:dyDescent="0.2">
      <c r="B54" s="110" t="s">
        <v>0</v>
      </c>
      <c r="C54" s="111"/>
      <c r="D54" s="112"/>
      <c r="E54" s="129" t="s">
        <v>1475</v>
      </c>
      <c r="F54" s="130"/>
      <c r="G54" s="130"/>
      <c r="H54" s="130"/>
      <c r="I54" s="130"/>
      <c r="J54" s="130"/>
      <c r="K54" s="130"/>
      <c r="L54" s="130"/>
      <c r="M54" s="131"/>
    </row>
    <row r="55" spans="2:13" ht="23.1" customHeight="1" x14ac:dyDescent="0.2">
      <c r="B55" s="110" t="s">
        <v>1</v>
      </c>
      <c r="C55" s="111"/>
      <c r="D55" s="112"/>
      <c r="E55" s="119" t="s">
        <v>1476</v>
      </c>
      <c r="F55" s="120"/>
      <c r="G55" s="120"/>
      <c r="H55" s="120"/>
      <c r="I55" s="120"/>
      <c r="J55" s="120"/>
      <c r="K55" s="120"/>
      <c r="L55" s="120"/>
      <c r="M55" s="121"/>
    </row>
    <row r="56" spans="2:13" ht="15" customHeight="1" x14ac:dyDescent="0.2">
      <c r="B56" s="110" t="s">
        <v>2</v>
      </c>
      <c r="C56" s="111"/>
      <c r="D56" s="112"/>
      <c r="E56" s="119" t="s">
        <v>1477</v>
      </c>
      <c r="F56" s="120"/>
      <c r="G56" s="120"/>
      <c r="H56" s="120"/>
      <c r="I56" s="120"/>
      <c r="J56" s="120"/>
      <c r="K56" s="120"/>
      <c r="L56" s="120"/>
      <c r="M56" s="121"/>
    </row>
    <row r="57" spans="2:13" ht="15" customHeight="1" x14ac:dyDescent="0.2">
      <c r="B57" s="110" t="s">
        <v>3</v>
      </c>
      <c r="C57" s="111"/>
      <c r="D57" s="112"/>
      <c r="E57" s="132">
        <v>80415740580</v>
      </c>
      <c r="F57" s="133"/>
      <c r="G57" s="133"/>
      <c r="H57" s="133"/>
      <c r="I57" s="133"/>
      <c r="J57" s="133"/>
      <c r="K57" s="133"/>
      <c r="L57" s="133"/>
      <c r="M57" s="134"/>
    </row>
    <row r="58" spans="2:13" ht="15" customHeight="1" x14ac:dyDescent="0.2">
      <c r="B58" s="110" t="s">
        <v>4</v>
      </c>
      <c r="C58" s="111"/>
      <c r="D58" s="112"/>
      <c r="E58" s="119" t="s">
        <v>1478</v>
      </c>
      <c r="F58" s="120"/>
      <c r="G58" s="120"/>
      <c r="H58" s="120"/>
      <c r="I58" s="120"/>
      <c r="J58" s="120"/>
      <c r="K58" s="120"/>
      <c r="L58" s="120"/>
      <c r="M58" s="121"/>
    </row>
    <row r="59" spans="2:13" ht="15" customHeight="1" x14ac:dyDescent="0.2">
      <c r="B59" s="110" t="s">
        <v>5</v>
      </c>
      <c r="C59" s="111"/>
      <c r="D59" s="112"/>
      <c r="E59" s="119" t="s">
        <v>1479</v>
      </c>
      <c r="F59" s="120"/>
      <c r="G59" s="120"/>
      <c r="H59" s="120"/>
      <c r="I59" s="120"/>
      <c r="J59" s="120"/>
      <c r="K59" s="120"/>
      <c r="L59" s="120"/>
      <c r="M59" s="121"/>
    </row>
    <row r="60" spans="2:13" ht="15" customHeight="1" x14ac:dyDescent="0.2">
      <c r="B60" s="110" t="s">
        <v>6</v>
      </c>
      <c r="C60" s="111"/>
      <c r="D60" s="112"/>
      <c r="E60" s="141" t="s">
        <v>1481</v>
      </c>
      <c r="F60" s="133"/>
      <c r="G60" s="133"/>
      <c r="H60" s="133"/>
      <c r="I60" s="133"/>
      <c r="J60" s="133"/>
      <c r="K60" s="133"/>
      <c r="L60" s="133"/>
      <c r="M60" s="134"/>
    </row>
    <row r="61" spans="2:13" ht="15" customHeight="1" x14ac:dyDescent="0.2">
      <c r="B61" s="110" t="s">
        <v>7</v>
      </c>
      <c r="C61" s="111"/>
      <c r="D61" s="112"/>
      <c r="E61" s="125" t="s">
        <v>1480</v>
      </c>
      <c r="F61" s="120"/>
      <c r="G61" s="120"/>
      <c r="H61" s="120"/>
      <c r="I61" s="120"/>
      <c r="J61" s="120"/>
      <c r="K61" s="120"/>
      <c r="L61" s="120"/>
      <c r="M61" s="121"/>
    </row>
    <row r="62" spans="2:13" ht="15" customHeight="1" x14ac:dyDescent="0.2">
      <c r="B62" s="110" t="s">
        <v>8</v>
      </c>
      <c r="C62" s="111"/>
      <c r="D62" s="112"/>
      <c r="E62" s="125" t="s">
        <v>1482</v>
      </c>
      <c r="F62" s="120"/>
      <c r="G62" s="120"/>
      <c r="H62" s="120"/>
      <c r="I62" s="120"/>
      <c r="J62" s="120"/>
      <c r="K62" s="120"/>
      <c r="L62" s="120"/>
      <c r="M62" s="121"/>
    </row>
    <row r="63" spans="2:13" ht="15" customHeight="1" x14ac:dyDescent="0.2">
      <c r="B63" s="113" t="s">
        <v>9</v>
      </c>
      <c r="C63" s="114"/>
      <c r="D63" s="115"/>
      <c r="E63" s="119" t="s">
        <v>1551</v>
      </c>
      <c r="F63" s="120"/>
      <c r="G63" s="120"/>
      <c r="H63" s="120"/>
      <c r="I63" s="120"/>
      <c r="J63" s="120"/>
      <c r="K63" s="120"/>
      <c r="L63" s="120"/>
      <c r="M63" s="121"/>
    </row>
    <row r="65" spans="2:13" ht="15" customHeight="1" x14ac:dyDescent="0.2">
      <c r="B65" s="116" t="s">
        <v>538</v>
      </c>
      <c r="C65" s="117"/>
      <c r="D65" s="117"/>
      <c r="E65" s="117"/>
      <c r="F65" s="117"/>
      <c r="G65" s="117"/>
      <c r="H65" s="117"/>
      <c r="I65" s="117"/>
      <c r="J65" s="117"/>
      <c r="K65" s="117"/>
      <c r="L65" s="117"/>
      <c r="M65" s="118"/>
    </row>
    <row r="68" spans="2:13" ht="15" customHeight="1" x14ac:dyDescent="0.2">
      <c r="B68" s="105" t="s">
        <v>540</v>
      </c>
      <c r="C68" s="106"/>
      <c r="D68" s="106"/>
      <c r="E68" s="106"/>
      <c r="F68" s="106"/>
      <c r="G68" s="106"/>
      <c r="H68" s="106"/>
      <c r="I68" s="106"/>
      <c r="J68" s="106"/>
      <c r="K68" s="106"/>
      <c r="L68" s="106"/>
      <c r="M68" s="107"/>
    </row>
    <row r="69" spans="2:13" ht="112.5" customHeight="1" x14ac:dyDescent="0.2">
      <c r="B69" s="126"/>
      <c r="C69" s="127"/>
      <c r="D69" s="127"/>
      <c r="E69" s="127"/>
      <c r="F69" s="127"/>
      <c r="G69" s="127"/>
      <c r="H69" s="127"/>
      <c r="I69" s="127"/>
      <c r="J69" s="127"/>
      <c r="K69" s="127"/>
      <c r="L69" s="127"/>
      <c r="M69" s="128"/>
    </row>
    <row r="71" spans="2:13" ht="15" customHeight="1" x14ac:dyDescent="0.2">
      <c r="B71" s="9" t="s">
        <v>295</v>
      </c>
      <c r="C71" s="10"/>
      <c r="D71" s="10"/>
      <c r="E71" s="10"/>
      <c r="F71" s="10"/>
      <c r="G71" s="10"/>
      <c r="H71" s="10"/>
      <c r="I71" s="10"/>
      <c r="J71" s="10"/>
      <c r="K71" s="10"/>
      <c r="L71" s="10"/>
      <c r="M71" s="11"/>
    </row>
    <row r="74" spans="2:13" ht="15" customHeight="1" x14ac:dyDescent="0.2">
      <c r="B74" s="105" t="s">
        <v>541</v>
      </c>
      <c r="C74" s="106"/>
      <c r="D74" s="106"/>
      <c r="E74" s="106"/>
      <c r="F74" s="106"/>
      <c r="G74" s="106"/>
      <c r="H74" s="106"/>
      <c r="I74" s="106"/>
      <c r="J74" s="106"/>
      <c r="K74" s="106"/>
      <c r="L74" s="106"/>
      <c r="M74" s="107"/>
    </row>
    <row r="75" spans="2:13" ht="112.5" customHeight="1" x14ac:dyDescent="0.2">
      <c r="B75" s="126"/>
      <c r="C75" s="127"/>
      <c r="D75" s="127"/>
      <c r="E75" s="127"/>
      <c r="F75" s="127"/>
      <c r="G75" s="127"/>
      <c r="H75" s="127"/>
      <c r="I75" s="127"/>
      <c r="J75" s="127"/>
      <c r="K75" s="127"/>
      <c r="L75" s="127"/>
      <c r="M75" s="128"/>
    </row>
  </sheetData>
  <sheetProtection algorithmName="SHA-1" hashValue="wwjiYxahMlasGEH6LnmQ2Gc2srg=" saltValue="V975N18Peh19y4P5eWWW8A==" spinCount="100000" sheet="1" objects="1" scenarios="1"/>
  <mergeCells count="93">
    <mergeCell ref="E40:M40"/>
    <mergeCell ref="E15:M15"/>
    <mergeCell ref="E16:M16"/>
    <mergeCell ref="E17:M17"/>
    <mergeCell ref="E18:M18"/>
    <mergeCell ref="B38:M38"/>
    <mergeCell ref="B18:D18"/>
    <mergeCell ref="B24:D24"/>
    <mergeCell ref="B25:D25"/>
    <mergeCell ref="B26:D26"/>
    <mergeCell ref="B27:D27"/>
    <mergeCell ref="B28:D28"/>
    <mergeCell ref="B29:D29"/>
    <mergeCell ref="B40:D40"/>
    <mergeCell ref="B30:D30"/>
    <mergeCell ref="B20:M20"/>
    <mergeCell ref="B75:M75"/>
    <mergeCell ref="B23:M23"/>
    <mergeCell ref="E30:M30"/>
    <mergeCell ref="E31:M31"/>
    <mergeCell ref="E32:M32"/>
    <mergeCell ref="E33:M33"/>
    <mergeCell ref="E45:M45"/>
    <mergeCell ref="E46:M46"/>
    <mergeCell ref="E47:M47"/>
    <mergeCell ref="E48:M48"/>
    <mergeCell ref="E24:M24"/>
    <mergeCell ref="E25:M25"/>
    <mergeCell ref="E26:M26"/>
    <mergeCell ref="E27:M27"/>
    <mergeCell ref="E28:M28"/>
    <mergeCell ref="E29:M29"/>
    <mergeCell ref="E41:M41"/>
    <mergeCell ref="E42:M42"/>
    <mergeCell ref="E43:M43"/>
    <mergeCell ref="E44:M44"/>
    <mergeCell ref="E60:M60"/>
    <mergeCell ref="B53:M53"/>
    <mergeCell ref="E54:M54"/>
    <mergeCell ref="E55:M55"/>
    <mergeCell ref="E56:M56"/>
    <mergeCell ref="E57:M57"/>
    <mergeCell ref="E58:M58"/>
    <mergeCell ref="B41:D41"/>
    <mergeCell ref="B42:D42"/>
    <mergeCell ref="B43:D43"/>
    <mergeCell ref="B44:D44"/>
    <mergeCell ref="B45:D45"/>
    <mergeCell ref="B4:M4"/>
    <mergeCell ref="B9:D9"/>
    <mergeCell ref="B10:D10"/>
    <mergeCell ref="B11:D11"/>
    <mergeCell ref="B12:D12"/>
    <mergeCell ref="B8:M8"/>
    <mergeCell ref="E9:M9"/>
    <mergeCell ref="E10:M10"/>
    <mergeCell ref="E11:M11"/>
    <mergeCell ref="E12:M12"/>
    <mergeCell ref="B13:D13"/>
    <mergeCell ref="B14:D14"/>
    <mergeCell ref="B15:D15"/>
    <mergeCell ref="B16:D16"/>
    <mergeCell ref="B17:D17"/>
    <mergeCell ref="B35:M35"/>
    <mergeCell ref="B31:D31"/>
    <mergeCell ref="B32:D32"/>
    <mergeCell ref="B33:D33"/>
    <mergeCell ref="B39:D39"/>
    <mergeCell ref="E14:M14"/>
    <mergeCell ref="E13:M13"/>
    <mergeCell ref="E39:M39"/>
    <mergeCell ref="B74:M74"/>
    <mergeCell ref="B58:D58"/>
    <mergeCell ref="B59:D59"/>
    <mergeCell ref="B60:D60"/>
    <mergeCell ref="B61:D61"/>
    <mergeCell ref="B62:D62"/>
    <mergeCell ref="E61:M61"/>
    <mergeCell ref="E62:M62"/>
    <mergeCell ref="E63:M63"/>
    <mergeCell ref="E59:M59"/>
    <mergeCell ref="B69:M69"/>
    <mergeCell ref="B65:M65"/>
    <mergeCell ref="B56:D56"/>
    <mergeCell ref="B57:D57"/>
    <mergeCell ref="B63:D63"/>
    <mergeCell ref="B68:M68"/>
    <mergeCell ref="B46:D46"/>
    <mergeCell ref="B47:D47"/>
    <mergeCell ref="B48:D48"/>
    <mergeCell ref="B54:D54"/>
    <mergeCell ref="B55:D55"/>
    <mergeCell ref="B50:M50"/>
  </mergeCells>
  <dataValidations count="1">
    <dataValidation type="list" allowBlank="1" showInputMessage="1" showErrorMessage="1" sqref="I6">
      <formula1>"1,2,3"</formula1>
    </dataValidation>
  </dataValidations>
  <hyperlinks>
    <hyperlink ref="B18" r:id="rId1"/>
    <hyperlink ref="B33" r:id="rId2"/>
    <hyperlink ref="B48" r:id="rId3"/>
    <hyperlink ref="B63" r:id="rId4"/>
    <hyperlink ref="G2" location="'Indice sezioni'!A1" display="Torna all'indice"/>
    <hyperlink ref="E16" r:id="rId5"/>
    <hyperlink ref="E17" r:id="rId6"/>
    <hyperlink ref="E61" r:id="rId7"/>
    <hyperlink ref="E62" r:id="rId8"/>
  </hyperlinks>
  <pageMargins left="0.25" right="0.25" top="0.75" bottom="0.75" header="0.3" footer="0.3"/>
  <pageSetup paperSize="9" orientation="portrait" horizontalDpi="300" verticalDpi="300" r:id="rId9"/>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1"/>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1280</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1502</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311.25" customHeight="1" x14ac:dyDescent="0.2">
      <c r="B21" s="174" t="s">
        <v>1608</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43101</v>
      </c>
      <c r="I73" s="156"/>
    </row>
    <row r="76" spans="2:18" ht="15" customHeight="1" x14ac:dyDescent="0.2">
      <c r="B76" s="155" t="s">
        <v>324</v>
      </c>
      <c r="C76" s="155"/>
      <c r="D76" s="155"/>
      <c r="E76" s="155"/>
      <c r="F76" s="155"/>
      <c r="H76" s="156">
        <v>44196</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row>
    <row r="88" spans="2:17" ht="15" customHeight="1" x14ac:dyDescent="0.2">
      <c r="B88" s="225" t="s">
        <v>571</v>
      </c>
      <c r="C88" s="226"/>
      <c r="D88" s="226"/>
      <c r="E88" s="226"/>
      <c r="F88" s="226"/>
      <c r="G88" s="226"/>
      <c r="H88" s="226"/>
      <c r="I88" s="226"/>
      <c r="J88" s="226"/>
      <c r="K88" s="239">
        <v>239334.50161285169</v>
      </c>
      <c r="L88" s="240"/>
      <c r="M88" s="241"/>
    </row>
    <row r="89" spans="2:17" ht="15" customHeight="1" x14ac:dyDescent="0.2">
      <c r="B89" s="225" t="s">
        <v>327</v>
      </c>
      <c r="C89" s="226"/>
      <c r="D89" s="226"/>
      <c r="E89" s="226"/>
      <c r="F89" s="226"/>
      <c r="G89" s="226"/>
      <c r="H89" s="226"/>
      <c r="I89" s="226"/>
      <c r="J89" s="226"/>
      <c r="K89" s="239"/>
      <c r="L89" s="240"/>
      <c r="M89" s="241"/>
    </row>
    <row r="90" spans="2:17" ht="15" customHeight="1" x14ac:dyDescent="0.2">
      <c r="B90" s="225" t="s">
        <v>328</v>
      </c>
      <c r="C90" s="226"/>
      <c r="D90" s="226"/>
      <c r="E90" s="226"/>
      <c r="F90" s="226"/>
      <c r="G90" s="226"/>
      <c r="H90" s="226"/>
      <c r="I90" s="226"/>
      <c r="J90" s="226"/>
      <c r="K90" s="239">
        <v>3571203</v>
      </c>
      <c r="L90" s="240"/>
      <c r="M90" s="241"/>
    </row>
    <row r="91" spans="2:17" ht="15" customHeight="1" x14ac:dyDescent="0.2">
      <c r="B91" s="225" t="s">
        <v>329</v>
      </c>
      <c r="C91" s="226"/>
      <c r="D91" s="226"/>
      <c r="E91" s="226"/>
      <c r="F91" s="226"/>
      <c r="G91" s="226"/>
      <c r="H91" s="226"/>
      <c r="I91" s="226"/>
      <c r="J91" s="226"/>
      <c r="K91" s="239">
        <v>0</v>
      </c>
      <c r="L91" s="240"/>
      <c r="M91" s="241"/>
    </row>
    <row r="92" spans="2:17" ht="15" customHeight="1" x14ac:dyDescent="0.2">
      <c r="B92" s="225" t="s">
        <v>330</v>
      </c>
      <c r="C92" s="226"/>
      <c r="D92" s="226"/>
      <c r="E92" s="226"/>
      <c r="F92" s="226"/>
      <c r="G92" s="226"/>
      <c r="H92" s="226"/>
      <c r="I92" s="226"/>
      <c r="J92" s="226"/>
      <c r="K92" s="239"/>
      <c r="L92" s="240"/>
      <c r="M92" s="241"/>
    </row>
    <row r="93" spans="2:17" ht="15" customHeight="1" x14ac:dyDescent="0.2">
      <c r="B93" s="225" t="s">
        <v>331</v>
      </c>
      <c r="C93" s="226"/>
      <c r="D93" s="226"/>
      <c r="E93" s="226"/>
      <c r="F93" s="226"/>
      <c r="G93" s="226"/>
      <c r="H93" s="226"/>
      <c r="I93" s="226"/>
      <c r="J93" s="226"/>
      <c r="K93" s="239"/>
      <c r="L93" s="240"/>
      <c r="M93" s="241"/>
    </row>
    <row r="94" spans="2:17" ht="15" customHeight="1" x14ac:dyDescent="0.2">
      <c r="B94" s="225" t="s">
        <v>332</v>
      </c>
      <c r="C94" s="226"/>
      <c r="D94" s="226"/>
      <c r="E94" s="226"/>
      <c r="F94" s="226"/>
      <c r="G94" s="226"/>
      <c r="H94" s="226"/>
      <c r="I94" s="226"/>
      <c r="J94" s="226"/>
      <c r="K94" s="239"/>
      <c r="L94" s="240"/>
      <c r="M94" s="241"/>
    </row>
    <row r="95" spans="2:17" ht="15" customHeight="1" x14ac:dyDescent="0.2">
      <c r="B95" s="225" t="s">
        <v>333</v>
      </c>
      <c r="C95" s="226"/>
      <c r="D95" s="226"/>
      <c r="E95" s="226"/>
      <c r="F95" s="226"/>
      <c r="G95" s="226"/>
      <c r="H95" s="226"/>
      <c r="I95" s="226"/>
      <c r="J95" s="226"/>
      <c r="K95" s="239"/>
      <c r="L95" s="240"/>
      <c r="M95" s="241"/>
    </row>
    <row r="96" spans="2:17" ht="15" customHeight="1" x14ac:dyDescent="0.2">
      <c r="B96" s="225" t="s">
        <v>334</v>
      </c>
      <c r="C96" s="226"/>
      <c r="D96" s="226"/>
      <c r="E96" s="226"/>
      <c r="F96" s="226"/>
      <c r="G96" s="226"/>
      <c r="H96" s="226"/>
      <c r="I96" s="226"/>
      <c r="J96" s="226"/>
      <c r="K96" s="239"/>
      <c r="L96" s="240"/>
      <c r="M96" s="241"/>
    </row>
    <row r="97" spans="2:13" ht="15" customHeight="1" x14ac:dyDescent="0.2">
      <c r="B97" s="225" t="s">
        <v>335</v>
      </c>
      <c r="C97" s="226"/>
      <c r="D97" s="226"/>
      <c r="E97" s="226"/>
      <c r="F97" s="226"/>
      <c r="G97" s="226"/>
      <c r="H97" s="226"/>
      <c r="I97" s="226"/>
      <c r="J97" s="226"/>
      <c r="K97" s="239"/>
      <c r="L97" s="240"/>
      <c r="M97" s="241"/>
    </row>
    <row r="98" spans="2:13" ht="15" customHeight="1" x14ac:dyDescent="0.2">
      <c r="B98" s="225" t="s">
        <v>336</v>
      </c>
      <c r="C98" s="226"/>
      <c r="D98" s="226"/>
      <c r="E98" s="226"/>
      <c r="F98" s="226"/>
      <c r="G98" s="226"/>
      <c r="H98" s="226"/>
      <c r="I98" s="226"/>
      <c r="J98" s="226"/>
      <c r="K98" s="239">
        <v>785664.66</v>
      </c>
      <c r="L98" s="240"/>
      <c r="M98" s="241"/>
    </row>
    <row r="99" spans="2:13" ht="15" customHeight="1" x14ac:dyDescent="0.2">
      <c r="B99" s="225" t="s">
        <v>143</v>
      </c>
      <c r="C99" s="226"/>
      <c r="D99" s="226"/>
      <c r="E99" s="226"/>
      <c r="F99" s="226"/>
      <c r="G99" s="226"/>
      <c r="H99" s="226"/>
      <c r="I99" s="226"/>
      <c r="J99" s="226"/>
      <c r="K99" s="239"/>
      <c r="L99" s="240"/>
      <c r="M99" s="241"/>
    </row>
    <row r="100" spans="2:13" ht="7.5" customHeight="1" x14ac:dyDescent="0.2"/>
    <row r="101" spans="2:13" ht="15" customHeight="1" x14ac:dyDescent="0.2">
      <c r="B101" s="225" t="s">
        <v>338</v>
      </c>
      <c r="C101" s="226"/>
      <c r="D101" s="226"/>
      <c r="E101" s="226"/>
      <c r="F101" s="226"/>
      <c r="G101" s="226"/>
      <c r="H101" s="226"/>
      <c r="I101" s="226"/>
      <c r="J101" s="226"/>
      <c r="K101" s="242">
        <f>IF(SUM(K80:K99)=0,"",SUM(K80:K99))</f>
        <v>4596202.1616128515</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1563</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4</v>
      </c>
      <c r="L118" s="236"/>
      <c r="M118" s="235"/>
    </row>
    <row r="119" spans="2:17" ht="15" customHeight="1" x14ac:dyDescent="0.2">
      <c r="B119" s="225" t="s">
        <v>344</v>
      </c>
      <c r="C119" s="226"/>
      <c r="D119" s="226"/>
      <c r="E119" s="226"/>
      <c r="F119" s="226"/>
      <c r="G119" s="226"/>
      <c r="H119" s="226"/>
      <c r="I119" s="226"/>
      <c r="J119" s="226"/>
      <c r="K119" s="234">
        <v>17</v>
      </c>
      <c r="L119" s="236"/>
      <c r="M119" s="235"/>
    </row>
    <row r="120" spans="2:17" ht="15" customHeight="1" x14ac:dyDescent="0.2">
      <c r="B120" s="225" t="s">
        <v>345</v>
      </c>
      <c r="C120" s="226"/>
      <c r="D120" s="226"/>
      <c r="E120" s="226"/>
      <c r="F120" s="226"/>
      <c r="G120" s="226"/>
      <c r="H120" s="226"/>
      <c r="I120" s="226"/>
      <c r="J120" s="226"/>
      <c r="K120" s="234">
        <v>37</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58</v>
      </c>
      <c r="K137" s="233"/>
      <c r="L137" s="234">
        <v>1324.9597916133448</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1520</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1</v>
      </c>
      <c r="R180" s="2" t="b">
        <f t="shared" si="2"/>
        <v>1</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48" t="s">
        <v>28</v>
      </c>
      <c r="F182" s="249"/>
      <c r="G182" s="250"/>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48" t="s">
        <v>27</v>
      </c>
      <c r="F183" s="249"/>
      <c r="G183" s="250"/>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48" t="s">
        <v>27</v>
      </c>
      <c r="F184" s="249"/>
      <c r="G184" s="250"/>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48" t="s">
        <v>27</v>
      </c>
      <c r="F185" s="249"/>
      <c r="G185" s="250"/>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48" t="s">
        <v>27</v>
      </c>
      <c r="F186" s="249"/>
      <c r="G186" s="250"/>
      <c r="H186" s="228"/>
      <c r="I186" s="228"/>
      <c r="J186" s="228"/>
      <c r="K186" s="228"/>
      <c r="L186" s="228"/>
      <c r="M186" s="228"/>
    </row>
    <row r="187" spans="2:18" ht="15" customHeight="1" x14ac:dyDescent="0.2">
      <c r="B187" s="225" t="s">
        <v>387</v>
      </c>
      <c r="C187" s="226"/>
      <c r="D187" s="227"/>
      <c r="E187" s="248" t="s">
        <v>27</v>
      </c>
      <c r="F187" s="249"/>
      <c r="G187" s="250"/>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1</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1</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1</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7fu27kXLwR5bWKvMCXBIFoWyP7s=" saltValue="XDNgkcvFRDrRuADAVi8tFw=="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768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768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6E288F86-6E01-465D-ABB5-5E231C13CBF6}">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116CD599-FAD0-4EB8-8999-7FDCB87BC47B}">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2"/>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1281</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1503</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279" customHeight="1" x14ac:dyDescent="0.2">
      <c r="B21" s="174" t="s">
        <v>1609</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42887</v>
      </c>
      <c r="I73" s="156"/>
    </row>
    <row r="76" spans="2:18" ht="15" customHeight="1" x14ac:dyDescent="0.2">
      <c r="B76" s="155" t="s">
        <v>324</v>
      </c>
      <c r="C76" s="155"/>
      <c r="D76" s="155"/>
      <c r="E76" s="155"/>
      <c r="F76" s="155"/>
      <c r="H76" s="156">
        <v>44196</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223731.73078380732</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3338388</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734445.36</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4296565.0907838074</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1579</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4</v>
      </c>
      <c r="L118" s="236"/>
      <c r="M118" s="235"/>
    </row>
    <row r="119" spans="2:17" ht="15" customHeight="1" x14ac:dyDescent="0.2">
      <c r="B119" s="225" t="s">
        <v>344</v>
      </c>
      <c r="C119" s="226"/>
      <c r="D119" s="226"/>
      <c r="E119" s="226"/>
      <c r="F119" s="226"/>
      <c r="G119" s="226"/>
      <c r="H119" s="226"/>
      <c r="I119" s="226"/>
      <c r="J119" s="226"/>
      <c r="K119" s="234">
        <v>17</v>
      </c>
      <c r="L119" s="236"/>
      <c r="M119" s="235"/>
    </row>
    <row r="120" spans="2:17" ht="15" customHeight="1" x14ac:dyDescent="0.2">
      <c r="B120" s="225" t="s">
        <v>345</v>
      </c>
      <c r="C120" s="226"/>
      <c r="D120" s="226"/>
      <c r="E120" s="226"/>
      <c r="F120" s="226"/>
      <c r="G120" s="226"/>
      <c r="H120" s="226"/>
      <c r="I120" s="226"/>
      <c r="J120" s="226"/>
      <c r="K120" s="234">
        <v>37</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58</v>
      </c>
      <c r="K137" s="233"/>
      <c r="L137" s="234">
        <v>1238.5825921417775</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1514</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48" t="s">
        <v>28</v>
      </c>
      <c r="F182" s="249"/>
      <c r="G182" s="250"/>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48" t="s">
        <v>27</v>
      </c>
      <c r="F183" s="249"/>
      <c r="G183" s="250"/>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48" t="s">
        <v>27</v>
      </c>
      <c r="F184" s="249"/>
      <c r="G184" s="250"/>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48" t="s">
        <v>27</v>
      </c>
      <c r="F185" s="249"/>
      <c r="G185" s="250"/>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48" t="s">
        <v>27</v>
      </c>
      <c r="F186" s="249"/>
      <c r="G186" s="250"/>
      <c r="H186" s="228"/>
      <c r="I186" s="228"/>
      <c r="J186" s="228"/>
      <c r="K186" s="228"/>
      <c r="L186" s="228"/>
      <c r="M186" s="228"/>
    </row>
    <row r="187" spans="2:18" ht="15" customHeight="1" x14ac:dyDescent="0.2">
      <c r="B187" s="225" t="s">
        <v>387</v>
      </c>
      <c r="C187" s="226"/>
      <c r="D187" s="227"/>
      <c r="E187" s="248" t="s">
        <v>27</v>
      </c>
      <c r="F187" s="249"/>
      <c r="G187" s="250"/>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p3WVwfUP6vMJdsGgpc5CQ6WN2JE=" saltValue="rrcrJhbKHAHAaB22GEv1gg=="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870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870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0C31536D-2367-4282-85DC-E8B32396B8FA}">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1055875E-19D1-4916-9127-05DE0D36E00D}">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3"/>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1282</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1504</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297.75" customHeight="1" x14ac:dyDescent="0.2">
      <c r="B21" s="174" t="s">
        <v>1610</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43466</v>
      </c>
      <c r="I73" s="156"/>
    </row>
    <row r="76" spans="2:18" ht="15" customHeight="1" x14ac:dyDescent="0.2">
      <c r="B76" s="155" t="s">
        <v>324</v>
      </c>
      <c r="C76" s="155"/>
      <c r="D76" s="155"/>
      <c r="E76" s="155"/>
      <c r="F76" s="155"/>
      <c r="H76" s="156">
        <v>44561</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135027.58440645109</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2014798.9999999974</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443255.77999999945</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2593082.3644064479</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1564</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4</v>
      </c>
      <c r="L118" s="236"/>
      <c r="M118" s="235"/>
    </row>
    <row r="119" spans="2:17" ht="15" customHeight="1" x14ac:dyDescent="0.2">
      <c r="B119" s="225" t="s">
        <v>344</v>
      </c>
      <c r="C119" s="226"/>
      <c r="D119" s="226"/>
      <c r="E119" s="226"/>
      <c r="F119" s="226"/>
      <c r="G119" s="226"/>
      <c r="H119" s="226"/>
      <c r="I119" s="226"/>
      <c r="J119" s="226"/>
      <c r="K119" s="234">
        <v>14</v>
      </c>
      <c r="L119" s="236"/>
      <c r="M119" s="235"/>
    </row>
    <row r="120" spans="2:17" ht="15" customHeight="1" x14ac:dyDescent="0.2">
      <c r="B120" s="225" t="s">
        <v>345</v>
      </c>
      <c r="C120" s="226"/>
      <c r="D120" s="226"/>
      <c r="E120" s="226"/>
      <c r="F120" s="226"/>
      <c r="G120" s="226"/>
      <c r="H120" s="226"/>
      <c r="I120" s="226"/>
      <c r="J120" s="226"/>
      <c r="K120" s="234">
        <v>26</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44</v>
      </c>
      <c r="K137" s="233"/>
      <c r="L137" s="234">
        <v>747.5149587359698</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1562</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1</v>
      </c>
      <c r="R180" s="2" t="b">
        <f t="shared" si="2"/>
        <v>1</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1</v>
      </c>
      <c r="R181" s="2" t="b">
        <f t="shared" si="2"/>
        <v>1</v>
      </c>
    </row>
    <row r="182" spans="2:18" ht="15" customHeight="1" x14ac:dyDescent="0.2">
      <c r="B182" s="225">
        <v>2019</v>
      </c>
      <c r="C182" s="226"/>
      <c r="D182" s="227"/>
      <c r="E182" s="248" t="s">
        <v>28</v>
      </c>
      <c r="F182" s="249"/>
      <c r="G182" s="250"/>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48" t="s">
        <v>28</v>
      </c>
      <c r="F183" s="249"/>
      <c r="G183" s="250"/>
      <c r="H183" s="228"/>
      <c r="I183" s="228"/>
      <c r="J183" s="228"/>
      <c r="K183" s="228"/>
      <c r="L183" s="228"/>
      <c r="M183" s="228"/>
      <c r="Q183" s="2" t="b">
        <f>IF(AND(R183=FALSE,'Anagrafica Progetto'!$Q$84=1),FALSE,TRUE)</f>
        <v>0</v>
      </c>
      <c r="R183" s="2" t="b">
        <f t="shared" si="2"/>
        <v>0</v>
      </c>
    </row>
    <row r="184" spans="2:18" ht="15" customHeight="1" x14ac:dyDescent="0.2">
      <c r="B184" s="225">
        <v>2021</v>
      </c>
      <c r="C184" s="226"/>
      <c r="D184" s="227"/>
      <c r="E184" s="248" t="s">
        <v>27</v>
      </c>
      <c r="F184" s="249"/>
      <c r="G184" s="250"/>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48" t="s">
        <v>27</v>
      </c>
      <c r="F185" s="249"/>
      <c r="G185" s="250"/>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48" t="s">
        <v>27</v>
      </c>
      <c r="F186" s="249"/>
      <c r="G186" s="250"/>
      <c r="H186" s="228"/>
      <c r="I186" s="228"/>
      <c r="J186" s="228"/>
      <c r="K186" s="228"/>
      <c r="L186" s="228"/>
      <c r="M186" s="228"/>
    </row>
    <row r="187" spans="2:18" ht="15" customHeight="1" x14ac:dyDescent="0.2">
      <c r="B187" s="225" t="s">
        <v>387</v>
      </c>
      <c r="C187" s="226"/>
      <c r="D187" s="227"/>
      <c r="E187" s="248" t="s">
        <v>27</v>
      </c>
      <c r="F187" s="249"/>
      <c r="G187" s="250"/>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1</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1</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0</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1</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1</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0</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1</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1</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0</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FUwNhJhCdePcsM8B29XknwJSu1A=" saltValue="2nddod+9rdvX6bPjxR6wbA=="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972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972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843EAA3F-61BC-42B2-A0B9-0EB998ACEFC9}">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CB22CFA6-C7DF-4A86-B445-F770F7A34009}">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4"/>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1283</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1505</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174" t="s">
        <v>1611</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42887</v>
      </c>
      <c r="I73" s="156"/>
    </row>
    <row r="76" spans="2:18" ht="15" customHeight="1" x14ac:dyDescent="0.2">
      <c r="B76" s="155" t="s">
        <v>324</v>
      </c>
      <c r="C76" s="155"/>
      <c r="D76" s="155"/>
      <c r="E76" s="155"/>
      <c r="F76" s="155"/>
      <c r="H76" s="156">
        <v>44196</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89040.10707647758</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1328602</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292292.44</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1709934.5470764774</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1565</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4</v>
      </c>
      <c r="L118" s="236"/>
      <c r="M118" s="235"/>
    </row>
    <row r="119" spans="2:17" ht="15" customHeight="1" x14ac:dyDescent="0.2">
      <c r="B119" s="225" t="s">
        <v>344</v>
      </c>
      <c r="C119" s="226"/>
      <c r="D119" s="226"/>
      <c r="E119" s="226"/>
      <c r="F119" s="226"/>
      <c r="G119" s="226"/>
      <c r="H119" s="226"/>
      <c r="I119" s="226"/>
      <c r="J119" s="226"/>
      <c r="K119" s="234">
        <v>17</v>
      </c>
      <c r="L119" s="236"/>
      <c r="M119" s="235"/>
    </row>
    <row r="120" spans="2:17" ht="15" customHeight="1" x14ac:dyDescent="0.2">
      <c r="B120" s="225" t="s">
        <v>345</v>
      </c>
      <c r="C120" s="226"/>
      <c r="D120" s="226"/>
      <c r="E120" s="226"/>
      <c r="F120" s="226"/>
      <c r="G120" s="226"/>
      <c r="H120" s="226"/>
      <c r="I120" s="226"/>
      <c r="J120" s="226"/>
      <c r="K120" s="234">
        <v>37</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58</v>
      </c>
      <c r="K137" s="233"/>
      <c r="L137" s="234">
        <v>492.92751743798175</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1561</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48" t="s">
        <v>28</v>
      </c>
      <c r="F182" s="249"/>
      <c r="G182" s="250"/>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28" t="s">
        <v>27</v>
      </c>
      <c r="F183" s="228"/>
      <c r="G183" s="228"/>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28" t="s">
        <v>27</v>
      </c>
      <c r="F184" s="228"/>
      <c r="G184" s="228"/>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28" t="s">
        <v>27</v>
      </c>
      <c r="F185" s="228"/>
      <c r="G185" s="228"/>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28" t="s">
        <v>27</v>
      </c>
      <c r="F186" s="228"/>
      <c r="G186" s="228"/>
      <c r="H186" s="228"/>
      <c r="I186" s="228"/>
      <c r="J186" s="228"/>
      <c r="K186" s="228"/>
      <c r="L186" s="228"/>
      <c r="M186" s="228"/>
    </row>
    <row r="187" spans="2:18" ht="15" customHeight="1" x14ac:dyDescent="0.2">
      <c r="B187" s="225" t="s">
        <v>387</v>
      </c>
      <c r="C187" s="226"/>
      <c r="D187" s="227"/>
      <c r="E187" s="228" t="s">
        <v>27</v>
      </c>
      <c r="F187" s="228"/>
      <c r="G187" s="228"/>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XO3uybVKyr0+YfwmjKCuCwDeino=" saltValue="fU+Ma7XljNvaSaLSgnvYmA=="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075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075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D5016BA1-B2BB-47E9-BD3D-D6009A5AC043}">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0D0333F9-E6F0-4B65-B379-102D3C0589FD}">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5"/>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1284</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1506</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294.75" customHeight="1" x14ac:dyDescent="0.2">
      <c r="B21" s="174" t="s">
        <v>1615</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t="s">
        <v>1331</v>
      </c>
      <c r="R37" s="2" t="b">
        <f t="shared" si="0"/>
        <v>1</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42979</v>
      </c>
      <c r="I73" s="156"/>
    </row>
    <row r="76" spans="2:18" ht="15" customHeight="1" x14ac:dyDescent="0.2">
      <c r="B76" s="155" t="s">
        <v>324</v>
      </c>
      <c r="C76" s="155"/>
      <c r="D76" s="155"/>
      <c r="E76" s="155"/>
      <c r="F76" s="155"/>
      <c r="H76" s="156">
        <v>44196</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88484.260669432973</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1320308</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290467.76</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1699260.0206694331</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1566</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4</v>
      </c>
      <c r="L118" s="236"/>
      <c r="M118" s="235"/>
    </row>
    <row r="119" spans="2:17" ht="15" customHeight="1" x14ac:dyDescent="0.2">
      <c r="B119" s="225" t="s">
        <v>344</v>
      </c>
      <c r="C119" s="226"/>
      <c r="D119" s="226"/>
      <c r="E119" s="226"/>
      <c r="F119" s="226"/>
      <c r="G119" s="226"/>
      <c r="H119" s="226"/>
      <c r="I119" s="226"/>
      <c r="J119" s="226"/>
      <c r="K119" s="234">
        <v>17</v>
      </c>
      <c r="L119" s="236"/>
      <c r="M119" s="235"/>
    </row>
    <row r="120" spans="2:17" ht="15" customHeight="1" x14ac:dyDescent="0.2">
      <c r="B120" s="225" t="s">
        <v>345</v>
      </c>
      <c r="C120" s="226"/>
      <c r="D120" s="226"/>
      <c r="E120" s="226"/>
      <c r="F120" s="226"/>
      <c r="G120" s="226"/>
      <c r="H120" s="226"/>
      <c r="I120" s="226"/>
      <c r="J120" s="226"/>
      <c r="K120" s="234">
        <v>37</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58</v>
      </c>
      <c r="K137" s="233"/>
      <c r="L137" s="234">
        <v>489.85034246035076</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1515</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28" t="s">
        <v>28</v>
      </c>
      <c r="F177" s="228"/>
      <c r="G177" s="228"/>
      <c r="H177" s="228"/>
      <c r="I177" s="228"/>
      <c r="J177" s="228"/>
      <c r="K177" s="228"/>
      <c r="L177" s="228"/>
      <c r="M177" s="228"/>
      <c r="Q177" s="2" t="b">
        <f>IF('Anagrafica Progetto'!$Q$84=1,FALSE,TRUE)</f>
        <v>0</v>
      </c>
    </row>
    <row r="178" spans="2:18" ht="15" customHeight="1" x14ac:dyDescent="0.2">
      <c r="B178" s="225">
        <v>2015</v>
      </c>
      <c r="C178" s="226"/>
      <c r="D178" s="227"/>
      <c r="E178" s="228" t="s">
        <v>28</v>
      </c>
      <c r="F178" s="228"/>
      <c r="G178" s="228"/>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28" t="s">
        <v>28</v>
      </c>
      <c r="F179" s="228"/>
      <c r="G179" s="228"/>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28" t="s">
        <v>28</v>
      </c>
      <c r="F180" s="228"/>
      <c r="G180" s="228"/>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28" t="s">
        <v>28</v>
      </c>
      <c r="F181" s="228"/>
      <c r="G181" s="228"/>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28" t="s">
        <v>28</v>
      </c>
      <c r="F182" s="228"/>
      <c r="G182" s="228"/>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48" t="s">
        <v>27</v>
      </c>
      <c r="F183" s="249"/>
      <c r="G183" s="250"/>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48" t="s">
        <v>27</v>
      </c>
      <c r="F184" s="249"/>
      <c r="G184" s="250"/>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48" t="s">
        <v>27</v>
      </c>
      <c r="F185" s="249"/>
      <c r="G185" s="250"/>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48" t="s">
        <v>27</v>
      </c>
      <c r="F186" s="249"/>
      <c r="G186" s="250"/>
      <c r="H186" s="228"/>
      <c r="I186" s="228"/>
      <c r="J186" s="228"/>
      <c r="K186" s="228"/>
      <c r="L186" s="228"/>
      <c r="M186" s="228"/>
    </row>
    <row r="187" spans="2:18" ht="15" customHeight="1" x14ac:dyDescent="0.2">
      <c r="B187" s="225" t="s">
        <v>387</v>
      </c>
      <c r="C187" s="226"/>
      <c r="D187" s="227"/>
      <c r="E187" s="248" t="s">
        <v>27</v>
      </c>
      <c r="F187" s="249"/>
      <c r="G187" s="250"/>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DL270X9slzOBDyV/teHP0N6vOeo=" saltValue="d7HSyyqYave81HDrg66fSQ=="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177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177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7BCC5B8D-E3FD-45B0-8C6B-B70391CE273F}">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6BFBA313-8AB3-46E6-A3D0-F1696B8A78CC}">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6"/>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1285</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1507</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294" customHeight="1" x14ac:dyDescent="0.2">
      <c r="B21" s="174" t="s">
        <v>1612</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42887</v>
      </c>
      <c r="I73" s="156"/>
    </row>
    <row r="76" spans="2:18" ht="15" customHeight="1" x14ac:dyDescent="0.2">
      <c r="B76" s="155" t="s">
        <v>324</v>
      </c>
      <c r="C76" s="155"/>
      <c r="D76" s="155"/>
      <c r="E76" s="155"/>
      <c r="F76" s="155"/>
      <c r="H76" s="156">
        <v>43830</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row>
    <row r="88" spans="2:17" ht="15" customHeight="1" x14ac:dyDescent="0.2">
      <c r="B88" s="225" t="s">
        <v>571</v>
      </c>
      <c r="C88" s="226"/>
      <c r="D88" s="226"/>
      <c r="E88" s="226"/>
      <c r="F88" s="226"/>
      <c r="G88" s="226"/>
      <c r="H88" s="226"/>
      <c r="I88" s="226"/>
      <c r="J88" s="226"/>
      <c r="K88" s="239">
        <v>15169.29909516881</v>
      </c>
      <c r="L88" s="240"/>
      <c r="M88" s="241"/>
    </row>
    <row r="89" spans="2:17" ht="15" customHeight="1" x14ac:dyDescent="0.2">
      <c r="B89" s="225" t="s">
        <v>327</v>
      </c>
      <c r="C89" s="226"/>
      <c r="D89" s="226"/>
      <c r="E89" s="226"/>
      <c r="F89" s="226"/>
      <c r="G89" s="226"/>
      <c r="H89" s="226"/>
      <c r="I89" s="226"/>
      <c r="J89" s="226"/>
      <c r="K89" s="239"/>
      <c r="L89" s="240"/>
      <c r="M89" s="241"/>
    </row>
    <row r="90" spans="2:17" ht="15" customHeight="1" x14ac:dyDescent="0.2">
      <c r="B90" s="225" t="s">
        <v>328</v>
      </c>
      <c r="C90" s="226"/>
      <c r="D90" s="226"/>
      <c r="E90" s="226"/>
      <c r="F90" s="226"/>
      <c r="G90" s="226"/>
      <c r="H90" s="226"/>
      <c r="I90" s="226"/>
      <c r="J90" s="226"/>
      <c r="K90" s="239">
        <v>226347</v>
      </c>
      <c r="L90" s="240"/>
      <c r="M90" s="241"/>
    </row>
    <row r="91" spans="2:17" ht="15" customHeight="1" x14ac:dyDescent="0.2">
      <c r="B91" s="225" t="s">
        <v>329</v>
      </c>
      <c r="C91" s="226"/>
      <c r="D91" s="226"/>
      <c r="E91" s="226"/>
      <c r="F91" s="226"/>
      <c r="G91" s="226"/>
      <c r="H91" s="226"/>
      <c r="I91" s="226"/>
      <c r="J91" s="226"/>
      <c r="K91" s="239">
        <v>0</v>
      </c>
      <c r="L91" s="240"/>
      <c r="M91" s="241"/>
    </row>
    <row r="92" spans="2:17" ht="15" customHeight="1" x14ac:dyDescent="0.2">
      <c r="B92" s="225" t="s">
        <v>330</v>
      </c>
      <c r="C92" s="226"/>
      <c r="D92" s="226"/>
      <c r="E92" s="226"/>
      <c r="F92" s="226"/>
      <c r="G92" s="226"/>
      <c r="H92" s="226"/>
      <c r="I92" s="226"/>
      <c r="J92" s="226"/>
      <c r="K92" s="239"/>
      <c r="L92" s="240"/>
      <c r="M92" s="241"/>
    </row>
    <row r="93" spans="2:17" ht="15" customHeight="1" x14ac:dyDescent="0.2">
      <c r="B93" s="225" t="s">
        <v>331</v>
      </c>
      <c r="C93" s="226"/>
      <c r="D93" s="226"/>
      <c r="E93" s="226"/>
      <c r="F93" s="226"/>
      <c r="G93" s="226"/>
      <c r="H93" s="226"/>
      <c r="I93" s="226"/>
      <c r="J93" s="226"/>
      <c r="K93" s="239"/>
      <c r="L93" s="240"/>
      <c r="M93" s="241"/>
    </row>
    <row r="94" spans="2:17" ht="15" customHeight="1" x14ac:dyDescent="0.2">
      <c r="B94" s="225" t="s">
        <v>332</v>
      </c>
      <c r="C94" s="226"/>
      <c r="D94" s="226"/>
      <c r="E94" s="226"/>
      <c r="F94" s="226"/>
      <c r="G94" s="226"/>
      <c r="H94" s="226"/>
      <c r="I94" s="226"/>
      <c r="J94" s="226"/>
      <c r="K94" s="239"/>
      <c r="L94" s="240"/>
      <c r="M94" s="241"/>
    </row>
    <row r="95" spans="2:17" ht="15" customHeight="1" x14ac:dyDescent="0.2">
      <c r="B95" s="225" t="s">
        <v>333</v>
      </c>
      <c r="C95" s="226"/>
      <c r="D95" s="226"/>
      <c r="E95" s="226"/>
      <c r="F95" s="226"/>
      <c r="G95" s="226"/>
      <c r="H95" s="226"/>
      <c r="I95" s="226"/>
      <c r="J95" s="226"/>
      <c r="K95" s="239"/>
      <c r="L95" s="240"/>
      <c r="M95" s="241"/>
    </row>
    <row r="96" spans="2:17" ht="15" customHeight="1" x14ac:dyDescent="0.2">
      <c r="B96" s="225" t="s">
        <v>334</v>
      </c>
      <c r="C96" s="226"/>
      <c r="D96" s="226"/>
      <c r="E96" s="226"/>
      <c r="F96" s="226"/>
      <c r="G96" s="226"/>
      <c r="H96" s="226"/>
      <c r="I96" s="226"/>
      <c r="J96" s="226"/>
      <c r="K96" s="239"/>
      <c r="L96" s="240"/>
      <c r="M96" s="241"/>
    </row>
    <row r="97" spans="2:13" ht="15" customHeight="1" x14ac:dyDescent="0.2">
      <c r="B97" s="225" t="s">
        <v>335</v>
      </c>
      <c r="C97" s="226"/>
      <c r="D97" s="226"/>
      <c r="E97" s="226"/>
      <c r="F97" s="226"/>
      <c r="G97" s="226"/>
      <c r="H97" s="226"/>
      <c r="I97" s="226"/>
      <c r="J97" s="226"/>
      <c r="K97" s="239"/>
      <c r="L97" s="240"/>
      <c r="M97" s="241"/>
    </row>
    <row r="98" spans="2:13" ht="15" customHeight="1" x14ac:dyDescent="0.2">
      <c r="B98" s="225" t="s">
        <v>336</v>
      </c>
      <c r="C98" s="226"/>
      <c r="D98" s="226"/>
      <c r="E98" s="226"/>
      <c r="F98" s="226"/>
      <c r="G98" s="226"/>
      <c r="H98" s="226"/>
      <c r="I98" s="226"/>
      <c r="J98" s="226"/>
      <c r="K98" s="239">
        <v>49796.340000000004</v>
      </c>
      <c r="L98" s="240"/>
      <c r="M98" s="241"/>
    </row>
    <row r="99" spans="2:13" ht="15" customHeight="1" x14ac:dyDescent="0.2">
      <c r="B99" s="225" t="s">
        <v>143</v>
      </c>
      <c r="C99" s="226"/>
      <c r="D99" s="226"/>
      <c r="E99" s="226"/>
      <c r="F99" s="226"/>
      <c r="G99" s="226"/>
      <c r="H99" s="226"/>
      <c r="I99" s="226"/>
      <c r="J99" s="226"/>
      <c r="K99" s="239"/>
      <c r="L99" s="240"/>
      <c r="M99" s="241"/>
    </row>
    <row r="100" spans="2:13" ht="7.5" customHeight="1" x14ac:dyDescent="0.2"/>
    <row r="101" spans="2:13" ht="15" customHeight="1" x14ac:dyDescent="0.2">
      <c r="B101" s="225" t="s">
        <v>338</v>
      </c>
      <c r="C101" s="226"/>
      <c r="D101" s="226"/>
      <c r="E101" s="226"/>
      <c r="F101" s="226"/>
      <c r="G101" s="226"/>
      <c r="H101" s="226"/>
      <c r="I101" s="226"/>
      <c r="J101" s="226"/>
      <c r="K101" s="242">
        <f>IF(SUM(K80:K99)=0,"",SUM(K80:K99))</f>
        <v>291312.63909516879</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1581</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3</v>
      </c>
      <c r="L118" s="236"/>
      <c r="M118" s="235"/>
    </row>
    <row r="119" spans="2:17" ht="15" customHeight="1" x14ac:dyDescent="0.2">
      <c r="B119" s="225" t="s">
        <v>344</v>
      </c>
      <c r="C119" s="226"/>
      <c r="D119" s="226"/>
      <c r="E119" s="226"/>
      <c r="F119" s="226"/>
      <c r="G119" s="226"/>
      <c r="H119" s="226"/>
      <c r="I119" s="226"/>
      <c r="J119" s="226"/>
      <c r="K119" s="234">
        <v>4</v>
      </c>
      <c r="L119" s="236"/>
      <c r="M119" s="235"/>
    </row>
    <row r="120" spans="2:17" ht="15" customHeight="1" x14ac:dyDescent="0.2">
      <c r="B120" s="225" t="s">
        <v>345</v>
      </c>
      <c r="C120" s="226"/>
      <c r="D120" s="226"/>
      <c r="E120" s="226"/>
      <c r="F120" s="226"/>
      <c r="G120" s="226"/>
      <c r="H120" s="226"/>
      <c r="I120" s="226"/>
      <c r="J120" s="226"/>
      <c r="K120" s="234">
        <v>10</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17</v>
      </c>
      <c r="K137" s="233"/>
      <c r="L137" s="234">
        <v>83.977492725086108</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15</v>
      </c>
    </row>
    <row r="147" spans="2:18" ht="15" customHeight="1" x14ac:dyDescent="0.2">
      <c r="B147" s="191" t="s">
        <v>358</v>
      </c>
      <c r="C147" s="191"/>
      <c r="D147" s="191"/>
      <c r="E147" s="191"/>
      <c r="F147" s="191"/>
      <c r="G147" s="191"/>
      <c r="H147" s="191"/>
      <c r="I147" s="191"/>
      <c r="J147" s="191"/>
      <c r="K147" s="191"/>
      <c r="L147" s="191"/>
      <c r="M147" s="48"/>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t="s">
        <v>1331</v>
      </c>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Prodotti multimediali e siti internet</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1516</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48" t="s">
        <v>27</v>
      </c>
      <c r="F182" s="249"/>
      <c r="G182" s="250"/>
      <c r="H182" s="228"/>
      <c r="I182" s="228"/>
      <c r="J182" s="228"/>
      <c r="K182" s="228"/>
      <c r="L182" s="228"/>
      <c r="M182" s="228"/>
      <c r="Q182" s="2" t="b">
        <f>IF(AND(R182=FALSE,'Anagrafica Progetto'!$Q$84=1),FALSE,TRUE)</f>
        <v>1</v>
      </c>
      <c r="R182" s="2" t="b">
        <f t="shared" si="2"/>
        <v>1</v>
      </c>
    </row>
    <row r="183" spans="2:18" ht="15" customHeight="1" x14ac:dyDescent="0.2">
      <c r="B183" s="225">
        <v>2020</v>
      </c>
      <c r="C183" s="226"/>
      <c r="D183" s="227"/>
      <c r="E183" s="248" t="s">
        <v>27</v>
      </c>
      <c r="F183" s="249"/>
      <c r="G183" s="250"/>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48" t="s">
        <v>27</v>
      </c>
      <c r="F184" s="249"/>
      <c r="G184" s="250"/>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48" t="s">
        <v>27</v>
      </c>
      <c r="F185" s="249"/>
      <c r="G185" s="250"/>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48" t="s">
        <v>27</v>
      </c>
      <c r="F186" s="249"/>
      <c r="G186" s="250"/>
      <c r="H186" s="228"/>
      <c r="I186" s="228"/>
      <c r="J186" s="228"/>
      <c r="K186" s="228"/>
      <c r="L186" s="228"/>
      <c r="M186" s="228"/>
    </row>
    <row r="187" spans="2:18" ht="15" customHeight="1" x14ac:dyDescent="0.2">
      <c r="B187" s="225" t="s">
        <v>387</v>
      </c>
      <c r="C187" s="226"/>
      <c r="D187" s="227"/>
      <c r="E187" s="248" t="s">
        <v>27</v>
      </c>
      <c r="F187" s="249"/>
      <c r="G187" s="250"/>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Prodotti multimediali e siti internet</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1</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Prodotti multimediali e siti internet</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1</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Prodotti multimediali e siti internet</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1</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GL5qFeRDQ7d81BxBKMhzaDGXMsA=" saltValue="iUPstY7dJ7/1prBdBkdoSQ=="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280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280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C3F65B45-D85E-40BB-932E-63D05C03862B}">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EF62C0D2-600A-4B4F-A2D3-3CE259B73FCC}">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7"/>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1286</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1508</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174" t="s">
        <v>1613</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43252</v>
      </c>
      <c r="I73" s="156"/>
    </row>
    <row r="76" spans="2:18" ht="15" customHeight="1" x14ac:dyDescent="0.2">
      <c r="B76" s="155" t="s">
        <v>324</v>
      </c>
      <c r="C76" s="155"/>
      <c r="D76" s="155"/>
      <c r="E76" s="155"/>
      <c r="F76" s="155"/>
      <c r="H76" s="156">
        <v>43830</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45208.241854633692</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674569.72499999998</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148405.3395</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868183.30635463365</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1580</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3</v>
      </c>
      <c r="L118" s="236"/>
      <c r="M118" s="235"/>
    </row>
    <row r="119" spans="2:17" ht="15" customHeight="1" x14ac:dyDescent="0.2">
      <c r="B119" s="225" t="s">
        <v>344</v>
      </c>
      <c r="C119" s="226"/>
      <c r="D119" s="226"/>
      <c r="E119" s="226"/>
      <c r="F119" s="226"/>
      <c r="G119" s="226"/>
      <c r="H119" s="226"/>
      <c r="I119" s="226"/>
      <c r="J119" s="226"/>
      <c r="K119" s="234">
        <v>4</v>
      </c>
      <c r="L119" s="236"/>
      <c r="M119" s="235"/>
    </row>
    <row r="120" spans="2:17" ht="15" customHeight="1" x14ac:dyDescent="0.2">
      <c r="B120" s="225" t="s">
        <v>345</v>
      </c>
      <c r="C120" s="226"/>
      <c r="D120" s="226"/>
      <c r="E120" s="226"/>
      <c r="F120" s="226"/>
      <c r="G120" s="226"/>
      <c r="H120" s="226"/>
      <c r="I120" s="226"/>
      <c r="J120" s="226"/>
      <c r="K120" s="234">
        <v>10</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17</v>
      </c>
      <c r="K137" s="233"/>
      <c r="L137" s="234">
        <v>250.27358071346578</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1517</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48" t="s">
        <v>28</v>
      </c>
      <c r="F177" s="249"/>
      <c r="G177" s="250"/>
      <c r="H177" s="228"/>
      <c r="I177" s="228"/>
      <c r="J177" s="228"/>
      <c r="K177" s="228"/>
      <c r="L177" s="228"/>
      <c r="M177" s="228"/>
      <c r="Q177" s="2" t="b">
        <f>IF('Anagrafica Progetto'!$Q$84=1,FALSE,TRUE)</f>
        <v>0</v>
      </c>
    </row>
    <row r="178" spans="2:18" ht="15" customHeight="1" x14ac:dyDescent="0.2">
      <c r="B178" s="225">
        <v>2015</v>
      </c>
      <c r="C178" s="226"/>
      <c r="D178" s="227"/>
      <c r="E178" s="248" t="s">
        <v>28</v>
      </c>
      <c r="F178" s="249"/>
      <c r="G178" s="250"/>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48" t="s">
        <v>28</v>
      </c>
      <c r="F179" s="249"/>
      <c r="G179" s="250"/>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48" t="s">
        <v>28</v>
      </c>
      <c r="F180" s="249"/>
      <c r="G180" s="250"/>
      <c r="H180" s="228"/>
      <c r="I180" s="228"/>
      <c r="J180" s="228"/>
      <c r="K180" s="228"/>
      <c r="L180" s="228"/>
      <c r="M180" s="228"/>
      <c r="Q180" s="2" t="b">
        <f>IF(AND(R180=FALSE,'Anagrafica Progetto'!$Q$84=1),FALSE,TRUE)</f>
        <v>1</v>
      </c>
      <c r="R180" s="2" t="b">
        <f t="shared" si="2"/>
        <v>1</v>
      </c>
    </row>
    <row r="181" spans="2:18" ht="15" customHeight="1" x14ac:dyDescent="0.2">
      <c r="B181" s="225">
        <v>2018</v>
      </c>
      <c r="C181" s="226"/>
      <c r="D181" s="227"/>
      <c r="E181" s="248" t="s">
        <v>28</v>
      </c>
      <c r="F181" s="249"/>
      <c r="G181" s="250"/>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48" t="s">
        <v>27</v>
      </c>
      <c r="F182" s="249"/>
      <c r="G182" s="250"/>
      <c r="H182" s="228"/>
      <c r="I182" s="228"/>
      <c r="J182" s="228"/>
      <c r="K182" s="228"/>
      <c r="L182" s="228"/>
      <c r="M182" s="228"/>
      <c r="Q182" s="2" t="b">
        <f>IF(AND(R182=FALSE,'Anagrafica Progetto'!$Q$84=1),FALSE,TRUE)</f>
        <v>1</v>
      </c>
      <c r="R182" s="2" t="b">
        <f t="shared" si="2"/>
        <v>1</v>
      </c>
    </row>
    <row r="183" spans="2:18" ht="15" customHeight="1" x14ac:dyDescent="0.2">
      <c r="B183" s="225">
        <v>2020</v>
      </c>
      <c r="C183" s="226"/>
      <c r="D183" s="227"/>
      <c r="E183" s="248" t="s">
        <v>27</v>
      </c>
      <c r="F183" s="249"/>
      <c r="G183" s="250"/>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48" t="s">
        <v>27</v>
      </c>
      <c r="F184" s="249"/>
      <c r="G184" s="250"/>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48" t="s">
        <v>27</v>
      </c>
      <c r="F185" s="249"/>
      <c r="G185" s="250"/>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48" t="s">
        <v>27</v>
      </c>
      <c r="F186" s="249"/>
      <c r="G186" s="250"/>
      <c r="H186" s="228"/>
      <c r="I186" s="228"/>
      <c r="J186" s="228"/>
      <c r="K186" s="228"/>
      <c r="L186" s="228"/>
      <c r="M186" s="228"/>
    </row>
    <row r="187" spans="2:18" ht="15" customHeight="1" x14ac:dyDescent="0.2">
      <c r="B187" s="225" t="s">
        <v>387</v>
      </c>
      <c r="C187" s="226"/>
      <c r="D187" s="227"/>
      <c r="E187" s="248" t="s">
        <v>27</v>
      </c>
      <c r="F187" s="249"/>
      <c r="G187" s="250"/>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1</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1</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1</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1</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1</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1</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c9bjFrwiOUsxcUm8ppw5j+samX0=" saltValue="KNEeYPMpDyVF0kgjyeAjvw=="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382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382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4C94C011-1223-49FD-BE2C-B317BCA12994}">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561B4C6E-DDC5-4B31-B35E-2AEF3AA7443A}">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8"/>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1287</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174" t="s">
        <v>1509</v>
      </c>
      <c r="C9" s="174"/>
      <c r="D9" s="174"/>
      <c r="E9" s="174"/>
      <c r="F9" s="174"/>
      <c r="G9" s="174"/>
      <c r="H9" s="174"/>
      <c r="I9" s="174"/>
      <c r="J9" s="174"/>
      <c r="K9" s="174"/>
      <c r="L9" s="174"/>
      <c r="M9" s="174"/>
      <c r="R9" s="2" t="b">
        <f>ISBLANK(B9)</f>
        <v>0</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174" t="s">
        <v>1500</v>
      </c>
      <c r="C15" s="174"/>
      <c r="D15" s="174"/>
      <c r="E15" s="174"/>
      <c r="F15" s="174"/>
      <c r="G15" s="174"/>
      <c r="H15" s="174"/>
      <c r="I15" s="174"/>
      <c r="J15" s="174"/>
      <c r="K15" s="174"/>
      <c r="L15" s="174"/>
      <c r="M15" s="174"/>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174" t="s">
        <v>1614</v>
      </c>
      <c r="C21" s="174"/>
      <c r="D21" s="174"/>
      <c r="E21" s="174"/>
      <c r="F21" s="174"/>
      <c r="G21" s="174"/>
      <c r="H21" s="174"/>
      <c r="I21" s="174"/>
      <c r="J21" s="174"/>
      <c r="K21" s="174"/>
      <c r="L21" s="174"/>
      <c r="M21" s="174"/>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48" t="s">
        <v>1331</v>
      </c>
      <c r="R27" s="2" t="b">
        <f>IF(M27="",FALSE,TRUE)</f>
        <v>1</v>
      </c>
    </row>
    <row r="28" spans="2:18" ht="15" customHeight="1" x14ac:dyDescent="0.2">
      <c r="B28" s="191" t="s">
        <v>1275</v>
      </c>
      <c r="C28" s="191"/>
      <c r="D28" s="191"/>
      <c r="E28" s="191"/>
      <c r="F28" s="191"/>
      <c r="G28" s="191"/>
      <c r="H28" s="191"/>
      <c r="I28" s="191"/>
      <c r="J28" s="191"/>
      <c r="K28" s="191"/>
      <c r="L28" s="191"/>
      <c r="M28" s="48"/>
      <c r="R28" s="2" t="b">
        <f>IF(M28="",FALSE,TRUE)</f>
        <v>0</v>
      </c>
    </row>
    <row r="29" spans="2:18" ht="15" customHeight="1" x14ac:dyDescent="0.2">
      <c r="B29" s="191" t="s">
        <v>313</v>
      </c>
      <c r="C29" s="191"/>
      <c r="D29" s="191"/>
      <c r="E29" s="191"/>
      <c r="F29" s="191"/>
      <c r="G29" s="191"/>
      <c r="H29" s="191"/>
      <c r="I29" s="191"/>
      <c r="J29" s="191"/>
      <c r="K29" s="191"/>
      <c r="L29" s="191"/>
      <c r="M29" s="48"/>
      <c r="R29" s="2" t="b">
        <f t="shared" ref="R29:R37" si="0">IF(M29="",FALSE,TRUE)</f>
        <v>0</v>
      </c>
    </row>
    <row r="30" spans="2:18" ht="15" customHeight="1" x14ac:dyDescent="0.2">
      <c r="B30" s="191" t="s">
        <v>314</v>
      </c>
      <c r="C30" s="191"/>
      <c r="D30" s="191"/>
      <c r="E30" s="191"/>
      <c r="F30" s="191"/>
      <c r="G30" s="191"/>
      <c r="H30" s="191"/>
      <c r="I30" s="191"/>
      <c r="J30" s="191"/>
      <c r="K30" s="191"/>
      <c r="L30" s="191"/>
      <c r="M30" s="48" t="s">
        <v>1331</v>
      </c>
      <c r="R30" s="2" t="b">
        <f t="shared" si="0"/>
        <v>1</v>
      </c>
    </row>
    <row r="31" spans="2:18" ht="15" customHeight="1" x14ac:dyDescent="0.2">
      <c r="B31" s="191" t="s">
        <v>315</v>
      </c>
      <c r="C31" s="191"/>
      <c r="D31" s="191"/>
      <c r="E31" s="191"/>
      <c r="F31" s="191"/>
      <c r="G31" s="191"/>
      <c r="H31" s="191"/>
      <c r="I31" s="191"/>
      <c r="J31" s="191"/>
      <c r="K31" s="191"/>
      <c r="L31" s="191"/>
      <c r="M31" s="48"/>
      <c r="R31" s="2" t="b">
        <f t="shared" si="0"/>
        <v>0</v>
      </c>
    </row>
    <row r="32" spans="2:18" ht="15" customHeight="1" x14ac:dyDescent="0.2">
      <c r="B32" s="191" t="s">
        <v>316</v>
      </c>
      <c r="C32" s="191"/>
      <c r="D32" s="191"/>
      <c r="E32" s="191"/>
      <c r="F32" s="191"/>
      <c r="G32" s="191"/>
      <c r="H32" s="191"/>
      <c r="I32" s="191"/>
      <c r="J32" s="191"/>
      <c r="K32" s="191"/>
      <c r="L32" s="191"/>
      <c r="M32" s="48"/>
      <c r="R32" s="2" t="b">
        <f t="shared" si="0"/>
        <v>0</v>
      </c>
    </row>
    <row r="33" spans="2:18" ht="15" customHeight="1" x14ac:dyDescent="0.2">
      <c r="B33" s="191" t="s">
        <v>317</v>
      </c>
      <c r="C33" s="191"/>
      <c r="D33" s="191"/>
      <c r="E33" s="191"/>
      <c r="F33" s="191"/>
      <c r="G33" s="191"/>
      <c r="H33" s="191"/>
      <c r="I33" s="191"/>
      <c r="J33" s="191"/>
      <c r="K33" s="191"/>
      <c r="L33" s="191"/>
      <c r="M33" s="48"/>
      <c r="R33" s="2" t="b">
        <f t="shared" si="0"/>
        <v>0</v>
      </c>
    </row>
    <row r="34" spans="2:18" ht="15" customHeight="1" x14ac:dyDescent="0.2">
      <c r="B34" s="191" t="s">
        <v>318</v>
      </c>
      <c r="C34" s="191"/>
      <c r="D34" s="191"/>
      <c r="E34" s="191"/>
      <c r="F34" s="191"/>
      <c r="G34" s="191"/>
      <c r="H34" s="191"/>
      <c r="I34" s="191"/>
      <c r="J34" s="191"/>
      <c r="K34" s="191"/>
      <c r="L34" s="191"/>
      <c r="M34" s="48"/>
      <c r="R34" s="2" t="b">
        <f t="shared" si="0"/>
        <v>0</v>
      </c>
    </row>
    <row r="35" spans="2:18" ht="15" customHeight="1" x14ac:dyDescent="0.2">
      <c r="B35" s="191" t="s">
        <v>319</v>
      </c>
      <c r="C35" s="191"/>
      <c r="D35" s="191"/>
      <c r="E35" s="191"/>
      <c r="F35" s="191"/>
      <c r="G35" s="191"/>
      <c r="H35" s="191"/>
      <c r="I35" s="191"/>
      <c r="J35" s="191"/>
      <c r="K35" s="191"/>
      <c r="L35" s="191"/>
      <c r="M35" s="48"/>
      <c r="R35" s="2" t="b">
        <f t="shared" si="0"/>
        <v>0</v>
      </c>
    </row>
    <row r="36" spans="2:18" ht="15" customHeight="1" x14ac:dyDescent="0.2">
      <c r="B36" s="191" t="s">
        <v>320</v>
      </c>
      <c r="C36" s="191"/>
      <c r="D36" s="191"/>
      <c r="E36" s="191"/>
      <c r="F36" s="191"/>
      <c r="G36" s="191"/>
      <c r="H36" s="191"/>
      <c r="I36" s="191"/>
      <c r="J36" s="191"/>
      <c r="K36" s="191"/>
      <c r="L36" s="191"/>
      <c r="M36" s="48" t="s">
        <v>1331</v>
      </c>
      <c r="R36" s="2" t="b">
        <f t="shared" si="0"/>
        <v>1</v>
      </c>
    </row>
    <row r="37" spans="2:18" ht="15" customHeight="1" x14ac:dyDescent="0.2">
      <c r="B37" s="191" t="s">
        <v>321</v>
      </c>
      <c r="C37" s="191"/>
      <c r="D37" s="191"/>
      <c r="E37" s="191"/>
      <c r="F37" s="191"/>
      <c r="G37" s="191"/>
      <c r="H37" s="191"/>
      <c r="I37" s="191"/>
      <c r="J37" s="191"/>
      <c r="K37" s="191"/>
      <c r="L37" s="191"/>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105" t="s">
        <v>568</v>
      </c>
      <c r="C40" s="106"/>
      <c r="D40" s="106"/>
      <c r="E40" s="106"/>
      <c r="F40" s="106"/>
      <c r="G40" s="106"/>
      <c r="H40" s="106"/>
      <c r="I40" s="106"/>
      <c r="J40" s="106"/>
      <c r="K40" s="106"/>
      <c r="L40" s="106"/>
      <c r="M40" s="107"/>
      <c r="Q40" s="2" t="b">
        <f>IF($M$29="X",FALSE,TRUE)</f>
        <v>1</v>
      </c>
    </row>
    <row r="41" spans="2:18" ht="75" customHeight="1" x14ac:dyDescent="0.2">
      <c r="B41" s="174"/>
      <c r="C41" s="174"/>
      <c r="D41" s="174"/>
      <c r="E41" s="174"/>
      <c r="F41" s="174"/>
      <c r="G41" s="174"/>
      <c r="H41" s="174"/>
      <c r="I41" s="174"/>
      <c r="J41" s="174"/>
      <c r="K41" s="174"/>
      <c r="L41" s="174"/>
      <c r="M41" s="174"/>
      <c r="Q41" s="2" t="b">
        <f>IF($M$29="X",FALSE,TRUE)</f>
        <v>1</v>
      </c>
    </row>
    <row r="43" spans="2:18" ht="15" customHeight="1" x14ac:dyDescent="0.2">
      <c r="R43" s="2">
        <f ca="1">MATCH("X",INDIRECT(ADDRESS(ROW(Q45)+R42,13)&amp;":"&amp;ADDRESS(ROW($Q$69),13)),0)</f>
        <v>4</v>
      </c>
    </row>
    <row r="44" spans="2:18" ht="15" customHeight="1" x14ac:dyDescent="0.2">
      <c r="B44" s="177" t="s">
        <v>322</v>
      </c>
      <c r="C44" s="177"/>
      <c r="D44" s="177"/>
      <c r="E44" s="177"/>
      <c r="F44" s="177"/>
      <c r="G44" s="177"/>
      <c r="H44" s="177"/>
      <c r="I44" s="177"/>
      <c r="J44" s="177"/>
      <c r="K44" s="177"/>
      <c r="L44" s="177"/>
      <c r="M44" s="177"/>
      <c r="Q44" s="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48"/>
      <c r="Q45" s="2" t="b">
        <f>ISBLANK('Linee Intervento'!E9)</f>
        <v>0</v>
      </c>
      <c r="R45" s="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48"/>
      <c r="Q46" s="2" t="b">
        <f>ISBLANK('Linee Intervento'!E10)</f>
        <v>0</v>
      </c>
      <c r="R46" s="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48"/>
      <c r="Q47" s="2" t="b">
        <f>ISBLANK('Linee Intervento'!E11)</f>
        <v>0</v>
      </c>
      <c r="R47" s="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48" t="s">
        <v>1331</v>
      </c>
      <c r="Q48" s="2" t="b">
        <f>ISBLANK('Linee Intervento'!E12)</f>
        <v>0</v>
      </c>
      <c r="R48" s="2" t="b">
        <f t="shared" si="1"/>
        <v>1</v>
      </c>
    </row>
    <row r="49" spans="2:18" ht="15" customHeight="1" x14ac:dyDescent="0.2">
      <c r="B49" s="212" t="str">
        <f>IF('Linee Intervento'!E13="","",'Linee Intervento'!E13)</f>
        <v/>
      </c>
      <c r="C49" s="212"/>
      <c r="D49" s="212"/>
      <c r="E49" s="212"/>
      <c r="F49" s="212"/>
      <c r="G49" s="212"/>
      <c r="H49" s="212"/>
      <c r="I49" s="212"/>
      <c r="J49" s="212"/>
      <c r="K49" s="212"/>
      <c r="L49" s="212"/>
      <c r="M49" s="48"/>
      <c r="Q49" s="2" t="b">
        <f>ISBLANK('Linee Intervento'!E13)</f>
        <v>1</v>
      </c>
      <c r="R49" s="2" t="b">
        <f t="shared" si="1"/>
        <v>0</v>
      </c>
    </row>
    <row r="50" spans="2:18" ht="15" customHeight="1" x14ac:dyDescent="0.2">
      <c r="B50" s="212" t="str">
        <f>IF('Linee Intervento'!E14="","",'Linee Intervento'!E14)</f>
        <v/>
      </c>
      <c r="C50" s="212"/>
      <c r="D50" s="212"/>
      <c r="E50" s="212"/>
      <c r="F50" s="212"/>
      <c r="G50" s="212"/>
      <c r="H50" s="212"/>
      <c r="I50" s="212"/>
      <c r="J50" s="212"/>
      <c r="K50" s="212"/>
      <c r="L50" s="212"/>
      <c r="M50" s="48"/>
      <c r="Q50" s="2" t="b">
        <f>ISBLANK('Linee Intervento'!E14)</f>
        <v>1</v>
      </c>
      <c r="R50" s="2" t="b">
        <f t="shared" si="1"/>
        <v>0</v>
      </c>
    </row>
    <row r="51" spans="2:18" ht="15" customHeight="1" x14ac:dyDescent="0.2">
      <c r="B51" s="212" t="str">
        <f>IF('Linee Intervento'!E15="","",'Linee Intervento'!E15)</f>
        <v/>
      </c>
      <c r="C51" s="212"/>
      <c r="D51" s="212"/>
      <c r="E51" s="212"/>
      <c r="F51" s="212"/>
      <c r="G51" s="212"/>
      <c r="H51" s="212"/>
      <c r="I51" s="212"/>
      <c r="J51" s="212"/>
      <c r="K51" s="212"/>
      <c r="L51" s="212"/>
      <c r="M51" s="48"/>
      <c r="Q51" s="2" t="b">
        <f>ISBLANK('Linee Intervento'!E15)</f>
        <v>1</v>
      </c>
      <c r="R51" s="2" t="b">
        <f t="shared" si="1"/>
        <v>0</v>
      </c>
    </row>
    <row r="52" spans="2:18" ht="15" customHeight="1" x14ac:dyDescent="0.2">
      <c r="B52" s="212" t="str">
        <f>IF('Linee Intervento'!E16="","",'Linee Intervento'!E16)</f>
        <v/>
      </c>
      <c r="C52" s="212"/>
      <c r="D52" s="212"/>
      <c r="E52" s="212"/>
      <c r="F52" s="212"/>
      <c r="G52" s="212"/>
      <c r="H52" s="212"/>
      <c r="I52" s="212"/>
      <c r="J52" s="212"/>
      <c r="K52" s="212"/>
      <c r="L52" s="212"/>
      <c r="M52" s="48"/>
      <c r="Q52" s="2" t="b">
        <f>ISBLANK('Linee Intervento'!E16)</f>
        <v>1</v>
      </c>
      <c r="R52" s="2" t="b">
        <f t="shared" si="1"/>
        <v>0</v>
      </c>
    </row>
    <row r="53" spans="2:18" ht="15" customHeight="1" x14ac:dyDescent="0.2">
      <c r="B53" s="212" t="str">
        <f>IF('Linee Intervento'!E17="","",'Linee Intervento'!E17)</f>
        <v/>
      </c>
      <c r="C53" s="212"/>
      <c r="D53" s="212"/>
      <c r="E53" s="212"/>
      <c r="F53" s="212"/>
      <c r="G53" s="212"/>
      <c r="H53" s="212"/>
      <c r="I53" s="212"/>
      <c r="J53" s="212"/>
      <c r="K53" s="212"/>
      <c r="L53" s="212"/>
      <c r="M53" s="48"/>
      <c r="Q53" s="2" t="b">
        <f>ISBLANK('Linee Intervento'!E17)</f>
        <v>1</v>
      </c>
      <c r="R53" s="2" t="b">
        <f t="shared" si="1"/>
        <v>0</v>
      </c>
    </row>
    <row r="54" spans="2:18" ht="15" customHeight="1" x14ac:dyDescent="0.2">
      <c r="B54" s="212" t="str">
        <f>IF('Linee Intervento'!E18="","",'Linee Intervento'!E18)</f>
        <v/>
      </c>
      <c r="C54" s="212"/>
      <c r="D54" s="212"/>
      <c r="E54" s="212"/>
      <c r="F54" s="212"/>
      <c r="G54" s="212"/>
      <c r="H54" s="212"/>
      <c r="I54" s="212"/>
      <c r="J54" s="212"/>
      <c r="K54" s="212"/>
      <c r="L54" s="212"/>
      <c r="M54" s="48"/>
      <c r="Q54" s="2" t="b">
        <f>ISBLANK('Linee Intervento'!E18)</f>
        <v>1</v>
      </c>
      <c r="R54" s="2" t="b">
        <f t="shared" si="1"/>
        <v>0</v>
      </c>
    </row>
    <row r="55" spans="2:18" ht="15" customHeight="1" x14ac:dyDescent="0.2">
      <c r="B55" s="212" t="str">
        <f>IF('Linee Intervento'!E19="","",'Linee Intervento'!E19)</f>
        <v/>
      </c>
      <c r="C55" s="212"/>
      <c r="D55" s="212"/>
      <c r="E55" s="212"/>
      <c r="F55" s="212"/>
      <c r="G55" s="212"/>
      <c r="H55" s="212"/>
      <c r="I55" s="212"/>
      <c r="J55" s="212"/>
      <c r="K55" s="212"/>
      <c r="L55" s="212"/>
      <c r="M55" s="48"/>
      <c r="Q55" s="2" t="b">
        <f>ISBLANK('Linee Intervento'!E19)</f>
        <v>1</v>
      </c>
      <c r="R55" s="2" t="b">
        <f t="shared" si="1"/>
        <v>0</v>
      </c>
    </row>
    <row r="56" spans="2:18" ht="15" customHeight="1" x14ac:dyDescent="0.2">
      <c r="B56" s="212" t="str">
        <f>IF('Linee Intervento'!E20="","",'Linee Intervento'!E20)</f>
        <v/>
      </c>
      <c r="C56" s="212"/>
      <c r="D56" s="212"/>
      <c r="E56" s="212"/>
      <c r="F56" s="212"/>
      <c r="G56" s="212"/>
      <c r="H56" s="212"/>
      <c r="I56" s="212"/>
      <c r="J56" s="212"/>
      <c r="K56" s="212"/>
      <c r="L56" s="212"/>
      <c r="M56" s="48"/>
      <c r="Q56" s="2" t="b">
        <f>ISBLANK('Linee Intervento'!E20)</f>
        <v>1</v>
      </c>
      <c r="R56" s="2" t="b">
        <f t="shared" si="1"/>
        <v>0</v>
      </c>
    </row>
    <row r="57" spans="2:18" ht="15" customHeight="1" x14ac:dyDescent="0.2">
      <c r="B57" s="212" t="str">
        <f>IF('Linee Intervento'!E21="","",'Linee Intervento'!E21)</f>
        <v/>
      </c>
      <c r="C57" s="212"/>
      <c r="D57" s="212"/>
      <c r="E57" s="212"/>
      <c r="F57" s="212"/>
      <c r="G57" s="212"/>
      <c r="H57" s="212"/>
      <c r="I57" s="212"/>
      <c r="J57" s="212"/>
      <c r="K57" s="212"/>
      <c r="L57" s="212"/>
      <c r="M57" s="48"/>
      <c r="Q57" s="2" t="b">
        <f>ISBLANK('Linee Intervento'!E21)</f>
        <v>1</v>
      </c>
      <c r="R57" s="2" t="b">
        <f t="shared" si="1"/>
        <v>0</v>
      </c>
    </row>
    <row r="58" spans="2:18" ht="15" customHeight="1" x14ac:dyDescent="0.2">
      <c r="B58" s="212" t="str">
        <f>IF('Linee Intervento'!E22="","",'Linee Intervento'!E22)</f>
        <v/>
      </c>
      <c r="C58" s="212"/>
      <c r="D58" s="212"/>
      <c r="E58" s="212"/>
      <c r="F58" s="212"/>
      <c r="G58" s="212"/>
      <c r="H58" s="212"/>
      <c r="I58" s="212"/>
      <c r="J58" s="212"/>
      <c r="K58" s="212"/>
      <c r="L58" s="212"/>
      <c r="M58" s="48"/>
      <c r="Q58" s="2" t="b">
        <f>ISBLANK('Linee Intervento'!E22)</f>
        <v>1</v>
      </c>
      <c r="R58" s="2" t="b">
        <f t="shared" si="1"/>
        <v>0</v>
      </c>
    </row>
    <row r="59" spans="2:18" ht="15" customHeight="1" x14ac:dyDescent="0.2">
      <c r="B59" s="212" t="str">
        <f>IF('Linee Intervento'!E23="","",'Linee Intervento'!E23)</f>
        <v/>
      </c>
      <c r="C59" s="212"/>
      <c r="D59" s="212"/>
      <c r="E59" s="212"/>
      <c r="F59" s="212"/>
      <c r="G59" s="212"/>
      <c r="H59" s="212"/>
      <c r="I59" s="212"/>
      <c r="J59" s="212"/>
      <c r="K59" s="212"/>
      <c r="L59" s="212"/>
      <c r="M59" s="48"/>
      <c r="Q59" s="2" t="b">
        <f>ISBLANK('Linee Intervento'!E23)</f>
        <v>1</v>
      </c>
      <c r="R59" s="2" t="b">
        <f t="shared" si="1"/>
        <v>0</v>
      </c>
    </row>
    <row r="60" spans="2:18" ht="15" customHeight="1" x14ac:dyDescent="0.2">
      <c r="B60" s="212" t="str">
        <f>IF('Linee Intervento'!E24="","",'Linee Intervento'!E24)</f>
        <v/>
      </c>
      <c r="C60" s="212"/>
      <c r="D60" s="212"/>
      <c r="E60" s="212"/>
      <c r="F60" s="212"/>
      <c r="G60" s="212"/>
      <c r="H60" s="212"/>
      <c r="I60" s="212"/>
      <c r="J60" s="212"/>
      <c r="K60" s="212"/>
      <c r="L60" s="212"/>
      <c r="M60" s="48"/>
      <c r="Q60" s="2" t="b">
        <f>ISBLANK('Linee Intervento'!E24)</f>
        <v>1</v>
      </c>
      <c r="R60" s="2" t="b">
        <f t="shared" si="1"/>
        <v>0</v>
      </c>
    </row>
    <row r="61" spans="2:18" ht="15" customHeight="1" x14ac:dyDescent="0.2">
      <c r="B61" s="212" t="str">
        <f>IF('Linee Intervento'!E25="","",'Linee Intervento'!E25)</f>
        <v/>
      </c>
      <c r="C61" s="212"/>
      <c r="D61" s="212"/>
      <c r="E61" s="212"/>
      <c r="F61" s="212"/>
      <c r="G61" s="212"/>
      <c r="H61" s="212"/>
      <c r="I61" s="212"/>
      <c r="J61" s="212"/>
      <c r="K61" s="212"/>
      <c r="L61" s="212"/>
      <c r="M61" s="48"/>
      <c r="Q61" s="2" t="b">
        <f>ISBLANK('Linee Intervento'!E25)</f>
        <v>1</v>
      </c>
      <c r="R61" s="2" t="b">
        <f t="shared" si="1"/>
        <v>0</v>
      </c>
    </row>
    <row r="62" spans="2:18" ht="15" customHeight="1" x14ac:dyDescent="0.2">
      <c r="B62" s="212" t="str">
        <f>IF('Linee Intervento'!E26="","",'Linee Intervento'!E26)</f>
        <v/>
      </c>
      <c r="C62" s="212"/>
      <c r="D62" s="212"/>
      <c r="E62" s="212"/>
      <c r="F62" s="212"/>
      <c r="G62" s="212"/>
      <c r="H62" s="212"/>
      <c r="I62" s="212"/>
      <c r="J62" s="212"/>
      <c r="K62" s="212"/>
      <c r="L62" s="212"/>
      <c r="M62" s="48"/>
      <c r="Q62" s="2" t="b">
        <f>ISBLANK('Linee Intervento'!E26)</f>
        <v>1</v>
      </c>
      <c r="R62" s="2" t="b">
        <f t="shared" si="1"/>
        <v>0</v>
      </c>
    </row>
    <row r="63" spans="2:18" ht="15" customHeight="1" x14ac:dyDescent="0.2">
      <c r="B63" s="212" t="str">
        <f>IF('Linee Intervento'!E27="","",'Linee Intervento'!E27)</f>
        <v/>
      </c>
      <c r="C63" s="212"/>
      <c r="D63" s="212"/>
      <c r="E63" s="212"/>
      <c r="F63" s="212"/>
      <c r="G63" s="212"/>
      <c r="H63" s="212"/>
      <c r="I63" s="212"/>
      <c r="J63" s="212"/>
      <c r="K63" s="212"/>
      <c r="L63" s="212"/>
      <c r="M63" s="48"/>
      <c r="Q63" s="2" t="b">
        <f>ISBLANK('Linee Intervento'!E27)</f>
        <v>1</v>
      </c>
      <c r="R63" s="2" t="b">
        <f t="shared" si="1"/>
        <v>0</v>
      </c>
    </row>
    <row r="64" spans="2:18" ht="15" customHeight="1" x14ac:dyDescent="0.2">
      <c r="B64" s="212" t="str">
        <f>IF('Linee Intervento'!E28="","",'Linee Intervento'!E28)</f>
        <v/>
      </c>
      <c r="C64" s="212"/>
      <c r="D64" s="212"/>
      <c r="E64" s="212"/>
      <c r="F64" s="212"/>
      <c r="G64" s="212"/>
      <c r="H64" s="212"/>
      <c r="I64" s="212"/>
      <c r="J64" s="212"/>
      <c r="K64" s="212"/>
      <c r="L64" s="212"/>
      <c r="M64" s="48"/>
      <c r="Q64" s="2" t="b">
        <f>ISBLANK('Linee Intervento'!E28)</f>
        <v>1</v>
      </c>
      <c r="R64" s="2" t="b">
        <f t="shared" si="1"/>
        <v>0</v>
      </c>
    </row>
    <row r="65" spans="2:18" ht="15" customHeight="1" x14ac:dyDescent="0.2">
      <c r="B65" s="212" t="str">
        <f>IF('Linee Intervento'!E29="","",'Linee Intervento'!E29)</f>
        <v/>
      </c>
      <c r="C65" s="212"/>
      <c r="D65" s="212"/>
      <c r="E65" s="212"/>
      <c r="F65" s="212"/>
      <c r="G65" s="212"/>
      <c r="H65" s="212"/>
      <c r="I65" s="212"/>
      <c r="J65" s="212"/>
      <c r="K65" s="212"/>
      <c r="L65" s="212"/>
      <c r="M65" s="48"/>
      <c r="Q65" s="2" t="b">
        <f>ISBLANK('Linee Intervento'!E29)</f>
        <v>1</v>
      </c>
      <c r="R65" s="2" t="b">
        <f t="shared" si="1"/>
        <v>0</v>
      </c>
    </row>
    <row r="66" spans="2:18" ht="15" customHeight="1" x14ac:dyDescent="0.2">
      <c r="B66" s="212" t="str">
        <f>IF('Linee Intervento'!E30="","",'Linee Intervento'!E30)</f>
        <v/>
      </c>
      <c r="C66" s="212"/>
      <c r="D66" s="212"/>
      <c r="E66" s="212"/>
      <c r="F66" s="212"/>
      <c r="G66" s="212"/>
      <c r="H66" s="212"/>
      <c r="I66" s="212"/>
      <c r="J66" s="212"/>
      <c r="K66" s="212"/>
      <c r="L66" s="212"/>
      <c r="M66" s="48"/>
      <c r="Q66" s="2" t="b">
        <f>ISBLANK('Linee Intervento'!E30)</f>
        <v>1</v>
      </c>
      <c r="R66" s="2" t="b">
        <f t="shared" si="1"/>
        <v>0</v>
      </c>
    </row>
    <row r="67" spans="2:18" ht="15" customHeight="1" x14ac:dyDescent="0.2">
      <c r="B67" s="212" t="str">
        <f>IF('Linee Intervento'!E31="","",'Linee Intervento'!E31)</f>
        <v/>
      </c>
      <c r="C67" s="212"/>
      <c r="D67" s="212"/>
      <c r="E67" s="212"/>
      <c r="F67" s="212"/>
      <c r="G67" s="212"/>
      <c r="H67" s="212"/>
      <c r="I67" s="212"/>
      <c r="J67" s="212"/>
      <c r="K67" s="212"/>
      <c r="L67" s="212"/>
      <c r="M67" s="48"/>
      <c r="Q67" s="2" t="b">
        <f>ISBLANK('Linee Intervento'!E31)</f>
        <v>1</v>
      </c>
      <c r="R67" s="2" t="b">
        <f t="shared" si="1"/>
        <v>0</v>
      </c>
    </row>
    <row r="68" spans="2:18" ht="15" customHeight="1" x14ac:dyDescent="0.2">
      <c r="B68" s="212" t="str">
        <f>IF('Linee Intervento'!E32="","",'Linee Intervento'!E32)</f>
        <v/>
      </c>
      <c r="C68" s="212"/>
      <c r="D68" s="212"/>
      <c r="E68" s="212"/>
      <c r="F68" s="212"/>
      <c r="G68" s="212"/>
      <c r="H68" s="212"/>
      <c r="I68" s="212"/>
      <c r="J68" s="212"/>
      <c r="K68" s="212"/>
      <c r="L68" s="212"/>
      <c r="M68" s="48"/>
      <c r="Q68" s="2" t="b">
        <f>ISBLANK('Linee Intervento'!E32)</f>
        <v>1</v>
      </c>
      <c r="R68" s="2" t="b">
        <f t="shared" si="1"/>
        <v>0</v>
      </c>
    </row>
    <row r="69" spans="2:18" ht="15" customHeight="1" x14ac:dyDescent="0.2">
      <c r="B69" s="212" t="str">
        <f>IF('Linee Intervento'!E33="","",'Linee Intervento'!E33)</f>
        <v/>
      </c>
      <c r="C69" s="212"/>
      <c r="D69" s="212"/>
      <c r="E69" s="212"/>
      <c r="F69" s="212"/>
      <c r="G69" s="212"/>
      <c r="H69" s="212"/>
      <c r="I69" s="212"/>
      <c r="J69" s="212"/>
      <c r="K69" s="212"/>
      <c r="L69" s="212"/>
      <c r="M69" s="48"/>
      <c r="Q69" s="2" t="b">
        <f>ISBLANK('Linee Intervento'!E33)</f>
        <v>1</v>
      </c>
      <c r="R69" s="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156">
        <v>42979</v>
      </c>
      <c r="I73" s="156"/>
    </row>
    <row r="76" spans="2:18" ht="15" customHeight="1" x14ac:dyDescent="0.2">
      <c r="B76" s="155" t="s">
        <v>324</v>
      </c>
      <c r="C76" s="155"/>
      <c r="D76" s="155"/>
      <c r="E76" s="155"/>
      <c r="F76" s="155"/>
      <c r="H76" s="156">
        <v>44196</v>
      </c>
      <c r="I76" s="156"/>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39"/>
      <c r="L80" s="240"/>
      <c r="M80" s="241"/>
      <c r="Q80" s="2" t="b">
        <f>IF('Anagrafica Progetto'!$Q$46=1,TRUE,FALSE)</f>
        <v>1</v>
      </c>
    </row>
    <row r="81" spans="2:17" ht="15" customHeight="1" x14ac:dyDescent="0.2">
      <c r="B81" s="225" t="s">
        <v>341</v>
      </c>
      <c r="C81" s="226"/>
      <c r="D81" s="226"/>
      <c r="E81" s="226"/>
      <c r="F81" s="226"/>
      <c r="G81" s="226"/>
      <c r="H81" s="226"/>
      <c r="I81" s="226"/>
      <c r="J81" s="226"/>
      <c r="K81" s="239"/>
      <c r="L81" s="240"/>
      <c r="M81" s="241"/>
      <c r="Q81" s="2" t="b">
        <f>IF('Anagrafica Progetto'!$Q$46=1,TRUE,FALSE)</f>
        <v>1</v>
      </c>
    </row>
    <row r="82" spans="2:17" ht="15" customHeight="1" x14ac:dyDescent="0.2">
      <c r="B82" s="225" t="s">
        <v>336</v>
      </c>
      <c r="C82" s="226"/>
      <c r="D82" s="226"/>
      <c r="E82" s="226"/>
      <c r="F82" s="226"/>
      <c r="G82" s="226"/>
      <c r="H82" s="226"/>
      <c r="I82" s="226"/>
      <c r="J82" s="226"/>
      <c r="K82" s="239"/>
      <c r="L82" s="240"/>
      <c r="M82" s="241"/>
      <c r="Q82" s="2" t="b">
        <f>IF('Anagrafica Progetto'!$Q$46=1,TRUE,FALSE)</f>
        <v>1</v>
      </c>
    </row>
    <row r="83" spans="2:17" ht="15" customHeight="1" x14ac:dyDescent="0.2">
      <c r="B83" s="225" t="s">
        <v>143</v>
      </c>
      <c r="C83" s="226"/>
      <c r="D83" s="226"/>
      <c r="E83" s="226"/>
      <c r="F83" s="226"/>
      <c r="G83" s="226"/>
      <c r="H83" s="226"/>
      <c r="I83" s="226"/>
      <c r="J83" s="226"/>
      <c r="K83" s="239"/>
      <c r="L83" s="240"/>
      <c r="M83" s="241"/>
      <c r="Q83" s="2" t="b">
        <f>IF('Anagrafica Progetto'!$Q$46=1,TRUE,FALSE)</f>
        <v>1</v>
      </c>
    </row>
    <row r="84" spans="2:17" ht="15" customHeight="1" x14ac:dyDescent="0.2">
      <c r="B84" s="225" t="s">
        <v>337</v>
      </c>
      <c r="C84" s="226"/>
      <c r="D84" s="226"/>
      <c r="E84" s="226"/>
      <c r="F84" s="226"/>
      <c r="G84" s="226"/>
      <c r="H84" s="226"/>
      <c r="I84" s="226"/>
      <c r="J84" s="226"/>
      <c r="K84" s="239">
        <v>0</v>
      </c>
      <c r="L84" s="240"/>
      <c r="M84" s="241"/>
      <c r="Q84" s="2" t="b">
        <f>IF('Anagrafica Progetto'!$Q$46=2,TRUE,FALSE)</f>
        <v>0</v>
      </c>
    </row>
    <row r="85" spans="2:17" ht="15" customHeight="1" x14ac:dyDescent="0.2">
      <c r="B85" s="225" t="s">
        <v>325</v>
      </c>
      <c r="C85" s="226"/>
      <c r="D85" s="226"/>
      <c r="E85" s="226"/>
      <c r="F85" s="226"/>
      <c r="G85" s="226"/>
      <c r="H85" s="226"/>
      <c r="I85" s="226"/>
      <c r="J85" s="226"/>
      <c r="K85" s="239"/>
      <c r="L85" s="240"/>
      <c r="M85" s="241"/>
      <c r="Q85" s="2" t="b">
        <f>IF('Anagrafica Progetto'!$Q$46=2,TRUE,FALSE)</f>
        <v>0</v>
      </c>
    </row>
    <row r="86" spans="2:17" ht="15" customHeight="1" x14ac:dyDescent="0.2">
      <c r="B86" s="225" t="s">
        <v>326</v>
      </c>
      <c r="C86" s="226"/>
      <c r="D86" s="226"/>
      <c r="E86" s="226"/>
      <c r="F86" s="226"/>
      <c r="G86" s="226"/>
      <c r="H86" s="226"/>
      <c r="I86" s="226"/>
      <c r="J86" s="226"/>
      <c r="K86" s="239"/>
      <c r="L86" s="240"/>
      <c r="M86" s="241"/>
      <c r="Q86" s="2" t="b">
        <f>IF('Anagrafica Progetto'!$Q$46=2,TRUE,FALSE)</f>
        <v>0</v>
      </c>
    </row>
    <row r="87" spans="2:17" ht="15" customHeight="1" x14ac:dyDescent="0.2">
      <c r="B87" s="225" t="s">
        <v>570</v>
      </c>
      <c r="C87" s="226"/>
      <c r="D87" s="226"/>
      <c r="E87" s="226"/>
      <c r="F87" s="226"/>
      <c r="G87" s="226"/>
      <c r="H87" s="226"/>
      <c r="I87" s="226"/>
      <c r="J87" s="226"/>
      <c r="K87" s="239"/>
      <c r="L87" s="240"/>
      <c r="M87" s="241"/>
      <c r="Q87" s="2" t="b">
        <f>IF('Anagrafica Progetto'!$Q$46=2,TRUE,FALSE)</f>
        <v>0</v>
      </c>
    </row>
    <row r="88" spans="2:17" ht="15" customHeight="1" x14ac:dyDescent="0.2">
      <c r="B88" s="225" t="s">
        <v>571</v>
      </c>
      <c r="C88" s="226"/>
      <c r="D88" s="226"/>
      <c r="E88" s="226"/>
      <c r="F88" s="226"/>
      <c r="G88" s="226"/>
      <c r="H88" s="226"/>
      <c r="I88" s="226"/>
      <c r="J88" s="226"/>
      <c r="K88" s="239">
        <v>10052.683995260912</v>
      </c>
      <c r="L88" s="240"/>
      <c r="M88" s="241"/>
      <c r="Q88" s="2" t="b">
        <f>IF('Anagrafica Progetto'!$Q$46=2,TRUE,FALSE)</f>
        <v>0</v>
      </c>
    </row>
    <row r="89" spans="2:17" ht="15" customHeight="1" x14ac:dyDescent="0.2">
      <c r="B89" s="225" t="s">
        <v>327</v>
      </c>
      <c r="C89" s="226"/>
      <c r="D89" s="226"/>
      <c r="E89" s="226"/>
      <c r="F89" s="226"/>
      <c r="G89" s="226"/>
      <c r="H89" s="226"/>
      <c r="I89" s="226"/>
      <c r="J89" s="226"/>
      <c r="K89" s="239"/>
      <c r="L89" s="240"/>
      <c r="M89" s="241"/>
      <c r="Q89" s="2" t="b">
        <f>IF('Anagrafica Progetto'!$Q$46=2,TRUE,FALSE)</f>
        <v>0</v>
      </c>
    </row>
    <row r="90" spans="2:17" ht="15" customHeight="1" x14ac:dyDescent="0.2">
      <c r="B90" s="225" t="s">
        <v>328</v>
      </c>
      <c r="C90" s="226"/>
      <c r="D90" s="226"/>
      <c r="E90" s="226"/>
      <c r="F90" s="226"/>
      <c r="G90" s="226"/>
      <c r="H90" s="226"/>
      <c r="I90" s="226"/>
      <c r="J90" s="226"/>
      <c r="K90" s="239">
        <v>150000</v>
      </c>
      <c r="L90" s="240"/>
      <c r="M90" s="241"/>
      <c r="Q90" s="2" t="b">
        <f>IF('Anagrafica Progetto'!$Q$46=2,TRUE,FALSE)</f>
        <v>0</v>
      </c>
    </row>
    <row r="91" spans="2:17" ht="15" customHeight="1" x14ac:dyDescent="0.2">
      <c r="B91" s="225" t="s">
        <v>329</v>
      </c>
      <c r="C91" s="226"/>
      <c r="D91" s="226"/>
      <c r="E91" s="226"/>
      <c r="F91" s="226"/>
      <c r="G91" s="226"/>
      <c r="H91" s="226"/>
      <c r="I91" s="226"/>
      <c r="J91" s="226"/>
      <c r="K91" s="239">
        <v>0</v>
      </c>
      <c r="L91" s="240"/>
      <c r="M91" s="241"/>
      <c r="Q91" s="2" t="b">
        <f>IF('Anagrafica Progetto'!$Q$46=2,TRUE,FALSE)</f>
        <v>0</v>
      </c>
    </row>
    <row r="92" spans="2:17" ht="15" customHeight="1" x14ac:dyDescent="0.2">
      <c r="B92" s="225" t="s">
        <v>330</v>
      </c>
      <c r="C92" s="226"/>
      <c r="D92" s="226"/>
      <c r="E92" s="226"/>
      <c r="F92" s="226"/>
      <c r="G92" s="226"/>
      <c r="H92" s="226"/>
      <c r="I92" s="226"/>
      <c r="J92" s="226"/>
      <c r="K92" s="239"/>
      <c r="L92" s="240"/>
      <c r="M92" s="241"/>
      <c r="Q92" s="2" t="b">
        <f>IF('Anagrafica Progetto'!$Q$46=2,TRUE,FALSE)</f>
        <v>0</v>
      </c>
    </row>
    <row r="93" spans="2:17" ht="15" customHeight="1" x14ac:dyDescent="0.2">
      <c r="B93" s="225" t="s">
        <v>331</v>
      </c>
      <c r="C93" s="226"/>
      <c r="D93" s="226"/>
      <c r="E93" s="226"/>
      <c r="F93" s="226"/>
      <c r="G93" s="226"/>
      <c r="H93" s="226"/>
      <c r="I93" s="226"/>
      <c r="J93" s="226"/>
      <c r="K93" s="239"/>
      <c r="L93" s="240"/>
      <c r="M93" s="241"/>
      <c r="Q93" s="2" t="b">
        <f>IF('Anagrafica Progetto'!$Q$46=2,TRUE,FALSE)</f>
        <v>0</v>
      </c>
    </row>
    <row r="94" spans="2:17" ht="15" customHeight="1" x14ac:dyDescent="0.2">
      <c r="B94" s="225" t="s">
        <v>332</v>
      </c>
      <c r="C94" s="226"/>
      <c r="D94" s="226"/>
      <c r="E94" s="226"/>
      <c r="F94" s="226"/>
      <c r="G94" s="226"/>
      <c r="H94" s="226"/>
      <c r="I94" s="226"/>
      <c r="J94" s="226"/>
      <c r="K94" s="239"/>
      <c r="L94" s="240"/>
      <c r="M94" s="241"/>
      <c r="Q94" s="2" t="b">
        <f>IF('Anagrafica Progetto'!$Q$46=2,TRUE,FALSE)</f>
        <v>0</v>
      </c>
    </row>
    <row r="95" spans="2:17" ht="15" customHeight="1" x14ac:dyDescent="0.2">
      <c r="B95" s="225" t="s">
        <v>333</v>
      </c>
      <c r="C95" s="226"/>
      <c r="D95" s="226"/>
      <c r="E95" s="226"/>
      <c r="F95" s="226"/>
      <c r="G95" s="226"/>
      <c r="H95" s="226"/>
      <c r="I95" s="226"/>
      <c r="J95" s="226"/>
      <c r="K95" s="239"/>
      <c r="L95" s="240"/>
      <c r="M95" s="241"/>
      <c r="Q95" s="2" t="b">
        <f>IF('Anagrafica Progetto'!$Q$46=2,TRUE,FALSE)</f>
        <v>0</v>
      </c>
    </row>
    <row r="96" spans="2:17" ht="15" customHeight="1" x14ac:dyDescent="0.2">
      <c r="B96" s="225" t="s">
        <v>334</v>
      </c>
      <c r="C96" s="226"/>
      <c r="D96" s="226"/>
      <c r="E96" s="226"/>
      <c r="F96" s="226"/>
      <c r="G96" s="226"/>
      <c r="H96" s="226"/>
      <c r="I96" s="226"/>
      <c r="J96" s="226"/>
      <c r="K96" s="239"/>
      <c r="L96" s="240"/>
      <c r="M96" s="241"/>
      <c r="Q96" s="2" t="b">
        <f>IF('Anagrafica Progetto'!$Q$46=2,TRUE,FALSE)</f>
        <v>0</v>
      </c>
    </row>
    <row r="97" spans="2:17" ht="15" customHeight="1" x14ac:dyDescent="0.2">
      <c r="B97" s="225" t="s">
        <v>335</v>
      </c>
      <c r="C97" s="226"/>
      <c r="D97" s="226"/>
      <c r="E97" s="226"/>
      <c r="F97" s="226"/>
      <c r="G97" s="226"/>
      <c r="H97" s="226"/>
      <c r="I97" s="226"/>
      <c r="J97" s="226"/>
      <c r="K97" s="239"/>
      <c r="L97" s="240"/>
      <c r="M97" s="241"/>
      <c r="Q97" s="2" t="b">
        <f>IF('Anagrafica Progetto'!$Q$46=2,TRUE,FALSE)</f>
        <v>0</v>
      </c>
    </row>
    <row r="98" spans="2:17" ht="15" customHeight="1" x14ac:dyDescent="0.2">
      <c r="B98" s="225" t="s">
        <v>336</v>
      </c>
      <c r="C98" s="226"/>
      <c r="D98" s="226"/>
      <c r="E98" s="226"/>
      <c r="F98" s="226"/>
      <c r="G98" s="226"/>
      <c r="H98" s="226"/>
      <c r="I98" s="226"/>
      <c r="J98" s="226"/>
      <c r="K98" s="239">
        <v>33000</v>
      </c>
      <c r="L98" s="240"/>
      <c r="M98" s="241"/>
      <c r="Q98" s="2" t="b">
        <f>IF('Anagrafica Progetto'!$Q$46=2,TRUE,FALSE)</f>
        <v>0</v>
      </c>
    </row>
    <row r="99" spans="2:17" ht="15" customHeight="1" x14ac:dyDescent="0.2">
      <c r="B99" s="225" t="s">
        <v>143</v>
      </c>
      <c r="C99" s="226"/>
      <c r="D99" s="226"/>
      <c r="E99" s="226"/>
      <c r="F99" s="226"/>
      <c r="G99" s="226"/>
      <c r="H99" s="226"/>
      <c r="I99" s="226"/>
      <c r="J99" s="226"/>
      <c r="K99" s="239"/>
      <c r="L99" s="240"/>
      <c r="M99" s="241"/>
      <c r="Q99" s="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f>IF(SUM(K80:K99)=0,"",SUM(K80:K99))</f>
        <v>193052.68399526092</v>
      </c>
      <c r="L101" s="243"/>
      <c r="M101" s="244"/>
    </row>
    <row r="113" spans="2:17" ht="15" customHeight="1" x14ac:dyDescent="0.2">
      <c r="B113" s="105" t="s">
        <v>342</v>
      </c>
      <c r="C113" s="106"/>
      <c r="D113" s="106"/>
      <c r="E113" s="106"/>
      <c r="F113" s="106"/>
      <c r="G113" s="106"/>
      <c r="H113" s="106"/>
      <c r="I113" s="106"/>
      <c r="J113" s="106"/>
      <c r="K113" s="106"/>
      <c r="L113" s="106"/>
      <c r="M113" s="107"/>
      <c r="Q113" s="2" t="b">
        <f>IF(AND(COUNTIF($M$27:$M$37,"X")&gt;=2,$R$27),FALSE,TRUE)</f>
        <v>0</v>
      </c>
    </row>
    <row r="114" spans="2:17" ht="75" customHeight="1" x14ac:dyDescent="0.2">
      <c r="B114" s="174" t="s">
        <v>1582</v>
      </c>
      <c r="C114" s="174"/>
      <c r="D114" s="174"/>
      <c r="E114" s="174"/>
      <c r="F114" s="174"/>
      <c r="G114" s="174"/>
      <c r="H114" s="174"/>
      <c r="I114" s="174"/>
      <c r="J114" s="174"/>
      <c r="K114" s="174"/>
      <c r="L114" s="174"/>
      <c r="M114" s="174"/>
      <c r="Q114" s="2" t="b">
        <f>IF(AND(COUNTIF($M$27:$M$37,"X")&gt;=2,$M$27="X"),FALSE,TRUE)</f>
        <v>0</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34">
        <v>4</v>
      </c>
      <c r="L118" s="236"/>
      <c r="M118" s="235"/>
    </row>
    <row r="119" spans="2:17" ht="15" customHeight="1" x14ac:dyDescent="0.2">
      <c r="B119" s="225" t="s">
        <v>344</v>
      </c>
      <c r="C119" s="226"/>
      <c r="D119" s="226"/>
      <c r="E119" s="226"/>
      <c r="F119" s="226"/>
      <c r="G119" s="226"/>
      <c r="H119" s="226"/>
      <c r="I119" s="226"/>
      <c r="J119" s="226"/>
      <c r="K119" s="234">
        <v>10</v>
      </c>
      <c r="L119" s="236"/>
      <c r="M119" s="235"/>
    </row>
    <row r="120" spans="2:17" ht="15" customHeight="1" x14ac:dyDescent="0.2">
      <c r="B120" s="225" t="s">
        <v>345</v>
      </c>
      <c r="C120" s="226"/>
      <c r="D120" s="226"/>
      <c r="E120" s="226"/>
      <c r="F120" s="226"/>
      <c r="G120" s="226"/>
      <c r="H120" s="226"/>
      <c r="I120" s="226"/>
      <c r="J120" s="226"/>
      <c r="K120" s="234">
        <v>12</v>
      </c>
      <c r="L120" s="236"/>
      <c r="M120" s="23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34"/>
      <c r="L124" s="236"/>
      <c r="M124" s="235"/>
    </row>
    <row r="125" spans="2:17" ht="15" customHeight="1" x14ac:dyDescent="0.2">
      <c r="B125" s="225" t="s">
        <v>347</v>
      </c>
      <c r="C125" s="226"/>
      <c r="D125" s="226"/>
      <c r="E125" s="226"/>
      <c r="F125" s="226"/>
      <c r="G125" s="226"/>
      <c r="H125" s="226"/>
      <c r="I125" s="226"/>
      <c r="J125" s="226"/>
      <c r="K125" s="234"/>
      <c r="L125" s="236"/>
      <c r="M125" s="235"/>
    </row>
    <row r="126" spans="2:17" ht="15" customHeight="1" x14ac:dyDescent="0.2">
      <c r="B126" s="225" t="s">
        <v>348</v>
      </c>
      <c r="C126" s="226"/>
      <c r="D126" s="226"/>
      <c r="E126" s="226"/>
      <c r="F126" s="226"/>
      <c r="G126" s="226"/>
      <c r="H126" s="226"/>
      <c r="I126" s="226"/>
      <c r="J126" s="226"/>
      <c r="K126" s="234"/>
      <c r="L126" s="236"/>
      <c r="M126" s="235"/>
    </row>
    <row r="127" spans="2:17" ht="15" customHeight="1" x14ac:dyDescent="0.2">
      <c r="B127" s="225" t="s">
        <v>349</v>
      </c>
      <c r="C127" s="226"/>
      <c r="D127" s="226"/>
      <c r="E127" s="226"/>
      <c r="F127" s="226"/>
      <c r="G127" s="226"/>
      <c r="H127" s="226"/>
      <c r="I127" s="226"/>
      <c r="J127" s="226"/>
      <c r="K127" s="234"/>
      <c r="L127" s="236"/>
      <c r="M127" s="235"/>
    </row>
    <row r="130" spans="2:17" ht="30" customHeight="1" x14ac:dyDescent="0.2">
      <c r="B130" s="177" t="s">
        <v>514</v>
      </c>
      <c r="C130" s="177"/>
      <c r="D130" s="177"/>
      <c r="E130" s="177"/>
      <c r="F130" s="177"/>
      <c r="G130" s="177"/>
      <c r="H130" s="177"/>
      <c r="I130" s="177"/>
      <c r="J130" s="177"/>
      <c r="K130" s="177"/>
      <c r="L130" s="177"/>
      <c r="M130" s="177"/>
      <c r="Q130" s="2" t="b">
        <f ca="1">IF('Gestione progetto'!$T$140,FALSE,TRUE)</f>
        <v>1</v>
      </c>
    </row>
    <row r="131" spans="2:17" ht="15" customHeight="1" x14ac:dyDescent="0.2">
      <c r="B131" s="225" t="s">
        <v>343</v>
      </c>
      <c r="C131" s="226"/>
      <c r="D131" s="226"/>
      <c r="E131" s="226"/>
      <c r="F131" s="226"/>
      <c r="G131" s="226"/>
      <c r="H131" s="226"/>
      <c r="I131" s="226"/>
      <c r="J131" s="226"/>
      <c r="K131" s="234"/>
      <c r="L131" s="236"/>
      <c r="M131" s="235"/>
      <c r="Q131" s="2" t="b">
        <f ca="1">IF('Gestione progetto'!$T$140,FALSE,TRUE)</f>
        <v>1</v>
      </c>
    </row>
    <row r="132" spans="2:17" ht="15" customHeight="1" x14ac:dyDescent="0.2">
      <c r="B132" s="225" t="s">
        <v>350</v>
      </c>
      <c r="C132" s="226"/>
      <c r="D132" s="226"/>
      <c r="E132" s="226"/>
      <c r="F132" s="226"/>
      <c r="G132" s="226"/>
      <c r="H132" s="226"/>
      <c r="I132" s="226"/>
      <c r="J132" s="226"/>
      <c r="K132" s="234"/>
      <c r="L132" s="236"/>
      <c r="M132" s="235"/>
      <c r="Q132" s="2" t="b">
        <f ca="1">IF('Gestione progetto'!$T$140,FALSE,TRUE)</f>
        <v>1</v>
      </c>
    </row>
    <row r="133" spans="2:17" ht="15" customHeight="1" x14ac:dyDescent="0.2">
      <c r="B133" s="225" t="s">
        <v>345</v>
      </c>
      <c r="C133" s="226"/>
      <c r="D133" s="226"/>
      <c r="E133" s="226"/>
      <c r="F133" s="226"/>
      <c r="G133" s="226"/>
      <c r="H133" s="226"/>
      <c r="I133" s="226"/>
      <c r="J133" s="226"/>
      <c r="K133" s="234"/>
      <c r="L133" s="236"/>
      <c r="M133" s="235"/>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26</v>
      </c>
      <c r="K137" s="233"/>
      <c r="L137" s="234">
        <v>55.651826217104343</v>
      </c>
      <c r="M137" s="235"/>
    </row>
    <row r="138" spans="2:17" ht="15" customHeight="1" x14ac:dyDescent="0.2">
      <c r="B138" s="225" t="s">
        <v>352</v>
      </c>
      <c r="C138" s="226"/>
      <c r="D138" s="226"/>
      <c r="E138" s="226"/>
      <c r="F138" s="226"/>
      <c r="G138" s="226"/>
      <c r="H138" s="226"/>
      <c r="I138" s="226"/>
      <c r="J138" s="232">
        <f>SUM(K124:K127)</f>
        <v>0</v>
      </c>
      <c r="K138" s="233"/>
      <c r="L138" s="234"/>
      <c r="M138" s="235"/>
    </row>
    <row r="139" spans="2:17" ht="15" customHeight="1" x14ac:dyDescent="0.2">
      <c r="B139" s="225" t="s">
        <v>353</v>
      </c>
      <c r="C139" s="226"/>
      <c r="D139" s="226"/>
      <c r="E139" s="226"/>
      <c r="F139" s="226"/>
      <c r="G139" s="226"/>
      <c r="H139" s="226"/>
      <c r="I139" s="226"/>
      <c r="J139" s="232">
        <f>SUM(K131:K133)</f>
        <v>0</v>
      </c>
      <c r="K139" s="233"/>
      <c r="L139" s="234"/>
      <c r="M139" s="235"/>
    </row>
    <row r="140" spans="2:17" ht="15" customHeight="1" x14ac:dyDescent="0.2">
      <c r="B140" s="225" t="s">
        <v>354</v>
      </c>
      <c r="C140" s="226"/>
      <c r="D140" s="226"/>
      <c r="E140" s="226"/>
      <c r="F140" s="226"/>
      <c r="G140" s="226"/>
      <c r="H140" s="226"/>
      <c r="I140" s="226"/>
      <c r="J140" s="234"/>
      <c r="K140" s="235"/>
      <c r="L140" s="234"/>
      <c r="M140" s="23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48"/>
      <c r="R146" s="2">
        <f ca="1">MATCH("X",INDIRECT(ADDRESS(ROW(Q146)+Q145,13)&amp;":"&amp;ADDRESS(ROW($Q$165),13)),0)</f>
        <v>2</v>
      </c>
    </row>
    <row r="147" spans="2:18" ht="15" customHeight="1" x14ac:dyDescent="0.2">
      <c r="B147" s="191" t="s">
        <v>358</v>
      </c>
      <c r="C147" s="191"/>
      <c r="D147" s="191"/>
      <c r="E147" s="191"/>
      <c r="F147" s="191"/>
      <c r="G147" s="191"/>
      <c r="H147" s="191"/>
      <c r="I147" s="191"/>
      <c r="J147" s="191"/>
      <c r="K147" s="191"/>
      <c r="L147" s="191"/>
      <c r="M147" s="48" t="s">
        <v>1331</v>
      </c>
      <c r="R147" s="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48"/>
      <c r="R148" s="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48"/>
    </row>
    <row r="150" spans="2:18" ht="15" customHeight="1" x14ac:dyDescent="0.2">
      <c r="B150" s="191" t="s">
        <v>361</v>
      </c>
      <c r="C150" s="191"/>
      <c r="D150" s="191"/>
      <c r="E150" s="191"/>
      <c r="F150" s="191"/>
      <c r="G150" s="191"/>
      <c r="H150" s="191"/>
      <c r="I150" s="191"/>
      <c r="J150" s="191"/>
      <c r="K150" s="191"/>
      <c r="L150" s="191"/>
      <c r="M150" s="48"/>
    </row>
    <row r="151" spans="2:18" ht="15" customHeight="1" x14ac:dyDescent="0.2">
      <c r="B151" s="191" t="s">
        <v>362</v>
      </c>
      <c r="C151" s="191"/>
      <c r="D151" s="191"/>
      <c r="E151" s="191"/>
      <c r="F151" s="191"/>
      <c r="G151" s="191"/>
      <c r="H151" s="191"/>
      <c r="I151" s="191"/>
      <c r="J151" s="191"/>
      <c r="K151" s="191"/>
      <c r="L151" s="191"/>
      <c r="M151" s="48"/>
    </row>
    <row r="152" spans="2:18" ht="15" customHeight="1" x14ac:dyDescent="0.2">
      <c r="B152" s="191" t="s">
        <v>363</v>
      </c>
      <c r="C152" s="191"/>
      <c r="D152" s="191"/>
      <c r="E152" s="191"/>
      <c r="F152" s="191"/>
      <c r="G152" s="191"/>
      <c r="H152" s="191"/>
      <c r="I152" s="191"/>
      <c r="J152" s="191"/>
      <c r="K152" s="191"/>
      <c r="L152" s="191"/>
      <c r="M152" s="48"/>
    </row>
    <row r="153" spans="2:18" ht="15" customHeight="1" x14ac:dyDescent="0.2">
      <c r="B153" s="191" t="s">
        <v>364</v>
      </c>
      <c r="C153" s="191"/>
      <c r="D153" s="191"/>
      <c r="E153" s="191"/>
      <c r="F153" s="191"/>
      <c r="G153" s="191"/>
      <c r="H153" s="191"/>
      <c r="I153" s="191"/>
      <c r="J153" s="191"/>
      <c r="K153" s="191"/>
      <c r="L153" s="191"/>
      <c r="M153" s="48"/>
    </row>
    <row r="154" spans="2:18" ht="15" customHeight="1" x14ac:dyDescent="0.2">
      <c r="B154" s="191" t="s">
        <v>365</v>
      </c>
      <c r="C154" s="191"/>
      <c r="D154" s="191"/>
      <c r="E154" s="191"/>
      <c r="F154" s="191"/>
      <c r="G154" s="191"/>
      <c r="H154" s="191"/>
      <c r="I154" s="191"/>
      <c r="J154" s="191"/>
      <c r="K154" s="191"/>
      <c r="L154" s="191"/>
      <c r="M154" s="48"/>
    </row>
    <row r="155" spans="2:18" ht="15" customHeight="1" x14ac:dyDescent="0.2">
      <c r="B155" s="191" t="s">
        <v>366</v>
      </c>
      <c r="C155" s="191"/>
      <c r="D155" s="191"/>
      <c r="E155" s="191"/>
      <c r="F155" s="191"/>
      <c r="G155" s="191"/>
      <c r="H155" s="191"/>
      <c r="I155" s="191"/>
      <c r="J155" s="191"/>
      <c r="K155" s="191"/>
      <c r="L155" s="191"/>
      <c r="M155" s="48"/>
    </row>
    <row r="156" spans="2:18" ht="15" customHeight="1" x14ac:dyDescent="0.2">
      <c r="B156" s="191" t="s">
        <v>367</v>
      </c>
      <c r="C156" s="191"/>
      <c r="D156" s="191"/>
      <c r="E156" s="191"/>
      <c r="F156" s="191"/>
      <c r="G156" s="191"/>
      <c r="H156" s="191"/>
      <c r="I156" s="191"/>
      <c r="J156" s="191"/>
      <c r="K156" s="191"/>
      <c r="L156" s="191"/>
      <c r="M156" s="48"/>
    </row>
    <row r="157" spans="2:18" ht="15" customHeight="1" x14ac:dyDescent="0.2">
      <c r="B157" s="191" t="s">
        <v>368</v>
      </c>
      <c r="C157" s="191"/>
      <c r="D157" s="191"/>
      <c r="E157" s="191"/>
      <c r="F157" s="191"/>
      <c r="G157" s="191"/>
      <c r="H157" s="191"/>
      <c r="I157" s="191"/>
      <c r="J157" s="191"/>
      <c r="K157" s="191"/>
      <c r="L157" s="191"/>
      <c r="M157" s="48"/>
    </row>
    <row r="158" spans="2:18" ht="15" customHeight="1" x14ac:dyDescent="0.2">
      <c r="B158" s="191" t="s">
        <v>369</v>
      </c>
      <c r="C158" s="191"/>
      <c r="D158" s="191"/>
      <c r="E158" s="191"/>
      <c r="F158" s="191"/>
      <c r="G158" s="191"/>
      <c r="H158" s="191"/>
      <c r="I158" s="191"/>
      <c r="J158" s="191"/>
      <c r="K158" s="191"/>
      <c r="L158" s="191"/>
      <c r="M158" s="48"/>
    </row>
    <row r="159" spans="2:18" ht="15" customHeight="1" x14ac:dyDescent="0.2">
      <c r="B159" s="191" t="s">
        <v>370</v>
      </c>
      <c r="C159" s="191"/>
      <c r="D159" s="191"/>
      <c r="E159" s="191"/>
      <c r="F159" s="191"/>
      <c r="G159" s="191"/>
      <c r="H159" s="191"/>
      <c r="I159" s="191"/>
      <c r="J159" s="191"/>
      <c r="K159" s="191"/>
      <c r="L159" s="191"/>
      <c r="M159" s="48"/>
    </row>
    <row r="160" spans="2:18" ht="15" customHeight="1" x14ac:dyDescent="0.2">
      <c r="B160" s="191" t="s">
        <v>371</v>
      </c>
      <c r="C160" s="191"/>
      <c r="D160" s="191"/>
      <c r="E160" s="191"/>
      <c r="F160" s="191"/>
      <c r="G160" s="191"/>
      <c r="H160" s="191"/>
      <c r="I160" s="191"/>
      <c r="J160" s="191"/>
      <c r="K160" s="191"/>
      <c r="L160" s="191"/>
      <c r="M160" s="48"/>
    </row>
    <row r="161" spans="2:17" ht="15" customHeight="1" x14ac:dyDescent="0.2">
      <c r="B161" s="191" t="s">
        <v>372</v>
      </c>
      <c r="C161" s="191"/>
      <c r="D161" s="191"/>
      <c r="E161" s="191"/>
      <c r="F161" s="191"/>
      <c r="G161" s="191"/>
      <c r="H161" s="191"/>
      <c r="I161" s="191"/>
      <c r="J161" s="191"/>
      <c r="K161" s="191"/>
      <c r="L161" s="191"/>
      <c r="M161" s="48"/>
    </row>
    <row r="162" spans="2:17" ht="15" customHeight="1" x14ac:dyDescent="0.2">
      <c r="B162" s="191" t="s">
        <v>373</v>
      </c>
      <c r="C162" s="191"/>
      <c r="D162" s="191"/>
      <c r="E162" s="191"/>
      <c r="F162" s="191"/>
      <c r="G162" s="191"/>
      <c r="H162" s="191"/>
      <c r="I162" s="191"/>
      <c r="J162" s="191"/>
      <c r="K162" s="191"/>
      <c r="L162" s="191"/>
      <c r="M162" s="48"/>
    </row>
    <row r="163" spans="2:17" ht="15" customHeight="1" x14ac:dyDescent="0.2">
      <c r="B163" s="191" t="s">
        <v>374</v>
      </c>
      <c r="C163" s="191"/>
      <c r="D163" s="191"/>
      <c r="E163" s="191"/>
      <c r="F163" s="191"/>
      <c r="G163" s="191"/>
      <c r="H163" s="191"/>
      <c r="I163" s="191"/>
      <c r="J163" s="191"/>
      <c r="K163" s="191"/>
      <c r="L163" s="191"/>
      <c r="M163" s="48"/>
    </row>
    <row r="164" spans="2:17" ht="15" customHeight="1" x14ac:dyDescent="0.2">
      <c r="B164" s="191"/>
      <c r="C164" s="191"/>
      <c r="D164" s="191"/>
      <c r="E164" s="191"/>
      <c r="F164" s="191"/>
      <c r="G164" s="191"/>
      <c r="H164" s="191"/>
      <c r="I164" s="191"/>
      <c r="J164" s="191"/>
      <c r="K164" s="191"/>
      <c r="L164" s="191"/>
      <c r="M164" s="48"/>
    </row>
    <row r="165" spans="2:17" ht="15" customHeight="1" x14ac:dyDescent="0.2">
      <c r="B165" s="191"/>
      <c r="C165" s="191"/>
      <c r="D165" s="191"/>
      <c r="E165" s="191"/>
      <c r="F165" s="191"/>
      <c r="G165" s="191"/>
      <c r="H165" s="191"/>
      <c r="I165" s="191"/>
      <c r="J165" s="191"/>
      <c r="K165" s="191"/>
      <c r="L165" s="191"/>
      <c r="M165" s="48"/>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Applicativi e sistemi informativi (sviluppo app, rilascio funzionalità aggiuntive, etc.)</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2" t="b">
        <f>IF('Anagrafica Progetto'!$Q$84=1,FALSE,TRUE)</f>
        <v>0</v>
      </c>
    </row>
    <row r="173" spans="2:17" ht="67.5" customHeight="1" x14ac:dyDescent="0.2">
      <c r="B173" s="225" t="s">
        <v>383</v>
      </c>
      <c r="C173" s="226"/>
      <c r="D173" s="227"/>
      <c r="E173" s="230" t="s">
        <v>1518</v>
      </c>
      <c r="F173" s="230"/>
      <c r="G173" s="230"/>
      <c r="H173" s="230"/>
      <c r="I173" s="230"/>
      <c r="J173" s="230"/>
      <c r="K173" s="230"/>
      <c r="L173" s="230"/>
      <c r="M173" s="230"/>
      <c r="Q173" s="2" t="b">
        <f>IF('Anagrafica Progetto'!$Q$84=1,FALSE,TRUE)</f>
        <v>0</v>
      </c>
    </row>
    <row r="174" spans="2:17" ht="15.75" customHeight="1" x14ac:dyDescent="0.2">
      <c r="B174" s="225" t="s">
        <v>384</v>
      </c>
      <c r="C174" s="226"/>
      <c r="D174" s="227"/>
      <c r="E174" s="230" t="s">
        <v>392</v>
      </c>
      <c r="F174" s="230"/>
      <c r="G174" s="230"/>
      <c r="H174" s="230"/>
      <c r="I174" s="230"/>
      <c r="J174" s="230"/>
      <c r="K174" s="230"/>
      <c r="L174" s="230"/>
      <c r="M174" s="230"/>
      <c r="Q174" s="2" t="b">
        <f>IF('Anagrafica Progetto'!$Q$84=1,FALSE,TRUE)</f>
        <v>0</v>
      </c>
    </row>
    <row r="175" spans="2:17" ht="30" customHeight="1" x14ac:dyDescent="0.2">
      <c r="B175" s="225" t="s">
        <v>385</v>
      </c>
      <c r="C175" s="226"/>
      <c r="D175" s="227"/>
      <c r="E175" s="230" t="s">
        <v>1519</v>
      </c>
      <c r="F175" s="230"/>
      <c r="G175" s="230"/>
      <c r="H175" s="230"/>
      <c r="I175" s="230"/>
      <c r="J175" s="230"/>
      <c r="K175" s="230"/>
      <c r="L175" s="230"/>
      <c r="M175" s="230"/>
      <c r="Q175" s="2" t="b">
        <f>IF('Anagrafica Progetto'!$Q$84=1,FALSE,TRUE)</f>
        <v>0</v>
      </c>
    </row>
    <row r="176" spans="2:17" ht="15" customHeight="1" x14ac:dyDescent="0.2">
      <c r="B176" s="225" t="s">
        <v>396</v>
      </c>
      <c r="C176" s="226"/>
      <c r="D176" s="227"/>
      <c r="E176" s="229" t="str">
        <f ca="1">IF(E172="","","Tutte")</f>
        <v>Tutte</v>
      </c>
      <c r="F176" s="229"/>
      <c r="G176" s="229"/>
      <c r="H176" s="229" t="str">
        <f ca="1">IF(H172="","","Tutte")</f>
        <v/>
      </c>
      <c r="I176" s="229"/>
      <c r="J176" s="229"/>
      <c r="K176" s="229" t="str">
        <f ca="1">IF(K172="","","Tutte")</f>
        <v/>
      </c>
      <c r="L176" s="229"/>
      <c r="M176" s="229"/>
      <c r="Q176" s="2" t="b">
        <f>IF('Anagrafica Progetto'!$Q$84=1,FALSE,TRUE)</f>
        <v>0</v>
      </c>
    </row>
    <row r="177" spans="2:18" ht="15" customHeight="1" x14ac:dyDescent="0.2">
      <c r="B177" s="225" t="s">
        <v>386</v>
      </c>
      <c r="C177" s="226"/>
      <c r="D177" s="227"/>
      <c r="E177" s="228" t="s">
        <v>28</v>
      </c>
      <c r="F177" s="228"/>
      <c r="G177" s="228"/>
      <c r="H177" s="228"/>
      <c r="I177" s="228"/>
      <c r="J177" s="228"/>
      <c r="K177" s="228"/>
      <c r="L177" s="228"/>
      <c r="M177" s="228"/>
      <c r="Q177" s="2" t="b">
        <f>IF('Anagrafica Progetto'!$Q$84=1,FALSE,TRUE)</f>
        <v>0</v>
      </c>
    </row>
    <row r="178" spans="2:18" ht="15" customHeight="1" x14ac:dyDescent="0.2">
      <c r="B178" s="225">
        <v>2015</v>
      </c>
      <c r="C178" s="226"/>
      <c r="D178" s="227"/>
      <c r="E178" s="228" t="s">
        <v>28</v>
      </c>
      <c r="F178" s="228"/>
      <c r="G178" s="228"/>
      <c r="H178" s="228"/>
      <c r="I178" s="228"/>
      <c r="J178" s="228"/>
      <c r="K178" s="228"/>
      <c r="L178" s="228"/>
      <c r="M178" s="228"/>
      <c r="Q178" s="2" t="b">
        <f>IF(AND(R178=FALSE,'Anagrafica Progetto'!$Q$84=1),FALSE,TRUE)</f>
        <v>1</v>
      </c>
      <c r="R178" s="2" t="b">
        <f>IF(OR($H$73="",$H$76=""),FALSE,IF(AND(B178&gt;=YEAR($H$73),B178&lt;YEAR($H$76)),FALSE,TRUE))</f>
        <v>1</v>
      </c>
    </row>
    <row r="179" spans="2:18" ht="15" customHeight="1" x14ac:dyDescent="0.2">
      <c r="B179" s="225">
        <v>2016</v>
      </c>
      <c r="C179" s="226"/>
      <c r="D179" s="227"/>
      <c r="E179" s="228" t="s">
        <v>28</v>
      </c>
      <c r="F179" s="228"/>
      <c r="G179" s="228"/>
      <c r="H179" s="228"/>
      <c r="I179" s="228"/>
      <c r="J179" s="228"/>
      <c r="K179" s="228"/>
      <c r="L179" s="228"/>
      <c r="M179" s="228"/>
      <c r="Q179" s="2" t="b">
        <f>IF(AND(R179=FALSE,'Anagrafica Progetto'!$Q$84=1),FALSE,TRUE)</f>
        <v>1</v>
      </c>
      <c r="R179" s="2" t="b">
        <f t="shared" ref="R179:R185" si="2">IF(OR($H$73="",$H$76=""),FALSE,IF(AND(B179&gt;=YEAR($H$73),B179&lt;YEAR($H$76)),FALSE,TRUE))</f>
        <v>1</v>
      </c>
    </row>
    <row r="180" spans="2:18" ht="15" customHeight="1" x14ac:dyDescent="0.2">
      <c r="B180" s="225">
        <v>2017</v>
      </c>
      <c r="C180" s="226"/>
      <c r="D180" s="227"/>
      <c r="E180" s="228" t="s">
        <v>28</v>
      </c>
      <c r="F180" s="228"/>
      <c r="G180" s="228"/>
      <c r="H180" s="228"/>
      <c r="I180" s="228"/>
      <c r="J180" s="228"/>
      <c r="K180" s="228"/>
      <c r="L180" s="228"/>
      <c r="M180" s="228"/>
      <c r="Q180" s="2" t="b">
        <f>IF(AND(R180=FALSE,'Anagrafica Progetto'!$Q$84=1),FALSE,TRUE)</f>
        <v>0</v>
      </c>
      <c r="R180" s="2" t="b">
        <f t="shared" si="2"/>
        <v>0</v>
      </c>
    </row>
    <row r="181" spans="2:18" ht="15" customHeight="1" x14ac:dyDescent="0.2">
      <c r="B181" s="225">
        <v>2018</v>
      </c>
      <c r="C181" s="226"/>
      <c r="D181" s="227"/>
      <c r="E181" s="228" t="s">
        <v>28</v>
      </c>
      <c r="F181" s="228"/>
      <c r="G181" s="228"/>
      <c r="H181" s="228"/>
      <c r="I181" s="228"/>
      <c r="J181" s="228"/>
      <c r="K181" s="228"/>
      <c r="L181" s="228"/>
      <c r="M181" s="228"/>
      <c r="Q181" s="2" t="b">
        <f>IF(AND(R181=FALSE,'Anagrafica Progetto'!$Q$84=1),FALSE,TRUE)</f>
        <v>0</v>
      </c>
      <c r="R181" s="2" t="b">
        <f t="shared" si="2"/>
        <v>0</v>
      </c>
    </row>
    <row r="182" spans="2:18" ht="15" customHeight="1" x14ac:dyDescent="0.2">
      <c r="B182" s="225">
        <v>2019</v>
      </c>
      <c r="C182" s="226"/>
      <c r="D182" s="227"/>
      <c r="E182" s="228" t="s">
        <v>28</v>
      </c>
      <c r="F182" s="228"/>
      <c r="G182" s="228"/>
      <c r="H182" s="228"/>
      <c r="I182" s="228"/>
      <c r="J182" s="228"/>
      <c r="K182" s="228"/>
      <c r="L182" s="228"/>
      <c r="M182" s="228"/>
      <c r="Q182" s="2" t="b">
        <f>IF(AND(R182=FALSE,'Anagrafica Progetto'!$Q$84=1),FALSE,TRUE)</f>
        <v>0</v>
      </c>
      <c r="R182" s="2" t="b">
        <f t="shared" si="2"/>
        <v>0</v>
      </c>
    </row>
    <row r="183" spans="2:18" ht="15" customHeight="1" x14ac:dyDescent="0.2">
      <c r="B183" s="225">
        <v>2020</v>
      </c>
      <c r="C183" s="226"/>
      <c r="D183" s="227"/>
      <c r="E183" s="228" t="s">
        <v>27</v>
      </c>
      <c r="F183" s="228"/>
      <c r="G183" s="228"/>
      <c r="H183" s="228"/>
      <c r="I183" s="228"/>
      <c r="J183" s="228"/>
      <c r="K183" s="228"/>
      <c r="L183" s="228"/>
      <c r="M183" s="228"/>
      <c r="Q183" s="2" t="b">
        <f>IF(AND(R183=FALSE,'Anagrafica Progetto'!$Q$84=1),FALSE,TRUE)</f>
        <v>1</v>
      </c>
      <c r="R183" s="2" t="b">
        <f t="shared" si="2"/>
        <v>1</v>
      </c>
    </row>
    <row r="184" spans="2:18" ht="15" customHeight="1" x14ac:dyDescent="0.2">
      <c r="B184" s="225">
        <v>2021</v>
      </c>
      <c r="C184" s="226"/>
      <c r="D184" s="227"/>
      <c r="E184" s="228" t="s">
        <v>27</v>
      </c>
      <c r="F184" s="228"/>
      <c r="G184" s="228"/>
      <c r="H184" s="228"/>
      <c r="I184" s="228"/>
      <c r="J184" s="228"/>
      <c r="K184" s="228"/>
      <c r="L184" s="228"/>
      <c r="M184" s="228"/>
      <c r="Q184" s="2" t="b">
        <f>IF(AND(R184=FALSE,'Anagrafica Progetto'!$Q$84=1),FALSE,TRUE)</f>
        <v>1</v>
      </c>
      <c r="R184" s="2" t="b">
        <f t="shared" si="2"/>
        <v>1</v>
      </c>
    </row>
    <row r="185" spans="2:18" ht="15" customHeight="1" x14ac:dyDescent="0.2">
      <c r="B185" s="225">
        <v>2022</v>
      </c>
      <c r="C185" s="226"/>
      <c r="D185" s="227"/>
      <c r="E185" s="228" t="s">
        <v>27</v>
      </c>
      <c r="F185" s="228"/>
      <c r="G185" s="228"/>
      <c r="H185" s="228"/>
      <c r="I185" s="228"/>
      <c r="J185" s="228"/>
      <c r="K185" s="228"/>
      <c r="L185" s="228"/>
      <c r="M185" s="228"/>
      <c r="Q185" s="2" t="b">
        <f>IF(AND(R185=FALSE,'Anagrafica Progetto'!$Q$84=1),FALSE,TRUE)</f>
        <v>1</v>
      </c>
      <c r="R185" s="2" t="b">
        <f t="shared" si="2"/>
        <v>1</v>
      </c>
    </row>
    <row r="186" spans="2:18" ht="15" customHeight="1" x14ac:dyDescent="0.2">
      <c r="B186" s="225">
        <v>2023</v>
      </c>
      <c r="C186" s="226"/>
      <c r="D186" s="227"/>
      <c r="E186" s="228" t="s">
        <v>27</v>
      </c>
      <c r="F186" s="228"/>
      <c r="G186" s="228"/>
      <c r="H186" s="228"/>
      <c r="I186" s="228"/>
      <c r="J186" s="228"/>
      <c r="K186" s="228"/>
      <c r="L186" s="228"/>
      <c r="M186" s="228"/>
    </row>
    <row r="187" spans="2:18" ht="15" customHeight="1" x14ac:dyDescent="0.2">
      <c r="B187" s="225" t="s">
        <v>387</v>
      </c>
      <c r="C187" s="226"/>
      <c r="D187" s="227"/>
      <c r="E187" s="228" t="s">
        <v>27</v>
      </c>
      <c r="F187" s="228"/>
      <c r="G187" s="228"/>
      <c r="H187" s="228"/>
      <c r="I187" s="228"/>
      <c r="J187" s="228"/>
      <c r="K187" s="228"/>
      <c r="L187" s="228"/>
      <c r="M187" s="228"/>
      <c r="Q187" s="2" t="b">
        <f>IF('Anagrafica Progetto'!$Q$84=1,FALSE,TRUE)</f>
        <v>0</v>
      </c>
    </row>
    <row r="188" spans="2:18" ht="15" customHeight="1" x14ac:dyDescent="0.2">
      <c r="Q188" s="2" t="b">
        <f>IF('Anagrafica Progetto'!$Q$84=1,FALSE,TRUE)</f>
        <v>0</v>
      </c>
    </row>
    <row r="189" spans="2:18" ht="135" customHeight="1" x14ac:dyDescent="0.2">
      <c r="B189" s="98" t="s">
        <v>577</v>
      </c>
      <c r="C189" s="99"/>
      <c r="D189" s="99"/>
      <c r="E189" s="99"/>
      <c r="F189" s="99"/>
      <c r="G189" s="99"/>
      <c r="H189" s="99"/>
      <c r="I189" s="99"/>
      <c r="J189" s="99"/>
      <c r="K189" s="99"/>
      <c r="L189" s="99"/>
      <c r="M189" s="100"/>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77" t="s">
        <v>395</v>
      </c>
      <c r="C192" s="177"/>
      <c r="D192" s="177"/>
      <c r="E192" s="177"/>
      <c r="F192" s="177"/>
      <c r="G192" s="177"/>
      <c r="H192" s="177"/>
      <c r="I192" s="177"/>
      <c r="J192" s="177"/>
      <c r="K192" s="177"/>
      <c r="L192" s="177"/>
      <c r="M192" s="177"/>
      <c r="Q192" s="2" t="b">
        <f>IF(AND('Anagrafica Progetto'!$Q$84=2,'Anagrafica Progetto'!$Q$89),FALSE,TRUE)</f>
        <v>1</v>
      </c>
    </row>
    <row r="193" spans="2:18" ht="15" customHeight="1" x14ac:dyDescent="0.2">
      <c r="B193" s="231"/>
      <c r="C193" s="231"/>
      <c r="D193" s="231"/>
      <c r="E193" s="231" t="s">
        <v>379</v>
      </c>
      <c r="F193" s="231"/>
      <c r="G193" s="231"/>
      <c r="H193" s="231" t="s">
        <v>380</v>
      </c>
      <c r="I193" s="231"/>
      <c r="J193" s="231"/>
      <c r="K193" s="231" t="s">
        <v>381</v>
      </c>
      <c r="L193" s="231"/>
      <c r="M193" s="231"/>
      <c r="Q193" s="2" t="b">
        <f>IF(AND('Anagrafica Progetto'!$Q$84=2,'Anagrafica Progetto'!$Q$89),FALSE,TRUE)</f>
        <v>1</v>
      </c>
    </row>
    <row r="194" spans="2:18" ht="52.5" customHeight="1" x14ac:dyDescent="0.2">
      <c r="B194" s="225" t="s">
        <v>382</v>
      </c>
      <c r="C194" s="226"/>
      <c r="D194" s="227"/>
      <c r="E194" s="229" t="str">
        <f ca="1">IFERROR(IF(INDIRECT(ADDRESS(ROW(B145)+$R$146,2))="","Inserire il nome della realizzazione nella tabella precedente",INDIRECT(ADDRESS(ROW(B145)+$R$146,2))),"")</f>
        <v>Applicativi e sistemi informativi (sviluppo app, rilascio funzionalità aggiuntive, etc.)</v>
      </c>
      <c r="F194" s="229"/>
      <c r="G194" s="229"/>
      <c r="H194" s="229" t="str">
        <f ca="1">IFERROR(IF(INDIRECT(ADDRESS(ROW(E145)+$R$147,2))="","Inserire il nome della realizzazione nella tabella precedente",INDIRECT(ADDRESS(ROW(E145)+$R$147,2))),"")</f>
        <v/>
      </c>
      <c r="I194" s="229"/>
      <c r="J194" s="229"/>
      <c r="K194" s="229" t="str">
        <f ca="1">IFERROR(IF(INDIRECT(ADDRESS(ROW(H145)+$R$148,2))="","Inserire il nome della realizzazione nella tabella precedente",INDIRECT(ADDRESS(ROW(H145)+$R$148,2))),"")</f>
        <v/>
      </c>
      <c r="L194" s="229"/>
      <c r="M194" s="229"/>
      <c r="Q194" s="2" t="b">
        <f>IF(AND('Anagrafica Progetto'!$Q$84=2,'Anagrafica Progetto'!$Q$89),FALSE,TRUE)</f>
        <v>1</v>
      </c>
    </row>
    <row r="195" spans="2:18" ht="67.5" customHeight="1" x14ac:dyDescent="0.2">
      <c r="B195" s="225" t="s">
        <v>383</v>
      </c>
      <c r="C195" s="226"/>
      <c r="D195" s="227"/>
      <c r="E195" s="230"/>
      <c r="F195" s="230"/>
      <c r="G195" s="230"/>
      <c r="H195" s="230"/>
      <c r="I195" s="230"/>
      <c r="J195" s="230"/>
      <c r="K195" s="230"/>
      <c r="L195" s="230"/>
      <c r="M195" s="230"/>
      <c r="Q195" s="2" t="b">
        <f>IF(AND('Anagrafica Progetto'!$Q$84=2,'Anagrafica Progetto'!$Q$89),FALSE,TRUE)</f>
        <v>1</v>
      </c>
    </row>
    <row r="196" spans="2:18" ht="15.75" customHeight="1" x14ac:dyDescent="0.2">
      <c r="B196" s="225" t="s">
        <v>384</v>
      </c>
      <c r="C196" s="226"/>
      <c r="D196" s="227"/>
      <c r="E196" s="230"/>
      <c r="F196" s="230"/>
      <c r="G196" s="230"/>
      <c r="H196" s="230"/>
      <c r="I196" s="230"/>
      <c r="J196" s="230"/>
      <c r="K196" s="230"/>
      <c r="L196" s="230"/>
      <c r="M196" s="230"/>
      <c r="Q196" s="2" t="b">
        <f>IF(AND('Anagrafica Progetto'!$Q$84=2,'Anagrafica Progetto'!$Q$89),FALSE,TRUE)</f>
        <v>1</v>
      </c>
    </row>
    <row r="197" spans="2:18" ht="30" customHeight="1" x14ac:dyDescent="0.2">
      <c r="B197" s="225" t="s">
        <v>385</v>
      </c>
      <c r="C197" s="226"/>
      <c r="D197" s="227"/>
      <c r="E197" s="230"/>
      <c r="F197" s="230"/>
      <c r="G197" s="230"/>
      <c r="H197" s="230"/>
      <c r="I197" s="230"/>
      <c r="J197" s="230"/>
      <c r="K197" s="230"/>
      <c r="L197" s="230"/>
      <c r="M197" s="230"/>
      <c r="Q197" s="2" t="b">
        <f>IF(AND('Anagrafica Progetto'!$Q$84=2,'Anagrafica Progetto'!$Q$89),FALSE,TRUE)</f>
        <v>1</v>
      </c>
    </row>
    <row r="198" spans="2:18" ht="15" customHeight="1" x14ac:dyDescent="0.2">
      <c r="B198" s="225" t="s">
        <v>396</v>
      </c>
      <c r="C198" s="226"/>
      <c r="D198" s="227"/>
      <c r="E198" s="229" t="str">
        <f ca="1">IF(E194="","","Più sviluppate")</f>
        <v>Più sviluppate</v>
      </c>
      <c r="F198" s="229"/>
      <c r="G198" s="229"/>
      <c r="H198" s="229" t="str">
        <f ca="1">IF(H194="","","Più sviluppate")</f>
        <v/>
      </c>
      <c r="I198" s="229"/>
      <c r="J198" s="229"/>
      <c r="K198" s="229" t="str">
        <f ca="1">IF(K194="","","Più sviluppate")</f>
        <v/>
      </c>
      <c r="L198" s="229"/>
      <c r="M198" s="229"/>
      <c r="Q198" s="2" t="b">
        <f>IF(AND('Anagrafica Progetto'!$Q$84=2,'Anagrafica Progetto'!$Q$89),FALSE,TRUE)</f>
        <v>1</v>
      </c>
    </row>
    <row r="199" spans="2:18" ht="15" customHeight="1" x14ac:dyDescent="0.2">
      <c r="B199" s="225" t="s">
        <v>386</v>
      </c>
      <c r="C199" s="226"/>
      <c r="D199" s="227"/>
      <c r="E199" s="228"/>
      <c r="F199" s="228"/>
      <c r="G199" s="228"/>
      <c r="H199" s="228"/>
      <c r="I199" s="228"/>
      <c r="J199" s="228"/>
      <c r="K199" s="228"/>
      <c r="L199" s="228"/>
      <c r="M199" s="228"/>
      <c r="Q199" s="2" t="b">
        <f>IF(AND('Anagrafica Progetto'!$Q$84=2,'Anagrafica Progetto'!$Q$89),FALSE,TRUE)</f>
        <v>1</v>
      </c>
    </row>
    <row r="200" spans="2:18" ht="15" customHeight="1" x14ac:dyDescent="0.2">
      <c r="B200" s="225">
        <v>2015</v>
      </c>
      <c r="C200" s="226"/>
      <c r="D200" s="227"/>
      <c r="E200" s="228"/>
      <c r="F200" s="228"/>
      <c r="G200" s="228"/>
      <c r="H200" s="228"/>
      <c r="I200" s="228"/>
      <c r="J200" s="228"/>
      <c r="K200" s="228"/>
      <c r="L200" s="228"/>
      <c r="M200" s="228"/>
      <c r="Q200" s="2" t="b">
        <f>IF(AND('Anagrafica Progetto'!$Q$84=2,'Anagrafica Progetto'!$Q$89,R200=FALSE),FALSE,TRUE)</f>
        <v>1</v>
      </c>
      <c r="R200" s="2" t="b">
        <f>IF(OR($H$73="",$H$76=""),FALSE,IF(AND(B200&gt;=YEAR($H$73),B200&lt;YEAR($H$76)),FALSE,TRUE))</f>
        <v>1</v>
      </c>
    </row>
    <row r="201" spans="2:18" ht="15" customHeight="1" x14ac:dyDescent="0.2">
      <c r="B201" s="225">
        <v>2016</v>
      </c>
      <c r="C201" s="226"/>
      <c r="D201" s="227"/>
      <c r="E201" s="228"/>
      <c r="F201" s="228"/>
      <c r="G201" s="228"/>
      <c r="H201" s="228"/>
      <c r="I201" s="228"/>
      <c r="J201" s="228"/>
      <c r="K201" s="228"/>
      <c r="L201" s="228"/>
      <c r="M201" s="228"/>
      <c r="Q201" s="2" t="b">
        <f>IF(AND('Anagrafica Progetto'!$Q$84=2,'Anagrafica Progetto'!$Q$89,R201=FALSE),FALSE,TRUE)</f>
        <v>1</v>
      </c>
      <c r="R201" s="2" t="b">
        <f t="shared" ref="R201:R207" si="3">IF(OR($H$73="",$H$76=""),FALSE,IF(AND(B201&gt;=YEAR($H$73),B201&lt;YEAR($H$76)),FALSE,TRUE))</f>
        <v>1</v>
      </c>
    </row>
    <row r="202" spans="2:18" ht="15" customHeight="1" x14ac:dyDescent="0.2">
      <c r="B202" s="225">
        <v>2017</v>
      </c>
      <c r="C202" s="226"/>
      <c r="D202" s="227"/>
      <c r="E202" s="228"/>
      <c r="F202" s="228"/>
      <c r="G202" s="228"/>
      <c r="H202" s="228"/>
      <c r="I202" s="228"/>
      <c r="J202" s="228"/>
      <c r="K202" s="228"/>
      <c r="L202" s="228"/>
      <c r="M202" s="228"/>
      <c r="Q202" s="2" t="b">
        <f>IF(AND('Anagrafica Progetto'!$Q$84=2,'Anagrafica Progetto'!$Q$89,R202=FALSE),FALSE,TRUE)</f>
        <v>1</v>
      </c>
      <c r="R202" s="2" t="b">
        <f t="shared" si="3"/>
        <v>0</v>
      </c>
    </row>
    <row r="203" spans="2:18" ht="15" customHeight="1" x14ac:dyDescent="0.2">
      <c r="B203" s="225">
        <v>2018</v>
      </c>
      <c r="C203" s="226"/>
      <c r="D203" s="227"/>
      <c r="E203" s="228"/>
      <c r="F203" s="228"/>
      <c r="G203" s="228"/>
      <c r="H203" s="228"/>
      <c r="I203" s="228"/>
      <c r="J203" s="228"/>
      <c r="K203" s="228"/>
      <c r="L203" s="228"/>
      <c r="M203" s="228"/>
      <c r="Q203" s="2" t="b">
        <f>IF(AND('Anagrafica Progetto'!$Q$84=2,'Anagrafica Progetto'!$Q$89,R203=FALSE),FALSE,TRUE)</f>
        <v>1</v>
      </c>
      <c r="R203" s="2" t="b">
        <f t="shared" si="3"/>
        <v>0</v>
      </c>
    </row>
    <row r="204" spans="2:18" ht="15" customHeight="1" x14ac:dyDescent="0.2">
      <c r="B204" s="225">
        <v>2019</v>
      </c>
      <c r="C204" s="226"/>
      <c r="D204" s="227"/>
      <c r="E204" s="228"/>
      <c r="F204" s="228"/>
      <c r="G204" s="228"/>
      <c r="H204" s="228"/>
      <c r="I204" s="228"/>
      <c r="J204" s="228"/>
      <c r="K204" s="228"/>
      <c r="L204" s="228"/>
      <c r="M204" s="228"/>
      <c r="Q204" s="2" t="b">
        <f>IF(AND('Anagrafica Progetto'!$Q$84=2,'Anagrafica Progetto'!$Q$89,R204=FALSE),FALSE,TRUE)</f>
        <v>1</v>
      </c>
      <c r="R204" s="2" t="b">
        <f t="shared" si="3"/>
        <v>0</v>
      </c>
    </row>
    <row r="205" spans="2:18" ht="15" customHeight="1" x14ac:dyDescent="0.2">
      <c r="B205" s="225">
        <v>2020</v>
      </c>
      <c r="C205" s="226"/>
      <c r="D205" s="227"/>
      <c r="E205" s="228"/>
      <c r="F205" s="228"/>
      <c r="G205" s="228"/>
      <c r="H205" s="228"/>
      <c r="I205" s="228"/>
      <c r="J205" s="228"/>
      <c r="K205" s="228"/>
      <c r="L205" s="228"/>
      <c r="M205" s="228"/>
      <c r="Q205" s="2" t="b">
        <f>IF(AND('Anagrafica Progetto'!$Q$84=2,'Anagrafica Progetto'!$Q$89,R205=FALSE),FALSE,TRUE)</f>
        <v>1</v>
      </c>
      <c r="R205" s="2" t="b">
        <f t="shared" si="3"/>
        <v>1</v>
      </c>
    </row>
    <row r="206" spans="2:18" ht="15" customHeight="1" x14ac:dyDescent="0.2">
      <c r="B206" s="225">
        <v>2021</v>
      </c>
      <c r="C206" s="226"/>
      <c r="D206" s="227"/>
      <c r="E206" s="228"/>
      <c r="F206" s="228"/>
      <c r="G206" s="228"/>
      <c r="H206" s="228"/>
      <c r="I206" s="228"/>
      <c r="J206" s="228"/>
      <c r="K206" s="228"/>
      <c r="L206" s="228"/>
      <c r="M206" s="228"/>
      <c r="Q206" s="2" t="b">
        <f>IF(AND('Anagrafica Progetto'!$Q$84=2,'Anagrafica Progetto'!$Q$89,R206=FALSE),FALSE,TRUE)</f>
        <v>1</v>
      </c>
      <c r="R206" s="2" t="b">
        <f t="shared" si="3"/>
        <v>1</v>
      </c>
    </row>
    <row r="207" spans="2:18" ht="15" customHeight="1" x14ac:dyDescent="0.2">
      <c r="B207" s="225">
        <v>2022</v>
      </c>
      <c r="C207" s="226"/>
      <c r="D207" s="227"/>
      <c r="E207" s="228"/>
      <c r="F207" s="228"/>
      <c r="G207" s="228"/>
      <c r="H207" s="228"/>
      <c r="I207" s="228"/>
      <c r="J207" s="228"/>
      <c r="K207" s="228"/>
      <c r="L207" s="228"/>
      <c r="M207" s="228"/>
      <c r="Q207" s="2" t="b">
        <f>IF(AND('Anagrafica Progetto'!$Q$84=2,'Anagrafica Progetto'!$Q$89,R207=FALSE),FALSE,TRUE)</f>
        <v>1</v>
      </c>
      <c r="R207" s="2" t="b">
        <f t="shared" si="3"/>
        <v>1</v>
      </c>
    </row>
    <row r="208" spans="2:18" ht="15" customHeight="1" x14ac:dyDescent="0.2">
      <c r="B208" s="225" t="s">
        <v>387</v>
      </c>
      <c r="C208" s="226"/>
      <c r="D208" s="227"/>
      <c r="E208" s="228"/>
      <c r="F208" s="228"/>
      <c r="G208" s="228"/>
      <c r="H208" s="228"/>
      <c r="I208" s="228"/>
      <c r="J208" s="228"/>
      <c r="K208" s="228"/>
      <c r="L208" s="228"/>
      <c r="M208" s="228"/>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98" t="s">
        <v>572</v>
      </c>
      <c r="C210" s="99"/>
      <c r="D210" s="99"/>
      <c r="E210" s="99"/>
      <c r="F210" s="99"/>
      <c r="G210" s="99"/>
      <c r="H210" s="99"/>
      <c r="I210" s="99"/>
      <c r="J210" s="99"/>
      <c r="K210" s="99"/>
      <c r="L210" s="99"/>
      <c r="M210" s="100"/>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77" t="s">
        <v>395</v>
      </c>
      <c r="C213" s="177"/>
      <c r="D213" s="177"/>
      <c r="E213" s="177"/>
      <c r="F213" s="177"/>
      <c r="G213" s="177"/>
      <c r="H213" s="177"/>
      <c r="I213" s="177"/>
      <c r="J213" s="177"/>
      <c r="K213" s="177"/>
      <c r="L213" s="177"/>
      <c r="M213" s="177"/>
      <c r="Q213" s="2" t="b">
        <f>IF(AND('Anagrafica Progetto'!$Q$84=2,'Anagrafica Progetto'!$Q$90),FALSE,TRUE)</f>
        <v>1</v>
      </c>
    </row>
    <row r="214" spans="2:18" ht="15" customHeight="1" x14ac:dyDescent="0.2">
      <c r="B214" s="231"/>
      <c r="C214" s="231"/>
      <c r="D214" s="231"/>
      <c r="E214" s="231" t="s">
        <v>379</v>
      </c>
      <c r="F214" s="231"/>
      <c r="G214" s="231"/>
      <c r="H214" s="231" t="s">
        <v>380</v>
      </c>
      <c r="I214" s="231"/>
      <c r="J214" s="231"/>
      <c r="K214" s="231" t="s">
        <v>381</v>
      </c>
      <c r="L214" s="231"/>
      <c r="M214" s="231"/>
      <c r="Q214" s="2" t="b">
        <f>IF(AND('Anagrafica Progetto'!$Q$84=2,'Anagrafica Progetto'!$Q$90),FALSE,TRUE)</f>
        <v>1</v>
      </c>
    </row>
    <row r="215" spans="2:18" ht="52.5" customHeight="1" x14ac:dyDescent="0.2">
      <c r="B215" s="225" t="s">
        <v>382</v>
      </c>
      <c r="C215" s="226"/>
      <c r="D215" s="227"/>
      <c r="E215" s="229" t="str">
        <f ca="1">IFERROR(IF(INDIRECT(ADDRESS(ROW(B145)+$R$146,2))="","Inserire il nome della realizzazione nella tabella precedente",INDIRECT(ADDRESS(ROW(B145)+$R$146,2))),"")</f>
        <v>Applicativi e sistemi informativi (sviluppo app, rilascio funzionalità aggiuntive, etc.)</v>
      </c>
      <c r="F215" s="229"/>
      <c r="G215" s="229"/>
      <c r="H215" s="229" t="str">
        <f ca="1">IFERROR(IF(INDIRECT(ADDRESS(ROW(E145)+$R$147,2))="","Inserire il nome della realizzazione nella tabella precedente",INDIRECT(ADDRESS(ROW(E145)+$R$147,2))),"")</f>
        <v/>
      </c>
      <c r="I215" s="229"/>
      <c r="J215" s="229"/>
      <c r="K215" s="229" t="str">
        <f ca="1">IFERROR(IF(INDIRECT(ADDRESS(ROW(H145)+$R$148,2))="","Inserire il nome della realizzazione nella tabella precedente",INDIRECT(ADDRESS(ROW(H145)+$R$148,2))),"")</f>
        <v/>
      </c>
      <c r="L215" s="229"/>
      <c r="M215" s="229"/>
      <c r="Q215" s="2" t="b">
        <f>IF(AND('Anagrafica Progetto'!$Q$84=2,'Anagrafica Progetto'!$Q$90),FALSE,TRUE)</f>
        <v>1</v>
      </c>
    </row>
    <row r="216" spans="2:18" ht="67.5" customHeight="1" x14ac:dyDescent="0.2">
      <c r="B216" s="225" t="s">
        <v>383</v>
      </c>
      <c r="C216" s="226"/>
      <c r="D216" s="227"/>
      <c r="E216" s="230"/>
      <c r="F216" s="230"/>
      <c r="G216" s="230"/>
      <c r="H216" s="230"/>
      <c r="I216" s="230"/>
      <c r="J216" s="230"/>
      <c r="K216" s="230"/>
      <c r="L216" s="230"/>
      <c r="M216" s="230"/>
      <c r="Q216" s="2" t="b">
        <f>IF(AND('Anagrafica Progetto'!$Q$84=2,'Anagrafica Progetto'!$Q$90),FALSE,TRUE)</f>
        <v>1</v>
      </c>
    </row>
    <row r="217" spans="2:18" ht="15.75" customHeight="1" x14ac:dyDescent="0.2">
      <c r="B217" s="225" t="s">
        <v>384</v>
      </c>
      <c r="C217" s="226"/>
      <c r="D217" s="227"/>
      <c r="E217" s="230"/>
      <c r="F217" s="230"/>
      <c r="G217" s="230"/>
      <c r="H217" s="230"/>
      <c r="I217" s="230"/>
      <c r="J217" s="230"/>
      <c r="K217" s="230"/>
      <c r="L217" s="230"/>
      <c r="M217" s="230"/>
      <c r="Q217" s="2" t="b">
        <f>IF(AND('Anagrafica Progetto'!$Q$84=2,'Anagrafica Progetto'!$Q$90),FALSE,TRUE)</f>
        <v>1</v>
      </c>
    </row>
    <row r="218" spans="2:18" ht="30" customHeight="1" x14ac:dyDescent="0.2">
      <c r="B218" s="225" t="s">
        <v>385</v>
      </c>
      <c r="C218" s="226"/>
      <c r="D218" s="227"/>
      <c r="E218" s="230"/>
      <c r="F218" s="230"/>
      <c r="G218" s="230"/>
      <c r="H218" s="230"/>
      <c r="I218" s="230"/>
      <c r="J218" s="230"/>
      <c r="K218" s="230"/>
      <c r="L218" s="230"/>
      <c r="M218" s="230"/>
      <c r="Q218" s="2" t="b">
        <f>IF(AND('Anagrafica Progetto'!$Q$84=2,'Anagrafica Progetto'!$Q$90),FALSE,TRUE)</f>
        <v>1</v>
      </c>
    </row>
    <row r="219" spans="2:18" ht="15" customHeight="1" x14ac:dyDescent="0.2">
      <c r="B219" s="225" t="s">
        <v>396</v>
      </c>
      <c r="C219" s="226"/>
      <c r="D219" s="227"/>
      <c r="E219" s="229" t="str">
        <f ca="1">IF(E215="","","In transizione")</f>
        <v>In transizione</v>
      </c>
      <c r="F219" s="229"/>
      <c r="G219" s="229"/>
      <c r="H219" s="229" t="str">
        <f ca="1">IF(H215="","","In transizione")</f>
        <v/>
      </c>
      <c r="I219" s="229"/>
      <c r="J219" s="229"/>
      <c r="K219" s="229" t="str">
        <f ca="1">IF(K215="","","In transizione")</f>
        <v/>
      </c>
      <c r="L219" s="229"/>
      <c r="M219" s="229"/>
      <c r="Q219" s="2" t="b">
        <f>IF(AND('Anagrafica Progetto'!$Q$84=2,'Anagrafica Progetto'!$Q$90),FALSE,TRUE)</f>
        <v>1</v>
      </c>
    </row>
    <row r="220" spans="2:18" ht="15" customHeight="1" x14ac:dyDescent="0.2">
      <c r="B220" s="225" t="s">
        <v>386</v>
      </c>
      <c r="C220" s="226"/>
      <c r="D220" s="227"/>
      <c r="E220" s="228"/>
      <c r="F220" s="228"/>
      <c r="G220" s="228"/>
      <c r="H220" s="228"/>
      <c r="I220" s="228"/>
      <c r="J220" s="228"/>
      <c r="K220" s="228"/>
      <c r="L220" s="228"/>
      <c r="M220" s="228"/>
      <c r="Q220" s="2" t="b">
        <f>IF(AND('Anagrafica Progetto'!$Q$84=2,'Anagrafica Progetto'!$Q$90),FALSE,TRUE)</f>
        <v>1</v>
      </c>
    </row>
    <row r="221" spans="2:18" ht="15" customHeight="1" x14ac:dyDescent="0.2">
      <c r="B221" s="225">
        <v>2015</v>
      </c>
      <c r="C221" s="226"/>
      <c r="D221" s="227"/>
      <c r="E221" s="228"/>
      <c r="F221" s="228"/>
      <c r="G221" s="228"/>
      <c r="H221" s="228"/>
      <c r="I221" s="228"/>
      <c r="J221" s="228"/>
      <c r="K221" s="228"/>
      <c r="L221" s="228"/>
      <c r="M221" s="228"/>
      <c r="Q221" s="2" t="b">
        <f>IF(AND('Anagrafica Progetto'!$Q$84=2,'Anagrafica Progetto'!$Q$90,R221=FALSE),FALSE,TRUE)</f>
        <v>1</v>
      </c>
      <c r="R221" s="2" t="b">
        <f>IF(OR($H$73="",$H$76=""),FALSE,IF(AND(B221&gt;=YEAR($H$73),B221&lt;YEAR($H$76)),FALSE,TRUE))</f>
        <v>1</v>
      </c>
    </row>
    <row r="222" spans="2:18" ht="15" customHeight="1" x14ac:dyDescent="0.2">
      <c r="B222" s="225">
        <v>2016</v>
      </c>
      <c r="C222" s="226"/>
      <c r="D222" s="227"/>
      <c r="E222" s="228"/>
      <c r="F222" s="228"/>
      <c r="G222" s="228"/>
      <c r="H222" s="228"/>
      <c r="I222" s="228"/>
      <c r="J222" s="228"/>
      <c r="K222" s="228"/>
      <c r="L222" s="228"/>
      <c r="M222" s="228"/>
      <c r="Q222" s="2" t="b">
        <f>IF(AND('Anagrafica Progetto'!$Q$84=2,'Anagrafica Progetto'!$Q$90,R222=FALSE),FALSE,TRUE)</f>
        <v>1</v>
      </c>
      <c r="R222" s="2" t="b">
        <f t="shared" ref="R222:R228" si="4">IF(OR($H$73="",$H$76=""),FALSE,IF(AND(B222&gt;=YEAR($H$73),B222&lt;YEAR($H$76)),FALSE,TRUE))</f>
        <v>1</v>
      </c>
    </row>
    <row r="223" spans="2:18" ht="15" customHeight="1" x14ac:dyDescent="0.2">
      <c r="B223" s="225">
        <v>2017</v>
      </c>
      <c r="C223" s="226"/>
      <c r="D223" s="227"/>
      <c r="E223" s="228"/>
      <c r="F223" s="228"/>
      <c r="G223" s="228"/>
      <c r="H223" s="228"/>
      <c r="I223" s="228"/>
      <c r="J223" s="228"/>
      <c r="K223" s="228"/>
      <c r="L223" s="228"/>
      <c r="M223" s="228"/>
      <c r="Q223" s="2" t="b">
        <f>IF(AND('Anagrafica Progetto'!$Q$84=2,'Anagrafica Progetto'!$Q$90,R223=FALSE),FALSE,TRUE)</f>
        <v>1</v>
      </c>
      <c r="R223" s="2" t="b">
        <f t="shared" si="4"/>
        <v>0</v>
      </c>
    </row>
    <row r="224" spans="2:18" ht="15" customHeight="1" x14ac:dyDescent="0.2">
      <c r="B224" s="225">
        <v>2018</v>
      </c>
      <c r="C224" s="226"/>
      <c r="D224" s="227"/>
      <c r="E224" s="228"/>
      <c r="F224" s="228"/>
      <c r="G224" s="228"/>
      <c r="H224" s="228"/>
      <c r="I224" s="228"/>
      <c r="J224" s="228"/>
      <c r="K224" s="228"/>
      <c r="L224" s="228"/>
      <c r="M224" s="228"/>
      <c r="Q224" s="2" t="b">
        <f>IF(AND('Anagrafica Progetto'!$Q$84=2,'Anagrafica Progetto'!$Q$90,R224=FALSE),FALSE,TRUE)</f>
        <v>1</v>
      </c>
      <c r="R224" s="2" t="b">
        <f t="shared" si="4"/>
        <v>0</v>
      </c>
    </row>
    <row r="225" spans="2:18" ht="15" customHeight="1" x14ac:dyDescent="0.2">
      <c r="B225" s="225">
        <v>2019</v>
      </c>
      <c r="C225" s="226"/>
      <c r="D225" s="227"/>
      <c r="E225" s="228"/>
      <c r="F225" s="228"/>
      <c r="G225" s="228"/>
      <c r="H225" s="228"/>
      <c r="I225" s="228"/>
      <c r="J225" s="228"/>
      <c r="K225" s="228"/>
      <c r="L225" s="228"/>
      <c r="M225" s="228"/>
      <c r="Q225" s="2" t="b">
        <f>IF(AND('Anagrafica Progetto'!$Q$84=2,'Anagrafica Progetto'!$Q$90,R225=FALSE),FALSE,TRUE)</f>
        <v>1</v>
      </c>
      <c r="R225" s="2" t="b">
        <f t="shared" si="4"/>
        <v>0</v>
      </c>
    </row>
    <row r="226" spans="2:18" ht="15" customHeight="1" x14ac:dyDescent="0.2">
      <c r="B226" s="225">
        <v>2020</v>
      </c>
      <c r="C226" s="226"/>
      <c r="D226" s="227"/>
      <c r="E226" s="228"/>
      <c r="F226" s="228"/>
      <c r="G226" s="228"/>
      <c r="H226" s="228"/>
      <c r="I226" s="228"/>
      <c r="J226" s="228"/>
      <c r="K226" s="228"/>
      <c r="L226" s="228"/>
      <c r="M226" s="228"/>
      <c r="Q226" s="2" t="b">
        <f>IF(AND('Anagrafica Progetto'!$Q$84=2,'Anagrafica Progetto'!$Q$90,R226=FALSE),FALSE,TRUE)</f>
        <v>1</v>
      </c>
      <c r="R226" s="2" t="b">
        <f t="shared" si="4"/>
        <v>1</v>
      </c>
    </row>
    <row r="227" spans="2:18" ht="15" customHeight="1" x14ac:dyDescent="0.2">
      <c r="B227" s="225">
        <v>2021</v>
      </c>
      <c r="C227" s="226"/>
      <c r="D227" s="227"/>
      <c r="E227" s="228"/>
      <c r="F227" s="228"/>
      <c r="G227" s="228"/>
      <c r="H227" s="228"/>
      <c r="I227" s="228"/>
      <c r="J227" s="228"/>
      <c r="K227" s="228"/>
      <c r="L227" s="228"/>
      <c r="M227" s="228"/>
      <c r="Q227" s="2" t="b">
        <f>IF(AND('Anagrafica Progetto'!$Q$84=2,'Anagrafica Progetto'!$Q$90,R227=FALSE),FALSE,TRUE)</f>
        <v>1</v>
      </c>
      <c r="R227" s="2" t="b">
        <f t="shared" si="4"/>
        <v>1</v>
      </c>
    </row>
    <row r="228" spans="2:18" ht="15" customHeight="1" x14ac:dyDescent="0.2">
      <c r="B228" s="225">
        <v>2022</v>
      </c>
      <c r="C228" s="226"/>
      <c r="D228" s="227"/>
      <c r="E228" s="228"/>
      <c r="F228" s="228"/>
      <c r="G228" s="228"/>
      <c r="H228" s="228"/>
      <c r="I228" s="228"/>
      <c r="J228" s="228"/>
      <c r="K228" s="228"/>
      <c r="L228" s="228"/>
      <c r="M228" s="228"/>
      <c r="Q228" s="2" t="b">
        <f>IF(AND('Anagrafica Progetto'!$Q$84=2,'Anagrafica Progetto'!$Q$90,R228=FALSE),FALSE,TRUE)</f>
        <v>1</v>
      </c>
      <c r="R228" s="2" t="b">
        <f t="shared" si="4"/>
        <v>1</v>
      </c>
    </row>
    <row r="229" spans="2:18" ht="15" customHeight="1" x14ac:dyDescent="0.2">
      <c r="B229" s="225" t="s">
        <v>387</v>
      </c>
      <c r="C229" s="226"/>
      <c r="D229" s="227"/>
      <c r="E229" s="228"/>
      <c r="F229" s="228"/>
      <c r="G229" s="228"/>
      <c r="H229" s="228"/>
      <c r="I229" s="228"/>
      <c r="J229" s="228"/>
      <c r="K229" s="228"/>
      <c r="L229" s="228"/>
      <c r="M229" s="228"/>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98" t="s">
        <v>572</v>
      </c>
      <c r="C231" s="99"/>
      <c r="D231" s="99"/>
      <c r="E231" s="99"/>
      <c r="F231" s="99"/>
      <c r="G231" s="99"/>
      <c r="H231" s="99"/>
      <c r="I231" s="99"/>
      <c r="J231" s="99"/>
      <c r="K231" s="99"/>
      <c r="L231" s="99"/>
      <c r="M231" s="100"/>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77" t="s">
        <v>395</v>
      </c>
      <c r="C234" s="177"/>
      <c r="D234" s="177"/>
      <c r="E234" s="177"/>
      <c r="F234" s="177"/>
      <c r="G234" s="177"/>
      <c r="H234" s="177"/>
      <c r="I234" s="177"/>
      <c r="J234" s="177"/>
      <c r="K234" s="177"/>
      <c r="L234" s="177"/>
      <c r="M234" s="177"/>
      <c r="Q234" s="2" t="b">
        <f>IF(AND('Anagrafica Progetto'!$Q$84=2,'Anagrafica Progetto'!$Q$91),FALSE,TRUE)</f>
        <v>1</v>
      </c>
    </row>
    <row r="235" spans="2:18" ht="15" customHeight="1" x14ac:dyDescent="0.2">
      <c r="B235" s="231"/>
      <c r="C235" s="231"/>
      <c r="D235" s="231"/>
      <c r="E235" s="231" t="s">
        <v>379</v>
      </c>
      <c r="F235" s="231"/>
      <c r="G235" s="231"/>
      <c r="H235" s="231" t="s">
        <v>380</v>
      </c>
      <c r="I235" s="231"/>
      <c r="J235" s="231"/>
      <c r="K235" s="231" t="s">
        <v>381</v>
      </c>
      <c r="L235" s="231"/>
      <c r="M235" s="231"/>
      <c r="Q235" s="2" t="b">
        <f>IF(AND('Anagrafica Progetto'!$Q$84=2,'Anagrafica Progetto'!$Q$91),FALSE,TRUE)</f>
        <v>1</v>
      </c>
    </row>
    <row r="236" spans="2:18" ht="52.5" customHeight="1" x14ac:dyDescent="0.2">
      <c r="B236" s="225" t="s">
        <v>382</v>
      </c>
      <c r="C236" s="226"/>
      <c r="D236" s="227"/>
      <c r="E236" s="229" t="str">
        <f ca="1">IFERROR(IF(INDIRECT(ADDRESS(ROW(B145)+$R$146,2))="","Inserire il nome della realizzazione nella tabella precedente",INDIRECT(ADDRESS(ROW(B145)+$R$146,2))),"")</f>
        <v>Applicativi e sistemi informativi (sviluppo app, rilascio funzionalità aggiuntive, etc.)</v>
      </c>
      <c r="F236" s="229"/>
      <c r="G236" s="229"/>
      <c r="H236" s="229" t="str">
        <f ca="1">IFERROR(IF(INDIRECT(ADDRESS(ROW(E145)+$R$147,2))="","Inserire il nome della realizzazione nella tabella precedente",INDIRECT(ADDRESS(ROW(E145)+$R$147,2))),"")</f>
        <v/>
      </c>
      <c r="I236" s="229"/>
      <c r="J236" s="229"/>
      <c r="K236" s="229" t="str">
        <f ca="1">IFERROR(IF(INDIRECT(ADDRESS(ROW(H145)+$R$148,2))="","Inserire il nome della realizzazione nella tabella precedente",INDIRECT(ADDRESS(ROW(H145)+$R$148,2))),"")</f>
        <v/>
      </c>
      <c r="L236" s="229"/>
      <c r="M236" s="229"/>
      <c r="Q236" s="2" t="b">
        <f>IF(AND('Anagrafica Progetto'!$Q$84=2,'Anagrafica Progetto'!$Q$91),FALSE,TRUE)</f>
        <v>1</v>
      </c>
    </row>
    <row r="237" spans="2:18" ht="67.5" customHeight="1" x14ac:dyDescent="0.2">
      <c r="B237" s="225" t="s">
        <v>383</v>
      </c>
      <c r="C237" s="226"/>
      <c r="D237" s="227"/>
      <c r="E237" s="230"/>
      <c r="F237" s="230"/>
      <c r="G237" s="230"/>
      <c r="H237" s="230"/>
      <c r="I237" s="230"/>
      <c r="J237" s="230"/>
      <c r="K237" s="230"/>
      <c r="L237" s="230"/>
      <c r="M237" s="230"/>
      <c r="Q237" s="2" t="b">
        <f>IF(AND('Anagrafica Progetto'!$Q$84=2,'Anagrafica Progetto'!$Q$91),FALSE,TRUE)</f>
        <v>1</v>
      </c>
    </row>
    <row r="238" spans="2:18" ht="15.75" customHeight="1" x14ac:dyDescent="0.2">
      <c r="B238" s="225" t="s">
        <v>384</v>
      </c>
      <c r="C238" s="226"/>
      <c r="D238" s="227"/>
      <c r="E238" s="230"/>
      <c r="F238" s="230"/>
      <c r="G238" s="230"/>
      <c r="H238" s="230"/>
      <c r="I238" s="230"/>
      <c r="J238" s="230"/>
      <c r="K238" s="230"/>
      <c r="L238" s="230"/>
      <c r="M238" s="230"/>
      <c r="Q238" s="2" t="b">
        <f>IF(AND('Anagrafica Progetto'!$Q$84=2,'Anagrafica Progetto'!$Q$91),FALSE,TRUE)</f>
        <v>1</v>
      </c>
    </row>
    <row r="239" spans="2:18" ht="30" customHeight="1" x14ac:dyDescent="0.2">
      <c r="B239" s="225" t="s">
        <v>385</v>
      </c>
      <c r="C239" s="226"/>
      <c r="D239" s="227"/>
      <c r="E239" s="230"/>
      <c r="F239" s="230"/>
      <c r="G239" s="230"/>
      <c r="H239" s="230"/>
      <c r="I239" s="230"/>
      <c r="J239" s="230"/>
      <c r="K239" s="230"/>
      <c r="L239" s="230"/>
      <c r="M239" s="230"/>
      <c r="Q239" s="2" t="b">
        <f>IF(AND('Anagrafica Progetto'!$Q$84=2,'Anagrafica Progetto'!$Q$91),FALSE,TRUE)</f>
        <v>1</v>
      </c>
    </row>
    <row r="240" spans="2:18" ht="15" customHeight="1" x14ac:dyDescent="0.2">
      <c r="B240" s="225" t="s">
        <v>396</v>
      </c>
      <c r="C240" s="226"/>
      <c r="D240" s="227"/>
      <c r="E240" s="229" t="str">
        <f ca="1">IF(E236="","","Meno sviluppate")</f>
        <v>Meno sviluppate</v>
      </c>
      <c r="F240" s="229"/>
      <c r="G240" s="229"/>
      <c r="H240" s="229" t="str">
        <f ca="1">IF(H236="","","Meno sviluppate")</f>
        <v/>
      </c>
      <c r="I240" s="229"/>
      <c r="J240" s="229"/>
      <c r="K240" s="229" t="str">
        <f ca="1">IF(K236="","","Meno sviluppate")</f>
        <v/>
      </c>
      <c r="L240" s="229"/>
      <c r="M240" s="229"/>
      <c r="Q240" s="2" t="b">
        <f>IF(AND('Anagrafica Progetto'!$Q$84=2,'Anagrafica Progetto'!$Q$91),FALSE,TRUE)</f>
        <v>1</v>
      </c>
    </row>
    <row r="241" spans="2:18" ht="15" customHeight="1" x14ac:dyDescent="0.2">
      <c r="B241" s="225" t="s">
        <v>386</v>
      </c>
      <c r="C241" s="226"/>
      <c r="D241" s="227"/>
      <c r="E241" s="228"/>
      <c r="F241" s="228"/>
      <c r="G241" s="228"/>
      <c r="H241" s="228"/>
      <c r="I241" s="228"/>
      <c r="J241" s="228"/>
      <c r="K241" s="228"/>
      <c r="L241" s="228"/>
      <c r="M241" s="228"/>
      <c r="Q241" s="2" t="b">
        <f>IF(AND('Anagrafica Progetto'!$Q$84=2,'Anagrafica Progetto'!$Q$91),FALSE,TRUE)</f>
        <v>1</v>
      </c>
    </row>
    <row r="242" spans="2:18" ht="15" customHeight="1" x14ac:dyDescent="0.2">
      <c r="B242" s="225">
        <v>2015</v>
      </c>
      <c r="C242" s="226"/>
      <c r="D242" s="227"/>
      <c r="E242" s="228"/>
      <c r="F242" s="228"/>
      <c r="G242" s="228"/>
      <c r="H242" s="228"/>
      <c r="I242" s="228"/>
      <c r="J242" s="228"/>
      <c r="K242" s="228"/>
      <c r="L242" s="228"/>
      <c r="M242" s="228"/>
      <c r="Q242" s="2" t="b">
        <f>IF(AND('Anagrafica Progetto'!$Q$84=2,'Anagrafica Progetto'!$Q$91,R242=FALSE),FALSE,TRUE)</f>
        <v>1</v>
      </c>
      <c r="R242" s="2" t="b">
        <f>IF(OR($H$73="",$H$76=""),FALSE,IF(AND(B242&gt;=YEAR($H$73),B242&lt;YEAR($H$76)),FALSE,TRUE))</f>
        <v>1</v>
      </c>
    </row>
    <row r="243" spans="2:18" ht="15" customHeight="1" x14ac:dyDescent="0.2">
      <c r="B243" s="225">
        <v>2016</v>
      </c>
      <c r="C243" s="226"/>
      <c r="D243" s="227"/>
      <c r="E243" s="228"/>
      <c r="F243" s="228"/>
      <c r="G243" s="228"/>
      <c r="H243" s="228"/>
      <c r="I243" s="228"/>
      <c r="J243" s="228"/>
      <c r="K243" s="228"/>
      <c r="L243" s="228"/>
      <c r="M243" s="228"/>
      <c r="Q243" s="2" t="b">
        <f>IF(AND('Anagrafica Progetto'!$Q$84=2,'Anagrafica Progetto'!$Q$91,R243=FALSE),FALSE,TRUE)</f>
        <v>1</v>
      </c>
      <c r="R243" s="2" t="b">
        <f t="shared" ref="R243:R249" si="5">IF(OR($H$73="",$H$76=""),FALSE,IF(AND(B243&gt;=YEAR($H$73),B243&lt;YEAR($H$76)),FALSE,TRUE))</f>
        <v>1</v>
      </c>
    </row>
    <row r="244" spans="2:18" ht="15" customHeight="1" x14ac:dyDescent="0.2">
      <c r="B244" s="225">
        <v>2017</v>
      </c>
      <c r="C244" s="226"/>
      <c r="D244" s="227"/>
      <c r="E244" s="228"/>
      <c r="F244" s="228"/>
      <c r="G244" s="228"/>
      <c r="H244" s="228"/>
      <c r="I244" s="228"/>
      <c r="J244" s="228"/>
      <c r="K244" s="228"/>
      <c r="L244" s="228"/>
      <c r="M244" s="228"/>
      <c r="Q244" s="2" t="b">
        <f>IF(AND('Anagrafica Progetto'!$Q$84=2,'Anagrafica Progetto'!$Q$91,R244=FALSE),FALSE,TRUE)</f>
        <v>1</v>
      </c>
      <c r="R244" s="2" t="b">
        <f t="shared" si="5"/>
        <v>0</v>
      </c>
    </row>
    <row r="245" spans="2:18" ht="15" customHeight="1" x14ac:dyDescent="0.2">
      <c r="B245" s="225">
        <v>2018</v>
      </c>
      <c r="C245" s="226"/>
      <c r="D245" s="227"/>
      <c r="E245" s="228"/>
      <c r="F245" s="228"/>
      <c r="G245" s="228"/>
      <c r="H245" s="228"/>
      <c r="I245" s="228"/>
      <c r="J245" s="228"/>
      <c r="K245" s="228"/>
      <c r="L245" s="228"/>
      <c r="M245" s="228"/>
      <c r="Q245" s="2" t="b">
        <f>IF(AND('Anagrafica Progetto'!$Q$84=2,'Anagrafica Progetto'!$Q$91,R245=FALSE),FALSE,TRUE)</f>
        <v>1</v>
      </c>
      <c r="R245" s="2" t="b">
        <f t="shared" si="5"/>
        <v>0</v>
      </c>
    </row>
    <row r="246" spans="2:18" ht="15" customHeight="1" x14ac:dyDescent="0.2">
      <c r="B246" s="225">
        <v>2019</v>
      </c>
      <c r="C246" s="226"/>
      <c r="D246" s="227"/>
      <c r="E246" s="228"/>
      <c r="F246" s="228"/>
      <c r="G246" s="228"/>
      <c r="H246" s="228"/>
      <c r="I246" s="228"/>
      <c r="J246" s="228"/>
      <c r="K246" s="228"/>
      <c r="L246" s="228"/>
      <c r="M246" s="228"/>
      <c r="Q246" s="2" t="b">
        <f>IF(AND('Anagrafica Progetto'!$Q$84=2,'Anagrafica Progetto'!$Q$91,R246=FALSE),FALSE,TRUE)</f>
        <v>1</v>
      </c>
      <c r="R246" s="2" t="b">
        <f t="shared" si="5"/>
        <v>0</v>
      </c>
    </row>
    <row r="247" spans="2:18" ht="15" customHeight="1" x14ac:dyDescent="0.2">
      <c r="B247" s="225">
        <v>2020</v>
      </c>
      <c r="C247" s="226"/>
      <c r="D247" s="227"/>
      <c r="E247" s="228"/>
      <c r="F247" s="228"/>
      <c r="G247" s="228"/>
      <c r="H247" s="228"/>
      <c r="I247" s="228"/>
      <c r="J247" s="228"/>
      <c r="K247" s="228"/>
      <c r="L247" s="228"/>
      <c r="M247" s="228"/>
      <c r="Q247" s="2" t="b">
        <f>IF(AND('Anagrafica Progetto'!$Q$84=2,'Anagrafica Progetto'!$Q$91,R247=FALSE),FALSE,TRUE)</f>
        <v>1</v>
      </c>
      <c r="R247" s="2" t="b">
        <f t="shared" si="5"/>
        <v>1</v>
      </c>
    </row>
    <row r="248" spans="2:18" ht="15" customHeight="1" x14ac:dyDescent="0.2">
      <c r="B248" s="225">
        <v>2021</v>
      </c>
      <c r="C248" s="226"/>
      <c r="D248" s="227"/>
      <c r="E248" s="228"/>
      <c r="F248" s="228"/>
      <c r="G248" s="228"/>
      <c r="H248" s="228"/>
      <c r="I248" s="228"/>
      <c r="J248" s="228"/>
      <c r="K248" s="228"/>
      <c r="L248" s="228"/>
      <c r="M248" s="228"/>
      <c r="Q248" s="2" t="b">
        <f>IF(AND('Anagrafica Progetto'!$Q$84=2,'Anagrafica Progetto'!$Q$91,R248=FALSE),FALSE,TRUE)</f>
        <v>1</v>
      </c>
      <c r="R248" s="2" t="b">
        <f t="shared" si="5"/>
        <v>1</v>
      </c>
    </row>
    <row r="249" spans="2:18" ht="15" customHeight="1" x14ac:dyDescent="0.2">
      <c r="B249" s="225">
        <v>2022</v>
      </c>
      <c r="C249" s="226"/>
      <c r="D249" s="227"/>
      <c r="E249" s="228"/>
      <c r="F249" s="228"/>
      <c r="G249" s="228"/>
      <c r="H249" s="228"/>
      <c r="I249" s="228"/>
      <c r="J249" s="228"/>
      <c r="K249" s="228"/>
      <c r="L249" s="228"/>
      <c r="M249" s="228"/>
      <c r="Q249" s="2" t="b">
        <f>IF(AND('Anagrafica Progetto'!$Q$84=2,'Anagrafica Progetto'!$Q$91,R249=FALSE),FALSE,TRUE)</f>
        <v>1</v>
      </c>
      <c r="R249" s="2" t="b">
        <f t="shared" si="5"/>
        <v>1</v>
      </c>
    </row>
    <row r="250" spans="2:18" ht="15" customHeight="1" x14ac:dyDescent="0.2">
      <c r="B250" s="225" t="s">
        <v>387</v>
      </c>
      <c r="C250" s="226"/>
      <c r="D250" s="227"/>
      <c r="E250" s="228"/>
      <c r="F250" s="228"/>
      <c r="G250" s="228"/>
      <c r="H250" s="228"/>
      <c r="I250" s="228"/>
      <c r="J250" s="228"/>
      <c r="K250" s="228"/>
      <c r="L250" s="228"/>
      <c r="M250" s="228"/>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98" t="s">
        <v>572</v>
      </c>
      <c r="C252" s="99"/>
      <c r="D252" s="99"/>
      <c r="E252" s="99"/>
      <c r="F252" s="99"/>
      <c r="G252" s="99"/>
      <c r="H252" s="99"/>
      <c r="I252" s="99"/>
      <c r="J252" s="99"/>
      <c r="K252" s="99"/>
      <c r="L252" s="99"/>
      <c r="M252" s="100"/>
      <c r="Q252" s="2" t="b">
        <f>IF(AND('Anagrafica Progetto'!$Q$84=2,'Anagrafica Progetto'!$Q$91),FALSE,TRUE)</f>
        <v>1</v>
      </c>
    </row>
    <row r="255" spans="2:18" ht="15" customHeight="1" x14ac:dyDescent="0.2">
      <c r="B255" s="177" t="s">
        <v>394</v>
      </c>
      <c r="C255" s="177"/>
      <c r="D255" s="177"/>
      <c r="E255" s="177"/>
      <c r="F255" s="177"/>
      <c r="G255" s="177"/>
      <c r="H255" s="177"/>
      <c r="I255" s="177"/>
      <c r="J255" s="177"/>
      <c r="K255" s="177"/>
      <c r="L255" s="177"/>
      <c r="M255" s="177"/>
      <c r="R255" s="2">
        <f ca="1">MATCH("X",INDIRECT(ADDRESS(ROW(Q256)+R254,13)&amp;":"&amp;ADDRESS(ROW($Q$280),13)),0)</f>
        <v>1</v>
      </c>
    </row>
    <row r="256" spans="2:18" ht="15" customHeight="1" x14ac:dyDescent="0.2">
      <c r="B256" s="212" t="str">
        <f>IF(Obiettivi!E49="","",Obiettivi!E49)</f>
        <v>Piena conformità del sistema alle aspettative</v>
      </c>
      <c r="C256" s="212"/>
      <c r="D256" s="212"/>
      <c r="E256" s="212"/>
      <c r="F256" s="212"/>
      <c r="G256" s="212"/>
      <c r="H256" s="212"/>
      <c r="I256" s="212"/>
      <c r="J256" s="212"/>
      <c r="K256" s="212"/>
      <c r="L256" s="212"/>
      <c r="M256" s="48" t="s">
        <v>1331</v>
      </c>
      <c r="Q256" s="2" t="b">
        <f>ISBLANK(Obiettivi!E49)</f>
        <v>0</v>
      </c>
      <c r="R256" s="2" t="b">
        <f>IF(M256="",FALSE,TRUE)</f>
        <v>1</v>
      </c>
    </row>
    <row r="257" spans="2:18" ht="15" customHeight="1" x14ac:dyDescent="0.2">
      <c r="B257" s="212" t="str">
        <f>IF(Obiettivi!E50="","",Obiettivi!E50)</f>
        <v/>
      </c>
      <c r="C257" s="212"/>
      <c r="D257" s="212"/>
      <c r="E257" s="212"/>
      <c r="F257" s="212"/>
      <c r="G257" s="212"/>
      <c r="H257" s="212"/>
      <c r="I257" s="212"/>
      <c r="J257" s="212"/>
      <c r="K257" s="212"/>
      <c r="L257" s="212"/>
      <c r="M257" s="48"/>
      <c r="Q257" s="2" t="b">
        <f>ISBLANK(Obiettivi!E50)</f>
        <v>1</v>
      </c>
      <c r="R257" s="2" t="b">
        <f t="shared" ref="R257:R280" si="6">IF(M257="",FALSE,TRUE)</f>
        <v>0</v>
      </c>
    </row>
    <row r="258" spans="2:18" ht="15" customHeight="1" x14ac:dyDescent="0.2">
      <c r="B258" s="212" t="str">
        <f>IF(Obiettivi!E51="","",Obiettivi!E51)</f>
        <v/>
      </c>
      <c r="C258" s="212"/>
      <c r="D258" s="212"/>
      <c r="E258" s="212"/>
      <c r="F258" s="212"/>
      <c r="G258" s="212"/>
      <c r="H258" s="212"/>
      <c r="I258" s="212"/>
      <c r="J258" s="212"/>
      <c r="K258" s="212"/>
      <c r="L258" s="212"/>
      <c r="M258" s="48"/>
      <c r="Q258" s="2" t="b">
        <f>ISBLANK(Obiettivi!E51)</f>
        <v>1</v>
      </c>
      <c r="R258" s="2" t="b">
        <f t="shared" si="6"/>
        <v>0</v>
      </c>
    </row>
    <row r="259" spans="2:18" ht="15" customHeight="1" x14ac:dyDescent="0.2">
      <c r="B259" s="212" t="str">
        <f>IF(Obiettivi!E52="","",Obiettivi!E52)</f>
        <v/>
      </c>
      <c r="C259" s="212"/>
      <c r="D259" s="212"/>
      <c r="E259" s="212"/>
      <c r="F259" s="212"/>
      <c r="G259" s="212"/>
      <c r="H259" s="212"/>
      <c r="I259" s="212"/>
      <c r="J259" s="212"/>
      <c r="K259" s="212"/>
      <c r="L259" s="212"/>
      <c r="M259" s="48"/>
      <c r="Q259" s="2" t="b">
        <f>ISBLANK(Obiettivi!E52)</f>
        <v>1</v>
      </c>
      <c r="R259" s="2" t="b">
        <f t="shared" si="6"/>
        <v>0</v>
      </c>
    </row>
    <row r="260" spans="2:18" ht="15" customHeight="1" x14ac:dyDescent="0.2">
      <c r="B260" s="212" t="str">
        <f>IF(Obiettivi!E53="","",Obiettivi!E53)</f>
        <v/>
      </c>
      <c r="C260" s="212"/>
      <c r="D260" s="212"/>
      <c r="E260" s="212"/>
      <c r="F260" s="212"/>
      <c r="G260" s="212"/>
      <c r="H260" s="212"/>
      <c r="I260" s="212"/>
      <c r="J260" s="212"/>
      <c r="K260" s="212"/>
      <c r="L260" s="212"/>
      <c r="M260" s="48"/>
      <c r="Q260" s="2" t="b">
        <f>ISBLANK(Obiettivi!E53)</f>
        <v>1</v>
      </c>
      <c r="R260" s="2" t="b">
        <f t="shared" si="6"/>
        <v>0</v>
      </c>
    </row>
    <row r="261" spans="2:18" ht="15" customHeight="1" x14ac:dyDescent="0.2">
      <c r="B261" s="212" t="str">
        <f>IF(Obiettivi!E54="","",Obiettivi!E54)</f>
        <v/>
      </c>
      <c r="C261" s="212"/>
      <c r="D261" s="212"/>
      <c r="E261" s="212"/>
      <c r="F261" s="212"/>
      <c r="G261" s="212"/>
      <c r="H261" s="212"/>
      <c r="I261" s="212"/>
      <c r="J261" s="212"/>
      <c r="K261" s="212"/>
      <c r="L261" s="212"/>
      <c r="M261" s="48"/>
      <c r="Q261" s="2" t="b">
        <f>ISBLANK(Obiettivi!E54)</f>
        <v>1</v>
      </c>
      <c r="R261" s="2" t="b">
        <f t="shared" si="6"/>
        <v>0</v>
      </c>
    </row>
    <row r="262" spans="2:18" ht="15" customHeight="1" x14ac:dyDescent="0.2">
      <c r="B262" s="212" t="str">
        <f>IF(Obiettivi!E55="","",Obiettivi!E55)</f>
        <v/>
      </c>
      <c r="C262" s="212"/>
      <c r="D262" s="212"/>
      <c r="E262" s="212"/>
      <c r="F262" s="212"/>
      <c r="G262" s="212"/>
      <c r="H262" s="212"/>
      <c r="I262" s="212"/>
      <c r="J262" s="212"/>
      <c r="K262" s="212"/>
      <c r="L262" s="212"/>
      <c r="M262" s="48"/>
      <c r="Q262" s="2" t="b">
        <f>ISBLANK(Obiettivi!E55)</f>
        <v>1</v>
      </c>
      <c r="R262" s="2" t="b">
        <f t="shared" si="6"/>
        <v>0</v>
      </c>
    </row>
    <row r="263" spans="2:18" ht="15" customHeight="1" x14ac:dyDescent="0.2">
      <c r="B263" s="212" t="str">
        <f>IF(Obiettivi!E56="","",Obiettivi!E56)</f>
        <v/>
      </c>
      <c r="C263" s="212"/>
      <c r="D263" s="212"/>
      <c r="E263" s="212"/>
      <c r="F263" s="212"/>
      <c r="G263" s="212"/>
      <c r="H263" s="212"/>
      <c r="I263" s="212"/>
      <c r="J263" s="212"/>
      <c r="K263" s="212"/>
      <c r="L263" s="212"/>
      <c r="M263" s="48"/>
      <c r="Q263" s="2" t="b">
        <f>ISBLANK(Obiettivi!E56)</f>
        <v>1</v>
      </c>
      <c r="R263" s="2" t="b">
        <f t="shared" si="6"/>
        <v>0</v>
      </c>
    </row>
    <row r="264" spans="2:18" ht="15" customHeight="1" x14ac:dyDescent="0.2">
      <c r="B264" s="212" t="str">
        <f>IF(Obiettivi!E57="","",Obiettivi!E57)</f>
        <v/>
      </c>
      <c r="C264" s="212"/>
      <c r="D264" s="212"/>
      <c r="E264" s="212"/>
      <c r="F264" s="212"/>
      <c r="G264" s="212"/>
      <c r="H264" s="212"/>
      <c r="I264" s="212"/>
      <c r="J264" s="212"/>
      <c r="K264" s="212"/>
      <c r="L264" s="212"/>
      <c r="M264" s="48"/>
      <c r="Q264" s="2" t="b">
        <f>ISBLANK(Obiettivi!E57)</f>
        <v>1</v>
      </c>
      <c r="R264" s="2" t="b">
        <f t="shared" si="6"/>
        <v>0</v>
      </c>
    </row>
    <row r="265" spans="2:18" ht="15" customHeight="1" x14ac:dyDescent="0.2">
      <c r="B265" s="212" t="str">
        <f>IF(Obiettivi!E58="","",Obiettivi!E58)</f>
        <v/>
      </c>
      <c r="C265" s="212"/>
      <c r="D265" s="212"/>
      <c r="E265" s="212"/>
      <c r="F265" s="212"/>
      <c r="G265" s="212"/>
      <c r="H265" s="212"/>
      <c r="I265" s="212"/>
      <c r="J265" s="212"/>
      <c r="K265" s="212"/>
      <c r="L265" s="212"/>
      <c r="M265" s="48"/>
      <c r="Q265" s="2" t="b">
        <f>ISBLANK(Obiettivi!E58)</f>
        <v>1</v>
      </c>
      <c r="R265" s="2" t="b">
        <f t="shared" si="6"/>
        <v>0</v>
      </c>
    </row>
    <row r="266" spans="2:18" ht="15" customHeight="1" x14ac:dyDescent="0.2">
      <c r="B266" s="212" t="str">
        <f>IF(Obiettivi!E59="","",Obiettivi!E59)</f>
        <v/>
      </c>
      <c r="C266" s="212"/>
      <c r="D266" s="212"/>
      <c r="E266" s="212"/>
      <c r="F266" s="212"/>
      <c r="G266" s="212"/>
      <c r="H266" s="212"/>
      <c r="I266" s="212"/>
      <c r="J266" s="212"/>
      <c r="K266" s="212"/>
      <c r="L266" s="212"/>
      <c r="M266" s="48"/>
      <c r="Q266" s="2" t="b">
        <f>ISBLANK(Obiettivi!E59)</f>
        <v>1</v>
      </c>
      <c r="R266" s="2" t="b">
        <f t="shared" si="6"/>
        <v>0</v>
      </c>
    </row>
    <row r="267" spans="2:18" ht="15" customHeight="1" x14ac:dyDescent="0.2">
      <c r="B267" s="212" t="str">
        <f>IF(Obiettivi!E60="","",Obiettivi!E60)</f>
        <v/>
      </c>
      <c r="C267" s="212"/>
      <c r="D267" s="212"/>
      <c r="E267" s="212"/>
      <c r="F267" s="212"/>
      <c r="G267" s="212"/>
      <c r="H267" s="212"/>
      <c r="I267" s="212"/>
      <c r="J267" s="212"/>
      <c r="K267" s="212"/>
      <c r="L267" s="212"/>
      <c r="M267" s="48"/>
      <c r="Q267" s="2" t="b">
        <f>ISBLANK(Obiettivi!E60)</f>
        <v>1</v>
      </c>
      <c r="R267" s="2" t="b">
        <f t="shared" si="6"/>
        <v>0</v>
      </c>
    </row>
    <row r="268" spans="2:18" ht="15" customHeight="1" x14ac:dyDescent="0.2">
      <c r="B268" s="212" t="str">
        <f>IF(Obiettivi!E61="","",Obiettivi!E61)</f>
        <v/>
      </c>
      <c r="C268" s="212"/>
      <c r="D268" s="212"/>
      <c r="E268" s="212"/>
      <c r="F268" s="212"/>
      <c r="G268" s="212"/>
      <c r="H268" s="212"/>
      <c r="I268" s="212"/>
      <c r="J268" s="212"/>
      <c r="K268" s="212"/>
      <c r="L268" s="212"/>
      <c r="M268" s="48"/>
      <c r="Q268" s="2" t="b">
        <f>ISBLANK(Obiettivi!E61)</f>
        <v>1</v>
      </c>
      <c r="R268" s="2" t="b">
        <f t="shared" si="6"/>
        <v>0</v>
      </c>
    </row>
    <row r="269" spans="2:18" ht="15" customHeight="1" x14ac:dyDescent="0.2">
      <c r="B269" s="212" t="str">
        <f>IF(Obiettivi!E62="","",Obiettivi!E62)</f>
        <v/>
      </c>
      <c r="C269" s="212"/>
      <c r="D269" s="212"/>
      <c r="E269" s="212"/>
      <c r="F269" s="212"/>
      <c r="G269" s="212"/>
      <c r="H269" s="212"/>
      <c r="I269" s="212"/>
      <c r="J269" s="212"/>
      <c r="K269" s="212"/>
      <c r="L269" s="212"/>
      <c r="M269" s="48"/>
      <c r="Q269" s="2" t="b">
        <f>ISBLANK(Obiettivi!E62)</f>
        <v>1</v>
      </c>
      <c r="R269" s="2" t="b">
        <f t="shared" si="6"/>
        <v>0</v>
      </c>
    </row>
    <row r="270" spans="2:18" ht="15" customHeight="1" x14ac:dyDescent="0.2">
      <c r="B270" s="212" t="str">
        <f>IF(Obiettivi!E63="","",Obiettivi!E63)</f>
        <v/>
      </c>
      <c r="C270" s="212"/>
      <c r="D270" s="212"/>
      <c r="E270" s="212"/>
      <c r="F270" s="212"/>
      <c r="G270" s="212"/>
      <c r="H270" s="212"/>
      <c r="I270" s="212"/>
      <c r="J270" s="212"/>
      <c r="K270" s="212"/>
      <c r="L270" s="212"/>
      <c r="M270" s="48"/>
      <c r="Q270" s="2" t="b">
        <f>ISBLANK(Obiettivi!E63)</f>
        <v>1</v>
      </c>
      <c r="R270" s="2" t="b">
        <f t="shared" si="6"/>
        <v>0</v>
      </c>
    </row>
    <row r="271" spans="2:18" ht="15" customHeight="1" x14ac:dyDescent="0.2">
      <c r="B271" s="212" t="str">
        <f>IF(Obiettivi!E64="","",Obiettivi!E64)</f>
        <v/>
      </c>
      <c r="C271" s="212"/>
      <c r="D271" s="212"/>
      <c r="E271" s="212"/>
      <c r="F271" s="212"/>
      <c r="G271" s="212"/>
      <c r="H271" s="212"/>
      <c r="I271" s="212"/>
      <c r="J271" s="212"/>
      <c r="K271" s="212"/>
      <c r="L271" s="212"/>
      <c r="M271" s="48"/>
      <c r="Q271" s="2" t="b">
        <f>ISBLANK(Obiettivi!E64)</f>
        <v>1</v>
      </c>
      <c r="R271" s="2" t="b">
        <f t="shared" si="6"/>
        <v>0</v>
      </c>
    </row>
    <row r="272" spans="2:18" ht="15" customHeight="1" x14ac:dyDescent="0.2">
      <c r="B272" s="212" t="str">
        <f>IF(Obiettivi!E65="","",Obiettivi!E65)</f>
        <v/>
      </c>
      <c r="C272" s="212"/>
      <c r="D272" s="212"/>
      <c r="E272" s="212"/>
      <c r="F272" s="212"/>
      <c r="G272" s="212"/>
      <c r="H272" s="212"/>
      <c r="I272" s="212"/>
      <c r="J272" s="212"/>
      <c r="K272" s="212"/>
      <c r="L272" s="212"/>
      <c r="M272" s="48"/>
      <c r="Q272" s="2" t="b">
        <f>ISBLANK(Obiettivi!E65)</f>
        <v>1</v>
      </c>
      <c r="R272" s="2" t="b">
        <f t="shared" si="6"/>
        <v>0</v>
      </c>
    </row>
    <row r="273" spans="2:18" ht="15" customHeight="1" x14ac:dyDescent="0.2">
      <c r="B273" s="212" t="str">
        <f>IF(Obiettivi!E66="","",Obiettivi!E66)</f>
        <v/>
      </c>
      <c r="C273" s="212"/>
      <c r="D273" s="212"/>
      <c r="E273" s="212"/>
      <c r="F273" s="212"/>
      <c r="G273" s="212"/>
      <c r="H273" s="212"/>
      <c r="I273" s="212"/>
      <c r="J273" s="212"/>
      <c r="K273" s="212"/>
      <c r="L273" s="212"/>
      <c r="M273" s="48"/>
      <c r="Q273" s="2" t="b">
        <f>ISBLANK(Obiettivi!E66)</f>
        <v>1</v>
      </c>
      <c r="R273" s="2" t="b">
        <f t="shared" si="6"/>
        <v>0</v>
      </c>
    </row>
    <row r="274" spans="2:18" ht="15" customHeight="1" x14ac:dyDescent="0.2">
      <c r="B274" s="212" t="str">
        <f>IF(Obiettivi!E67="","",Obiettivi!E67)</f>
        <v/>
      </c>
      <c r="C274" s="212"/>
      <c r="D274" s="212"/>
      <c r="E274" s="212"/>
      <c r="F274" s="212"/>
      <c r="G274" s="212"/>
      <c r="H274" s="212"/>
      <c r="I274" s="212"/>
      <c r="J274" s="212"/>
      <c r="K274" s="212"/>
      <c r="L274" s="212"/>
      <c r="M274" s="48"/>
      <c r="Q274" s="2" t="b">
        <f>ISBLANK(Obiettivi!E67)</f>
        <v>1</v>
      </c>
      <c r="R274" s="2" t="b">
        <f t="shared" si="6"/>
        <v>0</v>
      </c>
    </row>
    <row r="275" spans="2:18" ht="15" customHeight="1" x14ac:dyDescent="0.2">
      <c r="B275" s="212" t="str">
        <f>IF(Obiettivi!E68="","",Obiettivi!E68)</f>
        <v/>
      </c>
      <c r="C275" s="212"/>
      <c r="D275" s="212"/>
      <c r="E275" s="212"/>
      <c r="F275" s="212"/>
      <c r="G275" s="212"/>
      <c r="H275" s="212"/>
      <c r="I275" s="212"/>
      <c r="J275" s="212"/>
      <c r="K275" s="212"/>
      <c r="L275" s="212"/>
      <c r="M275" s="48"/>
      <c r="Q275" s="2" t="b">
        <f>ISBLANK(Obiettivi!E68)</f>
        <v>1</v>
      </c>
      <c r="R275" s="2" t="b">
        <f t="shared" si="6"/>
        <v>0</v>
      </c>
    </row>
    <row r="276" spans="2:18" ht="15" customHeight="1" x14ac:dyDescent="0.2">
      <c r="B276" s="212" t="str">
        <f>IF(Obiettivi!E69="","",Obiettivi!E69)</f>
        <v/>
      </c>
      <c r="C276" s="212"/>
      <c r="D276" s="212"/>
      <c r="E276" s="212"/>
      <c r="F276" s="212"/>
      <c r="G276" s="212"/>
      <c r="H276" s="212"/>
      <c r="I276" s="212"/>
      <c r="J276" s="212"/>
      <c r="K276" s="212"/>
      <c r="L276" s="212"/>
      <c r="M276" s="48"/>
      <c r="Q276" s="2" t="b">
        <f>ISBLANK(Obiettivi!E69)</f>
        <v>1</v>
      </c>
      <c r="R276" s="2" t="b">
        <f t="shared" si="6"/>
        <v>0</v>
      </c>
    </row>
    <row r="277" spans="2:18" ht="15" customHeight="1" x14ac:dyDescent="0.2">
      <c r="B277" s="212" t="str">
        <f>IF(Obiettivi!E70="","",Obiettivi!E70)</f>
        <v/>
      </c>
      <c r="C277" s="212"/>
      <c r="D277" s="212"/>
      <c r="E277" s="212"/>
      <c r="F277" s="212"/>
      <c r="G277" s="212"/>
      <c r="H277" s="212"/>
      <c r="I277" s="212"/>
      <c r="J277" s="212"/>
      <c r="K277" s="212"/>
      <c r="L277" s="212"/>
      <c r="M277" s="48"/>
      <c r="Q277" s="2" t="b">
        <f>ISBLANK(Obiettivi!E70)</f>
        <v>1</v>
      </c>
      <c r="R277" s="2" t="b">
        <f t="shared" si="6"/>
        <v>0</v>
      </c>
    </row>
    <row r="278" spans="2:18" ht="15" customHeight="1" x14ac:dyDescent="0.2">
      <c r="B278" s="212" t="str">
        <f>IF(Obiettivi!E71="","",Obiettivi!E71)</f>
        <v/>
      </c>
      <c r="C278" s="212"/>
      <c r="D278" s="212"/>
      <c r="E278" s="212"/>
      <c r="F278" s="212"/>
      <c r="G278" s="212"/>
      <c r="H278" s="212"/>
      <c r="I278" s="212"/>
      <c r="J278" s="212"/>
      <c r="K278" s="212"/>
      <c r="L278" s="212"/>
      <c r="M278" s="48"/>
      <c r="Q278" s="2" t="b">
        <f>ISBLANK(Obiettivi!E71)</f>
        <v>1</v>
      </c>
      <c r="R278" s="2" t="b">
        <f t="shared" si="6"/>
        <v>0</v>
      </c>
    </row>
    <row r="279" spans="2:18" ht="15" customHeight="1" x14ac:dyDescent="0.2">
      <c r="B279" s="212" t="str">
        <f>IF(Obiettivi!E72="","",Obiettivi!E72)</f>
        <v/>
      </c>
      <c r="C279" s="212"/>
      <c r="D279" s="212"/>
      <c r="E279" s="212"/>
      <c r="F279" s="212"/>
      <c r="G279" s="212"/>
      <c r="H279" s="212"/>
      <c r="I279" s="212"/>
      <c r="J279" s="212"/>
      <c r="K279" s="212"/>
      <c r="L279" s="212"/>
      <c r="M279" s="48"/>
      <c r="Q279" s="2" t="b">
        <f>ISBLANK(Obiettivi!E72)</f>
        <v>1</v>
      </c>
      <c r="R279" s="2" t="b">
        <f t="shared" si="6"/>
        <v>0</v>
      </c>
    </row>
    <row r="280" spans="2:18" ht="15" customHeight="1" x14ac:dyDescent="0.2">
      <c r="B280" s="212" t="str">
        <f>IF(Obiettivi!E73="","",Obiettivi!E73)</f>
        <v/>
      </c>
      <c r="C280" s="212"/>
      <c r="D280" s="212"/>
      <c r="E280" s="212"/>
      <c r="F280" s="212"/>
      <c r="G280" s="212"/>
      <c r="H280" s="212"/>
      <c r="I280" s="212"/>
      <c r="J280" s="212"/>
      <c r="K280" s="212"/>
      <c r="L280" s="212"/>
      <c r="M280" s="48"/>
      <c r="Q280" s="2" t="b">
        <f>ISBLANK(Obiettivi!E73)</f>
        <v>1</v>
      </c>
      <c r="R280" s="2" t="b">
        <f t="shared" si="6"/>
        <v>0</v>
      </c>
    </row>
    <row r="282" spans="2:18" ht="15" customHeight="1" x14ac:dyDescent="0.2">
      <c r="B282" s="98" t="s">
        <v>377</v>
      </c>
      <c r="C282" s="99"/>
      <c r="D282" s="99"/>
      <c r="E282" s="99"/>
      <c r="F282" s="99"/>
      <c r="G282" s="99"/>
      <c r="H282" s="99"/>
      <c r="I282" s="99"/>
      <c r="J282" s="99"/>
      <c r="K282" s="99"/>
      <c r="L282" s="99"/>
      <c r="M282" s="100"/>
    </row>
    <row r="285" spans="2:18" ht="15" customHeight="1" x14ac:dyDescent="0.2">
      <c r="B285" s="105" t="s">
        <v>540</v>
      </c>
      <c r="C285" s="106"/>
      <c r="D285" s="106"/>
      <c r="E285" s="106"/>
      <c r="F285" s="106"/>
      <c r="G285" s="106"/>
      <c r="H285" s="106"/>
      <c r="I285" s="106"/>
      <c r="J285" s="106"/>
      <c r="K285" s="106"/>
      <c r="L285" s="106"/>
      <c r="M285" s="107"/>
    </row>
    <row r="286" spans="2:18" ht="112.5" customHeight="1" x14ac:dyDescent="0.2">
      <c r="B286" s="126"/>
      <c r="C286" s="210"/>
      <c r="D286" s="210"/>
      <c r="E286" s="210"/>
      <c r="F286" s="210"/>
      <c r="G286" s="210"/>
      <c r="H286" s="210"/>
      <c r="I286" s="210"/>
      <c r="J286" s="210"/>
      <c r="K286" s="210"/>
      <c r="L286" s="210"/>
      <c r="M286" s="211"/>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105" t="s">
        <v>541</v>
      </c>
      <c r="C291" s="106"/>
      <c r="D291" s="106"/>
      <c r="E291" s="106"/>
      <c r="F291" s="106"/>
      <c r="G291" s="106"/>
      <c r="H291" s="106"/>
      <c r="I291" s="106"/>
      <c r="J291" s="106"/>
      <c r="K291" s="106"/>
      <c r="L291" s="106"/>
      <c r="M291" s="107"/>
    </row>
    <row r="292" spans="2:13" ht="112.5" customHeight="1" x14ac:dyDescent="0.2">
      <c r="B292" s="126"/>
      <c r="C292" s="210"/>
      <c r="D292" s="210"/>
      <c r="E292" s="210"/>
      <c r="F292" s="210"/>
      <c r="G292" s="210"/>
      <c r="H292" s="210"/>
      <c r="I292" s="210"/>
      <c r="J292" s="210"/>
      <c r="K292" s="210"/>
      <c r="L292" s="210"/>
      <c r="M292" s="211"/>
    </row>
    <row r="293" spans="2:13" ht="15" hidden="1" customHeight="1" x14ac:dyDescent="0.2"/>
  </sheetData>
  <sheetProtection algorithmName="SHA-1" hashValue="QeI7BbjqVRTP9dpYIHvf8/A6bVk=" saltValue="OiMds3bLQGG9/YYmIJ6RoA==" spinCount="100000" sheet="1" objects="1" scenarios="1"/>
  <mergeCells count="461">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80:L280"/>
    <mergeCell ref="B282:M282"/>
    <mergeCell ref="B285:M285"/>
    <mergeCell ref="B286:M286"/>
    <mergeCell ref="B291:M291"/>
    <mergeCell ref="B292:M292"/>
    <mergeCell ref="B274:L274"/>
    <mergeCell ref="B275:L275"/>
    <mergeCell ref="B276:L276"/>
    <mergeCell ref="B277:L277"/>
    <mergeCell ref="B278:L278"/>
    <mergeCell ref="B279:L279"/>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484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484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67BBAC70-5C9C-423B-B26D-963874AFA58C}">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AB09686A-DD9B-4CC4-9F6B-3F80C810ACDF}">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9"/>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1288</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587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587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CDB9A8D7-8161-4E3C-9D84-601E68C8459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4666DFBF-C43E-4795-AA99-7F7960EF6EE7}">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0"/>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1289</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689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689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C61206D-6E23-4609-8363-68059C57509B}">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49E32A0-9C0D-48D6-BF06-383224FA983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dimension ref="B1:Q141"/>
  <sheetViews>
    <sheetView showGridLines="0" workbookViewId="0">
      <selection activeCell="C22" sqref="C22:M22"/>
    </sheetView>
  </sheetViews>
  <sheetFormatPr defaultColWidth="9.140625" defaultRowHeight="15" customHeight="1" x14ac:dyDescent="0.2"/>
  <cols>
    <col min="1" max="1" width="1.42578125" style="2" customWidth="1"/>
    <col min="2" max="13" width="8.140625" style="2" customWidth="1"/>
    <col min="14" max="16" width="9.140625" style="2"/>
    <col min="17" max="17" width="9.140625" style="2" hidden="1" customWidth="1"/>
    <col min="18" max="18" width="9.140625" style="2"/>
    <col min="19" max="19" width="10" style="2" bestFit="1" customWidth="1"/>
    <col min="20" max="16384" width="9.140625" style="2"/>
  </cols>
  <sheetData>
    <row r="1" spans="2:17" ht="7.5" customHeight="1" x14ac:dyDescent="0.2"/>
    <row r="2" spans="2:17" ht="15" customHeight="1" x14ac:dyDescent="0.2">
      <c r="G2" s="3" t="s">
        <v>13</v>
      </c>
      <c r="I2" s="61"/>
      <c r="M2" s="62"/>
    </row>
    <row r="4" spans="2:17" ht="15" customHeight="1" x14ac:dyDescent="0.2">
      <c r="B4" s="89" t="s">
        <v>1233</v>
      </c>
      <c r="C4" s="90"/>
      <c r="D4" s="90"/>
      <c r="E4" s="90"/>
      <c r="F4" s="90"/>
      <c r="G4" s="90"/>
      <c r="H4" s="90"/>
      <c r="I4" s="90"/>
      <c r="J4" s="90"/>
      <c r="K4" s="90"/>
      <c r="L4" s="90"/>
      <c r="M4" s="91"/>
    </row>
    <row r="6" spans="2:17" ht="15" customHeight="1" x14ac:dyDescent="0.2">
      <c r="B6" s="105" t="s">
        <v>1244</v>
      </c>
      <c r="C6" s="106"/>
      <c r="D6" s="106"/>
      <c r="E6" s="106"/>
      <c r="F6" s="106"/>
      <c r="G6" s="106"/>
      <c r="H6" s="106"/>
      <c r="I6" s="106"/>
      <c r="J6" s="106"/>
      <c r="K6" s="106"/>
      <c r="L6" s="106"/>
      <c r="M6" s="107"/>
    </row>
    <row r="7" spans="2:17" ht="15" customHeight="1" x14ac:dyDescent="0.2">
      <c r="B7" s="174" t="s">
        <v>1558</v>
      </c>
      <c r="C7" s="174"/>
      <c r="D7" s="174"/>
      <c r="E7" s="174"/>
      <c r="F7" s="174"/>
      <c r="G7" s="174"/>
      <c r="H7" s="174"/>
      <c r="I7" s="174"/>
      <c r="J7" s="174"/>
      <c r="K7" s="174"/>
      <c r="L7" s="174"/>
      <c r="M7" s="174"/>
    </row>
    <row r="10" spans="2:17" ht="15" customHeight="1" x14ac:dyDescent="0.2">
      <c r="B10" s="105" t="s">
        <v>251</v>
      </c>
      <c r="C10" s="106"/>
      <c r="D10" s="106"/>
      <c r="E10" s="106"/>
      <c r="F10" s="106"/>
      <c r="G10" s="106"/>
      <c r="H10" s="106"/>
      <c r="I10" s="106"/>
      <c r="J10" s="106"/>
      <c r="K10" s="106"/>
      <c r="L10" s="106"/>
      <c r="M10" s="107"/>
    </row>
    <row r="11" spans="2:17" ht="37.5" customHeight="1" x14ac:dyDescent="0.2">
      <c r="B11" s="174" t="s">
        <v>1483</v>
      </c>
      <c r="C11" s="174"/>
      <c r="D11" s="174"/>
      <c r="E11" s="174"/>
      <c r="F11" s="174"/>
      <c r="G11" s="174"/>
      <c r="H11" s="174"/>
      <c r="I11" s="174"/>
      <c r="J11" s="174"/>
      <c r="K11" s="174"/>
      <c r="L11" s="174"/>
      <c r="M11" s="174"/>
    </row>
    <row r="14" spans="2:17" ht="15" customHeight="1" x14ac:dyDescent="0.2">
      <c r="B14" s="105" t="s">
        <v>15</v>
      </c>
      <c r="C14" s="106"/>
      <c r="D14" s="106"/>
      <c r="E14" s="106"/>
      <c r="F14" s="106"/>
      <c r="G14" s="106"/>
      <c r="H14" s="106"/>
      <c r="I14" s="106"/>
      <c r="J14" s="106"/>
      <c r="K14" s="106"/>
      <c r="L14" s="106"/>
      <c r="M14" s="107"/>
    </row>
    <row r="15" spans="2:17" ht="15" customHeight="1" x14ac:dyDescent="0.2">
      <c r="B15" s="4"/>
      <c r="C15" s="142" t="s">
        <v>16</v>
      </c>
      <c r="D15" s="143"/>
      <c r="E15" s="143"/>
      <c r="F15" s="143"/>
      <c r="G15" s="143"/>
      <c r="H15" s="143"/>
      <c r="I15" s="143"/>
      <c r="J15" s="143"/>
      <c r="K15" s="143"/>
      <c r="L15" s="143"/>
      <c r="M15" s="144"/>
      <c r="Q15" s="2">
        <v>2</v>
      </c>
    </row>
    <row r="16" spans="2:17" ht="15" customHeight="1" x14ac:dyDescent="0.2">
      <c r="B16" s="4"/>
      <c r="C16" s="142" t="s">
        <v>1245</v>
      </c>
      <c r="D16" s="143"/>
      <c r="E16" s="143"/>
      <c r="F16" s="143"/>
      <c r="G16" s="143"/>
      <c r="H16" s="143"/>
      <c r="I16" s="143"/>
      <c r="J16" s="143"/>
      <c r="K16" s="143"/>
      <c r="L16" s="143"/>
      <c r="M16" s="144"/>
    </row>
    <row r="17" spans="2:17" ht="15" customHeight="1" x14ac:dyDescent="0.2">
      <c r="B17" s="4"/>
      <c r="C17" s="142" t="s">
        <v>17</v>
      </c>
      <c r="D17" s="143"/>
      <c r="E17" s="143"/>
      <c r="F17" s="143"/>
      <c r="G17" s="143"/>
      <c r="H17" s="143"/>
      <c r="I17" s="143"/>
      <c r="J17" s="143"/>
      <c r="K17" s="143"/>
      <c r="L17" s="143"/>
      <c r="M17" s="144"/>
    </row>
    <row r="18" spans="2:17" ht="15" customHeight="1" x14ac:dyDescent="0.2">
      <c r="B18" s="4"/>
      <c r="C18" s="142" t="s">
        <v>18</v>
      </c>
      <c r="D18" s="143"/>
      <c r="E18" s="143"/>
      <c r="F18" s="143"/>
      <c r="G18" s="143"/>
      <c r="H18" s="143"/>
      <c r="I18" s="143"/>
      <c r="J18" s="143"/>
      <c r="K18" s="143"/>
      <c r="L18" s="143"/>
      <c r="M18" s="144"/>
    </row>
    <row r="21" spans="2:17" ht="15" customHeight="1" x14ac:dyDescent="0.2">
      <c r="B21" s="105" t="s">
        <v>23</v>
      </c>
      <c r="C21" s="106"/>
      <c r="D21" s="106"/>
      <c r="E21" s="106"/>
      <c r="F21" s="106"/>
      <c r="G21" s="106"/>
      <c r="H21" s="106"/>
      <c r="I21" s="106"/>
      <c r="J21" s="106"/>
      <c r="K21" s="106"/>
      <c r="L21" s="106"/>
      <c r="M21" s="107"/>
    </row>
    <row r="22" spans="2:17" ht="52.5" customHeight="1" x14ac:dyDescent="0.2">
      <c r="B22" s="48"/>
      <c r="C22" s="171" t="s">
        <v>1315</v>
      </c>
      <c r="D22" s="172"/>
      <c r="E22" s="172"/>
      <c r="F22" s="172"/>
      <c r="G22" s="172"/>
      <c r="H22" s="172"/>
      <c r="I22" s="172"/>
      <c r="J22" s="172"/>
      <c r="K22" s="172"/>
      <c r="L22" s="172"/>
      <c r="M22" s="173"/>
      <c r="Q22" s="2">
        <f>IFERROR(MATCH("X",$B$22:$B$42),0)</f>
        <v>12</v>
      </c>
    </row>
    <row r="23" spans="2:17" ht="71.25" customHeight="1" x14ac:dyDescent="0.2">
      <c r="B23" s="48"/>
      <c r="C23" s="171" t="s">
        <v>1316</v>
      </c>
      <c r="D23" s="172"/>
      <c r="E23" s="172"/>
      <c r="F23" s="172"/>
      <c r="G23" s="172"/>
      <c r="H23" s="172"/>
      <c r="I23" s="172"/>
      <c r="J23" s="172"/>
      <c r="K23" s="172"/>
      <c r="L23" s="172"/>
      <c r="M23" s="173"/>
    </row>
    <row r="24" spans="2:17" ht="52.5" customHeight="1" x14ac:dyDescent="0.2">
      <c r="B24" s="48"/>
      <c r="C24" s="171" t="s">
        <v>1317</v>
      </c>
      <c r="D24" s="172"/>
      <c r="E24" s="172"/>
      <c r="F24" s="172"/>
      <c r="G24" s="172"/>
      <c r="H24" s="172"/>
      <c r="I24" s="172"/>
      <c r="J24" s="172"/>
      <c r="K24" s="172"/>
      <c r="L24" s="172"/>
      <c r="M24" s="173"/>
    </row>
    <row r="25" spans="2:17" ht="52.5" customHeight="1" x14ac:dyDescent="0.2">
      <c r="B25" s="48"/>
      <c r="C25" s="171" t="s">
        <v>1318</v>
      </c>
      <c r="D25" s="172"/>
      <c r="E25" s="172"/>
      <c r="F25" s="172"/>
      <c r="G25" s="172"/>
      <c r="H25" s="172"/>
      <c r="I25" s="172"/>
      <c r="J25" s="172"/>
      <c r="K25" s="172"/>
      <c r="L25" s="172"/>
      <c r="M25" s="173"/>
    </row>
    <row r="26" spans="2:17" ht="52.5" customHeight="1" x14ac:dyDescent="0.2">
      <c r="B26" s="48"/>
      <c r="C26" s="171" t="s">
        <v>1319</v>
      </c>
      <c r="D26" s="172"/>
      <c r="E26" s="172"/>
      <c r="F26" s="172"/>
      <c r="G26" s="172"/>
      <c r="H26" s="172"/>
      <c r="I26" s="172"/>
      <c r="J26" s="172"/>
      <c r="K26" s="172"/>
      <c r="L26" s="172"/>
      <c r="M26" s="173"/>
    </row>
    <row r="27" spans="2:17" ht="52.5" customHeight="1" x14ac:dyDescent="0.2">
      <c r="B27" s="48"/>
      <c r="C27" s="171" t="s">
        <v>1320</v>
      </c>
      <c r="D27" s="172"/>
      <c r="E27" s="172"/>
      <c r="F27" s="172"/>
      <c r="G27" s="172"/>
      <c r="H27" s="172"/>
      <c r="I27" s="172"/>
      <c r="J27" s="172"/>
      <c r="K27" s="172"/>
      <c r="L27" s="172"/>
      <c r="M27" s="173"/>
    </row>
    <row r="28" spans="2:17" ht="52.5" customHeight="1" x14ac:dyDescent="0.2">
      <c r="B28" s="48"/>
      <c r="C28" s="171" t="s">
        <v>1321</v>
      </c>
      <c r="D28" s="172"/>
      <c r="E28" s="172"/>
      <c r="F28" s="172"/>
      <c r="G28" s="172"/>
      <c r="H28" s="172"/>
      <c r="I28" s="172"/>
      <c r="J28" s="172"/>
      <c r="K28" s="172"/>
      <c r="L28" s="172"/>
      <c r="M28" s="173"/>
    </row>
    <row r="29" spans="2:17" ht="52.5" customHeight="1" x14ac:dyDescent="0.2">
      <c r="B29" s="48"/>
      <c r="C29" s="171" t="s">
        <v>1322</v>
      </c>
      <c r="D29" s="172"/>
      <c r="E29" s="172"/>
      <c r="F29" s="172"/>
      <c r="G29" s="172"/>
      <c r="H29" s="172"/>
      <c r="I29" s="172"/>
      <c r="J29" s="172"/>
      <c r="K29" s="172"/>
      <c r="L29" s="172"/>
      <c r="M29" s="173"/>
    </row>
    <row r="30" spans="2:17" ht="52.5" customHeight="1" x14ac:dyDescent="0.2">
      <c r="B30" s="48"/>
      <c r="C30" s="171" t="s">
        <v>1323</v>
      </c>
      <c r="D30" s="172"/>
      <c r="E30" s="172"/>
      <c r="F30" s="172"/>
      <c r="G30" s="172"/>
      <c r="H30" s="172"/>
      <c r="I30" s="172"/>
      <c r="J30" s="172"/>
      <c r="K30" s="172"/>
      <c r="L30" s="172"/>
      <c r="M30" s="173"/>
    </row>
    <row r="31" spans="2:17" ht="52.5" customHeight="1" x14ac:dyDescent="0.2">
      <c r="B31" s="48"/>
      <c r="C31" s="171" t="s">
        <v>1324</v>
      </c>
      <c r="D31" s="172"/>
      <c r="E31" s="172"/>
      <c r="F31" s="172"/>
      <c r="G31" s="172"/>
      <c r="H31" s="172"/>
      <c r="I31" s="172"/>
      <c r="J31" s="172"/>
      <c r="K31" s="172"/>
      <c r="L31" s="172"/>
      <c r="M31" s="173"/>
    </row>
    <row r="32" spans="2:17" ht="52.5" customHeight="1" x14ac:dyDescent="0.2">
      <c r="B32" s="48"/>
      <c r="C32" s="171" t="s">
        <v>1325</v>
      </c>
      <c r="D32" s="172"/>
      <c r="E32" s="172"/>
      <c r="F32" s="172"/>
      <c r="G32" s="172"/>
      <c r="H32" s="172"/>
      <c r="I32" s="172"/>
      <c r="J32" s="172"/>
      <c r="K32" s="172"/>
      <c r="L32" s="172"/>
      <c r="M32" s="173"/>
    </row>
    <row r="33" spans="2:17" ht="52.5" customHeight="1" x14ac:dyDescent="0.2">
      <c r="B33" s="48" t="s">
        <v>1331</v>
      </c>
      <c r="C33" s="171" t="s">
        <v>1326</v>
      </c>
      <c r="D33" s="172"/>
      <c r="E33" s="172"/>
      <c r="F33" s="172"/>
      <c r="G33" s="172"/>
      <c r="H33" s="172"/>
      <c r="I33" s="172"/>
      <c r="J33" s="172"/>
      <c r="K33" s="172"/>
      <c r="L33" s="172"/>
      <c r="M33" s="173"/>
    </row>
    <row r="34" spans="2:17" ht="52.5" customHeight="1" x14ac:dyDescent="0.2">
      <c r="B34" s="48"/>
      <c r="C34" s="171" t="s">
        <v>1327</v>
      </c>
      <c r="D34" s="172"/>
      <c r="E34" s="172"/>
      <c r="F34" s="172"/>
      <c r="G34" s="172"/>
      <c r="H34" s="172"/>
      <c r="I34" s="172"/>
      <c r="J34" s="172"/>
      <c r="K34" s="172"/>
      <c r="L34" s="172"/>
      <c r="M34" s="173"/>
    </row>
    <row r="35" spans="2:17" ht="52.5" customHeight="1" x14ac:dyDescent="0.2">
      <c r="B35" s="48"/>
      <c r="C35" s="171" t="s">
        <v>102</v>
      </c>
      <c r="D35" s="172"/>
      <c r="E35" s="172"/>
      <c r="F35" s="172"/>
      <c r="G35" s="172"/>
      <c r="H35" s="172"/>
      <c r="I35" s="172"/>
      <c r="J35" s="172"/>
      <c r="K35" s="172"/>
      <c r="L35" s="172"/>
      <c r="M35" s="173"/>
    </row>
    <row r="36" spans="2:17" ht="52.5" customHeight="1" x14ac:dyDescent="0.2">
      <c r="B36" s="48"/>
      <c r="C36" s="171" t="s">
        <v>19</v>
      </c>
      <c r="D36" s="172"/>
      <c r="E36" s="172"/>
      <c r="F36" s="172"/>
      <c r="G36" s="172"/>
      <c r="H36" s="172"/>
      <c r="I36" s="172"/>
      <c r="J36" s="172"/>
      <c r="K36" s="172"/>
      <c r="L36" s="172"/>
      <c r="M36" s="173"/>
    </row>
    <row r="37" spans="2:17" ht="52.5" customHeight="1" x14ac:dyDescent="0.2">
      <c r="B37" s="48"/>
      <c r="C37" s="171" t="s">
        <v>20</v>
      </c>
      <c r="D37" s="172"/>
      <c r="E37" s="172"/>
      <c r="F37" s="172"/>
      <c r="G37" s="172"/>
      <c r="H37" s="172"/>
      <c r="I37" s="172"/>
      <c r="J37" s="172"/>
      <c r="K37" s="172"/>
      <c r="L37" s="172"/>
      <c r="M37" s="173"/>
    </row>
    <row r="38" spans="2:17" ht="52.5" customHeight="1" x14ac:dyDescent="0.2">
      <c r="B38" s="48"/>
      <c r="C38" s="171" t="s">
        <v>21</v>
      </c>
      <c r="D38" s="172"/>
      <c r="E38" s="172"/>
      <c r="F38" s="172"/>
      <c r="G38" s="172"/>
      <c r="H38" s="172"/>
      <c r="I38" s="172"/>
      <c r="J38" s="172"/>
      <c r="K38" s="172"/>
      <c r="L38" s="172"/>
      <c r="M38" s="173"/>
    </row>
    <row r="39" spans="2:17" ht="52.5" customHeight="1" x14ac:dyDescent="0.2">
      <c r="B39" s="48"/>
      <c r="C39" s="171" t="s">
        <v>22</v>
      </c>
      <c r="D39" s="172"/>
      <c r="E39" s="172"/>
      <c r="F39" s="172"/>
      <c r="G39" s="172"/>
      <c r="H39" s="172"/>
      <c r="I39" s="172"/>
      <c r="J39" s="172"/>
      <c r="K39" s="172"/>
      <c r="L39" s="172"/>
      <c r="M39" s="173"/>
    </row>
    <row r="40" spans="2:17" ht="45" customHeight="1" x14ac:dyDescent="0.2">
      <c r="B40" s="48"/>
      <c r="C40" s="171" t="s">
        <v>1328</v>
      </c>
      <c r="D40" s="172"/>
      <c r="E40" s="172"/>
      <c r="F40" s="172"/>
      <c r="G40" s="172"/>
      <c r="H40" s="172"/>
      <c r="I40" s="172"/>
      <c r="J40" s="172"/>
      <c r="K40" s="172"/>
      <c r="L40" s="172"/>
      <c r="M40" s="173"/>
    </row>
    <row r="41" spans="2:17" ht="45" customHeight="1" x14ac:dyDescent="0.2">
      <c r="B41" s="48"/>
      <c r="C41" s="171" t="s">
        <v>1329</v>
      </c>
      <c r="D41" s="172"/>
      <c r="E41" s="172"/>
      <c r="F41" s="172"/>
      <c r="G41" s="172"/>
      <c r="H41" s="172"/>
      <c r="I41" s="172"/>
      <c r="J41" s="172"/>
      <c r="K41" s="172"/>
      <c r="L41" s="172"/>
      <c r="M41" s="173"/>
    </row>
    <row r="42" spans="2:17" ht="45" customHeight="1" x14ac:dyDescent="0.2">
      <c r="B42" s="48"/>
      <c r="C42" s="171" t="s">
        <v>1330</v>
      </c>
      <c r="D42" s="172"/>
      <c r="E42" s="172"/>
      <c r="F42" s="172"/>
      <c r="G42" s="172"/>
      <c r="H42" s="172"/>
      <c r="I42" s="172"/>
      <c r="J42" s="172"/>
      <c r="K42" s="172"/>
      <c r="L42" s="172"/>
      <c r="M42" s="173"/>
    </row>
    <row r="45" spans="2:17" ht="15" customHeight="1" x14ac:dyDescent="0.2">
      <c r="B45" s="105" t="s">
        <v>252</v>
      </c>
      <c r="C45" s="106"/>
      <c r="D45" s="106"/>
      <c r="E45" s="106"/>
      <c r="F45" s="106"/>
      <c r="G45" s="106"/>
      <c r="H45" s="106"/>
      <c r="I45" s="106"/>
      <c r="J45" s="106"/>
      <c r="K45" s="106"/>
      <c r="L45" s="106"/>
      <c r="M45" s="107"/>
    </row>
    <row r="46" spans="2:17" ht="15" customHeight="1" x14ac:dyDescent="0.2">
      <c r="B46" s="5"/>
      <c r="C46" s="142" t="s">
        <v>24</v>
      </c>
      <c r="D46" s="143"/>
      <c r="E46" s="143"/>
      <c r="F46" s="143"/>
      <c r="G46" s="143"/>
      <c r="H46" s="143"/>
      <c r="I46" s="143"/>
      <c r="J46" s="143"/>
      <c r="K46" s="143"/>
      <c r="L46" s="143"/>
      <c r="M46" s="144"/>
      <c r="Q46" s="2">
        <v>1</v>
      </c>
    </row>
    <row r="47" spans="2:17" ht="15" customHeight="1" x14ac:dyDescent="0.2">
      <c r="B47" s="5"/>
      <c r="C47" s="142" t="s">
        <v>25</v>
      </c>
      <c r="D47" s="143"/>
      <c r="E47" s="143"/>
      <c r="F47" s="143"/>
      <c r="G47" s="143"/>
      <c r="H47" s="143"/>
      <c r="I47" s="143"/>
      <c r="J47" s="143"/>
      <c r="K47" s="143"/>
      <c r="L47" s="143"/>
      <c r="M47" s="144"/>
    </row>
    <row r="49" spans="2:17" ht="15" customHeight="1" x14ac:dyDescent="0.2">
      <c r="B49" s="162" t="s">
        <v>26</v>
      </c>
      <c r="C49" s="163"/>
      <c r="D49" s="163"/>
      <c r="E49" s="163"/>
      <c r="F49" s="163"/>
      <c r="G49" s="163"/>
      <c r="H49" s="163"/>
      <c r="I49" s="163"/>
      <c r="J49" s="163"/>
      <c r="K49" s="163"/>
      <c r="L49" s="163"/>
      <c r="M49" s="164"/>
    </row>
    <row r="50" spans="2:17" ht="15" customHeight="1" x14ac:dyDescent="0.2">
      <c r="B50" s="165"/>
      <c r="C50" s="166"/>
      <c r="D50" s="166"/>
      <c r="E50" s="166"/>
      <c r="F50" s="166"/>
      <c r="G50" s="166"/>
      <c r="H50" s="166"/>
      <c r="I50" s="166"/>
      <c r="J50" s="166"/>
      <c r="K50" s="166"/>
      <c r="L50" s="166"/>
      <c r="M50" s="167"/>
    </row>
    <row r="51" spans="2:17" ht="15" customHeight="1" x14ac:dyDescent="0.2">
      <c r="B51" s="168"/>
      <c r="C51" s="169"/>
      <c r="D51" s="169"/>
      <c r="E51" s="169"/>
      <c r="F51" s="169"/>
      <c r="G51" s="169"/>
      <c r="H51" s="169"/>
      <c r="I51" s="169"/>
      <c r="J51" s="169"/>
      <c r="K51" s="169"/>
      <c r="L51" s="169"/>
      <c r="M51" s="170"/>
    </row>
    <row r="54" spans="2:17" ht="15" customHeight="1" x14ac:dyDescent="0.2">
      <c r="B54" s="105" t="s">
        <v>460</v>
      </c>
      <c r="C54" s="106"/>
      <c r="D54" s="106"/>
      <c r="E54" s="106"/>
      <c r="F54" s="106"/>
      <c r="G54" s="106"/>
      <c r="H54" s="106"/>
      <c r="I54" s="106"/>
      <c r="J54" s="106"/>
      <c r="K54" s="106"/>
      <c r="L54" s="106"/>
      <c r="M54" s="107"/>
    </row>
    <row r="55" spans="2:17" ht="15" customHeight="1" x14ac:dyDescent="0.2">
      <c r="B55" s="5"/>
      <c r="C55" s="142" t="s">
        <v>27</v>
      </c>
      <c r="D55" s="143"/>
      <c r="E55" s="143"/>
      <c r="F55" s="143"/>
      <c r="G55" s="143"/>
      <c r="H55" s="143"/>
      <c r="I55" s="143"/>
      <c r="J55" s="143"/>
      <c r="K55" s="143"/>
      <c r="L55" s="143"/>
      <c r="M55" s="144"/>
      <c r="Q55" s="2">
        <v>1</v>
      </c>
    </row>
    <row r="56" spans="2:17" ht="15" customHeight="1" x14ac:dyDescent="0.2">
      <c r="B56" s="5"/>
      <c r="C56" s="142" t="s">
        <v>28</v>
      </c>
      <c r="D56" s="143"/>
      <c r="E56" s="143"/>
      <c r="F56" s="143"/>
      <c r="G56" s="143"/>
      <c r="H56" s="143"/>
      <c r="I56" s="143"/>
      <c r="J56" s="143"/>
      <c r="K56" s="143"/>
      <c r="L56" s="143"/>
      <c r="M56" s="144"/>
    </row>
    <row r="58" spans="2:17" ht="15" customHeight="1" x14ac:dyDescent="0.2">
      <c r="B58" s="157" t="s">
        <v>253</v>
      </c>
      <c r="C58" s="157"/>
      <c r="D58" s="157"/>
      <c r="E58" s="157"/>
      <c r="F58" s="157"/>
      <c r="G58" s="157"/>
      <c r="H58" s="157"/>
      <c r="I58" s="157"/>
      <c r="J58" s="157"/>
      <c r="K58" s="157"/>
      <c r="L58" s="157"/>
      <c r="M58" s="157"/>
    </row>
    <row r="61" spans="2:17" ht="15" customHeight="1" x14ac:dyDescent="0.2">
      <c r="B61" s="160" t="s">
        <v>254</v>
      </c>
      <c r="C61" s="161"/>
      <c r="D61" s="161"/>
      <c r="H61" s="158">
        <f>'Quadro finanziario'!K30</f>
        <v>49949418.909523815</v>
      </c>
      <c r="I61" s="158"/>
    </row>
    <row r="64" spans="2:17" ht="15" customHeight="1" x14ac:dyDescent="0.2">
      <c r="B64" s="105" t="s">
        <v>29</v>
      </c>
      <c r="C64" s="106"/>
      <c r="D64" s="106"/>
      <c r="E64" s="106"/>
      <c r="F64" s="106"/>
      <c r="G64" s="106"/>
      <c r="H64" s="106"/>
      <c r="I64" s="106"/>
      <c r="J64" s="106"/>
      <c r="K64" s="106"/>
      <c r="L64" s="106"/>
      <c r="M64" s="107"/>
    </row>
    <row r="65" spans="2:17" ht="15" customHeight="1" x14ac:dyDescent="0.2">
      <c r="B65" s="5"/>
      <c r="C65" s="142" t="s">
        <v>27</v>
      </c>
      <c r="D65" s="143"/>
      <c r="E65" s="143"/>
      <c r="F65" s="143"/>
      <c r="G65" s="143"/>
      <c r="H65" s="143"/>
      <c r="I65" s="143"/>
      <c r="J65" s="143"/>
      <c r="K65" s="143"/>
      <c r="L65" s="143"/>
      <c r="M65" s="144"/>
      <c r="Q65" s="2">
        <v>2</v>
      </c>
    </row>
    <row r="66" spans="2:17" ht="15" customHeight="1" x14ac:dyDescent="0.2">
      <c r="B66" s="5"/>
      <c r="C66" s="142" t="s">
        <v>28</v>
      </c>
      <c r="D66" s="143"/>
      <c r="E66" s="143"/>
      <c r="F66" s="143"/>
      <c r="G66" s="143"/>
      <c r="H66" s="143"/>
      <c r="I66" s="143"/>
      <c r="J66" s="143"/>
      <c r="K66" s="143"/>
      <c r="L66" s="143"/>
      <c r="M66" s="144"/>
    </row>
    <row r="69" spans="2:17" ht="15" customHeight="1" x14ac:dyDescent="0.2">
      <c r="B69" s="105" t="s">
        <v>30</v>
      </c>
      <c r="C69" s="106"/>
      <c r="D69" s="107"/>
      <c r="H69" s="159"/>
      <c r="I69" s="159"/>
    </row>
    <row r="71" spans="2:17" ht="15" customHeight="1" x14ac:dyDescent="0.2">
      <c r="B71" s="157" t="s">
        <v>255</v>
      </c>
      <c r="C71" s="157"/>
      <c r="D71" s="157"/>
      <c r="E71" s="157"/>
      <c r="F71" s="157"/>
      <c r="G71" s="157"/>
      <c r="H71" s="157"/>
      <c r="I71" s="157"/>
      <c r="J71" s="157"/>
      <c r="K71" s="157"/>
      <c r="L71" s="157"/>
      <c r="M71" s="157"/>
    </row>
    <row r="74" spans="2:17" ht="15" customHeight="1" x14ac:dyDescent="0.2">
      <c r="B74" s="105" t="s">
        <v>31</v>
      </c>
      <c r="C74" s="106"/>
      <c r="D74" s="107"/>
      <c r="F74" s="152"/>
      <c r="G74" s="153"/>
      <c r="H74" s="153"/>
      <c r="I74" s="153"/>
      <c r="J74" s="153"/>
      <c r="K74" s="153"/>
      <c r="L74" s="153"/>
      <c r="M74" s="154"/>
    </row>
    <row r="77" spans="2:17" ht="15" customHeight="1" x14ac:dyDescent="0.2">
      <c r="B77" s="155" t="s">
        <v>256</v>
      </c>
      <c r="C77" s="155"/>
      <c r="D77" s="155"/>
      <c r="E77" s="155"/>
      <c r="F77" s="155"/>
      <c r="H77" s="156">
        <v>42644</v>
      </c>
      <c r="I77" s="156"/>
    </row>
    <row r="80" spans="2:17" ht="15" customHeight="1" x14ac:dyDescent="0.2">
      <c r="B80" s="155" t="s">
        <v>257</v>
      </c>
      <c r="C80" s="155"/>
      <c r="D80" s="155"/>
      <c r="E80" s="155"/>
      <c r="F80" s="155"/>
      <c r="H80" s="156">
        <v>45291</v>
      </c>
      <c r="I80" s="156"/>
    </row>
    <row r="82" spans="2:17" ht="15" customHeight="1" x14ac:dyDescent="0.2">
      <c r="I82" s="6"/>
    </row>
    <row r="83" spans="2:17" ht="15" customHeight="1" x14ac:dyDescent="0.2">
      <c r="B83" s="105" t="s">
        <v>32</v>
      </c>
      <c r="C83" s="106"/>
      <c r="D83" s="106"/>
      <c r="E83" s="106"/>
      <c r="F83" s="106"/>
      <c r="G83" s="106"/>
      <c r="H83" s="106"/>
      <c r="I83" s="106"/>
      <c r="J83" s="106"/>
      <c r="K83" s="106"/>
      <c r="L83" s="106"/>
      <c r="M83" s="107"/>
    </row>
    <row r="84" spans="2:17" ht="15" customHeight="1" x14ac:dyDescent="0.2">
      <c r="B84" s="5"/>
      <c r="C84" s="142" t="s">
        <v>27</v>
      </c>
      <c r="D84" s="143"/>
      <c r="E84" s="143"/>
      <c r="F84" s="143"/>
      <c r="G84" s="143"/>
      <c r="H84" s="143"/>
      <c r="I84" s="143"/>
      <c r="J84" s="143"/>
      <c r="K84" s="143"/>
      <c r="L84" s="143"/>
      <c r="M84" s="144"/>
      <c r="Q84" s="2">
        <v>1</v>
      </c>
    </row>
    <row r="85" spans="2:17" ht="15" customHeight="1" x14ac:dyDescent="0.2">
      <c r="B85" s="5"/>
      <c r="C85" s="142" t="s">
        <v>28</v>
      </c>
      <c r="D85" s="143"/>
      <c r="E85" s="143"/>
      <c r="F85" s="143"/>
      <c r="G85" s="143"/>
      <c r="H85" s="143"/>
      <c r="I85" s="143"/>
      <c r="J85" s="143"/>
      <c r="K85" s="143"/>
      <c r="L85" s="143"/>
      <c r="M85" s="144"/>
    </row>
    <row r="88" spans="2:17" ht="15" customHeight="1" x14ac:dyDescent="0.2">
      <c r="B88" s="105" t="s">
        <v>33</v>
      </c>
      <c r="C88" s="106"/>
      <c r="D88" s="106"/>
      <c r="E88" s="106"/>
      <c r="F88" s="106"/>
      <c r="G88" s="106"/>
      <c r="H88" s="106"/>
      <c r="I88" s="106"/>
      <c r="J88" s="106"/>
      <c r="K88" s="106"/>
      <c r="L88" s="106"/>
      <c r="M88" s="107"/>
    </row>
    <row r="89" spans="2:17" ht="15" customHeight="1" x14ac:dyDescent="0.2">
      <c r="B89" s="48"/>
      <c r="C89" s="142" t="s">
        <v>34</v>
      </c>
      <c r="D89" s="143"/>
      <c r="E89" s="143"/>
      <c r="F89" s="143"/>
      <c r="G89" s="143"/>
      <c r="H89" s="143"/>
      <c r="I89" s="143"/>
      <c r="J89" s="143"/>
      <c r="K89" s="143"/>
      <c r="L89" s="143"/>
      <c r="M89" s="144"/>
      <c r="Q89" s="2" t="b">
        <f>IF(B89="",FALSE,TRUE)</f>
        <v>0</v>
      </c>
    </row>
    <row r="90" spans="2:17" ht="15" customHeight="1" x14ac:dyDescent="0.2">
      <c r="B90" s="48"/>
      <c r="C90" s="142" t="s">
        <v>35</v>
      </c>
      <c r="D90" s="143"/>
      <c r="E90" s="143"/>
      <c r="F90" s="143"/>
      <c r="G90" s="143"/>
      <c r="H90" s="143"/>
      <c r="I90" s="143"/>
      <c r="J90" s="143"/>
      <c r="K90" s="143"/>
      <c r="L90" s="143"/>
      <c r="M90" s="144"/>
      <c r="Q90" s="2" t="b">
        <f>IF(B90="",FALSE,TRUE)</f>
        <v>0</v>
      </c>
    </row>
    <row r="91" spans="2:17" ht="15" customHeight="1" x14ac:dyDescent="0.2">
      <c r="B91" s="48"/>
      <c r="C91" s="142" t="s">
        <v>36</v>
      </c>
      <c r="D91" s="143"/>
      <c r="E91" s="143"/>
      <c r="F91" s="143"/>
      <c r="G91" s="143"/>
      <c r="H91" s="143"/>
      <c r="I91" s="143"/>
      <c r="J91" s="143"/>
      <c r="K91" s="143"/>
      <c r="L91" s="143"/>
      <c r="M91" s="144"/>
      <c r="Q91" s="2" t="b">
        <f>IF(B91="",FALSE,TRUE)</f>
        <v>0</v>
      </c>
    </row>
    <row r="94" spans="2:17" ht="15" customHeight="1" x14ac:dyDescent="0.2">
      <c r="B94" s="105" t="s">
        <v>258</v>
      </c>
      <c r="C94" s="106"/>
      <c r="D94" s="106"/>
      <c r="E94" s="106"/>
      <c r="F94" s="106"/>
      <c r="G94" s="106"/>
      <c r="H94" s="106"/>
      <c r="I94" s="106"/>
      <c r="J94" s="106"/>
      <c r="K94" s="106"/>
      <c r="L94" s="106"/>
      <c r="M94" s="107"/>
    </row>
    <row r="95" spans="2:17" ht="15" customHeight="1" x14ac:dyDescent="0.2">
      <c r="B95" s="48"/>
      <c r="C95" s="145" t="s">
        <v>37</v>
      </c>
      <c r="D95" s="145"/>
      <c r="E95" s="145"/>
      <c r="F95" s="145"/>
      <c r="G95" s="145"/>
      <c r="H95" s="145"/>
      <c r="I95" s="145"/>
      <c r="J95" s="145"/>
      <c r="K95" s="145"/>
      <c r="L95" s="145"/>
      <c r="M95" s="145"/>
      <c r="Q95" s="2" t="b">
        <f t="shared" ref="Q95:Q114" si="0">IF(B95="",FALSE,TRUE)</f>
        <v>0</v>
      </c>
    </row>
    <row r="96" spans="2:17" ht="15" customHeight="1" x14ac:dyDescent="0.2">
      <c r="B96" s="48"/>
      <c r="C96" s="145" t="s">
        <v>38</v>
      </c>
      <c r="D96" s="145"/>
      <c r="E96" s="145"/>
      <c r="F96" s="145"/>
      <c r="G96" s="145"/>
      <c r="H96" s="145"/>
      <c r="I96" s="145"/>
      <c r="J96" s="145"/>
      <c r="K96" s="145"/>
      <c r="L96" s="145"/>
      <c r="M96" s="145"/>
      <c r="Q96" s="2" t="b">
        <f t="shared" si="0"/>
        <v>0</v>
      </c>
    </row>
    <row r="97" spans="2:17" ht="15" customHeight="1" x14ac:dyDescent="0.2">
      <c r="B97" s="48"/>
      <c r="C97" s="145" t="s">
        <v>39</v>
      </c>
      <c r="D97" s="145"/>
      <c r="E97" s="145"/>
      <c r="F97" s="145"/>
      <c r="G97" s="145"/>
      <c r="H97" s="145"/>
      <c r="I97" s="145"/>
      <c r="J97" s="145"/>
      <c r="K97" s="145"/>
      <c r="L97" s="145"/>
      <c r="M97" s="145"/>
      <c r="Q97" s="2" t="b">
        <f t="shared" si="0"/>
        <v>0</v>
      </c>
    </row>
    <row r="98" spans="2:17" ht="15" customHeight="1" x14ac:dyDescent="0.2">
      <c r="B98" s="48"/>
      <c r="C98" s="145" t="s">
        <v>40</v>
      </c>
      <c r="D98" s="145"/>
      <c r="E98" s="145"/>
      <c r="F98" s="145"/>
      <c r="G98" s="145"/>
      <c r="H98" s="145"/>
      <c r="I98" s="145"/>
      <c r="J98" s="145"/>
      <c r="K98" s="145"/>
      <c r="L98" s="145"/>
      <c r="M98" s="145"/>
      <c r="Q98" s="2" t="b">
        <f t="shared" si="0"/>
        <v>0</v>
      </c>
    </row>
    <row r="99" spans="2:17" ht="15" customHeight="1" x14ac:dyDescent="0.2">
      <c r="B99" s="48"/>
      <c r="C99" s="145" t="s">
        <v>41</v>
      </c>
      <c r="D99" s="145"/>
      <c r="E99" s="145"/>
      <c r="F99" s="145"/>
      <c r="G99" s="145"/>
      <c r="H99" s="145"/>
      <c r="I99" s="145"/>
      <c r="J99" s="145"/>
      <c r="K99" s="145"/>
      <c r="L99" s="145"/>
      <c r="M99" s="145"/>
      <c r="Q99" s="2" t="b">
        <f t="shared" si="0"/>
        <v>0</v>
      </c>
    </row>
    <row r="100" spans="2:17" ht="15" customHeight="1" x14ac:dyDescent="0.2">
      <c r="B100" s="48"/>
      <c r="C100" s="145" t="s">
        <v>42</v>
      </c>
      <c r="D100" s="145"/>
      <c r="E100" s="145"/>
      <c r="F100" s="145"/>
      <c r="G100" s="145"/>
      <c r="H100" s="145"/>
      <c r="I100" s="145"/>
      <c r="J100" s="145"/>
      <c r="K100" s="145"/>
      <c r="L100" s="145"/>
      <c r="M100" s="145"/>
      <c r="Q100" s="2" t="b">
        <f t="shared" si="0"/>
        <v>0</v>
      </c>
    </row>
    <row r="101" spans="2:17" ht="15" customHeight="1" x14ac:dyDescent="0.2">
      <c r="B101" s="48"/>
      <c r="C101" s="145" t="s">
        <v>43</v>
      </c>
      <c r="D101" s="145"/>
      <c r="E101" s="145"/>
      <c r="F101" s="145"/>
      <c r="G101" s="145"/>
      <c r="H101" s="145"/>
      <c r="I101" s="145"/>
      <c r="J101" s="145"/>
      <c r="K101" s="145"/>
      <c r="L101" s="145"/>
      <c r="M101" s="145"/>
      <c r="Q101" s="2" t="b">
        <f t="shared" si="0"/>
        <v>0</v>
      </c>
    </row>
    <row r="102" spans="2:17" ht="15" customHeight="1" x14ac:dyDescent="0.2">
      <c r="B102" s="48"/>
      <c r="C102" s="145" t="s">
        <v>44</v>
      </c>
      <c r="D102" s="145"/>
      <c r="E102" s="145"/>
      <c r="F102" s="145"/>
      <c r="G102" s="145"/>
      <c r="H102" s="145"/>
      <c r="I102" s="145"/>
      <c r="J102" s="145"/>
      <c r="K102" s="145"/>
      <c r="L102" s="145"/>
      <c r="M102" s="145"/>
      <c r="Q102" s="2" t="b">
        <f t="shared" si="0"/>
        <v>0</v>
      </c>
    </row>
    <row r="103" spans="2:17" ht="15" customHeight="1" x14ac:dyDescent="0.2">
      <c r="B103" s="48"/>
      <c r="C103" s="145" t="s">
        <v>45</v>
      </c>
      <c r="D103" s="145"/>
      <c r="E103" s="145"/>
      <c r="F103" s="145"/>
      <c r="G103" s="145"/>
      <c r="H103" s="145"/>
      <c r="I103" s="145"/>
      <c r="J103" s="145"/>
      <c r="K103" s="145"/>
      <c r="L103" s="145"/>
      <c r="M103" s="145"/>
      <c r="Q103" s="2" t="b">
        <f t="shared" si="0"/>
        <v>0</v>
      </c>
    </row>
    <row r="104" spans="2:17" ht="15" customHeight="1" x14ac:dyDescent="0.2">
      <c r="B104" s="48"/>
      <c r="C104" s="145" t="s">
        <v>46</v>
      </c>
      <c r="D104" s="145"/>
      <c r="E104" s="145"/>
      <c r="F104" s="145"/>
      <c r="G104" s="145"/>
      <c r="H104" s="145"/>
      <c r="I104" s="145"/>
      <c r="J104" s="145"/>
      <c r="K104" s="145"/>
      <c r="L104" s="145"/>
      <c r="M104" s="145"/>
      <c r="Q104" s="2" t="b">
        <f t="shared" si="0"/>
        <v>0</v>
      </c>
    </row>
    <row r="105" spans="2:17" ht="15" customHeight="1" x14ac:dyDescent="0.2">
      <c r="B105" s="48"/>
      <c r="C105" s="145" t="s">
        <v>47</v>
      </c>
      <c r="D105" s="145"/>
      <c r="E105" s="145"/>
      <c r="F105" s="145"/>
      <c r="G105" s="145"/>
      <c r="H105" s="145"/>
      <c r="I105" s="145"/>
      <c r="J105" s="145"/>
      <c r="K105" s="145"/>
      <c r="L105" s="145"/>
      <c r="M105" s="145"/>
      <c r="Q105" s="2" t="b">
        <f t="shared" si="0"/>
        <v>0</v>
      </c>
    </row>
    <row r="106" spans="2:17" ht="15" customHeight="1" x14ac:dyDescent="0.2">
      <c r="B106" s="48"/>
      <c r="C106" s="145" t="s">
        <v>48</v>
      </c>
      <c r="D106" s="145"/>
      <c r="E106" s="145"/>
      <c r="F106" s="145"/>
      <c r="G106" s="145"/>
      <c r="H106" s="145"/>
      <c r="I106" s="145"/>
      <c r="J106" s="145"/>
      <c r="K106" s="145"/>
      <c r="L106" s="145"/>
      <c r="M106" s="145"/>
      <c r="Q106" s="2" t="b">
        <f t="shared" si="0"/>
        <v>0</v>
      </c>
    </row>
    <row r="107" spans="2:17" ht="15" customHeight="1" x14ac:dyDescent="0.2">
      <c r="B107" s="48"/>
      <c r="C107" s="145" t="s">
        <v>49</v>
      </c>
      <c r="D107" s="145"/>
      <c r="E107" s="145"/>
      <c r="F107" s="145"/>
      <c r="G107" s="145"/>
      <c r="H107" s="145"/>
      <c r="I107" s="145"/>
      <c r="J107" s="145"/>
      <c r="K107" s="145"/>
      <c r="L107" s="145"/>
      <c r="M107" s="145"/>
      <c r="Q107" s="2" t="b">
        <f t="shared" si="0"/>
        <v>0</v>
      </c>
    </row>
    <row r="108" spans="2:17" ht="15" customHeight="1" x14ac:dyDescent="0.2">
      <c r="B108" s="48"/>
      <c r="C108" s="145" t="s">
        <v>50</v>
      </c>
      <c r="D108" s="145"/>
      <c r="E108" s="145"/>
      <c r="F108" s="145"/>
      <c r="G108" s="145"/>
      <c r="H108" s="145"/>
      <c r="I108" s="145"/>
      <c r="J108" s="145"/>
      <c r="K108" s="145"/>
      <c r="L108" s="145"/>
      <c r="M108" s="145"/>
      <c r="Q108" s="2" t="b">
        <f t="shared" si="0"/>
        <v>0</v>
      </c>
    </row>
    <row r="109" spans="2:17" ht="15" customHeight="1" x14ac:dyDescent="0.2">
      <c r="B109" s="48"/>
      <c r="C109" s="145" t="s">
        <v>56</v>
      </c>
      <c r="D109" s="145"/>
      <c r="E109" s="145"/>
      <c r="F109" s="145"/>
      <c r="G109" s="145"/>
      <c r="H109" s="145"/>
      <c r="I109" s="145"/>
      <c r="J109" s="145"/>
      <c r="K109" s="145"/>
      <c r="L109" s="145"/>
      <c r="M109" s="145"/>
      <c r="Q109" s="2" t="b">
        <f t="shared" si="0"/>
        <v>0</v>
      </c>
    </row>
    <row r="110" spans="2:17" ht="15" customHeight="1" x14ac:dyDescent="0.2">
      <c r="B110" s="48"/>
      <c r="C110" s="142" t="s">
        <v>53</v>
      </c>
      <c r="D110" s="143"/>
      <c r="E110" s="143"/>
      <c r="F110" s="143"/>
      <c r="G110" s="143"/>
      <c r="H110" s="143"/>
      <c r="I110" s="143"/>
      <c r="J110" s="143"/>
      <c r="K110" s="143"/>
      <c r="L110" s="143"/>
      <c r="M110" s="144"/>
      <c r="Q110" s="2" t="b">
        <f t="shared" si="0"/>
        <v>0</v>
      </c>
    </row>
    <row r="111" spans="2:17" ht="15" customHeight="1" x14ac:dyDescent="0.2">
      <c r="B111" s="48"/>
      <c r="C111" s="142" t="s">
        <v>51</v>
      </c>
      <c r="D111" s="143"/>
      <c r="E111" s="143"/>
      <c r="F111" s="143"/>
      <c r="G111" s="143"/>
      <c r="H111" s="143"/>
      <c r="I111" s="143"/>
      <c r="J111" s="143"/>
      <c r="K111" s="143"/>
      <c r="L111" s="143"/>
      <c r="M111" s="144"/>
      <c r="Q111" s="2" t="b">
        <f t="shared" si="0"/>
        <v>0</v>
      </c>
    </row>
    <row r="112" spans="2:17" ht="15" customHeight="1" x14ac:dyDescent="0.2">
      <c r="B112" s="48"/>
      <c r="C112" s="145" t="s">
        <v>52</v>
      </c>
      <c r="D112" s="145"/>
      <c r="E112" s="145"/>
      <c r="F112" s="145"/>
      <c r="G112" s="145"/>
      <c r="H112" s="145"/>
      <c r="I112" s="145"/>
      <c r="J112" s="145"/>
      <c r="K112" s="145"/>
      <c r="L112" s="145"/>
      <c r="M112" s="145"/>
      <c r="Q112" s="2" t="b">
        <f t="shared" si="0"/>
        <v>0</v>
      </c>
    </row>
    <row r="113" spans="2:17" ht="15" customHeight="1" x14ac:dyDescent="0.2">
      <c r="B113" s="48"/>
      <c r="C113" s="145" t="s">
        <v>54</v>
      </c>
      <c r="D113" s="145"/>
      <c r="E113" s="145"/>
      <c r="F113" s="145"/>
      <c r="G113" s="145"/>
      <c r="H113" s="145"/>
      <c r="I113" s="145"/>
      <c r="J113" s="145"/>
      <c r="K113" s="145"/>
      <c r="L113" s="145"/>
      <c r="M113" s="145"/>
      <c r="Q113" s="2" t="b">
        <f t="shared" si="0"/>
        <v>0</v>
      </c>
    </row>
    <row r="114" spans="2:17" ht="15" customHeight="1" x14ac:dyDescent="0.2">
      <c r="B114" s="48"/>
      <c r="C114" s="145" t="s">
        <v>55</v>
      </c>
      <c r="D114" s="145"/>
      <c r="E114" s="145"/>
      <c r="F114" s="145"/>
      <c r="G114" s="145"/>
      <c r="H114" s="145"/>
      <c r="I114" s="145"/>
      <c r="J114" s="145"/>
      <c r="K114" s="145"/>
      <c r="L114" s="145"/>
      <c r="M114" s="145"/>
      <c r="Q114" s="2" t="b">
        <f t="shared" si="0"/>
        <v>0</v>
      </c>
    </row>
    <row r="117" spans="2:17" ht="15" customHeight="1" x14ac:dyDescent="0.2">
      <c r="B117" s="105" t="s">
        <v>57</v>
      </c>
      <c r="C117" s="106"/>
      <c r="D117" s="106"/>
      <c r="E117" s="106"/>
      <c r="F117" s="106"/>
      <c r="G117" s="106"/>
      <c r="H117" s="106"/>
      <c r="I117" s="106"/>
      <c r="J117" s="106"/>
      <c r="K117" s="106"/>
      <c r="L117" s="106"/>
      <c r="M117" s="107"/>
    </row>
    <row r="118" spans="2:17" ht="18" customHeight="1" x14ac:dyDescent="0.2">
      <c r="B118" s="7"/>
      <c r="C118" s="146" t="s">
        <v>1602</v>
      </c>
      <c r="D118" s="147"/>
      <c r="E118" s="147"/>
      <c r="F118" s="147"/>
      <c r="G118" s="147"/>
      <c r="H118" s="147"/>
      <c r="I118" s="147"/>
      <c r="J118" s="147"/>
      <c r="K118" s="147"/>
      <c r="L118" s="147"/>
      <c r="M118" s="148"/>
    </row>
    <row r="119" spans="2:17" ht="24" customHeight="1" x14ac:dyDescent="0.2">
      <c r="B119" s="8"/>
      <c r="C119" s="149"/>
      <c r="D119" s="150"/>
      <c r="E119" s="150"/>
      <c r="F119" s="150"/>
      <c r="G119" s="150"/>
      <c r="H119" s="150"/>
      <c r="I119" s="150"/>
      <c r="J119" s="150"/>
      <c r="K119" s="150"/>
      <c r="L119" s="150"/>
      <c r="M119" s="151"/>
    </row>
    <row r="122" spans="2:17" ht="15" customHeight="1" x14ac:dyDescent="0.2">
      <c r="B122" s="105" t="s">
        <v>59</v>
      </c>
      <c r="C122" s="106"/>
      <c r="D122" s="106"/>
      <c r="E122" s="106"/>
      <c r="F122" s="106"/>
      <c r="G122" s="106"/>
      <c r="H122" s="106"/>
      <c r="I122" s="106"/>
      <c r="J122" s="106"/>
      <c r="K122" s="106"/>
      <c r="L122" s="106"/>
      <c r="M122" s="107"/>
    </row>
    <row r="123" spans="2:17" ht="15" customHeight="1" x14ac:dyDescent="0.2">
      <c r="B123" s="5"/>
      <c r="C123" s="142" t="s">
        <v>58</v>
      </c>
      <c r="D123" s="143"/>
      <c r="E123" s="143"/>
      <c r="F123" s="143"/>
      <c r="G123" s="143"/>
      <c r="H123" s="143"/>
      <c r="I123" s="143"/>
      <c r="J123" s="143"/>
      <c r="K123" s="143"/>
      <c r="L123" s="143"/>
      <c r="M123" s="144"/>
    </row>
    <row r="126" spans="2:17" ht="15" customHeight="1" x14ac:dyDescent="0.2">
      <c r="B126" s="105" t="s">
        <v>60</v>
      </c>
      <c r="C126" s="106"/>
      <c r="D126" s="106"/>
      <c r="E126" s="106"/>
      <c r="F126" s="106"/>
      <c r="G126" s="106"/>
      <c r="H126" s="106"/>
      <c r="I126" s="106"/>
      <c r="J126" s="106"/>
      <c r="K126" s="106"/>
      <c r="L126" s="106"/>
      <c r="M126" s="107"/>
    </row>
    <row r="127" spans="2:17" ht="15" customHeight="1" x14ac:dyDescent="0.2">
      <c r="B127" s="5"/>
      <c r="C127" s="142" t="s">
        <v>62</v>
      </c>
      <c r="D127" s="143"/>
      <c r="E127" s="143"/>
      <c r="F127" s="143"/>
      <c r="G127" s="143"/>
      <c r="H127" s="143"/>
      <c r="I127" s="143"/>
      <c r="J127" s="143"/>
      <c r="K127" s="143"/>
      <c r="L127" s="143"/>
      <c r="M127" s="144"/>
    </row>
    <row r="130" spans="2:13" ht="15" customHeight="1" x14ac:dyDescent="0.2">
      <c r="B130" s="105" t="s">
        <v>61</v>
      </c>
      <c r="C130" s="106"/>
      <c r="D130" s="106"/>
      <c r="E130" s="106"/>
      <c r="F130" s="106"/>
      <c r="G130" s="106"/>
      <c r="H130" s="106"/>
      <c r="I130" s="106"/>
      <c r="J130" s="106"/>
      <c r="K130" s="106"/>
      <c r="L130" s="106"/>
      <c r="M130" s="107"/>
    </row>
    <row r="131" spans="2:13" ht="15" customHeight="1" x14ac:dyDescent="0.2">
      <c r="B131" s="5"/>
      <c r="C131" s="142" t="s">
        <v>62</v>
      </c>
      <c r="D131" s="143"/>
      <c r="E131" s="143"/>
      <c r="F131" s="143"/>
      <c r="G131" s="143"/>
      <c r="H131" s="143"/>
      <c r="I131" s="143"/>
      <c r="J131" s="143"/>
      <c r="K131" s="143"/>
      <c r="L131" s="143"/>
      <c r="M131" s="144"/>
    </row>
    <row r="134" spans="2:13" ht="15" customHeight="1" x14ac:dyDescent="0.2">
      <c r="B134" s="105" t="s">
        <v>540</v>
      </c>
      <c r="C134" s="106"/>
      <c r="D134" s="106"/>
      <c r="E134" s="106"/>
      <c r="F134" s="106"/>
      <c r="G134" s="106"/>
      <c r="H134" s="106"/>
      <c r="I134" s="106"/>
      <c r="J134" s="106"/>
      <c r="K134" s="106"/>
      <c r="L134" s="106"/>
      <c r="M134" s="107"/>
    </row>
    <row r="135" spans="2:13" ht="112.5" customHeight="1" x14ac:dyDescent="0.2">
      <c r="B135" s="126"/>
      <c r="C135" s="127"/>
      <c r="D135" s="127"/>
      <c r="E135" s="127"/>
      <c r="F135" s="127"/>
      <c r="G135" s="127"/>
      <c r="H135" s="127"/>
      <c r="I135" s="127"/>
      <c r="J135" s="127"/>
      <c r="K135" s="127"/>
      <c r="L135" s="127"/>
      <c r="M135" s="128"/>
    </row>
    <row r="137" spans="2:13" ht="15" customHeight="1" x14ac:dyDescent="0.2">
      <c r="B137" s="9" t="s">
        <v>295</v>
      </c>
      <c r="C137" s="10"/>
      <c r="D137" s="10"/>
      <c r="E137" s="10"/>
      <c r="F137" s="10"/>
      <c r="G137" s="10"/>
      <c r="H137" s="10"/>
      <c r="I137" s="10"/>
      <c r="J137" s="10"/>
      <c r="K137" s="10"/>
      <c r="L137" s="10"/>
      <c r="M137" s="11"/>
    </row>
    <row r="140" spans="2:13" ht="15" customHeight="1" x14ac:dyDescent="0.2">
      <c r="B140" s="105" t="s">
        <v>541</v>
      </c>
      <c r="C140" s="106"/>
      <c r="D140" s="106"/>
      <c r="E140" s="106"/>
      <c r="F140" s="106"/>
      <c r="G140" s="106"/>
      <c r="H140" s="106"/>
      <c r="I140" s="106"/>
      <c r="J140" s="106"/>
      <c r="K140" s="106"/>
      <c r="L140" s="106"/>
      <c r="M140" s="107"/>
    </row>
    <row r="141" spans="2:13" ht="112.5" customHeight="1" x14ac:dyDescent="0.2">
      <c r="B141" s="126"/>
      <c r="C141" s="127"/>
      <c r="D141" s="127"/>
      <c r="E141" s="127"/>
      <c r="F141" s="127"/>
      <c r="G141" s="127"/>
      <c r="H141" s="127"/>
      <c r="I141" s="127"/>
      <c r="J141" s="127"/>
      <c r="K141" s="127"/>
      <c r="L141" s="127"/>
      <c r="M141" s="128"/>
    </row>
  </sheetData>
  <sheetProtection algorithmName="SHA-1" hashValue="I+hl2wNPmnRXipjMMhktAoiNJWo=" saltValue="HaiGxwq5xYGhVXIapotJog==" spinCount="100000" sheet="1" objects="1" scenarios="1"/>
  <mergeCells count="94">
    <mergeCell ref="C37:M37"/>
    <mergeCell ref="C38:M38"/>
    <mergeCell ref="C39:M39"/>
    <mergeCell ref="C32:M32"/>
    <mergeCell ref="C33:M33"/>
    <mergeCell ref="C34:M34"/>
    <mergeCell ref="C35:M35"/>
    <mergeCell ref="C36:M36"/>
    <mergeCell ref="B14:M14"/>
    <mergeCell ref="B4:M4"/>
    <mergeCell ref="B21:M21"/>
    <mergeCell ref="C22:M22"/>
    <mergeCell ref="C23:M23"/>
    <mergeCell ref="B6:M6"/>
    <mergeCell ref="B7:M7"/>
    <mergeCell ref="B10:M10"/>
    <mergeCell ref="B11:M11"/>
    <mergeCell ref="C41:M41"/>
    <mergeCell ref="C42:M42"/>
    <mergeCell ref="B45:M45"/>
    <mergeCell ref="C15:M15"/>
    <mergeCell ref="C16:M16"/>
    <mergeCell ref="C17:M17"/>
    <mergeCell ref="C18:M18"/>
    <mergeCell ref="C40:M40"/>
    <mergeCell ref="C24:M24"/>
    <mergeCell ref="C25:M25"/>
    <mergeCell ref="C26:M26"/>
    <mergeCell ref="C27:M27"/>
    <mergeCell ref="C28:M28"/>
    <mergeCell ref="C29:M29"/>
    <mergeCell ref="C30:M30"/>
    <mergeCell ref="C31:M31"/>
    <mergeCell ref="C46:M46"/>
    <mergeCell ref="C47:M47"/>
    <mergeCell ref="B49:M51"/>
    <mergeCell ref="B54:M54"/>
    <mergeCell ref="C55:M55"/>
    <mergeCell ref="B71:M71"/>
    <mergeCell ref="B74:D74"/>
    <mergeCell ref="C56:M56"/>
    <mergeCell ref="B58:M58"/>
    <mergeCell ref="H61:I61"/>
    <mergeCell ref="B64:M64"/>
    <mergeCell ref="C65:M65"/>
    <mergeCell ref="C66:M66"/>
    <mergeCell ref="H69:I69"/>
    <mergeCell ref="B69:D69"/>
    <mergeCell ref="B61:D61"/>
    <mergeCell ref="C90:M90"/>
    <mergeCell ref="C91:M91"/>
    <mergeCell ref="B94:M94"/>
    <mergeCell ref="C95:M95"/>
    <mergeCell ref="F74:M74"/>
    <mergeCell ref="B83:M83"/>
    <mergeCell ref="C84:M84"/>
    <mergeCell ref="C85:M85"/>
    <mergeCell ref="B88:M88"/>
    <mergeCell ref="C89:M89"/>
    <mergeCell ref="B80:F80"/>
    <mergeCell ref="H80:I80"/>
    <mergeCell ref="H77:I77"/>
    <mergeCell ref="B77:F77"/>
    <mergeCell ref="C101:M101"/>
    <mergeCell ref="C111:M111"/>
    <mergeCell ref="C112:M112"/>
    <mergeCell ref="C113:M113"/>
    <mergeCell ref="C102:M102"/>
    <mergeCell ref="C103:M103"/>
    <mergeCell ref="C104:M104"/>
    <mergeCell ref="C96:M96"/>
    <mergeCell ref="C97:M97"/>
    <mergeCell ref="C98:M98"/>
    <mergeCell ref="C99:M99"/>
    <mergeCell ref="C100:M100"/>
    <mergeCell ref="B126:M126"/>
    <mergeCell ref="C105:M105"/>
    <mergeCell ref="C106:M106"/>
    <mergeCell ref="C107:M107"/>
    <mergeCell ref="C108:M108"/>
    <mergeCell ref="C109:M109"/>
    <mergeCell ref="C110:M110"/>
    <mergeCell ref="C114:M114"/>
    <mergeCell ref="B117:M117"/>
    <mergeCell ref="C118:M119"/>
    <mergeCell ref="B122:M122"/>
    <mergeCell ref="C123:M123"/>
    <mergeCell ref="B135:M135"/>
    <mergeCell ref="B140:M140"/>
    <mergeCell ref="B141:M141"/>
    <mergeCell ref="C127:M127"/>
    <mergeCell ref="B130:M130"/>
    <mergeCell ref="C131:M131"/>
    <mergeCell ref="B134:M134"/>
  </mergeCells>
  <conditionalFormatting sqref="H80:I80">
    <cfRule type="expression" dxfId="19449" priority="2">
      <formula>AND($H$80&lt;&gt;"",$H$80&lt;=$H$77)</formula>
    </cfRule>
  </conditionalFormatting>
  <conditionalFormatting sqref="H77:I77">
    <cfRule type="expression" dxfId="19448" priority="1">
      <formula>AND($H$77&lt;&gt;"",$H$77&gt;=$H$80)</formula>
    </cfRule>
  </conditionalFormatting>
  <dataValidations count="7">
    <dataValidation type="textLength" operator="lessThanOrEqual" allowBlank="1" showInputMessage="1" showErrorMessage="1" errorTitle="Superato limite caratteri" error="Massimo 60 caratteri" sqref="B7:M7">
      <formula1>60</formula1>
    </dataValidation>
    <dataValidation operator="lessThanOrEqual" allowBlank="1" showInputMessage="1" showErrorMessage="1" errorTitle="Superato limite caratteri" error="Massimo 60 caratteri" sqref="B11:M11"/>
    <dataValidation type="decimal" allowBlank="1" showInputMessage="1" showErrorMessage="1" errorTitle="Importo non corretto" error="Inserire un valore numerico" sqref="H69:I69">
      <formula1>0</formula1>
      <formula2>100000000</formula2>
    </dataValidation>
    <dataValidation type="date" allowBlank="1" showInputMessage="1" showErrorMessage="1" errorTitle="Data non corretta" error="Inserire un valore tra 01/01/2014 e la data di fine del progetto" sqref="H77:I77">
      <formula1>41640</formula1>
      <formula2>H80-1</formula2>
    </dataValidation>
    <dataValidation type="date" allowBlank="1" showInputMessage="1" showErrorMessage="1" errorTitle="Data non corretta" error="Inserire un valore tra la data di inizio del progetto e il 31/12/2023" sqref="H80:I80">
      <formula1>H77+1</formula1>
      <formula2>45291</formula2>
    </dataValidation>
    <dataValidation type="list" allowBlank="1" showInputMessage="1" showErrorMessage="1" errorTitle="Errore" error="Una X è l'unico valore accettato" sqref="B22:B42 B89:B91 B95:B114">
      <formula1>"X"</formula1>
    </dataValidation>
    <dataValidation allowBlank="1" showInputMessage="1" showErrorMessage="1" errorTitle="Importo non corretto" error="Inserire un valore numerico" sqref="H61:I61"/>
  </dataValidations>
  <hyperlinks>
    <hyperlink ref="G2" location="'Indice sezioni'!A1" display="Torna all'indice"/>
  </hyperlinks>
  <pageMargins left="0.25" right="0.25" top="0.75" bottom="0.75" header="0.3" footer="0.3"/>
  <pageSetup paperSize="9" orientation="portrait" horizontalDpi="300" verticalDpi="300" r:id="rId1"/>
  <ignoredErrors>
    <ignoredError sqref="Q2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08" r:id="rId4" name="Option Button 36">
              <controlPr defaultSize="0" autoFill="0" autoLine="0" autoPict="0" macro="[0]!AnagraficaProgetto_Pulsantediopzione36_Click">
                <anchor moveWithCells="1">
                  <from>
                    <xdr:col>1</xdr:col>
                    <xdr:colOff>200025</xdr:colOff>
                    <xdr:row>14</xdr:row>
                    <xdr:rowOff>28575</xdr:rowOff>
                  </from>
                  <to>
                    <xdr:col>1</xdr:col>
                    <xdr:colOff>419100</xdr:colOff>
                    <xdr:row>14</xdr:row>
                    <xdr:rowOff>161925</xdr:rowOff>
                  </to>
                </anchor>
              </controlPr>
            </control>
          </mc:Choice>
        </mc:AlternateContent>
        <mc:AlternateContent xmlns:mc="http://schemas.openxmlformats.org/markup-compatibility/2006">
          <mc:Choice Requires="x14">
            <control shapeId="3109" r:id="rId5" name="Option Button 37">
              <controlPr defaultSize="0" autoFill="0" autoLine="0" autoPict="0" macro="[0]!Pulsantediopzione37_Click">
                <anchor moveWithCells="1">
                  <from>
                    <xdr:col>1</xdr:col>
                    <xdr:colOff>200025</xdr:colOff>
                    <xdr:row>15</xdr:row>
                    <xdr:rowOff>28575</xdr:rowOff>
                  </from>
                  <to>
                    <xdr:col>1</xdr:col>
                    <xdr:colOff>419100</xdr:colOff>
                    <xdr:row>15</xdr:row>
                    <xdr:rowOff>161925</xdr:rowOff>
                  </to>
                </anchor>
              </controlPr>
            </control>
          </mc:Choice>
        </mc:AlternateContent>
        <mc:AlternateContent xmlns:mc="http://schemas.openxmlformats.org/markup-compatibility/2006">
          <mc:Choice Requires="x14">
            <control shapeId="3110" r:id="rId6" name="Option Button 38">
              <controlPr defaultSize="0" autoFill="0" autoLine="0" autoPict="0" macro="[0]!Pulsantediopzione38_Click">
                <anchor moveWithCells="1">
                  <from>
                    <xdr:col>1</xdr:col>
                    <xdr:colOff>200025</xdr:colOff>
                    <xdr:row>16</xdr:row>
                    <xdr:rowOff>28575</xdr:rowOff>
                  </from>
                  <to>
                    <xdr:col>1</xdr:col>
                    <xdr:colOff>419100</xdr:colOff>
                    <xdr:row>16</xdr:row>
                    <xdr:rowOff>161925</xdr:rowOff>
                  </to>
                </anchor>
              </controlPr>
            </control>
          </mc:Choice>
        </mc:AlternateContent>
        <mc:AlternateContent xmlns:mc="http://schemas.openxmlformats.org/markup-compatibility/2006">
          <mc:Choice Requires="x14">
            <control shapeId="3111" r:id="rId7" name="Option Button 39">
              <controlPr defaultSize="0" autoFill="0" autoLine="0" autoPict="0" macro="[0]!Pulsantediopzione39_Click">
                <anchor moveWithCells="1">
                  <from>
                    <xdr:col>1</xdr:col>
                    <xdr:colOff>200025</xdr:colOff>
                    <xdr:row>17</xdr:row>
                    <xdr:rowOff>28575</xdr:rowOff>
                  </from>
                  <to>
                    <xdr:col>1</xdr:col>
                    <xdr:colOff>419100</xdr:colOff>
                    <xdr:row>17</xdr:row>
                    <xdr:rowOff>161925</xdr:rowOff>
                  </to>
                </anchor>
              </controlPr>
            </control>
          </mc:Choice>
        </mc:AlternateContent>
        <mc:AlternateContent xmlns:mc="http://schemas.openxmlformats.org/markup-compatibility/2006">
          <mc:Choice Requires="x14">
            <control shapeId="3112" r:id="rId8" name="Group Box 40">
              <controlPr defaultSize="0" autoFill="0" autoPict="0">
                <anchor moveWithCells="1">
                  <from>
                    <xdr:col>0</xdr:col>
                    <xdr:colOff>85725</xdr:colOff>
                    <xdr:row>12</xdr:row>
                    <xdr:rowOff>142875</xdr:rowOff>
                  </from>
                  <to>
                    <xdr:col>2</xdr:col>
                    <xdr:colOff>180975</xdr:colOff>
                    <xdr:row>18</xdr:row>
                    <xdr:rowOff>123825</xdr:rowOff>
                  </to>
                </anchor>
              </controlPr>
            </control>
          </mc:Choice>
        </mc:AlternateContent>
        <mc:AlternateContent xmlns:mc="http://schemas.openxmlformats.org/markup-compatibility/2006">
          <mc:Choice Requires="x14">
            <control shapeId="3119" r:id="rId9" name="Option Button 47">
              <controlPr locked="0" defaultSize="0" autoFill="0" autoLine="0" autoPict="0">
                <anchor moveWithCells="1">
                  <from>
                    <xdr:col>1</xdr:col>
                    <xdr:colOff>200025</xdr:colOff>
                    <xdr:row>45</xdr:row>
                    <xdr:rowOff>28575</xdr:rowOff>
                  </from>
                  <to>
                    <xdr:col>1</xdr:col>
                    <xdr:colOff>419100</xdr:colOff>
                    <xdr:row>45</xdr:row>
                    <xdr:rowOff>161925</xdr:rowOff>
                  </to>
                </anchor>
              </controlPr>
            </control>
          </mc:Choice>
        </mc:AlternateContent>
        <mc:AlternateContent xmlns:mc="http://schemas.openxmlformats.org/markup-compatibility/2006">
          <mc:Choice Requires="x14">
            <control shapeId="3120" r:id="rId10" name="Option Button 48">
              <controlPr locked="0" defaultSize="0" autoFill="0" autoLine="0" autoPict="0">
                <anchor moveWithCells="1">
                  <from>
                    <xdr:col>1</xdr:col>
                    <xdr:colOff>200025</xdr:colOff>
                    <xdr:row>46</xdr:row>
                    <xdr:rowOff>28575</xdr:rowOff>
                  </from>
                  <to>
                    <xdr:col>1</xdr:col>
                    <xdr:colOff>419100</xdr:colOff>
                    <xdr:row>46</xdr:row>
                    <xdr:rowOff>161925</xdr:rowOff>
                  </to>
                </anchor>
              </controlPr>
            </control>
          </mc:Choice>
        </mc:AlternateContent>
        <mc:AlternateContent xmlns:mc="http://schemas.openxmlformats.org/markup-compatibility/2006">
          <mc:Choice Requires="x14">
            <control shapeId="3121" r:id="rId11" name="Group Box 49">
              <controlPr defaultSize="0" autoFill="0" autoPict="0">
                <anchor moveWithCells="1">
                  <from>
                    <xdr:col>1</xdr:col>
                    <xdr:colOff>28575</xdr:colOff>
                    <xdr:row>43</xdr:row>
                    <xdr:rowOff>0</xdr:rowOff>
                  </from>
                  <to>
                    <xdr:col>2</xdr:col>
                    <xdr:colOff>85725</xdr:colOff>
                    <xdr:row>47</xdr:row>
                    <xdr:rowOff>104775</xdr:rowOff>
                  </to>
                </anchor>
              </controlPr>
            </control>
          </mc:Choice>
        </mc:AlternateContent>
        <mc:AlternateContent xmlns:mc="http://schemas.openxmlformats.org/markup-compatibility/2006">
          <mc:Choice Requires="x14">
            <control shapeId="3123" r:id="rId12" name="Option Button 51">
              <controlPr locked="0" defaultSize="0" autoFill="0" autoLine="0" autoPict="0">
                <anchor moveWithCells="1">
                  <from>
                    <xdr:col>1</xdr:col>
                    <xdr:colOff>190500</xdr:colOff>
                    <xdr:row>54</xdr:row>
                    <xdr:rowOff>28575</xdr:rowOff>
                  </from>
                  <to>
                    <xdr:col>1</xdr:col>
                    <xdr:colOff>409575</xdr:colOff>
                    <xdr:row>54</xdr:row>
                    <xdr:rowOff>180975</xdr:rowOff>
                  </to>
                </anchor>
              </controlPr>
            </control>
          </mc:Choice>
        </mc:AlternateContent>
        <mc:AlternateContent xmlns:mc="http://schemas.openxmlformats.org/markup-compatibility/2006">
          <mc:Choice Requires="x14">
            <control shapeId="3124" r:id="rId13" name="Option Button 52">
              <controlPr locked="0" defaultSize="0" autoFill="0" autoLine="0" autoPict="0">
                <anchor moveWithCells="1">
                  <from>
                    <xdr:col>1</xdr:col>
                    <xdr:colOff>190500</xdr:colOff>
                    <xdr:row>55</xdr:row>
                    <xdr:rowOff>28575</xdr:rowOff>
                  </from>
                  <to>
                    <xdr:col>1</xdr:col>
                    <xdr:colOff>409575</xdr:colOff>
                    <xdr:row>55</xdr:row>
                    <xdr:rowOff>180975</xdr:rowOff>
                  </to>
                </anchor>
              </controlPr>
            </control>
          </mc:Choice>
        </mc:AlternateContent>
        <mc:AlternateContent xmlns:mc="http://schemas.openxmlformats.org/markup-compatibility/2006">
          <mc:Choice Requires="x14">
            <control shapeId="3125" r:id="rId14" name="Group Box 53">
              <controlPr defaultSize="0" autoFill="0" autoPict="0">
                <anchor moveWithCells="1">
                  <from>
                    <xdr:col>1</xdr:col>
                    <xdr:colOff>9525</xdr:colOff>
                    <xdr:row>52</xdr:row>
                    <xdr:rowOff>104775</xdr:rowOff>
                  </from>
                  <to>
                    <xdr:col>2</xdr:col>
                    <xdr:colOff>66675</xdr:colOff>
                    <xdr:row>56</xdr:row>
                    <xdr:rowOff>114300</xdr:rowOff>
                  </to>
                </anchor>
              </controlPr>
            </control>
          </mc:Choice>
        </mc:AlternateContent>
        <mc:AlternateContent xmlns:mc="http://schemas.openxmlformats.org/markup-compatibility/2006">
          <mc:Choice Requires="x14">
            <control shapeId="3126" r:id="rId15" name="Option Button 54">
              <controlPr locked="0" defaultSize="0" autoFill="0" autoLine="0" autoPict="0" macro="[0]!Pulsantediopzione54_Click">
                <anchor moveWithCells="1">
                  <from>
                    <xdr:col>1</xdr:col>
                    <xdr:colOff>200025</xdr:colOff>
                    <xdr:row>64</xdr:row>
                    <xdr:rowOff>28575</xdr:rowOff>
                  </from>
                  <to>
                    <xdr:col>1</xdr:col>
                    <xdr:colOff>381000</xdr:colOff>
                    <xdr:row>64</xdr:row>
                    <xdr:rowOff>180975</xdr:rowOff>
                  </to>
                </anchor>
              </controlPr>
            </control>
          </mc:Choice>
        </mc:AlternateContent>
        <mc:AlternateContent xmlns:mc="http://schemas.openxmlformats.org/markup-compatibility/2006">
          <mc:Choice Requires="x14">
            <control shapeId="3127" r:id="rId16" name="Option Button 55">
              <controlPr locked="0" defaultSize="0" autoFill="0" autoLine="0" autoPict="0" macro="[0]!Pulsantediopzione55_Click">
                <anchor moveWithCells="1">
                  <from>
                    <xdr:col>1</xdr:col>
                    <xdr:colOff>200025</xdr:colOff>
                    <xdr:row>65</xdr:row>
                    <xdr:rowOff>28575</xdr:rowOff>
                  </from>
                  <to>
                    <xdr:col>1</xdr:col>
                    <xdr:colOff>381000</xdr:colOff>
                    <xdr:row>65</xdr:row>
                    <xdr:rowOff>180975</xdr:rowOff>
                  </to>
                </anchor>
              </controlPr>
            </control>
          </mc:Choice>
        </mc:AlternateContent>
        <mc:AlternateContent xmlns:mc="http://schemas.openxmlformats.org/markup-compatibility/2006">
          <mc:Choice Requires="x14">
            <control shapeId="3128" r:id="rId17" name="Group Box 56">
              <controlPr defaultSize="0" autoFill="0" autoPict="0">
                <anchor moveWithCells="1">
                  <from>
                    <xdr:col>1</xdr:col>
                    <xdr:colOff>0</xdr:colOff>
                    <xdr:row>62</xdr:row>
                    <xdr:rowOff>123825</xdr:rowOff>
                  </from>
                  <to>
                    <xdr:col>2</xdr:col>
                    <xdr:colOff>85725</xdr:colOff>
                    <xdr:row>66</xdr:row>
                    <xdr:rowOff>142875</xdr:rowOff>
                  </to>
                </anchor>
              </controlPr>
            </control>
          </mc:Choice>
        </mc:AlternateContent>
        <mc:AlternateContent xmlns:mc="http://schemas.openxmlformats.org/markup-compatibility/2006">
          <mc:Choice Requires="x14">
            <control shapeId="3129" r:id="rId18" name="Option Button 57">
              <controlPr locked="0" defaultSize="0" autoFill="0" autoLine="0" autoPict="0" macro="[0]!Pulsantediopzione57_Click">
                <anchor moveWithCells="1">
                  <from>
                    <xdr:col>1</xdr:col>
                    <xdr:colOff>219075</xdr:colOff>
                    <xdr:row>83</xdr:row>
                    <xdr:rowOff>28575</xdr:rowOff>
                  </from>
                  <to>
                    <xdr:col>1</xdr:col>
                    <xdr:colOff>390525</xdr:colOff>
                    <xdr:row>83</xdr:row>
                    <xdr:rowOff>161925</xdr:rowOff>
                  </to>
                </anchor>
              </controlPr>
            </control>
          </mc:Choice>
        </mc:AlternateContent>
        <mc:AlternateContent xmlns:mc="http://schemas.openxmlformats.org/markup-compatibility/2006">
          <mc:Choice Requires="x14">
            <control shapeId="3130" r:id="rId19" name="Option Button 58">
              <controlPr locked="0" defaultSize="0" autoFill="0" autoLine="0" autoPict="0" macro="[0]!Pulsantediopzione58_Click">
                <anchor moveWithCells="1">
                  <from>
                    <xdr:col>1</xdr:col>
                    <xdr:colOff>219075</xdr:colOff>
                    <xdr:row>84</xdr:row>
                    <xdr:rowOff>28575</xdr:rowOff>
                  </from>
                  <to>
                    <xdr:col>1</xdr:col>
                    <xdr:colOff>390525</xdr:colOff>
                    <xdr:row>84</xdr:row>
                    <xdr:rowOff>161925</xdr:rowOff>
                  </to>
                </anchor>
              </controlPr>
            </control>
          </mc:Choice>
        </mc:AlternateContent>
        <mc:AlternateContent xmlns:mc="http://schemas.openxmlformats.org/markup-compatibility/2006">
          <mc:Choice Requires="x14">
            <control shapeId="3131" r:id="rId20" name="Group Box 59">
              <controlPr defaultSize="0" autoFill="0" autoPict="0">
                <anchor moveWithCells="1">
                  <from>
                    <xdr:col>0</xdr:col>
                    <xdr:colOff>85725</xdr:colOff>
                    <xdr:row>81</xdr:row>
                    <xdr:rowOff>142875</xdr:rowOff>
                  </from>
                  <to>
                    <xdr:col>2</xdr:col>
                    <xdr:colOff>66675</xdr:colOff>
                    <xdr:row>85</xdr:row>
                    <xdr:rowOff>104775</xdr:rowOff>
                  </to>
                </anchor>
              </controlPr>
            </control>
          </mc:Choice>
        </mc:AlternateContent>
        <mc:AlternateContent xmlns:mc="http://schemas.openxmlformats.org/markup-compatibility/2006">
          <mc:Choice Requires="x14">
            <control shapeId="3135" r:id="rId21" name="Group Box 63">
              <controlPr defaultSize="0" autoFill="0" autoPict="0">
                <anchor moveWithCells="1">
                  <from>
                    <xdr:col>1</xdr:col>
                    <xdr:colOff>66675</xdr:colOff>
                    <xdr:row>85</xdr:row>
                    <xdr:rowOff>0</xdr:rowOff>
                  </from>
                  <to>
                    <xdr:col>2</xdr:col>
                    <xdr:colOff>28575</xdr:colOff>
                    <xdr:row>89</xdr:row>
                    <xdr:rowOff>114300</xdr:rowOff>
                  </to>
                </anchor>
              </controlPr>
            </control>
          </mc:Choice>
        </mc:AlternateContent>
        <mc:AlternateContent xmlns:mc="http://schemas.openxmlformats.org/markup-compatibility/2006">
          <mc:Choice Requires="x14">
            <control shapeId="3216" r:id="rId22" name="Option Button 144">
              <controlPr defaultSize="0" autoFill="0" autoLine="0" autoPict="0">
                <anchor moveWithCells="1">
                  <from>
                    <xdr:col>1</xdr:col>
                    <xdr:colOff>219075</xdr:colOff>
                    <xdr:row>117</xdr:row>
                    <xdr:rowOff>114300</xdr:rowOff>
                  </from>
                  <to>
                    <xdr:col>1</xdr:col>
                    <xdr:colOff>390525</xdr:colOff>
                    <xdr:row>118</xdr:row>
                    <xdr:rowOff>28575</xdr:rowOff>
                  </to>
                </anchor>
              </controlPr>
            </control>
          </mc:Choice>
        </mc:AlternateContent>
        <mc:AlternateContent xmlns:mc="http://schemas.openxmlformats.org/markup-compatibility/2006">
          <mc:Choice Requires="x14">
            <control shapeId="3217" r:id="rId23" name="Option Button 145">
              <controlPr defaultSize="0" autoFill="0" autoLine="0" autoPict="0">
                <anchor moveWithCells="1">
                  <from>
                    <xdr:col>1</xdr:col>
                    <xdr:colOff>228600</xdr:colOff>
                    <xdr:row>122</xdr:row>
                    <xdr:rowOff>28575</xdr:rowOff>
                  </from>
                  <to>
                    <xdr:col>1</xdr:col>
                    <xdr:colOff>409575</xdr:colOff>
                    <xdr:row>122</xdr:row>
                    <xdr:rowOff>161925</xdr:rowOff>
                  </to>
                </anchor>
              </controlPr>
            </control>
          </mc:Choice>
        </mc:AlternateContent>
        <mc:AlternateContent xmlns:mc="http://schemas.openxmlformats.org/markup-compatibility/2006">
          <mc:Choice Requires="x14">
            <control shapeId="3218" r:id="rId24" name="Group Box 146">
              <controlPr defaultSize="0" autoFill="0" autoPict="0">
                <anchor moveWithCells="1">
                  <from>
                    <xdr:col>1</xdr:col>
                    <xdr:colOff>0</xdr:colOff>
                    <xdr:row>116</xdr:row>
                    <xdr:rowOff>47625</xdr:rowOff>
                  </from>
                  <to>
                    <xdr:col>2</xdr:col>
                    <xdr:colOff>85725</xdr:colOff>
                    <xdr:row>118</xdr:row>
                    <xdr:rowOff>257175</xdr:rowOff>
                  </to>
                </anchor>
              </controlPr>
            </control>
          </mc:Choice>
        </mc:AlternateContent>
        <mc:AlternateContent xmlns:mc="http://schemas.openxmlformats.org/markup-compatibility/2006">
          <mc:Choice Requires="x14">
            <control shapeId="3219" r:id="rId25" name="Option Button 147">
              <controlPr defaultSize="0" autoFill="0" autoLine="0" autoPict="0">
                <anchor moveWithCells="1">
                  <from>
                    <xdr:col>1</xdr:col>
                    <xdr:colOff>228600</xdr:colOff>
                    <xdr:row>126</xdr:row>
                    <xdr:rowOff>28575</xdr:rowOff>
                  </from>
                  <to>
                    <xdr:col>1</xdr:col>
                    <xdr:colOff>409575</xdr:colOff>
                    <xdr:row>126</xdr:row>
                    <xdr:rowOff>161925</xdr:rowOff>
                  </to>
                </anchor>
              </controlPr>
            </control>
          </mc:Choice>
        </mc:AlternateContent>
        <mc:AlternateContent xmlns:mc="http://schemas.openxmlformats.org/markup-compatibility/2006">
          <mc:Choice Requires="x14">
            <control shapeId="3220" r:id="rId26" name="Option Button 148">
              <controlPr defaultSize="0" autoFill="0" autoLine="0" autoPict="0">
                <anchor moveWithCells="1">
                  <from>
                    <xdr:col>1</xdr:col>
                    <xdr:colOff>228600</xdr:colOff>
                    <xdr:row>130</xdr:row>
                    <xdr:rowOff>28575</xdr:rowOff>
                  </from>
                  <to>
                    <xdr:col>1</xdr:col>
                    <xdr:colOff>409575</xdr:colOff>
                    <xdr:row>130</xdr:row>
                    <xdr:rowOff>161925</xdr:rowOff>
                  </to>
                </anchor>
              </controlPr>
            </control>
          </mc:Choice>
        </mc:AlternateContent>
        <mc:AlternateContent xmlns:mc="http://schemas.openxmlformats.org/markup-compatibility/2006">
          <mc:Choice Requires="x14">
            <control shapeId="3222" r:id="rId27" name="Group Box 150">
              <controlPr defaultSize="0" autoFill="0" autoPict="0">
                <anchor moveWithCells="1">
                  <from>
                    <xdr:col>1</xdr:col>
                    <xdr:colOff>66675</xdr:colOff>
                    <xdr:row>120</xdr:row>
                    <xdr:rowOff>142875</xdr:rowOff>
                  </from>
                  <to>
                    <xdr:col>2</xdr:col>
                    <xdr:colOff>66675</xdr:colOff>
                    <xdr:row>123</xdr:row>
                    <xdr:rowOff>114300</xdr:rowOff>
                  </to>
                </anchor>
              </controlPr>
            </control>
          </mc:Choice>
        </mc:AlternateContent>
        <mc:AlternateContent xmlns:mc="http://schemas.openxmlformats.org/markup-compatibility/2006">
          <mc:Choice Requires="x14">
            <control shapeId="3223" r:id="rId28" name="Group Box 151">
              <controlPr defaultSize="0" autoFill="0" autoPict="0">
                <anchor moveWithCells="1">
                  <from>
                    <xdr:col>1</xdr:col>
                    <xdr:colOff>85725</xdr:colOff>
                    <xdr:row>124</xdr:row>
                    <xdr:rowOff>114300</xdr:rowOff>
                  </from>
                  <to>
                    <xdr:col>2</xdr:col>
                    <xdr:colOff>85725</xdr:colOff>
                    <xdr:row>127</xdr:row>
                    <xdr:rowOff>180975</xdr:rowOff>
                  </to>
                </anchor>
              </controlPr>
            </control>
          </mc:Choice>
        </mc:AlternateContent>
        <mc:AlternateContent xmlns:mc="http://schemas.openxmlformats.org/markup-compatibility/2006">
          <mc:Choice Requires="x14">
            <control shapeId="3224" r:id="rId29" name="Group Box 152">
              <controlPr defaultSize="0" autoFill="0" autoPict="0">
                <anchor moveWithCells="1">
                  <from>
                    <xdr:col>1</xdr:col>
                    <xdr:colOff>76200</xdr:colOff>
                    <xdr:row>128</xdr:row>
                    <xdr:rowOff>85725</xdr:rowOff>
                  </from>
                  <to>
                    <xdr:col>2</xdr:col>
                    <xdr:colOff>47625</xdr:colOff>
                    <xdr:row>131</xdr:row>
                    <xdr:rowOff>142875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1"/>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1290</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792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792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29AC51F-328B-48D0-9C35-50CF95FC1F0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A185F32-40B4-4DB0-A561-584C981B62E0}">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2"/>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1291</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894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894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070CDB4-7EA1-42DB-9C13-DC64CC63B04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43871A1-2646-429E-BBAF-690C2D1B4018}">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3"/>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1292</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996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996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9C526090-0594-4379-B475-370AFC762B38}">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5F7FF10-B68D-4DCF-B5CE-DF3176D6F1E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4"/>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1293</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099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099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A5235DCF-9248-44A7-B98C-493E49D5D54E}">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AEFAC68-8DE1-4925-A337-F7C26C9FA785}">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5"/>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1294</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201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201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0456D051-6414-4C9F-8FB8-20F4073DF550}">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CB343EB-11FE-4EAB-AAFD-93A09FD94F80}">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6"/>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1295</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304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304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AB66018E-3C84-434E-AD8C-2B65706DFE6E}">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E1FF4407-E01F-47F0-97C7-7ECBB23350D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7"/>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1296</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406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406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7D56178B-FBC1-4B37-922E-950FC09D5F23}">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FE63DA9-6536-497F-AB39-8D17FCF96D0A}">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8"/>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1297</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508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508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8B6EFBB-4F55-4575-96B8-8D59A5EB1203}">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EBC0EF7-D612-4B7F-A943-76900FEF421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9"/>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1298</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611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611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5ED0030B-11A0-4CE6-8208-BDC722DA40A1}">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B56F963-D159-4B1C-B524-D2405EBDD2B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0"/>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1299</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713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713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731ABF3E-F21C-404D-82DF-1854EF1A525D}">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D41F9ED2-7227-4605-98CA-9A2EA609CF1B}">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B1:M89"/>
  <sheetViews>
    <sheetView showGridLines="0" workbookViewId="0">
      <selection activeCell="B9" sqref="B9:M9"/>
    </sheetView>
  </sheetViews>
  <sheetFormatPr defaultColWidth="9.140625" defaultRowHeight="15" customHeight="1" x14ac:dyDescent="0.2"/>
  <cols>
    <col min="1" max="1" width="1.42578125" style="21" customWidth="1"/>
    <col min="2" max="12" width="8.140625" style="21" customWidth="1"/>
    <col min="13" max="13" width="16.140625" style="21" customWidth="1"/>
    <col min="14" max="16384" width="9.140625" style="21"/>
  </cols>
  <sheetData>
    <row r="1" spans="2:13" ht="7.5" customHeight="1" x14ac:dyDescent="0.2"/>
    <row r="2" spans="2:13" ht="15" customHeight="1" x14ac:dyDescent="0.2">
      <c r="G2" s="22" t="s">
        <v>13</v>
      </c>
      <c r="I2" s="14"/>
      <c r="M2" s="15"/>
    </row>
    <row r="4" spans="2:13" ht="15" customHeight="1" x14ac:dyDescent="0.2">
      <c r="B4" s="186" t="s">
        <v>296</v>
      </c>
      <c r="C4" s="187"/>
      <c r="D4" s="187"/>
      <c r="E4" s="187"/>
      <c r="F4" s="187"/>
      <c r="G4" s="187"/>
      <c r="H4" s="187"/>
      <c r="I4" s="187"/>
      <c r="J4" s="187"/>
      <c r="K4" s="187"/>
      <c r="L4" s="187"/>
      <c r="M4" s="188"/>
    </row>
    <row r="5" spans="2:13" ht="105" customHeight="1" x14ac:dyDescent="0.2">
      <c r="B5" s="189" t="s">
        <v>299</v>
      </c>
      <c r="C5" s="189"/>
      <c r="D5" s="189"/>
      <c r="E5" s="189"/>
      <c r="F5" s="189"/>
      <c r="G5" s="189"/>
      <c r="H5" s="189"/>
      <c r="I5" s="189"/>
      <c r="J5" s="189"/>
      <c r="K5" s="189"/>
      <c r="L5" s="189"/>
      <c r="M5" s="189"/>
    </row>
    <row r="6" spans="2:13" ht="15" customHeight="1" x14ac:dyDescent="0.2">
      <c r="B6" s="23"/>
      <c r="C6" s="23"/>
      <c r="D6" s="23"/>
      <c r="E6" s="23"/>
      <c r="F6" s="23"/>
      <c r="G6" s="23"/>
      <c r="H6" s="23"/>
      <c r="I6" s="23"/>
      <c r="J6" s="23"/>
      <c r="K6" s="23"/>
      <c r="L6" s="23"/>
      <c r="M6" s="23"/>
    </row>
    <row r="8" spans="2:13" ht="15" customHeight="1" x14ac:dyDescent="0.2">
      <c r="B8" s="183" t="s">
        <v>63</v>
      </c>
      <c r="C8" s="184"/>
      <c r="D8" s="184"/>
      <c r="E8" s="184"/>
      <c r="F8" s="184"/>
      <c r="G8" s="184"/>
      <c r="H8" s="184"/>
      <c r="I8" s="184"/>
      <c r="J8" s="184"/>
      <c r="K8" s="184"/>
      <c r="L8" s="184"/>
      <c r="M8" s="185"/>
    </row>
    <row r="9" spans="2:13" ht="150" customHeight="1" x14ac:dyDescent="0.2">
      <c r="B9" s="293" t="s">
        <v>1603</v>
      </c>
      <c r="C9" s="293"/>
      <c r="D9" s="293"/>
      <c r="E9" s="293"/>
      <c r="F9" s="293"/>
      <c r="G9" s="293"/>
      <c r="H9" s="293"/>
      <c r="I9" s="293"/>
      <c r="J9" s="293"/>
      <c r="K9" s="293"/>
      <c r="L9" s="293"/>
      <c r="M9" s="293"/>
    </row>
    <row r="11" spans="2:13" ht="30" customHeight="1" x14ac:dyDescent="0.2">
      <c r="B11" s="178" t="s">
        <v>300</v>
      </c>
      <c r="C11" s="178"/>
      <c r="D11" s="178"/>
      <c r="E11" s="178"/>
      <c r="F11" s="178"/>
      <c r="G11" s="178"/>
      <c r="H11" s="178"/>
      <c r="I11" s="178"/>
      <c r="J11" s="178"/>
      <c r="K11" s="178"/>
      <c r="L11" s="178"/>
      <c r="M11" s="178"/>
    </row>
    <row r="14" spans="2:13" ht="15" customHeight="1" x14ac:dyDescent="0.2">
      <c r="B14" s="183" t="s">
        <v>64</v>
      </c>
      <c r="C14" s="184"/>
      <c r="D14" s="184"/>
      <c r="E14" s="184"/>
      <c r="F14" s="184"/>
      <c r="G14" s="184"/>
      <c r="H14" s="184"/>
      <c r="I14" s="184"/>
      <c r="J14" s="184"/>
      <c r="K14" s="184"/>
      <c r="L14" s="184"/>
      <c r="M14" s="185"/>
    </row>
    <row r="15" spans="2:13" ht="409.5" customHeight="1" x14ac:dyDescent="0.2">
      <c r="B15" s="179" t="s">
        <v>1589</v>
      </c>
      <c r="C15" s="179"/>
      <c r="D15" s="179"/>
      <c r="E15" s="179"/>
      <c r="F15" s="179"/>
      <c r="G15" s="179"/>
      <c r="H15" s="179"/>
      <c r="I15" s="179"/>
      <c r="J15" s="179"/>
      <c r="K15" s="179"/>
      <c r="L15" s="179"/>
      <c r="M15" s="179"/>
    </row>
    <row r="17" spans="2:13" ht="60" customHeight="1" x14ac:dyDescent="0.2">
      <c r="B17" s="178" t="s">
        <v>582</v>
      </c>
      <c r="C17" s="178"/>
      <c r="D17" s="178"/>
      <c r="E17" s="178"/>
      <c r="F17" s="178"/>
      <c r="G17" s="178"/>
      <c r="H17" s="178"/>
      <c r="I17" s="178"/>
      <c r="J17" s="178"/>
      <c r="K17" s="178"/>
      <c r="L17" s="178"/>
      <c r="M17" s="178"/>
    </row>
    <row r="20" spans="2:13" ht="30" customHeight="1" x14ac:dyDescent="0.2">
      <c r="B20" s="177" t="s">
        <v>65</v>
      </c>
      <c r="C20" s="177"/>
      <c r="D20" s="177"/>
      <c r="E20" s="177"/>
      <c r="F20" s="177"/>
      <c r="G20" s="177"/>
      <c r="H20" s="177"/>
      <c r="I20" s="177"/>
      <c r="J20" s="177"/>
      <c r="K20" s="177"/>
      <c r="L20" s="177"/>
      <c r="M20" s="177"/>
    </row>
    <row r="21" spans="2:13" ht="37.5" customHeight="1" x14ac:dyDescent="0.2">
      <c r="B21" s="81" t="s">
        <v>66</v>
      </c>
      <c r="C21" s="81"/>
      <c r="D21" s="181" t="s">
        <v>1484</v>
      </c>
      <c r="E21" s="181"/>
      <c r="F21" s="181"/>
      <c r="G21" s="181"/>
      <c r="H21" s="181"/>
      <c r="I21" s="181"/>
      <c r="J21" s="181"/>
      <c r="K21" s="181"/>
      <c r="L21" s="181"/>
      <c r="M21" s="181"/>
    </row>
    <row r="22" spans="2:13" ht="37.5" customHeight="1" x14ac:dyDescent="0.2">
      <c r="B22" s="81" t="s">
        <v>67</v>
      </c>
      <c r="C22" s="81"/>
      <c r="D22" s="181" t="s">
        <v>1485</v>
      </c>
      <c r="E22" s="181"/>
      <c r="F22" s="181"/>
      <c r="G22" s="181"/>
      <c r="H22" s="181"/>
      <c r="I22" s="181"/>
      <c r="J22" s="181"/>
      <c r="K22" s="181"/>
      <c r="L22" s="181"/>
      <c r="M22" s="181"/>
    </row>
    <row r="23" spans="2:13" ht="37.5" customHeight="1" x14ac:dyDescent="0.2">
      <c r="B23" s="81" t="s">
        <v>68</v>
      </c>
      <c r="C23" s="81"/>
      <c r="D23" s="181"/>
      <c r="E23" s="181"/>
      <c r="F23" s="181"/>
      <c r="G23" s="181"/>
      <c r="H23" s="181"/>
      <c r="I23" s="181"/>
      <c r="J23" s="181"/>
      <c r="K23" s="181"/>
      <c r="L23" s="181"/>
      <c r="M23" s="181"/>
    </row>
    <row r="24" spans="2:13" ht="37.5" customHeight="1" x14ac:dyDescent="0.2">
      <c r="B24" s="81" t="s">
        <v>69</v>
      </c>
      <c r="C24" s="81"/>
      <c r="D24" s="181"/>
      <c r="E24" s="181"/>
      <c r="F24" s="181"/>
      <c r="G24" s="181"/>
      <c r="H24" s="181"/>
      <c r="I24" s="181"/>
      <c r="J24" s="181"/>
      <c r="K24" s="181"/>
      <c r="L24" s="181"/>
      <c r="M24" s="181"/>
    </row>
    <row r="25" spans="2:13" ht="37.5" customHeight="1" x14ac:dyDescent="0.2">
      <c r="B25" s="81" t="s">
        <v>70</v>
      </c>
      <c r="C25" s="81"/>
      <c r="D25" s="181"/>
      <c r="E25" s="181"/>
      <c r="F25" s="181"/>
      <c r="G25" s="181"/>
      <c r="H25" s="181"/>
      <c r="I25" s="181"/>
      <c r="J25" s="181"/>
      <c r="K25" s="181"/>
      <c r="L25" s="181"/>
      <c r="M25" s="181"/>
    </row>
    <row r="26" spans="2:13" ht="37.5" customHeight="1" x14ac:dyDescent="0.2">
      <c r="B26" s="81" t="s">
        <v>71</v>
      </c>
      <c r="C26" s="81"/>
      <c r="D26" s="181"/>
      <c r="E26" s="181"/>
      <c r="F26" s="181"/>
      <c r="G26" s="181"/>
      <c r="H26" s="181"/>
      <c r="I26" s="181"/>
      <c r="J26" s="181"/>
      <c r="K26" s="181"/>
      <c r="L26" s="181"/>
      <c r="M26" s="181"/>
    </row>
    <row r="27" spans="2:13" ht="37.5" customHeight="1" x14ac:dyDescent="0.2">
      <c r="B27" s="81" t="s">
        <v>72</v>
      </c>
      <c r="C27" s="81"/>
      <c r="D27" s="181"/>
      <c r="E27" s="181"/>
      <c r="F27" s="181"/>
      <c r="G27" s="181"/>
      <c r="H27" s="181"/>
      <c r="I27" s="181"/>
      <c r="J27" s="181"/>
      <c r="K27" s="181"/>
      <c r="L27" s="181"/>
      <c r="M27" s="181"/>
    </row>
    <row r="28" spans="2:13" ht="37.5" customHeight="1" x14ac:dyDescent="0.2">
      <c r="B28" s="81" t="s">
        <v>73</v>
      </c>
      <c r="C28" s="81"/>
      <c r="D28" s="181"/>
      <c r="E28" s="181"/>
      <c r="F28" s="181"/>
      <c r="G28" s="181"/>
      <c r="H28" s="181"/>
      <c r="I28" s="181"/>
      <c r="J28" s="181"/>
      <c r="K28" s="181"/>
      <c r="L28" s="181"/>
      <c r="M28" s="181"/>
    </row>
    <row r="29" spans="2:13" ht="37.5" customHeight="1" x14ac:dyDescent="0.2">
      <c r="B29" s="81" t="s">
        <v>74</v>
      </c>
      <c r="C29" s="81"/>
      <c r="D29" s="181"/>
      <c r="E29" s="181"/>
      <c r="F29" s="181"/>
      <c r="G29" s="181"/>
      <c r="H29" s="181"/>
      <c r="I29" s="181"/>
      <c r="J29" s="181"/>
      <c r="K29" s="181"/>
      <c r="L29" s="181"/>
      <c r="M29" s="181"/>
    </row>
    <row r="30" spans="2:13" ht="37.5" customHeight="1" x14ac:dyDescent="0.2">
      <c r="B30" s="81" t="s">
        <v>75</v>
      </c>
      <c r="C30" s="81"/>
      <c r="D30" s="181"/>
      <c r="E30" s="181"/>
      <c r="F30" s="181"/>
      <c r="G30" s="181"/>
      <c r="H30" s="181"/>
      <c r="I30" s="181"/>
      <c r="J30" s="181"/>
      <c r="K30" s="181"/>
      <c r="L30" s="181"/>
      <c r="M30" s="181"/>
    </row>
    <row r="31" spans="2:13" ht="7.5" customHeight="1" x14ac:dyDescent="0.2">
      <c r="B31" s="182"/>
      <c r="C31" s="182"/>
      <c r="D31" s="182"/>
      <c r="E31" s="182"/>
      <c r="F31" s="182"/>
      <c r="G31" s="182"/>
      <c r="H31" s="182"/>
      <c r="I31" s="182"/>
      <c r="J31" s="182"/>
      <c r="K31" s="182"/>
      <c r="L31" s="182"/>
      <c r="M31" s="182"/>
    </row>
    <row r="32" spans="2:13" ht="51" customHeight="1" x14ac:dyDescent="0.2">
      <c r="B32" s="81" t="s">
        <v>76</v>
      </c>
      <c r="C32" s="81"/>
      <c r="D32" s="181" t="s">
        <v>1560</v>
      </c>
      <c r="E32" s="181"/>
      <c r="F32" s="181"/>
      <c r="G32" s="181"/>
      <c r="H32" s="181"/>
      <c r="I32" s="181"/>
      <c r="J32" s="181"/>
      <c r="K32" s="181"/>
      <c r="L32" s="181"/>
      <c r="M32" s="181"/>
    </row>
    <row r="33" spans="2:13" ht="65.099999999999994" customHeight="1" x14ac:dyDescent="0.2">
      <c r="B33" s="81" t="s">
        <v>77</v>
      </c>
      <c r="C33" s="81"/>
      <c r="D33" s="181" t="s">
        <v>1486</v>
      </c>
      <c r="E33" s="181"/>
      <c r="F33" s="181"/>
      <c r="G33" s="181"/>
      <c r="H33" s="181"/>
      <c r="I33" s="181"/>
      <c r="J33" s="181"/>
      <c r="K33" s="181"/>
      <c r="L33" s="181"/>
      <c r="M33" s="181"/>
    </row>
    <row r="34" spans="2:13" ht="37.5" customHeight="1" x14ac:dyDescent="0.2">
      <c r="B34" s="81" t="s">
        <v>78</v>
      </c>
      <c r="C34" s="81"/>
      <c r="D34" s="181"/>
      <c r="E34" s="181"/>
      <c r="F34" s="181"/>
      <c r="G34" s="181"/>
      <c r="H34" s="181"/>
      <c r="I34" s="181"/>
      <c r="J34" s="181"/>
      <c r="K34" s="181"/>
      <c r="L34" s="181"/>
      <c r="M34" s="181"/>
    </row>
    <row r="35" spans="2:13" ht="37.5" customHeight="1" x14ac:dyDescent="0.2">
      <c r="B35" s="81" t="s">
        <v>79</v>
      </c>
      <c r="C35" s="81"/>
      <c r="D35" s="181"/>
      <c r="E35" s="181"/>
      <c r="F35" s="181"/>
      <c r="G35" s="181"/>
      <c r="H35" s="181"/>
      <c r="I35" s="181"/>
      <c r="J35" s="181"/>
      <c r="K35" s="181"/>
      <c r="L35" s="181"/>
      <c r="M35" s="181"/>
    </row>
    <row r="36" spans="2:13" ht="37.5" customHeight="1" x14ac:dyDescent="0.2">
      <c r="B36" s="81" t="s">
        <v>80</v>
      </c>
      <c r="C36" s="81"/>
      <c r="D36" s="181"/>
      <c r="E36" s="181"/>
      <c r="F36" s="181"/>
      <c r="G36" s="181"/>
      <c r="H36" s="181"/>
      <c r="I36" s="181"/>
      <c r="J36" s="181"/>
      <c r="K36" s="181"/>
      <c r="L36" s="181"/>
      <c r="M36" s="181"/>
    </row>
    <row r="37" spans="2:13" ht="37.5" customHeight="1" x14ac:dyDescent="0.2">
      <c r="B37" s="81" t="s">
        <v>81</v>
      </c>
      <c r="C37" s="81"/>
      <c r="D37" s="181"/>
      <c r="E37" s="181"/>
      <c r="F37" s="181"/>
      <c r="G37" s="181"/>
      <c r="H37" s="181"/>
      <c r="I37" s="181"/>
      <c r="J37" s="181"/>
      <c r="K37" s="181"/>
      <c r="L37" s="181"/>
      <c r="M37" s="181"/>
    </row>
    <row r="38" spans="2:13" ht="37.5" customHeight="1" x14ac:dyDescent="0.2">
      <c r="B38" s="81" t="s">
        <v>82</v>
      </c>
      <c r="C38" s="81"/>
      <c r="D38" s="181"/>
      <c r="E38" s="181"/>
      <c r="F38" s="181"/>
      <c r="G38" s="181"/>
      <c r="H38" s="181"/>
      <c r="I38" s="181"/>
      <c r="J38" s="181"/>
      <c r="K38" s="181"/>
      <c r="L38" s="181"/>
      <c r="M38" s="181"/>
    </row>
    <row r="39" spans="2:13" ht="37.5" customHeight="1" x14ac:dyDescent="0.2">
      <c r="B39" s="81" t="s">
        <v>83</v>
      </c>
      <c r="C39" s="81"/>
      <c r="D39" s="181"/>
      <c r="E39" s="181"/>
      <c r="F39" s="181"/>
      <c r="G39" s="181"/>
      <c r="H39" s="181"/>
      <c r="I39" s="181"/>
      <c r="J39" s="181"/>
      <c r="K39" s="181"/>
      <c r="L39" s="181"/>
      <c r="M39" s="181"/>
    </row>
    <row r="40" spans="2:13" ht="37.5" customHeight="1" x14ac:dyDescent="0.2">
      <c r="B40" s="81" t="s">
        <v>84</v>
      </c>
      <c r="C40" s="81"/>
      <c r="D40" s="181"/>
      <c r="E40" s="181"/>
      <c r="F40" s="181"/>
      <c r="G40" s="181"/>
      <c r="H40" s="181"/>
      <c r="I40" s="181"/>
      <c r="J40" s="181"/>
      <c r="K40" s="181"/>
      <c r="L40" s="181"/>
      <c r="M40" s="181"/>
    </row>
    <row r="41" spans="2:13" ht="37.5" customHeight="1" x14ac:dyDescent="0.2">
      <c r="B41" s="81" t="s">
        <v>85</v>
      </c>
      <c r="C41" s="81"/>
      <c r="D41" s="181"/>
      <c r="E41" s="181"/>
      <c r="F41" s="181"/>
      <c r="G41" s="181"/>
      <c r="H41" s="181"/>
      <c r="I41" s="181"/>
      <c r="J41" s="181"/>
      <c r="K41" s="181"/>
      <c r="L41" s="181"/>
      <c r="M41" s="181"/>
    </row>
    <row r="43" spans="2:13" ht="30" customHeight="1" x14ac:dyDescent="0.2">
      <c r="B43" s="178" t="s">
        <v>1259</v>
      </c>
      <c r="C43" s="178"/>
      <c r="D43" s="178"/>
      <c r="E43" s="178"/>
      <c r="F43" s="178"/>
      <c r="G43" s="178"/>
      <c r="H43" s="178"/>
      <c r="I43" s="178"/>
      <c r="J43" s="178"/>
      <c r="K43" s="178"/>
      <c r="L43" s="178"/>
      <c r="M43" s="178"/>
    </row>
    <row r="46" spans="2:13" ht="30" customHeight="1" x14ac:dyDescent="0.2">
      <c r="B46" s="177" t="s">
        <v>297</v>
      </c>
      <c r="C46" s="177"/>
      <c r="D46" s="177"/>
      <c r="E46" s="177"/>
      <c r="F46" s="177"/>
      <c r="G46" s="177"/>
      <c r="H46" s="177"/>
      <c r="I46" s="177"/>
      <c r="J46" s="177"/>
      <c r="K46" s="177"/>
      <c r="L46" s="177"/>
      <c r="M46" s="177"/>
    </row>
    <row r="47" spans="2:13" ht="53.1" customHeight="1" x14ac:dyDescent="0.2">
      <c r="B47" s="180" t="s">
        <v>86</v>
      </c>
      <c r="C47" s="180"/>
      <c r="D47" s="180"/>
      <c r="E47" s="175" t="s">
        <v>1556</v>
      </c>
      <c r="F47" s="175"/>
      <c r="G47" s="175"/>
      <c r="H47" s="175"/>
      <c r="I47" s="175"/>
      <c r="J47" s="175"/>
      <c r="K47" s="175"/>
      <c r="L47" s="175"/>
      <c r="M47" s="176"/>
    </row>
    <row r="48" spans="2:13" ht="37.5" customHeight="1" x14ac:dyDescent="0.2">
      <c r="B48" s="180" t="s">
        <v>87</v>
      </c>
      <c r="C48" s="180"/>
      <c r="D48" s="180"/>
      <c r="E48" s="175"/>
      <c r="F48" s="175"/>
      <c r="G48" s="175"/>
      <c r="H48" s="175"/>
      <c r="I48" s="175"/>
      <c r="J48" s="175"/>
      <c r="K48" s="175"/>
      <c r="L48" s="175"/>
      <c r="M48" s="176"/>
    </row>
    <row r="49" spans="2:13" ht="37.5" customHeight="1" x14ac:dyDescent="0.2">
      <c r="B49" s="180" t="s">
        <v>88</v>
      </c>
      <c r="C49" s="180"/>
      <c r="D49" s="180"/>
      <c r="E49" s="175"/>
      <c r="F49" s="175"/>
      <c r="G49" s="175"/>
      <c r="H49" s="175"/>
      <c r="I49" s="175"/>
      <c r="J49" s="175"/>
      <c r="K49" s="175"/>
      <c r="L49" s="175"/>
      <c r="M49" s="176"/>
    </row>
    <row r="50" spans="2:13" ht="37.5" customHeight="1" x14ac:dyDescent="0.2">
      <c r="B50" s="180" t="s">
        <v>89</v>
      </c>
      <c r="C50" s="180"/>
      <c r="D50" s="180"/>
      <c r="E50" s="175"/>
      <c r="F50" s="175"/>
      <c r="G50" s="175"/>
      <c r="H50" s="175"/>
      <c r="I50" s="175"/>
      <c r="J50" s="175"/>
      <c r="K50" s="175"/>
      <c r="L50" s="175"/>
      <c r="M50" s="176"/>
    </row>
    <row r="51" spans="2:13" ht="37.5" customHeight="1" x14ac:dyDescent="0.2">
      <c r="B51" s="180" t="s">
        <v>90</v>
      </c>
      <c r="C51" s="180"/>
      <c r="D51" s="180"/>
      <c r="E51" s="175"/>
      <c r="F51" s="175"/>
      <c r="G51" s="175"/>
      <c r="H51" s="175"/>
      <c r="I51" s="175"/>
      <c r="J51" s="175"/>
      <c r="K51" s="175"/>
      <c r="L51" s="175"/>
      <c r="M51" s="176"/>
    </row>
    <row r="52" spans="2:13" ht="37.5" customHeight="1" x14ac:dyDescent="0.2">
      <c r="B52" s="180" t="s">
        <v>91</v>
      </c>
      <c r="C52" s="180"/>
      <c r="D52" s="180"/>
      <c r="E52" s="175"/>
      <c r="F52" s="175"/>
      <c r="G52" s="175"/>
      <c r="H52" s="175"/>
      <c r="I52" s="175"/>
      <c r="J52" s="175"/>
      <c r="K52" s="175"/>
      <c r="L52" s="175"/>
      <c r="M52" s="176"/>
    </row>
    <row r="53" spans="2:13" ht="37.5" customHeight="1" x14ac:dyDescent="0.2">
      <c r="B53" s="180" t="s">
        <v>92</v>
      </c>
      <c r="C53" s="180"/>
      <c r="D53" s="180"/>
      <c r="E53" s="175"/>
      <c r="F53" s="175"/>
      <c r="G53" s="175"/>
      <c r="H53" s="175"/>
      <c r="I53" s="175"/>
      <c r="J53" s="175"/>
      <c r="K53" s="175"/>
      <c r="L53" s="175"/>
      <c r="M53" s="176"/>
    </row>
    <row r="54" spans="2:13" ht="37.5" customHeight="1" x14ac:dyDescent="0.2">
      <c r="B54" s="180" t="s">
        <v>93</v>
      </c>
      <c r="C54" s="180"/>
      <c r="D54" s="180"/>
      <c r="E54" s="175"/>
      <c r="F54" s="175"/>
      <c r="G54" s="175"/>
      <c r="H54" s="175"/>
      <c r="I54" s="175"/>
      <c r="J54" s="175"/>
      <c r="K54" s="175"/>
      <c r="L54" s="175"/>
      <c r="M54" s="176"/>
    </row>
    <row r="55" spans="2:13" ht="37.5" customHeight="1" x14ac:dyDescent="0.2">
      <c r="B55" s="180" t="s">
        <v>94</v>
      </c>
      <c r="C55" s="180"/>
      <c r="D55" s="180"/>
      <c r="E55" s="175"/>
      <c r="F55" s="175"/>
      <c r="G55" s="175"/>
      <c r="H55" s="175"/>
      <c r="I55" s="175"/>
      <c r="J55" s="175"/>
      <c r="K55" s="175"/>
      <c r="L55" s="175"/>
      <c r="M55" s="176"/>
    </row>
    <row r="56" spans="2:13" ht="37.5" customHeight="1" x14ac:dyDescent="0.2">
      <c r="B56" s="180" t="s">
        <v>95</v>
      </c>
      <c r="C56" s="180"/>
      <c r="D56" s="180"/>
      <c r="E56" s="175"/>
      <c r="F56" s="175"/>
      <c r="G56" s="175"/>
      <c r="H56" s="175"/>
      <c r="I56" s="175"/>
      <c r="J56" s="175"/>
      <c r="K56" s="175"/>
      <c r="L56" s="175"/>
      <c r="M56" s="176"/>
    </row>
    <row r="58" spans="2:13" ht="98.25" customHeight="1" x14ac:dyDescent="0.2">
      <c r="B58" s="178" t="s">
        <v>1260</v>
      </c>
      <c r="C58" s="178"/>
      <c r="D58" s="178"/>
      <c r="E58" s="178"/>
      <c r="F58" s="178"/>
      <c r="G58" s="178"/>
      <c r="H58" s="178"/>
      <c r="I58" s="178"/>
      <c r="J58" s="178"/>
      <c r="K58" s="178"/>
      <c r="L58" s="178"/>
      <c r="M58" s="178"/>
    </row>
    <row r="61" spans="2:13" ht="30" customHeight="1" x14ac:dyDescent="0.2">
      <c r="B61" s="177" t="s">
        <v>1261</v>
      </c>
      <c r="C61" s="177"/>
      <c r="D61" s="177"/>
      <c r="E61" s="177"/>
      <c r="F61" s="177"/>
      <c r="G61" s="177"/>
      <c r="H61" s="177"/>
      <c r="I61" s="177"/>
      <c r="J61" s="177"/>
      <c r="K61" s="177"/>
      <c r="L61" s="177"/>
      <c r="M61" s="177"/>
    </row>
    <row r="62" spans="2:13" ht="37.5" customHeight="1" x14ac:dyDescent="0.2">
      <c r="B62" s="180" t="s">
        <v>96</v>
      </c>
      <c r="C62" s="180"/>
      <c r="D62" s="180"/>
      <c r="E62" s="175" t="s">
        <v>1539</v>
      </c>
      <c r="F62" s="175"/>
      <c r="G62" s="175"/>
      <c r="H62" s="175"/>
      <c r="I62" s="175"/>
      <c r="J62" s="175"/>
      <c r="K62" s="175"/>
      <c r="L62" s="175"/>
      <c r="M62" s="176"/>
    </row>
    <row r="63" spans="2:13" ht="37.5" customHeight="1" x14ac:dyDescent="0.2">
      <c r="B63" s="180" t="s">
        <v>97</v>
      </c>
      <c r="C63" s="180"/>
      <c r="D63" s="180"/>
      <c r="E63" s="175"/>
      <c r="F63" s="175"/>
      <c r="G63" s="175"/>
      <c r="H63" s="175"/>
      <c r="I63" s="175"/>
      <c r="J63" s="175"/>
      <c r="K63" s="175"/>
      <c r="L63" s="175"/>
      <c r="M63" s="176"/>
    </row>
    <row r="64" spans="2:13" ht="37.5" customHeight="1" x14ac:dyDescent="0.2">
      <c r="B64" s="180" t="s">
        <v>98</v>
      </c>
      <c r="C64" s="180"/>
      <c r="D64" s="180"/>
      <c r="E64" s="175"/>
      <c r="F64" s="175"/>
      <c r="G64" s="175"/>
      <c r="H64" s="175"/>
      <c r="I64" s="175"/>
      <c r="J64" s="175"/>
      <c r="K64" s="175"/>
      <c r="L64" s="175"/>
      <c r="M64" s="176"/>
    </row>
    <row r="65" spans="2:13" ht="37.5" customHeight="1" x14ac:dyDescent="0.2">
      <c r="B65" s="180" t="s">
        <v>99</v>
      </c>
      <c r="C65" s="180"/>
      <c r="D65" s="180"/>
      <c r="E65" s="175"/>
      <c r="F65" s="175"/>
      <c r="G65" s="175"/>
      <c r="H65" s="175"/>
      <c r="I65" s="175"/>
      <c r="J65" s="175"/>
      <c r="K65" s="175"/>
      <c r="L65" s="175"/>
      <c r="M65" s="176"/>
    </row>
    <row r="66" spans="2:13" ht="37.5" customHeight="1" x14ac:dyDescent="0.2">
      <c r="B66" s="180" t="s">
        <v>100</v>
      </c>
      <c r="C66" s="180"/>
      <c r="D66" s="180"/>
      <c r="E66" s="175"/>
      <c r="F66" s="175"/>
      <c r="G66" s="175"/>
      <c r="H66" s="175"/>
      <c r="I66" s="175"/>
      <c r="J66" s="175"/>
      <c r="K66" s="175"/>
      <c r="L66" s="175"/>
      <c r="M66" s="176"/>
    </row>
    <row r="69" spans="2:13" ht="75" customHeight="1" x14ac:dyDescent="0.2">
      <c r="B69" s="177" t="str">
        <f ca="1">"Indicare sinteticamente gli elementi di coerenza dell’idea progettuale con l’Azione del PON a cui ci si riferisce: "&amp;OFFSET('Anagrafica Progetto'!$C$21,'Anagrafica Progetto'!Q22,0)</f>
        <v>Indicare sinteticamente gli elementi di coerenza dell’idea progettuale con l’Azione del PON a cui ci si riferisce: 2.2.2 Interventi per la razionalizzazione delle amministrazioni pubbliche, per il miglioramento dell’efficienza organizzativa e della gestione del personale (riferimento all’azione 2.2.1 dell’AP)</v>
      </c>
      <c r="C69" s="177"/>
      <c r="D69" s="177"/>
      <c r="E69" s="177"/>
      <c r="F69" s="177"/>
      <c r="G69" s="177"/>
      <c r="H69" s="177"/>
      <c r="I69" s="177"/>
      <c r="J69" s="177"/>
      <c r="K69" s="177"/>
      <c r="L69" s="177"/>
      <c r="M69" s="177"/>
    </row>
    <row r="70" spans="2:13" ht="186.75" customHeight="1" x14ac:dyDescent="0.2">
      <c r="B70" s="179" t="s">
        <v>1569</v>
      </c>
      <c r="C70" s="179"/>
      <c r="D70" s="179"/>
      <c r="E70" s="179"/>
      <c r="F70" s="179"/>
      <c r="G70" s="179"/>
      <c r="H70" s="179"/>
      <c r="I70" s="179"/>
      <c r="J70" s="179"/>
      <c r="K70" s="179"/>
      <c r="L70" s="179"/>
      <c r="M70" s="179"/>
    </row>
    <row r="72" spans="2:13" ht="45" customHeight="1" x14ac:dyDescent="0.2">
      <c r="B72" s="178" t="s">
        <v>1262</v>
      </c>
      <c r="C72" s="178"/>
      <c r="D72" s="178"/>
      <c r="E72" s="178"/>
      <c r="F72" s="178"/>
      <c r="G72" s="178"/>
      <c r="H72" s="178"/>
      <c r="I72" s="178"/>
      <c r="J72" s="178"/>
      <c r="K72" s="178"/>
      <c r="L72" s="178"/>
      <c r="M72" s="178"/>
    </row>
    <row r="75" spans="2:13" ht="30" customHeight="1" x14ac:dyDescent="0.2">
      <c r="B75" s="177" t="str">
        <f>"Motivare la scelta della dimensione territoriale per l’attuazione: "&amp;IF('Anagrafica Progetto'!Q84=1,"azione di sistema","azione territorialmente mirata alle regioni "&amp;IF('Anagrafica Progetto'!Q89,"più sviluppate, ","")&amp;IF('Anagrafica Progetto'!Q90,"in transizione, ","")&amp;IF('Anagrafica Progetto'!Q91,"meno sviluppate",""))</f>
        <v>Motivare la scelta della dimensione territoriale per l’attuazione: azione di sistema</v>
      </c>
      <c r="C75" s="177"/>
      <c r="D75" s="177"/>
      <c r="E75" s="177"/>
      <c r="F75" s="177"/>
      <c r="G75" s="177"/>
      <c r="H75" s="177"/>
      <c r="I75" s="177"/>
      <c r="J75" s="177"/>
      <c r="K75" s="177"/>
      <c r="L75" s="177"/>
      <c r="M75" s="177"/>
    </row>
    <row r="76" spans="2:13" ht="150" customHeight="1" x14ac:dyDescent="0.2">
      <c r="B76" s="179" t="s">
        <v>1487</v>
      </c>
      <c r="C76" s="179"/>
      <c r="D76" s="179"/>
      <c r="E76" s="179"/>
      <c r="F76" s="179"/>
      <c r="G76" s="179"/>
      <c r="H76" s="179"/>
      <c r="I76" s="179"/>
      <c r="J76" s="179"/>
      <c r="K76" s="179"/>
      <c r="L76" s="179"/>
      <c r="M76" s="179"/>
    </row>
    <row r="78" spans="2:13" ht="30" customHeight="1" x14ac:dyDescent="0.2">
      <c r="B78" s="178" t="s">
        <v>101</v>
      </c>
      <c r="C78" s="178"/>
      <c r="D78" s="178"/>
      <c r="E78" s="178"/>
      <c r="F78" s="178"/>
      <c r="G78" s="178"/>
      <c r="H78" s="178"/>
      <c r="I78" s="178"/>
      <c r="J78" s="178"/>
      <c r="K78" s="178"/>
      <c r="L78" s="178"/>
      <c r="M78" s="178"/>
    </row>
    <row r="81" spans="2:13" s="2" customFormat="1" ht="15" customHeight="1" x14ac:dyDescent="0.2">
      <c r="B81" s="105" t="s">
        <v>540</v>
      </c>
      <c r="C81" s="106"/>
      <c r="D81" s="106"/>
      <c r="E81" s="106"/>
      <c r="F81" s="106"/>
      <c r="G81" s="106"/>
      <c r="H81" s="106"/>
      <c r="I81" s="106"/>
      <c r="J81" s="106"/>
      <c r="K81" s="106"/>
      <c r="L81" s="106"/>
      <c r="M81" s="107"/>
    </row>
    <row r="82" spans="2:13" s="2" customFormat="1" ht="112.5" customHeight="1" x14ac:dyDescent="0.2">
      <c r="B82" s="126"/>
      <c r="C82" s="127"/>
      <c r="D82" s="127"/>
      <c r="E82" s="127"/>
      <c r="F82" s="127"/>
      <c r="G82" s="127"/>
      <c r="H82" s="127"/>
      <c r="I82" s="127"/>
      <c r="J82" s="127"/>
      <c r="K82" s="127"/>
      <c r="L82" s="127"/>
      <c r="M82" s="128"/>
    </row>
    <row r="83" spans="2:13" s="2" customFormat="1" ht="15" customHeight="1" x14ac:dyDescent="0.2"/>
    <row r="84" spans="2:13" s="2" customFormat="1" ht="15" customHeight="1" x14ac:dyDescent="0.2">
      <c r="B84" s="9" t="s">
        <v>295</v>
      </c>
      <c r="C84" s="10"/>
      <c r="D84" s="10"/>
      <c r="E84" s="10"/>
      <c r="F84" s="10"/>
      <c r="G84" s="10"/>
      <c r="H84" s="10"/>
      <c r="I84" s="10"/>
      <c r="J84" s="10"/>
      <c r="K84" s="10"/>
      <c r="L84" s="10"/>
      <c r="M84" s="11"/>
    </row>
    <row r="85" spans="2:13" s="2" customFormat="1" ht="15" customHeight="1" x14ac:dyDescent="0.2"/>
    <row r="86" spans="2:13" s="2" customFormat="1" ht="15" customHeight="1" x14ac:dyDescent="0.2"/>
    <row r="87" spans="2:13" s="2" customFormat="1" ht="15" customHeight="1" x14ac:dyDescent="0.2">
      <c r="B87" s="105" t="s">
        <v>541</v>
      </c>
      <c r="C87" s="106"/>
      <c r="D87" s="106"/>
      <c r="E87" s="106"/>
      <c r="F87" s="106"/>
      <c r="G87" s="106"/>
      <c r="H87" s="106"/>
      <c r="I87" s="106"/>
      <c r="J87" s="106"/>
      <c r="K87" s="106"/>
      <c r="L87" s="106"/>
      <c r="M87" s="107"/>
    </row>
    <row r="88" spans="2:13" s="2" customFormat="1" ht="112.5" customHeight="1" x14ac:dyDescent="0.2">
      <c r="B88" s="126"/>
      <c r="C88" s="127"/>
      <c r="D88" s="127"/>
      <c r="E88" s="127"/>
      <c r="F88" s="127"/>
      <c r="G88" s="127"/>
      <c r="H88" s="127"/>
      <c r="I88" s="127"/>
      <c r="J88" s="127"/>
      <c r="K88" s="127"/>
      <c r="L88" s="127"/>
      <c r="M88" s="128"/>
    </row>
    <row r="89" spans="2:13" s="2" customFormat="1" ht="15" customHeight="1" x14ac:dyDescent="0.2"/>
  </sheetData>
  <sheetProtection algorithmName="SHA-1" hashValue="P6HtJorFSroTO5SXgbMlnxLIBgo=" saltValue="FQNenVqSvaCf9VZxQigxEA==" spinCount="100000" sheet="1" objects="1" scenarios="1"/>
  <mergeCells count="94">
    <mergeCell ref="B4:M4"/>
    <mergeCell ref="B5:M5"/>
    <mergeCell ref="B8:M8"/>
    <mergeCell ref="B9:M9"/>
    <mergeCell ref="B11:M11"/>
    <mergeCell ref="B14:M14"/>
    <mergeCell ref="B15:M15"/>
    <mergeCell ref="B17:M17"/>
    <mergeCell ref="D29:M29"/>
    <mergeCell ref="B21:C21"/>
    <mergeCell ref="D21:M21"/>
    <mergeCell ref="B20:M20"/>
    <mergeCell ref="B25:C25"/>
    <mergeCell ref="D25:M25"/>
    <mergeCell ref="B26:C26"/>
    <mergeCell ref="D26:M26"/>
    <mergeCell ref="B22:C22"/>
    <mergeCell ref="D22:M22"/>
    <mergeCell ref="B23:C23"/>
    <mergeCell ref="D23:M23"/>
    <mergeCell ref="B24:C24"/>
    <mergeCell ref="B40:C40"/>
    <mergeCell ref="B41:C41"/>
    <mergeCell ref="D27:M27"/>
    <mergeCell ref="B28:C28"/>
    <mergeCell ref="D28:M28"/>
    <mergeCell ref="B29:C29"/>
    <mergeCell ref="B30:C30"/>
    <mergeCell ref="D30:M30"/>
    <mergeCell ref="B32:C32"/>
    <mergeCell ref="B36:C36"/>
    <mergeCell ref="D36:M36"/>
    <mergeCell ref="B37:C37"/>
    <mergeCell ref="B27:C27"/>
    <mergeCell ref="D40:M40"/>
    <mergeCell ref="D32:M32"/>
    <mergeCell ref="B33:C33"/>
    <mergeCell ref="B53:D53"/>
    <mergeCell ref="E53:M53"/>
    <mergeCell ref="B54:D54"/>
    <mergeCell ref="B46:M46"/>
    <mergeCell ref="B43:M43"/>
    <mergeCell ref="B47:D47"/>
    <mergeCell ref="E47:M47"/>
    <mergeCell ref="B48:D48"/>
    <mergeCell ref="E48:M48"/>
    <mergeCell ref="E54:M54"/>
    <mergeCell ref="D24:M24"/>
    <mergeCell ref="B52:D52"/>
    <mergeCell ref="E52:M52"/>
    <mergeCell ref="D37:M37"/>
    <mergeCell ref="B38:C38"/>
    <mergeCell ref="D38:M38"/>
    <mergeCell ref="B39:C39"/>
    <mergeCell ref="D39:M39"/>
    <mergeCell ref="D41:M41"/>
    <mergeCell ref="B49:D49"/>
    <mergeCell ref="E49:M49"/>
    <mergeCell ref="B50:D50"/>
    <mergeCell ref="E50:M50"/>
    <mergeCell ref="B51:D51"/>
    <mergeCell ref="E51:M51"/>
    <mergeCell ref="B31:M31"/>
    <mergeCell ref="D33:M33"/>
    <mergeCell ref="B34:C34"/>
    <mergeCell ref="D34:M34"/>
    <mergeCell ref="B35:C35"/>
    <mergeCell ref="D35:M35"/>
    <mergeCell ref="B55:D55"/>
    <mergeCell ref="E55:M55"/>
    <mergeCell ref="B56:D56"/>
    <mergeCell ref="E56:M56"/>
    <mergeCell ref="B70:M70"/>
    <mergeCell ref="B58:M58"/>
    <mergeCell ref="B61:M61"/>
    <mergeCell ref="B62:D62"/>
    <mergeCell ref="E62:M62"/>
    <mergeCell ref="B63:D63"/>
    <mergeCell ref="E63:M63"/>
    <mergeCell ref="B64:D64"/>
    <mergeCell ref="E64:M64"/>
    <mergeCell ref="B65:D65"/>
    <mergeCell ref="E65:M65"/>
    <mergeCell ref="B66:D66"/>
    <mergeCell ref="E66:M66"/>
    <mergeCell ref="B69:M69"/>
    <mergeCell ref="B87:M87"/>
    <mergeCell ref="B88:M88"/>
    <mergeCell ref="B72:M72"/>
    <mergeCell ref="B75:M75"/>
    <mergeCell ref="B76:M76"/>
    <mergeCell ref="B78:M78"/>
    <mergeCell ref="B81:M81"/>
    <mergeCell ref="B82:M82"/>
  </mergeCells>
  <dataValidations count="1">
    <dataValidation allowBlank="1" showInputMessage="1" showErrorMessage="1" errorTitle="Errore" error="Utilizzare prima lo spazio precedente" sqref="D22:M22"/>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1"/>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1300</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816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816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432198F-68A0-47ED-B0E9-D79C6758362E}">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7DBBB56-E3F9-445D-9F01-9253E46F713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2"/>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1301</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918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918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2BF2860-C037-4647-829C-6A5324AB2432}">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B977978C-8C04-49D9-92FC-660AEEC5E17D}">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3"/>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1302</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020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020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D860E03-95A6-4BB9-892A-50DF1E7432ED}">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FD47615F-9B03-4DFE-8ACC-F368911AA6B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4"/>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1303</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123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123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2CE6473F-3AB4-4B51-AC0E-7DEED2C50875}">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9E41400E-EA4D-4228-87E0-2B20DF37BEA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5"/>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1304</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225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225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15C3EF5-65A0-459D-A292-F5968E379749}">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9CFABF2B-6CBE-411E-8DF0-DD7B60439F81}">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6"/>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1305</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328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328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7C347C5-ECA1-4DB2-8164-B47778E050D3}">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4B688E3C-C86F-4668-B5B6-FDDFD39B25DA}">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7"/>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1306</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430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430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9BEC422-BF02-4FB6-A36C-D6F1E88F64F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EE4D23D3-78C7-4744-B431-8F12974702E2}">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8"/>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1307</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532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532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EB0A5902-F9F7-454B-8393-998250573220}">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2A2E022-D923-4BB1-A749-F25ACACED738}">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9"/>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1308</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635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635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F265850-E7CC-4F61-83CC-32EDA30EF456}">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BAFFF9B9-5F53-496A-8B54-681F29FC85EF}">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0"/>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1309</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737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737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F447146-8948-4F64-ACB7-557C397AA77B}">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279365EA-D267-4AED-A2F7-1AD6D2DF3ABD}">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B1:U74"/>
  <sheetViews>
    <sheetView showGridLines="0" workbookViewId="0">
      <selection activeCell="F15" sqref="F15:M15"/>
    </sheetView>
  </sheetViews>
  <sheetFormatPr defaultColWidth="9.140625" defaultRowHeight="15" customHeight="1" x14ac:dyDescent="0.2"/>
  <cols>
    <col min="1" max="1" width="1.42578125" style="2" customWidth="1"/>
    <col min="2" max="13" width="8.140625" style="2" customWidth="1"/>
    <col min="14" max="16" width="9.140625" style="2"/>
    <col min="17" max="21" width="9.140625" style="2" hidden="1" customWidth="1"/>
    <col min="22" max="16384" width="9.140625" style="2"/>
  </cols>
  <sheetData>
    <row r="1" spans="2:13" ht="7.5" customHeight="1" x14ac:dyDescent="0.2"/>
    <row r="2" spans="2:13" ht="15" customHeight="1" x14ac:dyDescent="0.2">
      <c r="G2" s="3" t="s">
        <v>13</v>
      </c>
      <c r="I2" s="14"/>
      <c r="M2" s="15"/>
    </row>
    <row r="4" spans="2:13" ht="15" customHeight="1" x14ac:dyDescent="0.2">
      <c r="B4" s="89" t="s">
        <v>103</v>
      </c>
      <c r="C4" s="90"/>
      <c r="D4" s="90"/>
      <c r="E4" s="90"/>
      <c r="F4" s="90"/>
      <c r="G4" s="90"/>
      <c r="H4" s="90"/>
      <c r="I4" s="90"/>
      <c r="J4" s="90"/>
      <c r="K4" s="90"/>
      <c r="L4" s="90"/>
      <c r="M4" s="91"/>
    </row>
    <row r="5" spans="2:13" s="21" customFormat="1" ht="90" customHeight="1" x14ac:dyDescent="0.2">
      <c r="B5" s="189" t="s">
        <v>1254</v>
      </c>
      <c r="C5" s="189"/>
      <c r="D5" s="189"/>
      <c r="E5" s="189"/>
      <c r="F5" s="189"/>
      <c r="G5" s="189"/>
      <c r="H5" s="189"/>
      <c r="I5" s="189"/>
      <c r="J5" s="189"/>
      <c r="K5" s="189"/>
      <c r="L5" s="189"/>
      <c r="M5" s="189"/>
    </row>
    <row r="8" spans="2:13" ht="15" customHeight="1" x14ac:dyDescent="0.2">
      <c r="B8" s="177" t="s">
        <v>542</v>
      </c>
      <c r="C8" s="177"/>
      <c r="D8" s="177"/>
      <c r="E8" s="177"/>
      <c r="F8" s="177"/>
      <c r="G8" s="177"/>
      <c r="H8" s="177"/>
      <c r="I8" s="177"/>
      <c r="J8" s="177"/>
      <c r="K8" s="177"/>
      <c r="L8" s="177"/>
      <c r="M8" s="177"/>
    </row>
    <row r="9" spans="2:13" ht="15" customHeight="1" x14ac:dyDescent="0.2">
      <c r="B9" s="191" t="s">
        <v>543</v>
      </c>
      <c r="C9" s="191"/>
      <c r="D9" s="191"/>
      <c r="E9" s="191"/>
      <c r="F9" s="174" t="s">
        <v>593</v>
      </c>
      <c r="G9" s="174"/>
      <c r="H9" s="174"/>
      <c r="I9" s="174"/>
      <c r="J9" s="174"/>
      <c r="K9" s="174"/>
      <c r="L9" s="174"/>
      <c r="M9" s="174"/>
    </row>
    <row r="10" spans="2:13" ht="15" customHeight="1" x14ac:dyDescent="0.2">
      <c r="B10" s="191" t="s">
        <v>544</v>
      </c>
      <c r="C10" s="191"/>
      <c r="D10" s="191"/>
      <c r="E10" s="191"/>
      <c r="F10" s="174" t="s">
        <v>1488</v>
      </c>
      <c r="G10" s="174"/>
      <c r="H10" s="174"/>
      <c r="I10" s="174"/>
      <c r="J10" s="174"/>
      <c r="K10" s="174"/>
      <c r="L10" s="174"/>
      <c r="M10" s="174"/>
    </row>
    <row r="11" spans="2:13" ht="15" customHeight="1" x14ac:dyDescent="0.2">
      <c r="B11" s="191" t="s">
        <v>545</v>
      </c>
      <c r="C11" s="191"/>
      <c r="D11" s="191"/>
      <c r="E11" s="191"/>
      <c r="F11" s="174" t="s">
        <v>1489</v>
      </c>
      <c r="G11" s="174"/>
      <c r="H11" s="174"/>
      <c r="I11" s="174"/>
      <c r="J11" s="174"/>
      <c r="K11" s="174"/>
      <c r="L11" s="174"/>
      <c r="M11" s="174"/>
    </row>
    <row r="12" spans="2:13" ht="15" customHeight="1" x14ac:dyDescent="0.2">
      <c r="B12" s="191" t="s">
        <v>546</v>
      </c>
      <c r="C12" s="191"/>
      <c r="D12" s="191"/>
      <c r="E12" s="191"/>
      <c r="F12" s="174" t="s">
        <v>1490</v>
      </c>
      <c r="G12" s="174"/>
      <c r="H12" s="174"/>
      <c r="I12" s="174"/>
      <c r="J12" s="174"/>
      <c r="K12" s="174"/>
      <c r="L12" s="174"/>
      <c r="M12" s="174"/>
    </row>
    <row r="13" spans="2:13" ht="27.75" customHeight="1" x14ac:dyDescent="0.2">
      <c r="B13" s="191" t="s">
        <v>547</v>
      </c>
      <c r="C13" s="191"/>
      <c r="D13" s="191"/>
      <c r="E13" s="191"/>
      <c r="F13" s="174" t="s">
        <v>1491</v>
      </c>
      <c r="G13" s="174"/>
      <c r="H13" s="174"/>
      <c r="I13" s="174"/>
      <c r="J13" s="174"/>
      <c r="K13" s="174"/>
      <c r="L13" s="174"/>
      <c r="M13" s="174"/>
    </row>
    <row r="14" spans="2:13" ht="24" customHeight="1" x14ac:dyDescent="0.2">
      <c r="B14" s="191" t="s">
        <v>548</v>
      </c>
      <c r="C14" s="191"/>
      <c r="D14" s="191"/>
      <c r="E14" s="191"/>
      <c r="F14" s="174" t="s">
        <v>1492</v>
      </c>
      <c r="G14" s="174"/>
      <c r="H14" s="174"/>
      <c r="I14" s="174"/>
      <c r="J14" s="174"/>
      <c r="K14" s="174"/>
      <c r="L14" s="174"/>
      <c r="M14" s="174"/>
    </row>
    <row r="15" spans="2:13" ht="15" customHeight="1" x14ac:dyDescent="0.2">
      <c r="B15" s="191" t="s">
        <v>549</v>
      </c>
      <c r="C15" s="191"/>
      <c r="D15" s="191"/>
      <c r="E15" s="191"/>
      <c r="F15" s="174"/>
      <c r="G15" s="174"/>
      <c r="H15" s="174"/>
      <c r="I15" s="174"/>
      <c r="J15" s="174"/>
      <c r="K15" s="174"/>
      <c r="L15" s="174"/>
      <c r="M15" s="174"/>
    </row>
    <row r="16" spans="2:13" ht="15" customHeight="1" x14ac:dyDescent="0.2">
      <c r="B16" s="191" t="s">
        <v>550</v>
      </c>
      <c r="C16" s="191"/>
      <c r="D16" s="191"/>
      <c r="E16" s="191"/>
      <c r="F16" s="174"/>
      <c r="G16" s="174"/>
      <c r="H16" s="174"/>
      <c r="I16" s="174"/>
      <c r="J16" s="174"/>
      <c r="K16" s="174"/>
      <c r="L16" s="174"/>
      <c r="M16" s="174"/>
    </row>
    <row r="17" spans="2:21" ht="15" customHeight="1" x14ac:dyDescent="0.2">
      <c r="B17" s="191" t="s">
        <v>551</v>
      </c>
      <c r="C17" s="191"/>
      <c r="D17" s="191"/>
      <c r="E17" s="191"/>
      <c r="F17" s="174"/>
      <c r="G17" s="174"/>
      <c r="H17" s="174"/>
      <c r="I17" s="174"/>
      <c r="J17" s="174"/>
      <c r="K17" s="174"/>
      <c r="L17" s="174"/>
      <c r="M17" s="174"/>
    </row>
    <row r="18" spans="2:21" ht="15" customHeight="1" x14ac:dyDescent="0.2">
      <c r="B18" s="191" t="s">
        <v>552</v>
      </c>
      <c r="C18" s="191"/>
      <c r="D18" s="191"/>
      <c r="E18" s="191"/>
      <c r="F18" s="174"/>
      <c r="G18" s="174"/>
      <c r="H18" s="174"/>
      <c r="I18" s="174"/>
      <c r="J18" s="174"/>
      <c r="K18" s="174"/>
      <c r="L18" s="174"/>
      <c r="M18" s="174"/>
    </row>
    <row r="19" spans="2:21" ht="15" customHeight="1" x14ac:dyDescent="0.2">
      <c r="B19" s="191" t="s">
        <v>553</v>
      </c>
      <c r="C19" s="191"/>
      <c r="D19" s="191"/>
      <c r="E19" s="191"/>
      <c r="F19" s="174"/>
      <c r="G19" s="174"/>
      <c r="H19" s="174"/>
      <c r="I19" s="174"/>
      <c r="J19" s="174"/>
      <c r="K19" s="174"/>
      <c r="L19" s="174"/>
      <c r="M19" s="174"/>
    </row>
    <row r="20" spans="2:21" ht="15" customHeight="1" x14ac:dyDescent="0.2">
      <c r="B20" s="191" t="s">
        <v>554</v>
      </c>
      <c r="C20" s="191"/>
      <c r="D20" s="191"/>
      <c r="E20" s="191"/>
      <c r="F20" s="174"/>
      <c r="G20" s="174"/>
      <c r="H20" s="174"/>
      <c r="I20" s="174"/>
      <c r="J20" s="174"/>
      <c r="K20" s="174"/>
      <c r="L20" s="174"/>
      <c r="M20" s="174"/>
    </row>
    <row r="21" spans="2:21" ht="15" customHeight="1" x14ac:dyDescent="0.2">
      <c r="B21" s="191" t="s">
        <v>555</v>
      </c>
      <c r="C21" s="191"/>
      <c r="D21" s="191"/>
      <c r="E21" s="191"/>
      <c r="F21" s="174"/>
      <c r="G21" s="174"/>
      <c r="H21" s="174"/>
      <c r="I21" s="174"/>
      <c r="J21" s="174"/>
      <c r="K21" s="174"/>
      <c r="L21" s="174"/>
      <c r="M21" s="174"/>
    </row>
    <row r="22" spans="2:21" ht="15" customHeight="1" x14ac:dyDescent="0.2">
      <c r="B22" s="191" t="s">
        <v>556</v>
      </c>
      <c r="C22" s="191"/>
      <c r="D22" s="191"/>
      <c r="E22" s="191"/>
      <c r="F22" s="174"/>
      <c r="G22" s="174"/>
      <c r="H22" s="174"/>
      <c r="I22" s="174"/>
      <c r="J22" s="174"/>
      <c r="K22" s="174"/>
      <c r="L22" s="174"/>
      <c r="M22" s="174"/>
    </row>
    <row r="23" spans="2:21" ht="15" customHeight="1" x14ac:dyDescent="0.2">
      <c r="B23" s="191" t="s">
        <v>557</v>
      </c>
      <c r="C23" s="191"/>
      <c r="D23" s="191"/>
      <c r="E23" s="191"/>
      <c r="F23" s="174"/>
      <c r="G23" s="174"/>
      <c r="H23" s="174"/>
      <c r="I23" s="174"/>
      <c r="J23" s="174"/>
      <c r="K23" s="174"/>
      <c r="L23" s="174"/>
      <c r="M23" s="174"/>
    </row>
    <row r="26" spans="2:21" ht="63.75" customHeight="1" x14ac:dyDescent="0.2">
      <c r="B26" s="195" t="s">
        <v>558</v>
      </c>
      <c r="C26" s="196"/>
      <c r="D26" s="196"/>
      <c r="E26" s="196"/>
      <c r="F26" s="196"/>
      <c r="G26" s="196"/>
      <c r="H26" s="24" t="s">
        <v>104</v>
      </c>
      <c r="I26" s="24" t="s">
        <v>105</v>
      </c>
      <c r="J26" s="24" t="s">
        <v>106</v>
      </c>
      <c r="K26" s="24" t="s">
        <v>107</v>
      </c>
      <c r="L26" s="197" t="s">
        <v>108</v>
      </c>
      <c r="M26" s="197"/>
    </row>
    <row r="27" spans="2:21" s="28" customFormat="1" ht="0.75" customHeight="1" x14ac:dyDescent="0.2">
      <c r="B27" s="25"/>
      <c r="C27" s="25"/>
      <c r="D27" s="25"/>
      <c r="E27" s="25"/>
      <c r="F27" s="25"/>
      <c r="G27" s="25"/>
      <c r="H27" s="26"/>
      <c r="I27" s="26"/>
      <c r="J27" s="26"/>
      <c r="K27" s="26"/>
      <c r="L27" s="27"/>
      <c r="M27" s="27"/>
      <c r="Q27" s="2"/>
      <c r="R27" s="2"/>
      <c r="S27" s="2"/>
      <c r="T27" s="2"/>
      <c r="U27" s="2"/>
    </row>
    <row r="28" spans="2:21" x14ac:dyDescent="0.2">
      <c r="B28" s="192" t="str">
        <f>IF(ISBLANK(F9),"",F9)</f>
        <v>Regione</v>
      </c>
      <c r="C28" s="193"/>
      <c r="D28" s="193"/>
      <c r="E28" s="193"/>
      <c r="F28" s="193"/>
      <c r="G28" s="194"/>
      <c r="H28" s="63" t="s">
        <v>1331</v>
      </c>
      <c r="I28" s="63" t="s">
        <v>1331</v>
      </c>
      <c r="J28" s="63"/>
      <c r="K28" s="63"/>
      <c r="L28" s="63" t="s">
        <v>1331</v>
      </c>
      <c r="Q28" s="2" t="b">
        <f>IF(H28="",FALSE,TRUE)</f>
        <v>1</v>
      </c>
      <c r="R28" s="2" t="b">
        <f>IF(I28="",FALSE,TRUE)</f>
        <v>1</v>
      </c>
      <c r="S28" s="2" t="b">
        <f>IF(J28="",FALSE,TRUE)</f>
        <v>0</v>
      </c>
      <c r="T28" s="2" t="b">
        <f>IF(K28="",FALSE,TRUE)</f>
        <v>0</v>
      </c>
      <c r="U28" s="2" t="b">
        <f>IF(L28="",FALSE,TRUE)</f>
        <v>1</v>
      </c>
    </row>
    <row r="29" spans="2:21" x14ac:dyDescent="0.2">
      <c r="B29" s="192" t="str">
        <f t="shared" ref="B29:B37" si="0">IF(ISBLANK(F10),"",F10)</f>
        <v>Ente Locale</v>
      </c>
      <c r="C29" s="193"/>
      <c r="D29" s="193"/>
      <c r="E29" s="193"/>
      <c r="F29" s="193"/>
      <c r="G29" s="194"/>
      <c r="H29" s="63" t="s">
        <v>1331</v>
      </c>
      <c r="I29" s="63" t="s">
        <v>1331</v>
      </c>
      <c r="J29" s="63"/>
      <c r="K29" s="63"/>
      <c r="L29" s="63" t="s">
        <v>1331</v>
      </c>
      <c r="Q29" s="2" t="b">
        <f t="shared" ref="Q29:Q42" si="1">IF(H29="",FALSE,TRUE)</f>
        <v>1</v>
      </c>
      <c r="R29" s="2" t="b">
        <f t="shared" ref="R29:R42" si="2">IF(I29="",FALSE,TRUE)</f>
        <v>1</v>
      </c>
      <c r="S29" s="2" t="b">
        <f t="shared" ref="S29:S42" si="3">IF(J29="",FALSE,TRUE)</f>
        <v>0</v>
      </c>
      <c r="T29" s="2" t="b">
        <f t="shared" ref="T29:T42" si="4">IF(K29="",FALSE,TRUE)</f>
        <v>0</v>
      </c>
      <c r="U29" s="2" t="b">
        <f t="shared" ref="U29:U42" si="5">IF(L29="",FALSE,TRUE)</f>
        <v>1</v>
      </c>
    </row>
    <row r="30" spans="2:21" x14ac:dyDescent="0.2">
      <c r="B30" s="192" t="str">
        <f t="shared" si="0"/>
        <v>AgID</v>
      </c>
      <c r="C30" s="193"/>
      <c r="D30" s="193"/>
      <c r="E30" s="193"/>
      <c r="F30" s="193"/>
      <c r="G30" s="194"/>
      <c r="H30" s="63" t="s">
        <v>1331</v>
      </c>
      <c r="I30" s="63" t="s">
        <v>1331</v>
      </c>
      <c r="J30" s="63"/>
      <c r="K30" s="63"/>
      <c r="L30" s="63" t="s">
        <v>1331</v>
      </c>
      <c r="Q30" s="2" t="b">
        <f t="shared" si="1"/>
        <v>1</v>
      </c>
      <c r="R30" s="2" t="b">
        <f t="shared" si="2"/>
        <v>1</v>
      </c>
      <c r="S30" s="2" t="b">
        <f t="shared" si="3"/>
        <v>0</v>
      </c>
      <c r="T30" s="2" t="b">
        <f t="shared" si="4"/>
        <v>0</v>
      </c>
      <c r="U30" s="2" t="b">
        <f t="shared" si="5"/>
        <v>1</v>
      </c>
    </row>
    <row r="31" spans="2:21" x14ac:dyDescent="0.2">
      <c r="B31" s="192" t="str">
        <f t="shared" si="0"/>
        <v>Panel di Amministrazioni servite – campione rappresentativo</v>
      </c>
      <c r="C31" s="193"/>
      <c r="D31" s="193"/>
      <c r="E31" s="193"/>
      <c r="F31" s="193"/>
      <c r="G31" s="194"/>
      <c r="H31" s="63" t="s">
        <v>1331</v>
      </c>
      <c r="I31" s="63" t="s">
        <v>1331</v>
      </c>
      <c r="J31" s="63"/>
      <c r="K31" s="63"/>
      <c r="L31" s="63" t="s">
        <v>1331</v>
      </c>
      <c r="Q31" s="2" t="b">
        <f t="shared" si="1"/>
        <v>1</v>
      </c>
      <c r="R31" s="2" t="b">
        <f t="shared" si="2"/>
        <v>1</v>
      </c>
      <c r="S31" s="2" t="b">
        <f t="shared" si="3"/>
        <v>0</v>
      </c>
      <c r="T31" s="2" t="b">
        <f t="shared" si="4"/>
        <v>0</v>
      </c>
      <c r="U31" s="2" t="b">
        <f t="shared" si="5"/>
        <v>1</v>
      </c>
    </row>
    <row r="32" spans="2:21" ht="23.1" customHeight="1" x14ac:dyDescent="0.2">
      <c r="B32" s="192" t="str">
        <f t="shared" ref="B32:B33" si="6">IF(ISBLANK(F13),"",F13)</f>
        <v>ARAN (Agenzia per la Rappresentanza Negoziale delle Pubbliche Amministrazioni)</v>
      </c>
      <c r="C32" s="193"/>
      <c r="D32" s="193"/>
      <c r="E32" s="193"/>
      <c r="F32" s="193"/>
      <c r="G32" s="194"/>
      <c r="H32" s="63" t="s">
        <v>1331</v>
      </c>
      <c r="I32" s="63" t="s">
        <v>1331</v>
      </c>
      <c r="J32" s="63"/>
      <c r="K32" s="63"/>
      <c r="L32" s="63" t="s">
        <v>1331</v>
      </c>
      <c r="Q32" s="2" t="b">
        <f t="shared" si="1"/>
        <v>1</v>
      </c>
      <c r="R32" s="2" t="b">
        <f t="shared" si="2"/>
        <v>1</v>
      </c>
      <c r="S32" s="2" t="b">
        <f t="shared" si="3"/>
        <v>0</v>
      </c>
      <c r="T32" s="2" t="b">
        <f t="shared" si="4"/>
        <v>0</v>
      </c>
      <c r="U32" s="2" t="b">
        <f t="shared" si="5"/>
        <v>1</v>
      </c>
    </row>
    <row r="33" spans="2:21" ht="15" customHeight="1" x14ac:dyDescent="0.2">
      <c r="B33" s="192" t="str">
        <f t="shared" si="6"/>
        <v>Ragioneria Generale dello Stato</v>
      </c>
      <c r="C33" s="193"/>
      <c r="D33" s="193"/>
      <c r="E33" s="193"/>
      <c r="F33" s="193"/>
      <c r="G33" s="194"/>
      <c r="H33" s="63" t="s">
        <v>1331</v>
      </c>
      <c r="I33" s="63" t="s">
        <v>1331</v>
      </c>
      <c r="J33" s="63"/>
      <c r="K33" s="63"/>
      <c r="L33" s="63" t="s">
        <v>1331</v>
      </c>
      <c r="Q33" s="2" t="b">
        <f t="shared" si="1"/>
        <v>1</v>
      </c>
      <c r="R33" s="2" t="b">
        <f t="shared" si="2"/>
        <v>1</v>
      </c>
      <c r="S33" s="2" t="b">
        <f t="shared" si="3"/>
        <v>0</v>
      </c>
      <c r="T33" s="2" t="b">
        <f t="shared" si="4"/>
        <v>0</v>
      </c>
      <c r="U33" s="2" t="b">
        <f t="shared" si="5"/>
        <v>1</v>
      </c>
    </row>
    <row r="34" spans="2:21" ht="15" customHeight="1" x14ac:dyDescent="0.2">
      <c r="B34" s="192" t="str">
        <f t="shared" ref="B34" si="7">IF(ISBLANK(F15),"",F15)</f>
        <v/>
      </c>
      <c r="C34" s="193"/>
      <c r="D34" s="193"/>
      <c r="E34" s="193"/>
      <c r="F34" s="193"/>
      <c r="G34" s="194"/>
      <c r="H34" s="63"/>
      <c r="I34" s="63"/>
      <c r="J34" s="63"/>
      <c r="K34" s="63"/>
      <c r="L34" s="63"/>
      <c r="Q34" s="2" t="b">
        <f t="shared" si="1"/>
        <v>0</v>
      </c>
      <c r="R34" s="2" t="b">
        <f t="shared" si="2"/>
        <v>0</v>
      </c>
      <c r="S34" s="2" t="b">
        <f t="shared" si="3"/>
        <v>0</v>
      </c>
      <c r="T34" s="2" t="b">
        <f t="shared" si="4"/>
        <v>0</v>
      </c>
      <c r="U34" s="2" t="b">
        <f t="shared" si="5"/>
        <v>0</v>
      </c>
    </row>
    <row r="35" spans="2:21" ht="15" customHeight="1" x14ac:dyDescent="0.2">
      <c r="B35" s="192" t="str">
        <f t="shared" si="0"/>
        <v/>
      </c>
      <c r="C35" s="193"/>
      <c r="D35" s="193"/>
      <c r="E35" s="193"/>
      <c r="F35" s="193"/>
      <c r="G35" s="194"/>
      <c r="H35" s="63"/>
      <c r="I35" s="63"/>
      <c r="J35" s="63"/>
      <c r="K35" s="63"/>
      <c r="L35" s="63"/>
      <c r="Q35" s="2" t="b">
        <f t="shared" si="1"/>
        <v>0</v>
      </c>
      <c r="R35" s="2" t="b">
        <f t="shared" si="2"/>
        <v>0</v>
      </c>
      <c r="S35" s="2" t="b">
        <f t="shared" si="3"/>
        <v>0</v>
      </c>
      <c r="T35" s="2" t="b">
        <f t="shared" si="4"/>
        <v>0</v>
      </c>
      <c r="U35" s="2" t="b">
        <f t="shared" si="5"/>
        <v>0</v>
      </c>
    </row>
    <row r="36" spans="2:21" ht="15" customHeight="1" x14ac:dyDescent="0.2">
      <c r="B36" s="192" t="str">
        <f t="shared" si="0"/>
        <v/>
      </c>
      <c r="C36" s="193"/>
      <c r="D36" s="193"/>
      <c r="E36" s="193"/>
      <c r="F36" s="193"/>
      <c r="G36" s="194"/>
      <c r="H36" s="63"/>
      <c r="I36" s="63"/>
      <c r="J36" s="63"/>
      <c r="K36" s="63"/>
      <c r="L36" s="63"/>
      <c r="Q36" s="2" t="b">
        <f t="shared" si="1"/>
        <v>0</v>
      </c>
      <c r="R36" s="2" t="b">
        <f t="shared" si="2"/>
        <v>0</v>
      </c>
      <c r="S36" s="2" t="b">
        <f t="shared" si="3"/>
        <v>0</v>
      </c>
      <c r="T36" s="2" t="b">
        <f t="shared" si="4"/>
        <v>0</v>
      </c>
      <c r="U36" s="2" t="b">
        <f t="shared" si="5"/>
        <v>0</v>
      </c>
    </row>
    <row r="37" spans="2:21" ht="15" customHeight="1" x14ac:dyDescent="0.2">
      <c r="B37" s="192" t="str">
        <f t="shared" si="0"/>
        <v/>
      </c>
      <c r="C37" s="193"/>
      <c r="D37" s="193"/>
      <c r="E37" s="193"/>
      <c r="F37" s="193"/>
      <c r="G37" s="194"/>
      <c r="H37" s="63"/>
      <c r="I37" s="63"/>
      <c r="J37" s="63"/>
      <c r="K37" s="63"/>
      <c r="L37" s="63"/>
      <c r="Q37" s="2" t="b">
        <f t="shared" si="1"/>
        <v>0</v>
      </c>
      <c r="R37" s="2" t="b">
        <f t="shared" si="2"/>
        <v>0</v>
      </c>
      <c r="S37" s="2" t="b">
        <f t="shared" si="3"/>
        <v>0</v>
      </c>
      <c r="T37" s="2" t="b">
        <f t="shared" si="4"/>
        <v>0</v>
      </c>
      <c r="U37" s="2" t="b">
        <f t="shared" si="5"/>
        <v>0</v>
      </c>
    </row>
    <row r="38" spans="2:21" ht="15" customHeight="1" x14ac:dyDescent="0.2">
      <c r="B38" s="192" t="str">
        <f>IF(ISBLANK(F19),"",F19)</f>
        <v/>
      </c>
      <c r="C38" s="193"/>
      <c r="D38" s="193"/>
      <c r="E38" s="193"/>
      <c r="F38" s="193"/>
      <c r="G38" s="194"/>
      <c r="H38" s="63"/>
      <c r="I38" s="63"/>
      <c r="J38" s="63"/>
      <c r="K38" s="63"/>
      <c r="L38" s="63"/>
      <c r="Q38" s="2" t="b">
        <f t="shared" si="1"/>
        <v>0</v>
      </c>
      <c r="R38" s="2" t="b">
        <f t="shared" si="2"/>
        <v>0</v>
      </c>
      <c r="S38" s="2" t="b">
        <f t="shared" si="3"/>
        <v>0</v>
      </c>
      <c r="T38" s="2" t="b">
        <f t="shared" si="4"/>
        <v>0</v>
      </c>
      <c r="U38" s="2" t="b">
        <f t="shared" si="5"/>
        <v>0</v>
      </c>
    </row>
    <row r="39" spans="2:21" ht="15" customHeight="1" x14ac:dyDescent="0.2">
      <c r="B39" s="192" t="str">
        <f>IF(ISBLANK(F20),"",F20)</f>
        <v/>
      </c>
      <c r="C39" s="193"/>
      <c r="D39" s="193"/>
      <c r="E39" s="193"/>
      <c r="F39" s="193"/>
      <c r="G39" s="194"/>
      <c r="H39" s="63"/>
      <c r="I39" s="63"/>
      <c r="J39" s="63"/>
      <c r="K39" s="63"/>
      <c r="L39" s="63"/>
      <c r="Q39" s="2" t="b">
        <f t="shared" si="1"/>
        <v>0</v>
      </c>
      <c r="R39" s="2" t="b">
        <f t="shared" si="2"/>
        <v>0</v>
      </c>
      <c r="S39" s="2" t="b">
        <f t="shared" si="3"/>
        <v>0</v>
      </c>
      <c r="T39" s="2" t="b">
        <f t="shared" si="4"/>
        <v>0</v>
      </c>
      <c r="U39" s="2" t="b">
        <f t="shared" si="5"/>
        <v>0</v>
      </c>
    </row>
    <row r="40" spans="2:21" ht="15" customHeight="1" x14ac:dyDescent="0.2">
      <c r="B40" s="192" t="str">
        <f>IF(ISBLANK(F21),"",F21)</f>
        <v/>
      </c>
      <c r="C40" s="193"/>
      <c r="D40" s="193"/>
      <c r="E40" s="193"/>
      <c r="F40" s="193"/>
      <c r="G40" s="194"/>
      <c r="H40" s="63"/>
      <c r="I40" s="63"/>
      <c r="J40" s="63"/>
      <c r="K40" s="63"/>
      <c r="L40" s="63"/>
      <c r="Q40" s="2" t="b">
        <f t="shared" si="1"/>
        <v>0</v>
      </c>
      <c r="R40" s="2" t="b">
        <f t="shared" si="2"/>
        <v>0</v>
      </c>
      <c r="S40" s="2" t="b">
        <f t="shared" si="3"/>
        <v>0</v>
      </c>
      <c r="T40" s="2" t="b">
        <f t="shared" si="4"/>
        <v>0</v>
      </c>
      <c r="U40" s="2" t="b">
        <f t="shared" si="5"/>
        <v>0</v>
      </c>
    </row>
    <row r="41" spans="2:21" ht="15" customHeight="1" x14ac:dyDescent="0.2">
      <c r="B41" s="192" t="str">
        <f>IF(ISBLANK(F22),"",F22)</f>
        <v/>
      </c>
      <c r="C41" s="193"/>
      <c r="D41" s="193"/>
      <c r="E41" s="193"/>
      <c r="F41" s="193"/>
      <c r="G41" s="194"/>
      <c r="H41" s="63"/>
      <c r="I41" s="63"/>
      <c r="J41" s="63"/>
      <c r="K41" s="63"/>
      <c r="L41" s="63"/>
      <c r="Q41" s="2" t="b">
        <f t="shared" si="1"/>
        <v>0</v>
      </c>
      <c r="R41" s="2" t="b">
        <f t="shared" si="2"/>
        <v>0</v>
      </c>
      <c r="S41" s="2" t="b">
        <f t="shared" si="3"/>
        <v>0</v>
      </c>
      <c r="T41" s="2" t="b">
        <f t="shared" si="4"/>
        <v>0</v>
      </c>
      <c r="U41" s="2" t="b">
        <f t="shared" si="5"/>
        <v>0</v>
      </c>
    </row>
    <row r="42" spans="2:21" ht="15" customHeight="1" x14ac:dyDescent="0.2">
      <c r="B42" s="192" t="str">
        <f>IF(ISBLANK(F23),"",F23)</f>
        <v/>
      </c>
      <c r="C42" s="193"/>
      <c r="D42" s="193"/>
      <c r="E42" s="193"/>
      <c r="F42" s="193"/>
      <c r="G42" s="194"/>
      <c r="H42" s="63"/>
      <c r="I42" s="63"/>
      <c r="J42" s="63"/>
      <c r="K42" s="63"/>
      <c r="L42" s="63"/>
      <c r="Q42" s="2" t="b">
        <f t="shared" si="1"/>
        <v>0</v>
      </c>
      <c r="R42" s="2" t="b">
        <f t="shared" si="2"/>
        <v>0</v>
      </c>
      <c r="S42" s="2" t="b">
        <f t="shared" si="3"/>
        <v>0</v>
      </c>
      <c r="T42" s="2" t="b">
        <f t="shared" si="4"/>
        <v>0</v>
      </c>
      <c r="U42" s="2" t="b">
        <f t="shared" si="5"/>
        <v>0</v>
      </c>
    </row>
    <row r="44" spans="2:21" ht="30" customHeight="1" x14ac:dyDescent="0.2">
      <c r="B44" s="189" t="s">
        <v>559</v>
      </c>
      <c r="C44" s="189"/>
      <c r="D44" s="189"/>
      <c r="E44" s="189"/>
      <c r="F44" s="189"/>
      <c r="G44" s="189"/>
      <c r="H44" s="189"/>
      <c r="I44" s="189"/>
      <c r="J44" s="189"/>
      <c r="K44" s="189"/>
      <c r="L44" s="189"/>
      <c r="M44" s="189"/>
    </row>
    <row r="47" spans="2:21" ht="15" customHeight="1" x14ac:dyDescent="0.2">
      <c r="B47" s="177" t="s">
        <v>560</v>
      </c>
      <c r="C47" s="177"/>
      <c r="D47" s="177"/>
      <c r="E47" s="177"/>
      <c r="F47" s="177"/>
      <c r="G47" s="177"/>
      <c r="H47" s="177"/>
      <c r="I47" s="177"/>
      <c r="J47" s="177"/>
      <c r="K47" s="177"/>
      <c r="L47" s="177"/>
      <c r="M47" s="177"/>
    </row>
    <row r="48" spans="2:21" ht="45" customHeight="1" x14ac:dyDescent="0.2">
      <c r="B48" s="190" t="str">
        <f>IF(ISBLANK(F9),"",F9)</f>
        <v>Regione</v>
      </c>
      <c r="C48" s="190"/>
      <c r="D48" s="190"/>
      <c r="E48" s="190"/>
      <c r="F48" s="174" t="s">
        <v>1493</v>
      </c>
      <c r="G48" s="174"/>
      <c r="H48" s="174"/>
      <c r="I48" s="174"/>
      <c r="J48" s="174"/>
      <c r="K48" s="174"/>
      <c r="L48" s="174"/>
      <c r="M48" s="174"/>
    </row>
    <row r="49" spans="2:13" ht="45" customHeight="1" x14ac:dyDescent="0.2">
      <c r="B49" s="190" t="str">
        <f t="shared" ref="B49:B57" si="8">IF(ISBLANK(F10),"",F10)</f>
        <v>Ente Locale</v>
      </c>
      <c r="C49" s="190"/>
      <c r="D49" s="190"/>
      <c r="E49" s="190"/>
      <c r="F49" s="174" t="s">
        <v>1494</v>
      </c>
      <c r="G49" s="174"/>
      <c r="H49" s="174"/>
      <c r="I49" s="174"/>
      <c r="J49" s="174"/>
      <c r="K49" s="174"/>
      <c r="L49" s="174"/>
      <c r="M49" s="174"/>
    </row>
    <row r="50" spans="2:13" ht="45" customHeight="1" x14ac:dyDescent="0.2">
      <c r="B50" s="190" t="str">
        <f t="shared" si="8"/>
        <v>AgID</v>
      </c>
      <c r="C50" s="190"/>
      <c r="D50" s="190"/>
      <c r="E50" s="190"/>
      <c r="F50" s="174" t="s">
        <v>1495</v>
      </c>
      <c r="G50" s="174"/>
      <c r="H50" s="174"/>
      <c r="I50" s="174"/>
      <c r="J50" s="174"/>
      <c r="K50" s="174"/>
      <c r="L50" s="174"/>
      <c r="M50" s="174"/>
    </row>
    <row r="51" spans="2:13" ht="45" customHeight="1" x14ac:dyDescent="0.2">
      <c r="B51" s="190" t="str">
        <f t="shared" si="8"/>
        <v>Panel di Amministrazioni servite – campione rappresentativo</v>
      </c>
      <c r="C51" s="190"/>
      <c r="D51" s="190"/>
      <c r="E51" s="190"/>
      <c r="F51" s="174" t="s">
        <v>1496</v>
      </c>
      <c r="G51" s="174"/>
      <c r="H51" s="174"/>
      <c r="I51" s="174"/>
      <c r="J51" s="174"/>
      <c r="K51" s="174"/>
      <c r="L51" s="174"/>
      <c r="M51" s="174"/>
    </row>
    <row r="52" spans="2:13" ht="45" customHeight="1" x14ac:dyDescent="0.2">
      <c r="B52" s="190" t="str">
        <f t="shared" ref="B52:B53" si="9">IF(ISBLANK(F13),"",F13)</f>
        <v>ARAN (Agenzia per la Rappresentanza Negoziale delle Pubbliche Amministrazioni)</v>
      </c>
      <c r="C52" s="190"/>
      <c r="D52" s="190"/>
      <c r="E52" s="190"/>
      <c r="F52" s="152" t="s">
        <v>1497</v>
      </c>
      <c r="G52" s="153"/>
      <c r="H52" s="153"/>
      <c r="I52" s="153"/>
      <c r="J52" s="153"/>
      <c r="K52" s="153"/>
      <c r="L52" s="153"/>
      <c r="M52" s="154"/>
    </row>
    <row r="53" spans="2:13" ht="45" customHeight="1" x14ac:dyDescent="0.2">
      <c r="B53" s="190" t="str">
        <f t="shared" si="9"/>
        <v>Ragioneria Generale dello Stato</v>
      </c>
      <c r="C53" s="190"/>
      <c r="D53" s="190"/>
      <c r="E53" s="190"/>
      <c r="F53" s="174" t="s">
        <v>1498</v>
      </c>
      <c r="G53" s="174"/>
      <c r="H53" s="174"/>
      <c r="I53" s="174"/>
      <c r="J53" s="174"/>
      <c r="K53" s="174"/>
      <c r="L53" s="174"/>
      <c r="M53" s="174"/>
    </row>
    <row r="54" spans="2:13" ht="45" customHeight="1" x14ac:dyDescent="0.2">
      <c r="B54" s="190"/>
      <c r="C54" s="190"/>
      <c r="D54" s="190"/>
      <c r="E54" s="190"/>
      <c r="F54" s="174"/>
      <c r="G54" s="174"/>
      <c r="H54" s="174"/>
      <c r="I54" s="174"/>
      <c r="J54" s="174"/>
      <c r="K54" s="174"/>
      <c r="L54" s="174"/>
      <c r="M54" s="174"/>
    </row>
    <row r="55" spans="2:13" ht="45" customHeight="1" x14ac:dyDescent="0.2">
      <c r="B55" s="190" t="str">
        <f t="shared" si="8"/>
        <v/>
      </c>
      <c r="C55" s="190"/>
      <c r="D55" s="190"/>
      <c r="E55" s="190"/>
      <c r="F55" s="174"/>
      <c r="G55" s="174"/>
      <c r="H55" s="174"/>
      <c r="I55" s="174"/>
      <c r="J55" s="174"/>
      <c r="K55" s="174"/>
      <c r="L55" s="174"/>
      <c r="M55" s="174"/>
    </row>
    <row r="56" spans="2:13" ht="45" customHeight="1" x14ac:dyDescent="0.2">
      <c r="B56" s="190" t="str">
        <f t="shared" si="8"/>
        <v/>
      </c>
      <c r="C56" s="190"/>
      <c r="D56" s="190"/>
      <c r="E56" s="190"/>
      <c r="F56" s="174"/>
      <c r="G56" s="174"/>
      <c r="H56" s="174"/>
      <c r="I56" s="174"/>
      <c r="J56" s="174"/>
      <c r="K56" s="174"/>
      <c r="L56" s="174"/>
      <c r="M56" s="174"/>
    </row>
    <row r="57" spans="2:13" ht="45" customHeight="1" x14ac:dyDescent="0.2">
      <c r="B57" s="190" t="str">
        <f t="shared" si="8"/>
        <v/>
      </c>
      <c r="C57" s="190"/>
      <c r="D57" s="190"/>
      <c r="E57" s="190"/>
      <c r="F57" s="174"/>
      <c r="G57" s="174"/>
      <c r="H57" s="174"/>
      <c r="I57" s="174"/>
      <c r="J57" s="174"/>
      <c r="K57" s="174"/>
      <c r="L57" s="174"/>
      <c r="M57" s="174"/>
    </row>
    <row r="58" spans="2:13" ht="45" customHeight="1" x14ac:dyDescent="0.2">
      <c r="B58" s="190" t="str">
        <f>IF(ISBLANK(F19),"",F19)</f>
        <v/>
      </c>
      <c r="C58" s="190"/>
      <c r="D58" s="190"/>
      <c r="E58" s="190"/>
      <c r="F58" s="174"/>
      <c r="G58" s="174"/>
      <c r="H58" s="174"/>
      <c r="I58" s="174"/>
      <c r="J58" s="174"/>
      <c r="K58" s="174"/>
      <c r="L58" s="174"/>
      <c r="M58" s="174"/>
    </row>
    <row r="59" spans="2:13" ht="45" customHeight="1" x14ac:dyDescent="0.2">
      <c r="B59" s="190" t="str">
        <f>IF(ISBLANK(F20),"",F20)</f>
        <v/>
      </c>
      <c r="C59" s="190"/>
      <c r="D59" s="190"/>
      <c r="E59" s="190"/>
      <c r="F59" s="174"/>
      <c r="G59" s="174"/>
      <c r="H59" s="174"/>
      <c r="I59" s="174"/>
      <c r="J59" s="174"/>
      <c r="K59" s="174"/>
      <c r="L59" s="174"/>
      <c r="M59" s="174"/>
    </row>
    <row r="60" spans="2:13" ht="45" customHeight="1" x14ac:dyDescent="0.2">
      <c r="B60" s="190" t="str">
        <f>IF(ISBLANK(F21),"",F21)</f>
        <v/>
      </c>
      <c r="C60" s="190"/>
      <c r="D60" s="190"/>
      <c r="E60" s="190"/>
      <c r="F60" s="174"/>
      <c r="G60" s="174"/>
      <c r="H60" s="174"/>
      <c r="I60" s="174"/>
      <c r="J60" s="174"/>
      <c r="K60" s="174"/>
      <c r="L60" s="174"/>
      <c r="M60" s="174"/>
    </row>
    <row r="61" spans="2:13" ht="45" customHeight="1" x14ac:dyDescent="0.2">
      <c r="B61" s="190" t="str">
        <f>IF(ISBLANK(F22),"",F22)</f>
        <v/>
      </c>
      <c r="C61" s="190"/>
      <c r="D61" s="190"/>
      <c r="E61" s="190"/>
      <c r="F61" s="174"/>
      <c r="G61" s="174"/>
      <c r="H61" s="174"/>
      <c r="I61" s="174"/>
      <c r="J61" s="174"/>
      <c r="K61" s="174"/>
      <c r="L61" s="174"/>
      <c r="M61" s="174"/>
    </row>
    <row r="62" spans="2:13" ht="45" customHeight="1" x14ac:dyDescent="0.2">
      <c r="B62" s="190" t="str">
        <f>IF(ISBLANK(F23),"",F23)</f>
        <v/>
      </c>
      <c r="C62" s="190"/>
      <c r="D62" s="190"/>
      <c r="E62" s="190"/>
      <c r="F62" s="174"/>
      <c r="G62" s="174"/>
      <c r="H62" s="174"/>
      <c r="I62" s="174"/>
      <c r="J62" s="174"/>
      <c r="K62" s="174"/>
      <c r="L62" s="174"/>
      <c r="M62" s="174"/>
    </row>
    <row r="64" spans="2:13" ht="30" customHeight="1" x14ac:dyDescent="0.2">
      <c r="B64" s="189" t="s">
        <v>1253</v>
      </c>
      <c r="C64" s="189"/>
      <c r="D64" s="189"/>
      <c r="E64" s="189"/>
      <c r="F64" s="189"/>
      <c r="G64" s="189"/>
      <c r="H64" s="189"/>
      <c r="I64" s="189"/>
      <c r="J64" s="189"/>
      <c r="K64" s="189"/>
      <c r="L64" s="189"/>
      <c r="M64" s="189"/>
    </row>
    <row r="67" spans="2:13" ht="15" customHeight="1" x14ac:dyDescent="0.2">
      <c r="B67" s="105" t="s">
        <v>540</v>
      </c>
      <c r="C67" s="106"/>
      <c r="D67" s="106"/>
      <c r="E67" s="106"/>
      <c r="F67" s="106"/>
      <c r="G67" s="106"/>
      <c r="H67" s="106"/>
      <c r="I67" s="106"/>
      <c r="J67" s="106"/>
      <c r="K67" s="106"/>
      <c r="L67" s="106"/>
      <c r="M67" s="107"/>
    </row>
    <row r="68" spans="2:13" ht="112.5" customHeight="1" x14ac:dyDescent="0.2">
      <c r="B68" s="126"/>
      <c r="C68" s="127"/>
      <c r="D68" s="127"/>
      <c r="E68" s="127"/>
      <c r="F68" s="127"/>
      <c r="G68" s="127"/>
      <c r="H68" s="127"/>
      <c r="I68" s="127"/>
      <c r="J68" s="127"/>
      <c r="K68" s="127"/>
      <c r="L68" s="127"/>
      <c r="M68" s="128"/>
    </row>
    <row r="70" spans="2:13" ht="15" customHeight="1" x14ac:dyDescent="0.2">
      <c r="B70" s="9" t="s">
        <v>295</v>
      </c>
      <c r="C70" s="10"/>
      <c r="D70" s="10"/>
      <c r="E70" s="10"/>
      <c r="F70" s="10"/>
      <c r="G70" s="10"/>
      <c r="H70" s="10"/>
      <c r="I70" s="10"/>
      <c r="J70" s="10"/>
      <c r="K70" s="10"/>
      <c r="L70" s="10"/>
      <c r="M70" s="11"/>
    </row>
    <row r="73" spans="2:13" ht="15" customHeight="1" x14ac:dyDescent="0.2">
      <c r="B73" s="105" t="s">
        <v>541</v>
      </c>
      <c r="C73" s="106"/>
      <c r="D73" s="106"/>
      <c r="E73" s="106"/>
      <c r="F73" s="106"/>
      <c r="G73" s="106"/>
      <c r="H73" s="106"/>
      <c r="I73" s="106"/>
      <c r="J73" s="106"/>
      <c r="K73" s="106"/>
      <c r="L73" s="106"/>
      <c r="M73" s="107"/>
    </row>
    <row r="74" spans="2:13" ht="112.5" customHeight="1" x14ac:dyDescent="0.2">
      <c r="B74" s="126"/>
      <c r="C74" s="127"/>
      <c r="D74" s="127"/>
      <c r="E74" s="127"/>
      <c r="F74" s="127"/>
      <c r="G74" s="127"/>
      <c r="H74" s="127"/>
      <c r="I74" s="127"/>
      <c r="J74" s="127"/>
      <c r="K74" s="127"/>
      <c r="L74" s="127"/>
      <c r="M74" s="128"/>
    </row>
  </sheetData>
  <sheetProtection algorithmName="SHA-1" hashValue="W77ni4+PSdqQsATO5OWJ+lOuVVw=" saltValue="EB7ArhBZPtOAekfvTBd9Dg==" spinCount="100000" sheet="1" objects="1" scenarios="1"/>
  <mergeCells count="87">
    <mergeCell ref="B40:G40"/>
    <mergeCell ref="B41:G41"/>
    <mergeCell ref="B42:G42"/>
    <mergeCell ref="B58:E58"/>
    <mergeCell ref="F58:M58"/>
    <mergeCell ref="B44:M44"/>
    <mergeCell ref="B47:M47"/>
    <mergeCell ref="B48:E48"/>
    <mergeCell ref="F48:M48"/>
    <mergeCell ref="B49:E49"/>
    <mergeCell ref="F49:M49"/>
    <mergeCell ref="B50:E50"/>
    <mergeCell ref="F50:M50"/>
    <mergeCell ref="B51:E51"/>
    <mergeCell ref="F51:M51"/>
    <mergeCell ref="B52:E52"/>
    <mergeCell ref="B38:G38"/>
    <mergeCell ref="B39:G39"/>
    <mergeCell ref="B4:M4"/>
    <mergeCell ref="B5:M5"/>
    <mergeCell ref="B8:M8"/>
    <mergeCell ref="B9:E9"/>
    <mergeCell ref="F9:M9"/>
    <mergeCell ref="B10:E10"/>
    <mergeCell ref="F10:M10"/>
    <mergeCell ref="B11:E11"/>
    <mergeCell ref="F11:M11"/>
    <mergeCell ref="B12:E12"/>
    <mergeCell ref="F12:M12"/>
    <mergeCell ref="B13:E13"/>
    <mergeCell ref="B14:E14"/>
    <mergeCell ref="F13:M13"/>
    <mergeCell ref="B15:E15"/>
    <mergeCell ref="F14:M14"/>
    <mergeCell ref="L26:M26"/>
    <mergeCell ref="B16:E16"/>
    <mergeCell ref="F16:M16"/>
    <mergeCell ref="B17:E17"/>
    <mergeCell ref="F17:M17"/>
    <mergeCell ref="B18:E18"/>
    <mergeCell ref="F18:M18"/>
    <mergeCell ref="B19:E19"/>
    <mergeCell ref="F19:M19"/>
    <mergeCell ref="B20:E20"/>
    <mergeCell ref="F20:M20"/>
    <mergeCell ref="B21:E21"/>
    <mergeCell ref="F21:M21"/>
    <mergeCell ref="B22:E22"/>
    <mergeCell ref="F22:M22"/>
    <mergeCell ref="B23:E23"/>
    <mergeCell ref="B37:G37"/>
    <mergeCell ref="B26:G26"/>
    <mergeCell ref="B28:G28"/>
    <mergeCell ref="B29:G29"/>
    <mergeCell ref="B30:G30"/>
    <mergeCell ref="B31:G31"/>
    <mergeCell ref="B32:G32"/>
    <mergeCell ref="B33:G33"/>
    <mergeCell ref="B34:G34"/>
    <mergeCell ref="B35:G35"/>
    <mergeCell ref="B36:G36"/>
    <mergeCell ref="F23:M23"/>
    <mergeCell ref="B64:M64"/>
    <mergeCell ref="B62:E62"/>
    <mergeCell ref="F62:M62"/>
    <mergeCell ref="B53:E53"/>
    <mergeCell ref="F53:M53"/>
    <mergeCell ref="B54:E54"/>
    <mergeCell ref="F54:M54"/>
    <mergeCell ref="B55:E55"/>
    <mergeCell ref="F55:M55"/>
    <mergeCell ref="F15:M15"/>
    <mergeCell ref="F52:M52"/>
    <mergeCell ref="B73:M73"/>
    <mergeCell ref="B74:M74"/>
    <mergeCell ref="B56:E56"/>
    <mergeCell ref="F56:M56"/>
    <mergeCell ref="B57:E57"/>
    <mergeCell ref="F57:M57"/>
    <mergeCell ref="B67:M67"/>
    <mergeCell ref="B68:M68"/>
    <mergeCell ref="B59:E59"/>
    <mergeCell ref="F59:M59"/>
    <mergeCell ref="B60:E60"/>
    <mergeCell ref="F60:M60"/>
    <mergeCell ref="B61:E61"/>
    <mergeCell ref="F61:M61"/>
  </mergeCells>
  <dataValidations count="1">
    <dataValidation type="list" allowBlank="1" showInputMessage="1" showErrorMessage="1" errorTitle="Errore" error="Una X è l'unico valore accettato" sqref="H28:L42">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1"/>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1310</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840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840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C6CAE48-C5A7-41E3-8701-7354B07BCA79}">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C786EE9-1B81-41D8-AE27-74A311FC412B}">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2"/>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1311</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942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942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1F79BD4-FE45-477B-B9C2-C88C5AA6F04A}">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19E56A1A-AF50-4D7A-80CE-B7E979C3FE4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3"/>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1312</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6044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6044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ACA0F3F5-A863-45D3-B356-4ABB68744712}">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E5293F29-7160-477B-9B8A-5895817E13B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4"/>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1313</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6147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6147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553A406C-D62B-4293-A530-69D0BD33BAE9}">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57EF32E7-0205-45AF-B81F-283AB4DC851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5"/>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89" t="s">
        <v>1314</v>
      </c>
      <c r="C4" s="90"/>
      <c r="D4" s="90"/>
      <c r="E4" s="90"/>
      <c r="F4" s="90"/>
      <c r="G4" s="90"/>
      <c r="H4" s="90"/>
      <c r="I4" s="90"/>
      <c r="J4" s="90"/>
      <c r="K4" s="90"/>
      <c r="L4" s="90"/>
      <c r="M4" s="91"/>
    </row>
    <row r="5" spans="2:18" ht="225" customHeight="1" x14ac:dyDescent="0.2">
      <c r="B5" s="245" t="s">
        <v>1256</v>
      </c>
      <c r="C5" s="246"/>
      <c r="D5" s="246"/>
      <c r="E5" s="246"/>
      <c r="F5" s="246"/>
      <c r="G5" s="246"/>
      <c r="H5" s="246"/>
      <c r="I5" s="246"/>
      <c r="J5" s="246"/>
      <c r="K5" s="246"/>
      <c r="L5" s="246"/>
      <c r="M5" s="247"/>
    </row>
    <row r="8" spans="2:18" ht="15" customHeight="1" x14ac:dyDescent="0.2">
      <c r="B8" s="105" t="s">
        <v>307</v>
      </c>
      <c r="C8" s="106"/>
      <c r="D8" s="106"/>
      <c r="E8" s="106"/>
      <c r="F8" s="106"/>
      <c r="G8" s="106"/>
      <c r="H8" s="106"/>
      <c r="I8" s="106"/>
      <c r="J8" s="106"/>
      <c r="K8" s="106"/>
      <c r="L8" s="106"/>
      <c r="M8" s="107"/>
    </row>
    <row r="9" spans="2:18" ht="15" customHeight="1" x14ac:dyDescent="0.2">
      <c r="B9" s="257"/>
      <c r="C9" s="257"/>
      <c r="D9" s="257"/>
      <c r="E9" s="257"/>
      <c r="F9" s="257"/>
      <c r="G9" s="257"/>
      <c r="H9" s="257"/>
      <c r="I9" s="257"/>
      <c r="J9" s="257"/>
      <c r="K9" s="257"/>
      <c r="L9" s="257"/>
      <c r="M9" s="257"/>
      <c r="R9" s="12" t="b">
        <f>ISBLANK(B9)</f>
        <v>1</v>
      </c>
    </row>
    <row r="11" spans="2:18" ht="15" customHeight="1" x14ac:dyDescent="0.2">
      <c r="B11" s="98" t="s">
        <v>393</v>
      </c>
      <c r="C11" s="99"/>
      <c r="D11" s="99"/>
      <c r="E11" s="99"/>
      <c r="F11" s="99"/>
      <c r="G11" s="99"/>
      <c r="H11" s="99"/>
      <c r="I11" s="99"/>
      <c r="J11" s="99"/>
      <c r="K11" s="99"/>
      <c r="L11" s="99"/>
      <c r="M11" s="100"/>
    </row>
    <row r="14" spans="2:18" ht="15" customHeight="1" x14ac:dyDescent="0.2">
      <c r="B14" s="105" t="s">
        <v>308</v>
      </c>
      <c r="C14" s="106"/>
      <c r="D14" s="106"/>
      <c r="E14" s="106"/>
      <c r="F14" s="106"/>
      <c r="G14" s="106"/>
      <c r="H14" s="106"/>
      <c r="I14" s="106"/>
      <c r="J14" s="106"/>
      <c r="K14" s="106"/>
      <c r="L14" s="106"/>
      <c r="M14" s="107"/>
    </row>
    <row r="15" spans="2:18" ht="75" customHeight="1" x14ac:dyDescent="0.2">
      <c r="B15" s="257"/>
      <c r="C15" s="257"/>
      <c r="D15" s="257"/>
      <c r="E15" s="257"/>
      <c r="F15" s="257"/>
      <c r="G15" s="257"/>
      <c r="H15" s="257"/>
      <c r="I15" s="257"/>
      <c r="J15" s="257"/>
      <c r="K15" s="257"/>
      <c r="L15" s="257"/>
      <c r="M15" s="257"/>
    </row>
    <row r="17" spans="2:18" ht="30" customHeight="1" x14ac:dyDescent="0.2">
      <c r="B17" s="98" t="s">
        <v>309</v>
      </c>
      <c r="C17" s="99"/>
      <c r="D17" s="99"/>
      <c r="E17" s="99"/>
      <c r="F17" s="99"/>
      <c r="G17" s="99"/>
      <c r="H17" s="99"/>
      <c r="I17" s="99"/>
      <c r="J17" s="99"/>
      <c r="K17" s="99"/>
      <c r="L17" s="99"/>
      <c r="M17" s="100"/>
    </row>
    <row r="20" spans="2:18" ht="15" customHeight="1" x14ac:dyDescent="0.2">
      <c r="B20" s="105" t="s">
        <v>565</v>
      </c>
      <c r="C20" s="106"/>
      <c r="D20" s="106"/>
      <c r="E20" s="106"/>
      <c r="F20" s="106"/>
      <c r="G20" s="106"/>
      <c r="H20" s="106"/>
      <c r="I20" s="106"/>
      <c r="J20" s="106"/>
      <c r="K20" s="106"/>
      <c r="L20" s="106"/>
      <c r="M20" s="107"/>
    </row>
    <row r="21" spans="2:18" ht="120" customHeight="1" x14ac:dyDescent="0.2">
      <c r="B21" s="257"/>
      <c r="C21" s="257"/>
      <c r="D21" s="257"/>
      <c r="E21" s="257"/>
      <c r="F21" s="257"/>
      <c r="G21" s="257"/>
      <c r="H21" s="257"/>
      <c r="I21" s="257"/>
      <c r="J21" s="257"/>
      <c r="K21" s="257"/>
      <c r="L21" s="257"/>
      <c r="M21" s="257"/>
    </row>
    <row r="23" spans="2:18" ht="15" customHeight="1" x14ac:dyDescent="0.2">
      <c r="B23" s="98" t="s">
        <v>310</v>
      </c>
      <c r="C23" s="99"/>
      <c r="D23" s="99"/>
      <c r="E23" s="99"/>
      <c r="F23" s="99"/>
      <c r="G23" s="99"/>
      <c r="H23" s="99"/>
      <c r="I23" s="99"/>
      <c r="J23" s="99"/>
      <c r="K23" s="99"/>
      <c r="L23" s="99"/>
      <c r="M23" s="100"/>
    </row>
    <row r="26" spans="2:18" ht="15" customHeight="1" x14ac:dyDescent="0.2">
      <c r="B26" s="177" t="s">
        <v>311</v>
      </c>
      <c r="C26" s="177"/>
      <c r="D26" s="177"/>
      <c r="E26" s="177"/>
      <c r="F26" s="177"/>
      <c r="G26" s="177"/>
      <c r="H26" s="177"/>
      <c r="I26" s="177"/>
      <c r="J26" s="177"/>
      <c r="K26" s="177"/>
      <c r="L26" s="177"/>
      <c r="M26" s="177"/>
    </row>
    <row r="27" spans="2:18" ht="15" customHeight="1" x14ac:dyDescent="0.2">
      <c r="B27" s="191" t="s">
        <v>312</v>
      </c>
      <c r="C27" s="191"/>
      <c r="D27" s="191"/>
      <c r="E27" s="191"/>
      <c r="F27" s="191"/>
      <c r="G27" s="191"/>
      <c r="H27" s="191"/>
      <c r="I27" s="191"/>
      <c r="J27" s="191"/>
      <c r="K27" s="191"/>
      <c r="L27" s="191"/>
      <c r="M27" s="1"/>
      <c r="R27" s="12" t="b">
        <f>IF(M27="",FALSE,TRUE)</f>
        <v>0</v>
      </c>
    </row>
    <row r="28" spans="2:18" ht="15" customHeight="1" x14ac:dyDescent="0.2">
      <c r="B28" s="191" t="s">
        <v>1275</v>
      </c>
      <c r="C28" s="191"/>
      <c r="D28" s="191"/>
      <c r="E28" s="191"/>
      <c r="F28" s="191"/>
      <c r="G28" s="191"/>
      <c r="H28" s="191"/>
      <c r="I28" s="191"/>
      <c r="J28" s="191"/>
      <c r="K28" s="191"/>
      <c r="L28" s="191"/>
      <c r="M28" s="1"/>
      <c r="R28" s="12" t="b">
        <f>IF(M28="",FALSE,TRUE)</f>
        <v>0</v>
      </c>
    </row>
    <row r="29" spans="2:18" ht="15" customHeight="1" x14ac:dyDescent="0.2">
      <c r="B29" s="191" t="s">
        <v>313</v>
      </c>
      <c r="C29" s="191"/>
      <c r="D29" s="191"/>
      <c r="E29" s="191"/>
      <c r="F29" s="191"/>
      <c r="G29" s="191"/>
      <c r="H29" s="191"/>
      <c r="I29" s="191"/>
      <c r="J29" s="191"/>
      <c r="K29" s="191"/>
      <c r="L29" s="191"/>
      <c r="M29" s="1"/>
      <c r="R29" s="12" t="b">
        <f t="shared" ref="R29:R37" si="0">IF(M29="",FALSE,TRUE)</f>
        <v>0</v>
      </c>
    </row>
    <row r="30" spans="2:18" ht="15" customHeight="1" x14ac:dyDescent="0.2">
      <c r="B30" s="191" t="s">
        <v>314</v>
      </c>
      <c r="C30" s="191"/>
      <c r="D30" s="191"/>
      <c r="E30" s="191"/>
      <c r="F30" s="191"/>
      <c r="G30" s="191"/>
      <c r="H30" s="191"/>
      <c r="I30" s="191"/>
      <c r="J30" s="191"/>
      <c r="K30" s="191"/>
      <c r="L30" s="191"/>
      <c r="M30" s="1"/>
      <c r="R30" s="12" t="b">
        <f t="shared" si="0"/>
        <v>0</v>
      </c>
    </row>
    <row r="31" spans="2:18" ht="15" customHeight="1" x14ac:dyDescent="0.2">
      <c r="B31" s="191" t="s">
        <v>315</v>
      </c>
      <c r="C31" s="191"/>
      <c r="D31" s="191"/>
      <c r="E31" s="191"/>
      <c r="F31" s="191"/>
      <c r="G31" s="191"/>
      <c r="H31" s="191"/>
      <c r="I31" s="191"/>
      <c r="J31" s="191"/>
      <c r="K31" s="191"/>
      <c r="L31" s="191"/>
      <c r="M31" s="1"/>
      <c r="R31" s="12" t="b">
        <f t="shared" si="0"/>
        <v>0</v>
      </c>
    </row>
    <row r="32" spans="2:18" ht="15" customHeight="1" x14ac:dyDescent="0.2">
      <c r="B32" s="191" t="s">
        <v>316</v>
      </c>
      <c r="C32" s="191"/>
      <c r="D32" s="191"/>
      <c r="E32" s="191"/>
      <c r="F32" s="191"/>
      <c r="G32" s="191"/>
      <c r="H32" s="191"/>
      <c r="I32" s="191"/>
      <c r="J32" s="191"/>
      <c r="K32" s="191"/>
      <c r="L32" s="191"/>
      <c r="M32" s="1"/>
      <c r="R32" s="12" t="b">
        <f t="shared" si="0"/>
        <v>0</v>
      </c>
    </row>
    <row r="33" spans="2:18" ht="15" customHeight="1" x14ac:dyDescent="0.2">
      <c r="B33" s="191" t="s">
        <v>317</v>
      </c>
      <c r="C33" s="191"/>
      <c r="D33" s="191"/>
      <c r="E33" s="191"/>
      <c r="F33" s="191"/>
      <c r="G33" s="191"/>
      <c r="H33" s="191"/>
      <c r="I33" s="191"/>
      <c r="J33" s="191"/>
      <c r="K33" s="191"/>
      <c r="L33" s="191"/>
      <c r="M33" s="1"/>
      <c r="R33" s="12" t="b">
        <f t="shared" si="0"/>
        <v>0</v>
      </c>
    </row>
    <row r="34" spans="2:18" ht="15" customHeight="1" x14ac:dyDescent="0.2">
      <c r="B34" s="191" t="s">
        <v>318</v>
      </c>
      <c r="C34" s="191"/>
      <c r="D34" s="191"/>
      <c r="E34" s="191"/>
      <c r="F34" s="191"/>
      <c r="G34" s="191"/>
      <c r="H34" s="191"/>
      <c r="I34" s="191"/>
      <c r="J34" s="191"/>
      <c r="K34" s="191"/>
      <c r="L34" s="191"/>
      <c r="M34" s="1"/>
      <c r="R34" s="12" t="b">
        <f t="shared" si="0"/>
        <v>0</v>
      </c>
    </row>
    <row r="35" spans="2:18" ht="15" customHeight="1" x14ac:dyDescent="0.2">
      <c r="B35" s="191" t="s">
        <v>319</v>
      </c>
      <c r="C35" s="191"/>
      <c r="D35" s="191"/>
      <c r="E35" s="191"/>
      <c r="F35" s="191"/>
      <c r="G35" s="191"/>
      <c r="H35" s="191"/>
      <c r="I35" s="191"/>
      <c r="J35" s="191"/>
      <c r="K35" s="191"/>
      <c r="L35" s="191"/>
      <c r="M35" s="1"/>
      <c r="R35" s="12" t="b">
        <f t="shared" si="0"/>
        <v>0</v>
      </c>
    </row>
    <row r="36" spans="2:18" ht="15" customHeight="1" x14ac:dyDescent="0.2">
      <c r="B36" s="191" t="s">
        <v>320</v>
      </c>
      <c r="C36" s="191"/>
      <c r="D36" s="191"/>
      <c r="E36" s="191"/>
      <c r="F36" s="191"/>
      <c r="G36" s="191"/>
      <c r="H36" s="191"/>
      <c r="I36" s="191"/>
      <c r="J36" s="191"/>
      <c r="K36" s="191"/>
      <c r="L36" s="191"/>
      <c r="M36" s="1"/>
      <c r="R36" s="12" t="b">
        <f t="shared" si="0"/>
        <v>0</v>
      </c>
    </row>
    <row r="37" spans="2:18" ht="15" customHeight="1" x14ac:dyDescent="0.2">
      <c r="B37" s="191" t="s">
        <v>321</v>
      </c>
      <c r="C37" s="191"/>
      <c r="D37" s="191"/>
      <c r="E37" s="191"/>
      <c r="F37" s="191"/>
      <c r="G37" s="191"/>
      <c r="H37" s="191"/>
      <c r="I37" s="191"/>
      <c r="J37" s="191"/>
      <c r="K37" s="191"/>
      <c r="L37" s="191"/>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105" t="s">
        <v>568</v>
      </c>
      <c r="C40" s="106"/>
      <c r="D40" s="106"/>
      <c r="E40" s="106"/>
      <c r="F40" s="106"/>
      <c r="G40" s="106"/>
      <c r="H40" s="106"/>
      <c r="I40" s="106"/>
      <c r="J40" s="106"/>
      <c r="K40" s="106"/>
      <c r="L40" s="106"/>
      <c r="M40" s="107"/>
      <c r="Q40" s="12" t="b">
        <f>IF($M$29="X",FALSE,TRUE)</f>
        <v>1</v>
      </c>
    </row>
    <row r="41" spans="2:18" ht="75" customHeight="1" x14ac:dyDescent="0.2">
      <c r="B41" s="257"/>
      <c r="C41" s="257"/>
      <c r="D41" s="257"/>
      <c r="E41" s="257"/>
      <c r="F41" s="257"/>
      <c r="G41" s="257"/>
      <c r="H41" s="257"/>
      <c r="I41" s="257"/>
      <c r="J41" s="257"/>
      <c r="K41" s="257"/>
      <c r="L41" s="257"/>
      <c r="M41" s="257"/>
      <c r="Q41" s="12" t="b">
        <f>IF($M$29="X",FALSE,TRUE)</f>
        <v>1</v>
      </c>
    </row>
    <row r="43" spans="2:18" ht="15" customHeight="1" x14ac:dyDescent="0.2">
      <c r="R43" s="12" t="e">
        <f ca="1">MATCH("X",INDIRECT(ADDRESS(ROW(Q45)+R42,13)&amp;":"&amp;ADDRESS(ROW($Q$69),13)),0)</f>
        <v>#N/A</v>
      </c>
    </row>
    <row r="44" spans="2:18" ht="15" customHeight="1" x14ac:dyDescent="0.2">
      <c r="B44" s="177" t="s">
        <v>322</v>
      </c>
      <c r="C44" s="177"/>
      <c r="D44" s="177"/>
      <c r="E44" s="177"/>
      <c r="F44" s="177"/>
      <c r="G44" s="177"/>
      <c r="H44" s="177"/>
      <c r="I44" s="177"/>
      <c r="J44" s="177"/>
      <c r="K44" s="177"/>
      <c r="L44" s="177"/>
      <c r="M44" s="177"/>
      <c r="Q44" s="12" t="b">
        <f>IF(COUNTIF(Q45:Q69,TRUE)=25,TRUE,FALSE)</f>
        <v>0</v>
      </c>
    </row>
    <row r="45" spans="2:18" ht="15" customHeight="1" x14ac:dyDescent="0.2">
      <c r="B45" s="212" t="str">
        <f>IF('Linee Intervento'!E9="","",'Linee Intervento'!E9)</f>
        <v xml:space="preserve">Direzione e Coordinamento </v>
      </c>
      <c r="C45" s="212"/>
      <c r="D45" s="212"/>
      <c r="E45" s="212"/>
      <c r="F45" s="212"/>
      <c r="G45" s="212"/>
      <c r="H45" s="212"/>
      <c r="I45" s="212"/>
      <c r="J45" s="212"/>
      <c r="K45" s="212"/>
      <c r="L45" s="212"/>
      <c r="M45" s="1"/>
      <c r="Q45" s="12" t="b">
        <f>ISBLANK('Linee Intervento'!E9)</f>
        <v>0</v>
      </c>
      <c r="R45" s="12" t="b">
        <f>IF(M45="",FALSE,TRUE)</f>
        <v>0</v>
      </c>
    </row>
    <row r="46" spans="2:18" ht="15" customHeight="1" x14ac:dyDescent="0.2">
      <c r="B46" s="212" t="str">
        <f>IF('Linee Intervento'!E10="","",'Linee Intervento'!E10)</f>
        <v>Comunicazione / Disseminazione</v>
      </c>
      <c r="C46" s="212"/>
      <c r="D46" s="212"/>
      <c r="E46" s="212"/>
      <c r="F46" s="212"/>
      <c r="G46" s="212"/>
      <c r="H46" s="212"/>
      <c r="I46" s="212"/>
      <c r="J46" s="212"/>
      <c r="K46" s="212"/>
      <c r="L46" s="212"/>
      <c r="M46" s="1"/>
      <c r="Q46" s="12" t="b">
        <f>ISBLANK('Linee Intervento'!E10)</f>
        <v>0</v>
      </c>
      <c r="R46" s="12" t="b">
        <f t="shared" ref="R46:R69" si="1">IF(M46="",FALSE,TRUE)</f>
        <v>0</v>
      </c>
    </row>
    <row r="47" spans="2:18" ht="15" customHeight="1" x14ac:dyDescent="0.2">
      <c r="B47" s="212" t="str">
        <f>IF('Linee Intervento'!E11="","",'Linee Intervento'!E11)</f>
        <v>Monitoraggio e Valutazione</v>
      </c>
      <c r="C47" s="212"/>
      <c r="D47" s="212"/>
      <c r="E47" s="212"/>
      <c r="F47" s="212"/>
      <c r="G47" s="212"/>
      <c r="H47" s="212"/>
      <c r="I47" s="212"/>
      <c r="J47" s="212"/>
      <c r="K47" s="212"/>
      <c r="L47" s="212"/>
      <c r="M47" s="1"/>
      <c r="Q47" s="12" t="b">
        <f>ISBLANK('Linee Intervento'!E11)</f>
        <v>0</v>
      </c>
      <c r="R47" s="12" t="b">
        <f t="shared" si="1"/>
        <v>0</v>
      </c>
    </row>
    <row r="48" spans="2:18" ht="15" customHeight="1" x14ac:dyDescent="0.2">
      <c r="B48" s="212" t="str">
        <f>IF('Linee Intervento'!E12="","",'Linee Intervento'!E12)</f>
        <v>Abilitare i servizi attraverso lo sviluppo del sistema informativo Cloudify NoiPA</v>
      </c>
      <c r="C48" s="212"/>
      <c r="D48" s="212"/>
      <c r="E48" s="212"/>
      <c r="F48" s="212"/>
      <c r="G48" s="212"/>
      <c r="H48" s="212"/>
      <c r="I48" s="212"/>
      <c r="J48" s="212"/>
      <c r="K48" s="212"/>
      <c r="L48" s="212"/>
      <c r="M48" s="1"/>
      <c r="Q48" s="12" t="b">
        <f>ISBLANK('Linee Intervento'!E12)</f>
        <v>0</v>
      </c>
      <c r="R48" s="12" t="b">
        <f t="shared" si="1"/>
        <v>0</v>
      </c>
    </row>
    <row r="49" spans="2:18" ht="15" customHeight="1" x14ac:dyDescent="0.2">
      <c r="B49" s="212" t="str">
        <f>IF('Linee Intervento'!E13="","",'Linee Intervento'!E13)</f>
        <v/>
      </c>
      <c r="C49" s="212"/>
      <c r="D49" s="212"/>
      <c r="E49" s="212"/>
      <c r="F49" s="212"/>
      <c r="G49" s="212"/>
      <c r="H49" s="212"/>
      <c r="I49" s="212"/>
      <c r="J49" s="212"/>
      <c r="K49" s="212"/>
      <c r="L49" s="212"/>
      <c r="M49" s="1"/>
      <c r="Q49" s="12" t="b">
        <f>ISBLANK('Linee Intervento'!E13)</f>
        <v>1</v>
      </c>
      <c r="R49" s="12" t="b">
        <f t="shared" si="1"/>
        <v>0</v>
      </c>
    </row>
    <row r="50" spans="2:18" ht="15" customHeight="1" x14ac:dyDescent="0.2">
      <c r="B50" s="212" t="str">
        <f>IF('Linee Intervento'!E14="","",'Linee Intervento'!E14)</f>
        <v/>
      </c>
      <c r="C50" s="212"/>
      <c r="D50" s="212"/>
      <c r="E50" s="212"/>
      <c r="F50" s="212"/>
      <c r="G50" s="212"/>
      <c r="H50" s="212"/>
      <c r="I50" s="212"/>
      <c r="J50" s="212"/>
      <c r="K50" s="212"/>
      <c r="L50" s="212"/>
      <c r="M50" s="1"/>
      <c r="Q50" s="12" t="b">
        <f>ISBLANK('Linee Intervento'!E14)</f>
        <v>1</v>
      </c>
      <c r="R50" s="12" t="b">
        <f t="shared" si="1"/>
        <v>0</v>
      </c>
    </row>
    <row r="51" spans="2:18" ht="15" customHeight="1" x14ac:dyDescent="0.2">
      <c r="B51" s="212" t="str">
        <f>IF('Linee Intervento'!E15="","",'Linee Intervento'!E15)</f>
        <v/>
      </c>
      <c r="C51" s="212"/>
      <c r="D51" s="212"/>
      <c r="E51" s="212"/>
      <c r="F51" s="212"/>
      <c r="G51" s="212"/>
      <c r="H51" s="212"/>
      <c r="I51" s="212"/>
      <c r="J51" s="212"/>
      <c r="K51" s="212"/>
      <c r="L51" s="212"/>
      <c r="M51" s="1"/>
      <c r="Q51" s="12" t="b">
        <f>ISBLANK('Linee Intervento'!E15)</f>
        <v>1</v>
      </c>
      <c r="R51" s="12" t="b">
        <f t="shared" si="1"/>
        <v>0</v>
      </c>
    </row>
    <row r="52" spans="2:18" ht="15" customHeight="1" x14ac:dyDescent="0.2">
      <c r="B52" s="212" t="str">
        <f>IF('Linee Intervento'!E16="","",'Linee Intervento'!E16)</f>
        <v/>
      </c>
      <c r="C52" s="212"/>
      <c r="D52" s="212"/>
      <c r="E52" s="212"/>
      <c r="F52" s="212"/>
      <c r="G52" s="212"/>
      <c r="H52" s="212"/>
      <c r="I52" s="212"/>
      <c r="J52" s="212"/>
      <c r="K52" s="212"/>
      <c r="L52" s="212"/>
      <c r="M52" s="1"/>
      <c r="Q52" s="12" t="b">
        <f>ISBLANK('Linee Intervento'!E16)</f>
        <v>1</v>
      </c>
      <c r="R52" s="12" t="b">
        <f t="shared" si="1"/>
        <v>0</v>
      </c>
    </row>
    <row r="53" spans="2:18" ht="15" customHeight="1" x14ac:dyDescent="0.2">
      <c r="B53" s="212" t="str">
        <f>IF('Linee Intervento'!E17="","",'Linee Intervento'!E17)</f>
        <v/>
      </c>
      <c r="C53" s="212"/>
      <c r="D53" s="212"/>
      <c r="E53" s="212"/>
      <c r="F53" s="212"/>
      <c r="G53" s="212"/>
      <c r="H53" s="212"/>
      <c r="I53" s="212"/>
      <c r="J53" s="212"/>
      <c r="K53" s="212"/>
      <c r="L53" s="212"/>
      <c r="M53" s="1"/>
      <c r="Q53" s="12" t="b">
        <f>ISBLANK('Linee Intervento'!E17)</f>
        <v>1</v>
      </c>
      <c r="R53" s="12" t="b">
        <f t="shared" si="1"/>
        <v>0</v>
      </c>
    </row>
    <row r="54" spans="2:18" ht="15" customHeight="1" x14ac:dyDescent="0.2">
      <c r="B54" s="212" t="str">
        <f>IF('Linee Intervento'!E18="","",'Linee Intervento'!E18)</f>
        <v/>
      </c>
      <c r="C54" s="212"/>
      <c r="D54" s="212"/>
      <c r="E54" s="212"/>
      <c r="F54" s="212"/>
      <c r="G54" s="212"/>
      <c r="H54" s="212"/>
      <c r="I54" s="212"/>
      <c r="J54" s="212"/>
      <c r="K54" s="212"/>
      <c r="L54" s="212"/>
      <c r="M54" s="1"/>
      <c r="Q54" s="12" t="b">
        <f>ISBLANK('Linee Intervento'!E18)</f>
        <v>1</v>
      </c>
      <c r="R54" s="12" t="b">
        <f t="shared" si="1"/>
        <v>0</v>
      </c>
    </row>
    <row r="55" spans="2:18" ht="15" customHeight="1" x14ac:dyDescent="0.2">
      <c r="B55" s="212" t="str">
        <f>IF('Linee Intervento'!E19="","",'Linee Intervento'!E19)</f>
        <v/>
      </c>
      <c r="C55" s="212"/>
      <c r="D55" s="212"/>
      <c r="E55" s="212"/>
      <c r="F55" s="212"/>
      <c r="G55" s="212"/>
      <c r="H55" s="212"/>
      <c r="I55" s="212"/>
      <c r="J55" s="212"/>
      <c r="K55" s="212"/>
      <c r="L55" s="212"/>
      <c r="M55" s="1"/>
      <c r="Q55" s="12" t="b">
        <f>ISBLANK('Linee Intervento'!E19)</f>
        <v>1</v>
      </c>
      <c r="R55" s="12" t="b">
        <f t="shared" si="1"/>
        <v>0</v>
      </c>
    </row>
    <row r="56" spans="2:18" ht="15" customHeight="1" x14ac:dyDescent="0.2">
      <c r="B56" s="212" t="str">
        <f>IF('Linee Intervento'!E20="","",'Linee Intervento'!E20)</f>
        <v/>
      </c>
      <c r="C56" s="212"/>
      <c r="D56" s="212"/>
      <c r="E56" s="212"/>
      <c r="F56" s="212"/>
      <c r="G56" s="212"/>
      <c r="H56" s="212"/>
      <c r="I56" s="212"/>
      <c r="J56" s="212"/>
      <c r="K56" s="212"/>
      <c r="L56" s="212"/>
      <c r="M56" s="1"/>
      <c r="Q56" s="12" t="b">
        <f>ISBLANK('Linee Intervento'!E20)</f>
        <v>1</v>
      </c>
      <c r="R56" s="12" t="b">
        <f t="shared" si="1"/>
        <v>0</v>
      </c>
    </row>
    <row r="57" spans="2:18" ht="15" customHeight="1" x14ac:dyDescent="0.2">
      <c r="B57" s="212" t="str">
        <f>IF('Linee Intervento'!E21="","",'Linee Intervento'!E21)</f>
        <v/>
      </c>
      <c r="C57" s="212"/>
      <c r="D57" s="212"/>
      <c r="E57" s="212"/>
      <c r="F57" s="212"/>
      <c r="G57" s="212"/>
      <c r="H57" s="212"/>
      <c r="I57" s="212"/>
      <c r="J57" s="212"/>
      <c r="K57" s="212"/>
      <c r="L57" s="212"/>
      <c r="M57" s="1"/>
      <c r="Q57" s="12" t="b">
        <f>ISBLANK('Linee Intervento'!E21)</f>
        <v>1</v>
      </c>
      <c r="R57" s="12" t="b">
        <f t="shared" si="1"/>
        <v>0</v>
      </c>
    </row>
    <row r="58" spans="2:18" ht="15" customHeight="1" x14ac:dyDescent="0.2">
      <c r="B58" s="212" t="str">
        <f>IF('Linee Intervento'!E22="","",'Linee Intervento'!E22)</f>
        <v/>
      </c>
      <c r="C58" s="212"/>
      <c r="D58" s="212"/>
      <c r="E58" s="212"/>
      <c r="F58" s="212"/>
      <c r="G58" s="212"/>
      <c r="H58" s="212"/>
      <c r="I58" s="212"/>
      <c r="J58" s="212"/>
      <c r="K58" s="212"/>
      <c r="L58" s="212"/>
      <c r="M58" s="1"/>
      <c r="Q58" s="12" t="b">
        <f>ISBLANK('Linee Intervento'!E22)</f>
        <v>1</v>
      </c>
      <c r="R58" s="12" t="b">
        <f t="shared" si="1"/>
        <v>0</v>
      </c>
    </row>
    <row r="59" spans="2:18" ht="15" customHeight="1" x14ac:dyDescent="0.2">
      <c r="B59" s="212" t="str">
        <f>IF('Linee Intervento'!E23="","",'Linee Intervento'!E23)</f>
        <v/>
      </c>
      <c r="C59" s="212"/>
      <c r="D59" s="212"/>
      <c r="E59" s="212"/>
      <c r="F59" s="212"/>
      <c r="G59" s="212"/>
      <c r="H59" s="212"/>
      <c r="I59" s="212"/>
      <c r="J59" s="212"/>
      <c r="K59" s="212"/>
      <c r="L59" s="212"/>
      <c r="M59" s="1"/>
      <c r="Q59" s="12" t="b">
        <f>ISBLANK('Linee Intervento'!E23)</f>
        <v>1</v>
      </c>
      <c r="R59" s="12" t="b">
        <f t="shared" si="1"/>
        <v>0</v>
      </c>
    </row>
    <row r="60" spans="2:18" ht="15" customHeight="1" x14ac:dyDescent="0.2">
      <c r="B60" s="212" t="str">
        <f>IF('Linee Intervento'!E24="","",'Linee Intervento'!E24)</f>
        <v/>
      </c>
      <c r="C60" s="212"/>
      <c r="D60" s="212"/>
      <c r="E60" s="212"/>
      <c r="F60" s="212"/>
      <c r="G60" s="212"/>
      <c r="H60" s="212"/>
      <c r="I60" s="212"/>
      <c r="J60" s="212"/>
      <c r="K60" s="212"/>
      <c r="L60" s="212"/>
      <c r="M60" s="1"/>
      <c r="Q60" s="12" t="b">
        <f>ISBLANK('Linee Intervento'!E24)</f>
        <v>1</v>
      </c>
      <c r="R60" s="12" t="b">
        <f t="shared" si="1"/>
        <v>0</v>
      </c>
    </row>
    <row r="61" spans="2:18" ht="15" customHeight="1" x14ac:dyDescent="0.2">
      <c r="B61" s="212" t="str">
        <f>IF('Linee Intervento'!E25="","",'Linee Intervento'!E25)</f>
        <v/>
      </c>
      <c r="C61" s="212"/>
      <c r="D61" s="212"/>
      <c r="E61" s="212"/>
      <c r="F61" s="212"/>
      <c r="G61" s="212"/>
      <c r="H61" s="212"/>
      <c r="I61" s="212"/>
      <c r="J61" s="212"/>
      <c r="K61" s="212"/>
      <c r="L61" s="212"/>
      <c r="M61" s="1"/>
      <c r="Q61" s="12" t="b">
        <f>ISBLANK('Linee Intervento'!E25)</f>
        <v>1</v>
      </c>
      <c r="R61" s="12" t="b">
        <f t="shared" si="1"/>
        <v>0</v>
      </c>
    </row>
    <row r="62" spans="2:18" ht="15" customHeight="1" x14ac:dyDescent="0.2">
      <c r="B62" s="212" t="str">
        <f>IF('Linee Intervento'!E26="","",'Linee Intervento'!E26)</f>
        <v/>
      </c>
      <c r="C62" s="212"/>
      <c r="D62" s="212"/>
      <c r="E62" s="212"/>
      <c r="F62" s="212"/>
      <c r="G62" s="212"/>
      <c r="H62" s="212"/>
      <c r="I62" s="212"/>
      <c r="J62" s="212"/>
      <c r="K62" s="212"/>
      <c r="L62" s="212"/>
      <c r="M62" s="1"/>
      <c r="Q62" s="12" t="b">
        <f>ISBLANK('Linee Intervento'!E26)</f>
        <v>1</v>
      </c>
      <c r="R62" s="12" t="b">
        <f t="shared" si="1"/>
        <v>0</v>
      </c>
    </row>
    <row r="63" spans="2:18" ht="15" customHeight="1" x14ac:dyDescent="0.2">
      <c r="B63" s="212" t="str">
        <f>IF('Linee Intervento'!E27="","",'Linee Intervento'!E27)</f>
        <v/>
      </c>
      <c r="C63" s="212"/>
      <c r="D63" s="212"/>
      <c r="E63" s="212"/>
      <c r="F63" s="212"/>
      <c r="G63" s="212"/>
      <c r="H63" s="212"/>
      <c r="I63" s="212"/>
      <c r="J63" s="212"/>
      <c r="K63" s="212"/>
      <c r="L63" s="212"/>
      <c r="M63" s="1"/>
      <c r="Q63" s="12" t="b">
        <f>ISBLANK('Linee Intervento'!E27)</f>
        <v>1</v>
      </c>
      <c r="R63" s="12" t="b">
        <f t="shared" si="1"/>
        <v>0</v>
      </c>
    </row>
    <row r="64" spans="2:18" ht="15" customHeight="1" x14ac:dyDescent="0.2">
      <c r="B64" s="212" t="str">
        <f>IF('Linee Intervento'!E28="","",'Linee Intervento'!E28)</f>
        <v/>
      </c>
      <c r="C64" s="212"/>
      <c r="D64" s="212"/>
      <c r="E64" s="212"/>
      <c r="F64" s="212"/>
      <c r="G64" s="212"/>
      <c r="H64" s="212"/>
      <c r="I64" s="212"/>
      <c r="J64" s="212"/>
      <c r="K64" s="212"/>
      <c r="L64" s="212"/>
      <c r="M64" s="1"/>
      <c r="Q64" s="12" t="b">
        <f>ISBLANK('Linee Intervento'!E28)</f>
        <v>1</v>
      </c>
      <c r="R64" s="12" t="b">
        <f t="shared" si="1"/>
        <v>0</v>
      </c>
    </row>
    <row r="65" spans="2:18" ht="15" customHeight="1" x14ac:dyDescent="0.2">
      <c r="B65" s="212" t="str">
        <f>IF('Linee Intervento'!E29="","",'Linee Intervento'!E29)</f>
        <v/>
      </c>
      <c r="C65" s="212"/>
      <c r="D65" s="212"/>
      <c r="E65" s="212"/>
      <c r="F65" s="212"/>
      <c r="G65" s="212"/>
      <c r="H65" s="212"/>
      <c r="I65" s="212"/>
      <c r="J65" s="212"/>
      <c r="K65" s="212"/>
      <c r="L65" s="212"/>
      <c r="M65" s="1"/>
      <c r="Q65" s="12" t="b">
        <f>ISBLANK('Linee Intervento'!E29)</f>
        <v>1</v>
      </c>
      <c r="R65" s="12" t="b">
        <f t="shared" si="1"/>
        <v>0</v>
      </c>
    </row>
    <row r="66" spans="2:18" ht="15" customHeight="1" x14ac:dyDescent="0.2">
      <c r="B66" s="212" t="str">
        <f>IF('Linee Intervento'!E30="","",'Linee Intervento'!E30)</f>
        <v/>
      </c>
      <c r="C66" s="212"/>
      <c r="D66" s="212"/>
      <c r="E66" s="212"/>
      <c r="F66" s="212"/>
      <c r="G66" s="212"/>
      <c r="H66" s="212"/>
      <c r="I66" s="212"/>
      <c r="J66" s="212"/>
      <c r="K66" s="212"/>
      <c r="L66" s="212"/>
      <c r="M66" s="1"/>
      <c r="Q66" s="12" t="b">
        <f>ISBLANK('Linee Intervento'!E30)</f>
        <v>1</v>
      </c>
      <c r="R66" s="12" t="b">
        <f t="shared" si="1"/>
        <v>0</v>
      </c>
    </row>
    <row r="67" spans="2:18" ht="15" customHeight="1" x14ac:dyDescent="0.2">
      <c r="B67" s="212" t="str">
        <f>IF('Linee Intervento'!E31="","",'Linee Intervento'!E31)</f>
        <v/>
      </c>
      <c r="C67" s="212"/>
      <c r="D67" s="212"/>
      <c r="E67" s="212"/>
      <c r="F67" s="212"/>
      <c r="G67" s="212"/>
      <c r="H67" s="212"/>
      <c r="I67" s="212"/>
      <c r="J67" s="212"/>
      <c r="K67" s="212"/>
      <c r="L67" s="212"/>
      <c r="M67" s="1"/>
      <c r="Q67" s="12" t="b">
        <f>ISBLANK('Linee Intervento'!E31)</f>
        <v>1</v>
      </c>
      <c r="R67" s="12" t="b">
        <f t="shared" si="1"/>
        <v>0</v>
      </c>
    </row>
    <row r="68" spans="2:18" ht="15" customHeight="1" x14ac:dyDescent="0.2">
      <c r="B68" s="212" t="str">
        <f>IF('Linee Intervento'!E32="","",'Linee Intervento'!E32)</f>
        <v/>
      </c>
      <c r="C68" s="212"/>
      <c r="D68" s="212"/>
      <c r="E68" s="212"/>
      <c r="F68" s="212"/>
      <c r="G68" s="212"/>
      <c r="H68" s="212"/>
      <c r="I68" s="212"/>
      <c r="J68" s="212"/>
      <c r="K68" s="212"/>
      <c r="L68" s="212"/>
      <c r="M68" s="1"/>
      <c r="Q68" s="12" t="b">
        <f>ISBLANK('Linee Intervento'!E32)</f>
        <v>1</v>
      </c>
      <c r="R68" s="12" t="b">
        <f t="shared" si="1"/>
        <v>0</v>
      </c>
    </row>
    <row r="69" spans="2:18" ht="15" customHeight="1" x14ac:dyDescent="0.2">
      <c r="B69" s="212" t="str">
        <f>IF('Linee Intervento'!E33="","",'Linee Intervento'!E33)</f>
        <v/>
      </c>
      <c r="C69" s="212"/>
      <c r="D69" s="212"/>
      <c r="E69" s="212"/>
      <c r="F69" s="212"/>
      <c r="G69" s="212"/>
      <c r="H69" s="212"/>
      <c r="I69" s="212"/>
      <c r="J69" s="212"/>
      <c r="K69" s="212"/>
      <c r="L69" s="212"/>
      <c r="M69" s="1"/>
      <c r="Q69" s="12" t="b">
        <f>ISBLANK('Linee Intervento'!E33)</f>
        <v>1</v>
      </c>
      <c r="R69" s="12" t="b">
        <f t="shared" si="1"/>
        <v>0</v>
      </c>
    </row>
    <row r="71" spans="2:18" ht="15" customHeight="1" x14ac:dyDescent="0.2">
      <c r="B71" s="98" t="s">
        <v>376</v>
      </c>
      <c r="C71" s="99"/>
      <c r="D71" s="99"/>
      <c r="E71" s="99"/>
      <c r="F71" s="99"/>
      <c r="G71" s="99"/>
      <c r="H71" s="99"/>
      <c r="I71" s="99"/>
      <c r="J71" s="99"/>
      <c r="K71" s="99"/>
      <c r="L71" s="99"/>
      <c r="M71" s="100"/>
    </row>
    <row r="73" spans="2:18" ht="15" customHeight="1" x14ac:dyDescent="0.2">
      <c r="B73" s="155" t="s">
        <v>323</v>
      </c>
      <c r="C73" s="155"/>
      <c r="D73" s="155"/>
      <c r="E73" s="155"/>
      <c r="F73" s="155"/>
      <c r="H73" s="261"/>
      <c r="I73" s="261"/>
    </row>
    <row r="76" spans="2:18" ht="15" customHeight="1" x14ac:dyDescent="0.2">
      <c r="B76" s="155" t="s">
        <v>324</v>
      </c>
      <c r="C76" s="155"/>
      <c r="D76" s="155"/>
      <c r="E76" s="155"/>
      <c r="F76" s="155"/>
      <c r="H76" s="261"/>
      <c r="I76" s="261"/>
    </row>
    <row r="79" spans="2:18" ht="15" customHeight="1" x14ac:dyDescent="0.2">
      <c r="B79" s="177" t="s">
        <v>339</v>
      </c>
      <c r="C79" s="177"/>
      <c r="D79" s="177"/>
      <c r="E79" s="177"/>
      <c r="F79" s="177"/>
      <c r="G79" s="177"/>
      <c r="H79" s="177"/>
      <c r="I79" s="177"/>
      <c r="J79" s="177"/>
      <c r="K79" s="177"/>
      <c r="L79" s="177"/>
      <c r="M79" s="177"/>
    </row>
    <row r="80" spans="2:18" ht="15" customHeight="1" x14ac:dyDescent="0.2">
      <c r="B80" s="225" t="s">
        <v>340</v>
      </c>
      <c r="C80" s="226"/>
      <c r="D80" s="226"/>
      <c r="E80" s="226"/>
      <c r="F80" s="226"/>
      <c r="G80" s="226"/>
      <c r="H80" s="226"/>
      <c r="I80" s="226"/>
      <c r="J80" s="226"/>
      <c r="K80" s="258"/>
      <c r="L80" s="259"/>
      <c r="M80" s="260"/>
      <c r="Q80" s="12" t="b">
        <f>IF('Anagrafica Progetto'!$Q$46=1,TRUE,FALSE)</f>
        <v>1</v>
      </c>
    </row>
    <row r="81" spans="2:17" ht="15" customHeight="1" x14ac:dyDescent="0.2">
      <c r="B81" s="225" t="s">
        <v>341</v>
      </c>
      <c r="C81" s="226"/>
      <c r="D81" s="226"/>
      <c r="E81" s="226"/>
      <c r="F81" s="226"/>
      <c r="G81" s="226"/>
      <c r="H81" s="226"/>
      <c r="I81" s="226"/>
      <c r="J81" s="226"/>
      <c r="K81" s="258"/>
      <c r="L81" s="259"/>
      <c r="M81" s="260"/>
      <c r="Q81" s="12" t="b">
        <f>IF('Anagrafica Progetto'!$Q$46=1,TRUE,FALSE)</f>
        <v>1</v>
      </c>
    </row>
    <row r="82" spans="2:17" ht="15" customHeight="1" x14ac:dyDescent="0.2">
      <c r="B82" s="225" t="s">
        <v>336</v>
      </c>
      <c r="C82" s="226"/>
      <c r="D82" s="226"/>
      <c r="E82" s="226"/>
      <c r="F82" s="226"/>
      <c r="G82" s="226"/>
      <c r="H82" s="226"/>
      <c r="I82" s="226"/>
      <c r="J82" s="226"/>
      <c r="K82" s="258"/>
      <c r="L82" s="259"/>
      <c r="M82" s="260"/>
      <c r="Q82" s="12" t="b">
        <f>IF('Anagrafica Progetto'!$Q$46=1,TRUE,FALSE)</f>
        <v>1</v>
      </c>
    </row>
    <row r="83" spans="2:17" ht="15" customHeight="1" x14ac:dyDescent="0.2">
      <c r="B83" s="225" t="s">
        <v>143</v>
      </c>
      <c r="C83" s="226"/>
      <c r="D83" s="226"/>
      <c r="E83" s="226"/>
      <c r="F83" s="226"/>
      <c r="G83" s="226"/>
      <c r="H83" s="226"/>
      <c r="I83" s="226"/>
      <c r="J83" s="226"/>
      <c r="K83" s="258"/>
      <c r="L83" s="259"/>
      <c r="M83" s="260"/>
      <c r="Q83" s="12" t="b">
        <f>IF('Anagrafica Progetto'!$Q$46=1,TRUE,FALSE)</f>
        <v>1</v>
      </c>
    </row>
    <row r="84" spans="2:17" ht="15" customHeight="1" x14ac:dyDescent="0.2">
      <c r="B84" s="225" t="s">
        <v>337</v>
      </c>
      <c r="C84" s="226"/>
      <c r="D84" s="226"/>
      <c r="E84" s="226"/>
      <c r="F84" s="226"/>
      <c r="G84" s="226"/>
      <c r="H84" s="226"/>
      <c r="I84" s="226"/>
      <c r="J84" s="226"/>
      <c r="K84" s="258"/>
      <c r="L84" s="259"/>
      <c r="M84" s="260"/>
      <c r="Q84" s="12" t="b">
        <f>IF('Anagrafica Progetto'!$Q$46=2,TRUE,FALSE)</f>
        <v>0</v>
      </c>
    </row>
    <row r="85" spans="2:17" ht="15" customHeight="1" x14ac:dyDescent="0.2">
      <c r="B85" s="225" t="s">
        <v>325</v>
      </c>
      <c r="C85" s="226"/>
      <c r="D85" s="226"/>
      <c r="E85" s="226"/>
      <c r="F85" s="226"/>
      <c r="G85" s="226"/>
      <c r="H85" s="226"/>
      <c r="I85" s="226"/>
      <c r="J85" s="226"/>
      <c r="K85" s="258"/>
      <c r="L85" s="259"/>
      <c r="M85" s="260"/>
      <c r="Q85" s="12" t="b">
        <f>IF('Anagrafica Progetto'!$Q$46=2,TRUE,FALSE)</f>
        <v>0</v>
      </c>
    </row>
    <row r="86" spans="2:17" ht="15" customHeight="1" x14ac:dyDescent="0.2">
      <c r="B86" s="225" t="s">
        <v>326</v>
      </c>
      <c r="C86" s="226"/>
      <c r="D86" s="226"/>
      <c r="E86" s="226"/>
      <c r="F86" s="226"/>
      <c r="G86" s="226"/>
      <c r="H86" s="226"/>
      <c r="I86" s="226"/>
      <c r="J86" s="226"/>
      <c r="K86" s="258"/>
      <c r="L86" s="259"/>
      <c r="M86" s="260"/>
      <c r="Q86" s="12" t="b">
        <f>IF('Anagrafica Progetto'!$Q$46=2,TRUE,FALSE)</f>
        <v>0</v>
      </c>
    </row>
    <row r="87" spans="2:17" ht="15" customHeight="1" x14ac:dyDescent="0.2">
      <c r="B87" s="225" t="s">
        <v>570</v>
      </c>
      <c r="C87" s="226"/>
      <c r="D87" s="226"/>
      <c r="E87" s="226"/>
      <c r="F87" s="226"/>
      <c r="G87" s="226"/>
      <c r="H87" s="226"/>
      <c r="I87" s="226"/>
      <c r="J87" s="226"/>
      <c r="K87" s="258"/>
      <c r="L87" s="259"/>
      <c r="M87" s="260"/>
      <c r="Q87" s="12" t="b">
        <f>IF('Anagrafica Progetto'!$Q$46=2,TRUE,FALSE)</f>
        <v>0</v>
      </c>
    </row>
    <row r="88" spans="2:17" ht="15" customHeight="1" x14ac:dyDescent="0.2">
      <c r="B88" s="225" t="s">
        <v>571</v>
      </c>
      <c r="C88" s="226"/>
      <c r="D88" s="226"/>
      <c r="E88" s="226"/>
      <c r="F88" s="226"/>
      <c r="G88" s="226"/>
      <c r="H88" s="226"/>
      <c r="I88" s="226"/>
      <c r="J88" s="226"/>
      <c r="K88" s="258"/>
      <c r="L88" s="259"/>
      <c r="M88" s="260"/>
      <c r="Q88" s="12" t="b">
        <f>IF('Anagrafica Progetto'!$Q$46=2,TRUE,FALSE)</f>
        <v>0</v>
      </c>
    </row>
    <row r="89" spans="2:17" ht="15" customHeight="1" x14ac:dyDescent="0.2">
      <c r="B89" s="225" t="s">
        <v>327</v>
      </c>
      <c r="C89" s="226"/>
      <c r="D89" s="226"/>
      <c r="E89" s="226"/>
      <c r="F89" s="226"/>
      <c r="G89" s="226"/>
      <c r="H89" s="226"/>
      <c r="I89" s="226"/>
      <c r="J89" s="226"/>
      <c r="K89" s="258"/>
      <c r="L89" s="259"/>
      <c r="M89" s="260"/>
      <c r="Q89" s="12" t="b">
        <f>IF('Anagrafica Progetto'!$Q$46=2,TRUE,FALSE)</f>
        <v>0</v>
      </c>
    </row>
    <row r="90" spans="2:17" ht="15" customHeight="1" x14ac:dyDescent="0.2">
      <c r="B90" s="225" t="s">
        <v>328</v>
      </c>
      <c r="C90" s="226"/>
      <c r="D90" s="226"/>
      <c r="E90" s="226"/>
      <c r="F90" s="226"/>
      <c r="G90" s="226"/>
      <c r="H90" s="226"/>
      <c r="I90" s="226"/>
      <c r="J90" s="226"/>
      <c r="K90" s="258"/>
      <c r="L90" s="259"/>
      <c r="M90" s="260"/>
      <c r="Q90" s="12" t="b">
        <f>IF('Anagrafica Progetto'!$Q$46=2,TRUE,FALSE)</f>
        <v>0</v>
      </c>
    </row>
    <row r="91" spans="2:17" ht="15" customHeight="1" x14ac:dyDescent="0.2">
      <c r="B91" s="225" t="s">
        <v>329</v>
      </c>
      <c r="C91" s="226"/>
      <c r="D91" s="226"/>
      <c r="E91" s="226"/>
      <c r="F91" s="226"/>
      <c r="G91" s="226"/>
      <c r="H91" s="226"/>
      <c r="I91" s="226"/>
      <c r="J91" s="226"/>
      <c r="K91" s="258"/>
      <c r="L91" s="259"/>
      <c r="M91" s="260"/>
      <c r="Q91" s="12" t="b">
        <f>IF('Anagrafica Progetto'!$Q$46=2,TRUE,FALSE)</f>
        <v>0</v>
      </c>
    </row>
    <row r="92" spans="2:17" ht="15" customHeight="1" x14ac:dyDescent="0.2">
      <c r="B92" s="225" t="s">
        <v>330</v>
      </c>
      <c r="C92" s="226"/>
      <c r="D92" s="226"/>
      <c r="E92" s="226"/>
      <c r="F92" s="226"/>
      <c r="G92" s="226"/>
      <c r="H92" s="226"/>
      <c r="I92" s="226"/>
      <c r="J92" s="226"/>
      <c r="K92" s="258"/>
      <c r="L92" s="259"/>
      <c r="M92" s="260"/>
      <c r="Q92" s="12" t="b">
        <f>IF('Anagrafica Progetto'!$Q$46=2,TRUE,FALSE)</f>
        <v>0</v>
      </c>
    </row>
    <row r="93" spans="2:17" ht="15" customHeight="1" x14ac:dyDescent="0.2">
      <c r="B93" s="225" t="s">
        <v>331</v>
      </c>
      <c r="C93" s="226"/>
      <c r="D93" s="226"/>
      <c r="E93" s="226"/>
      <c r="F93" s="226"/>
      <c r="G93" s="226"/>
      <c r="H93" s="226"/>
      <c r="I93" s="226"/>
      <c r="J93" s="226"/>
      <c r="K93" s="258"/>
      <c r="L93" s="259"/>
      <c r="M93" s="260"/>
      <c r="Q93" s="12" t="b">
        <f>IF('Anagrafica Progetto'!$Q$46=2,TRUE,FALSE)</f>
        <v>0</v>
      </c>
    </row>
    <row r="94" spans="2:17" ht="15" customHeight="1" x14ac:dyDescent="0.2">
      <c r="B94" s="225" t="s">
        <v>332</v>
      </c>
      <c r="C94" s="226"/>
      <c r="D94" s="226"/>
      <c r="E94" s="226"/>
      <c r="F94" s="226"/>
      <c r="G94" s="226"/>
      <c r="H94" s="226"/>
      <c r="I94" s="226"/>
      <c r="J94" s="226"/>
      <c r="K94" s="258"/>
      <c r="L94" s="259"/>
      <c r="M94" s="260"/>
      <c r="Q94" s="12" t="b">
        <f>IF('Anagrafica Progetto'!$Q$46=2,TRUE,FALSE)</f>
        <v>0</v>
      </c>
    </row>
    <row r="95" spans="2:17" ht="15" customHeight="1" x14ac:dyDescent="0.2">
      <c r="B95" s="225" t="s">
        <v>333</v>
      </c>
      <c r="C95" s="226"/>
      <c r="D95" s="226"/>
      <c r="E95" s="226"/>
      <c r="F95" s="226"/>
      <c r="G95" s="226"/>
      <c r="H95" s="226"/>
      <c r="I95" s="226"/>
      <c r="J95" s="226"/>
      <c r="K95" s="258"/>
      <c r="L95" s="259"/>
      <c r="M95" s="260"/>
      <c r="Q95" s="12" t="b">
        <f>IF('Anagrafica Progetto'!$Q$46=2,TRUE,FALSE)</f>
        <v>0</v>
      </c>
    </row>
    <row r="96" spans="2:17" ht="15" customHeight="1" x14ac:dyDescent="0.2">
      <c r="B96" s="225" t="s">
        <v>334</v>
      </c>
      <c r="C96" s="226"/>
      <c r="D96" s="226"/>
      <c r="E96" s="226"/>
      <c r="F96" s="226"/>
      <c r="G96" s="226"/>
      <c r="H96" s="226"/>
      <c r="I96" s="226"/>
      <c r="J96" s="226"/>
      <c r="K96" s="258"/>
      <c r="L96" s="259"/>
      <c r="M96" s="260"/>
      <c r="Q96" s="12" t="b">
        <f>IF('Anagrafica Progetto'!$Q$46=2,TRUE,FALSE)</f>
        <v>0</v>
      </c>
    </row>
    <row r="97" spans="2:17" ht="15" customHeight="1" x14ac:dyDescent="0.2">
      <c r="B97" s="225" t="s">
        <v>335</v>
      </c>
      <c r="C97" s="226"/>
      <c r="D97" s="226"/>
      <c r="E97" s="226"/>
      <c r="F97" s="226"/>
      <c r="G97" s="226"/>
      <c r="H97" s="226"/>
      <c r="I97" s="226"/>
      <c r="J97" s="226"/>
      <c r="K97" s="258"/>
      <c r="L97" s="259"/>
      <c r="M97" s="260"/>
      <c r="Q97" s="12" t="b">
        <f>IF('Anagrafica Progetto'!$Q$46=2,TRUE,FALSE)</f>
        <v>0</v>
      </c>
    </row>
    <row r="98" spans="2:17" ht="15" customHeight="1" x14ac:dyDescent="0.2">
      <c r="B98" s="225" t="s">
        <v>336</v>
      </c>
      <c r="C98" s="226"/>
      <c r="D98" s="226"/>
      <c r="E98" s="226"/>
      <c r="F98" s="226"/>
      <c r="G98" s="226"/>
      <c r="H98" s="226"/>
      <c r="I98" s="226"/>
      <c r="J98" s="226"/>
      <c r="K98" s="258"/>
      <c r="L98" s="259"/>
      <c r="M98" s="260"/>
      <c r="Q98" s="12" t="b">
        <f>IF('Anagrafica Progetto'!$Q$46=2,TRUE,FALSE)</f>
        <v>0</v>
      </c>
    </row>
    <row r="99" spans="2:17" ht="15" customHeight="1" x14ac:dyDescent="0.2">
      <c r="B99" s="225" t="s">
        <v>143</v>
      </c>
      <c r="C99" s="226"/>
      <c r="D99" s="226"/>
      <c r="E99" s="226"/>
      <c r="F99" s="226"/>
      <c r="G99" s="226"/>
      <c r="H99" s="226"/>
      <c r="I99" s="226"/>
      <c r="J99" s="226"/>
      <c r="K99" s="258"/>
      <c r="L99" s="259"/>
      <c r="M99" s="260"/>
      <c r="Q99" s="12" t="b">
        <f>IF('Anagrafica Progetto'!$Q$46=2,TRUE,FALSE)</f>
        <v>0</v>
      </c>
    </row>
    <row r="100" spans="2:17" ht="7.5" customHeight="1" x14ac:dyDescent="0.2"/>
    <row r="101" spans="2:17" ht="15" customHeight="1" x14ac:dyDescent="0.2">
      <c r="B101" s="225" t="s">
        <v>338</v>
      </c>
      <c r="C101" s="226"/>
      <c r="D101" s="226"/>
      <c r="E101" s="226"/>
      <c r="F101" s="226"/>
      <c r="G101" s="226"/>
      <c r="H101" s="226"/>
      <c r="I101" s="226"/>
      <c r="J101" s="226"/>
      <c r="K101" s="242" t="str">
        <f>IF(SUM(K80:K99)=0,"",SUM(K80:K99))</f>
        <v/>
      </c>
      <c r="L101" s="243"/>
      <c r="M101" s="244"/>
    </row>
    <row r="113" spans="2:17" ht="15" customHeight="1" x14ac:dyDescent="0.2">
      <c r="B113" s="105" t="s">
        <v>342</v>
      </c>
      <c r="C113" s="106"/>
      <c r="D113" s="106"/>
      <c r="E113" s="106"/>
      <c r="F113" s="106"/>
      <c r="G113" s="106"/>
      <c r="H113" s="106"/>
      <c r="I113" s="106"/>
      <c r="J113" s="106"/>
      <c r="K113" s="106"/>
      <c r="L113" s="106"/>
      <c r="M113" s="107"/>
      <c r="Q113" s="12" t="b">
        <f>IF(AND(COUNTIF($M$27:$M$37,"X")&gt;=2,$R$27),FALSE,TRUE)</f>
        <v>1</v>
      </c>
    </row>
    <row r="114" spans="2:17" ht="75" customHeight="1" x14ac:dyDescent="0.2">
      <c r="B114" s="257"/>
      <c r="C114" s="257"/>
      <c r="D114" s="257"/>
      <c r="E114" s="257"/>
      <c r="F114" s="257"/>
      <c r="G114" s="257"/>
      <c r="H114" s="257"/>
      <c r="I114" s="257"/>
      <c r="J114" s="257"/>
      <c r="K114" s="257"/>
      <c r="L114" s="257"/>
      <c r="M114" s="257"/>
      <c r="Q114" s="12" t="b">
        <f>IF(AND(COUNTIF($M$27:$M$37,"X")&gt;=2,$M$27="X"),FALSE,TRUE)</f>
        <v>1</v>
      </c>
    </row>
    <row r="117" spans="2:17" ht="30" customHeight="1" x14ac:dyDescent="0.2">
      <c r="B117" s="177" t="s">
        <v>512</v>
      </c>
      <c r="C117" s="177"/>
      <c r="D117" s="177"/>
      <c r="E117" s="177"/>
      <c r="F117" s="177"/>
      <c r="G117" s="177"/>
      <c r="H117" s="177"/>
      <c r="I117" s="177"/>
      <c r="J117" s="177"/>
      <c r="K117" s="177"/>
      <c r="L117" s="177"/>
      <c r="M117" s="177"/>
    </row>
    <row r="118" spans="2:17" ht="15" customHeight="1" x14ac:dyDescent="0.2">
      <c r="B118" s="225" t="s">
        <v>343</v>
      </c>
      <c r="C118" s="226"/>
      <c r="D118" s="226"/>
      <c r="E118" s="226"/>
      <c r="F118" s="226"/>
      <c r="G118" s="226"/>
      <c r="H118" s="226"/>
      <c r="I118" s="226"/>
      <c r="J118" s="226"/>
      <c r="K118" s="254"/>
      <c r="L118" s="256"/>
      <c r="M118" s="255"/>
    </row>
    <row r="119" spans="2:17" ht="15" customHeight="1" x14ac:dyDescent="0.2">
      <c r="B119" s="225" t="s">
        <v>344</v>
      </c>
      <c r="C119" s="226"/>
      <c r="D119" s="226"/>
      <c r="E119" s="226"/>
      <c r="F119" s="226"/>
      <c r="G119" s="226"/>
      <c r="H119" s="226"/>
      <c r="I119" s="226"/>
      <c r="J119" s="226"/>
      <c r="K119" s="254"/>
      <c r="L119" s="256"/>
      <c r="M119" s="255"/>
    </row>
    <row r="120" spans="2:17" ht="15" customHeight="1" x14ac:dyDescent="0.2">
      <c r="B120" s="225" t="s">
        <v>345</v>
      </c>
      <c r="C120" s="226"/>
      <c r="D120" s="226"/>
      <c r="E120" s="226"/>
      <c r="F120" s="226"/>
      <c r="G120" s="226"/>
      <c r="H120" s="226"/>
      <c r="I120" s="226"/>
      <c r="J120" s="226"/>
      <c r="K120" s="254"/>
      <c r="L120" s="256"/>
      <c r="M120" s="255"/>
    </row>
    <row r="123" spans="2:17" ht="30" customHeight="1" x14ac:dyDescent="0.2">
      <c r="B123" s="177" t="s">
        <v>513</v>
      </c>
      <c r="C123" s="177"/>
      <c r="D123" s="177"/>
      <c r="E123" s="177"/>
      <c r="F123" s="177"/>
      <c r="G123" s="177"/>
      <c r="H123" s="177"/>
      <c r="I123" s="177"/>
      <c r="J123" s="177"/>
      <c r="K123" s="177"/>
      <c r="L123" s="177"/>
      <c r="M123" s="177"/>
    </row>
    <row r="124" spans="2:17" ht="15" customHeight="1" x14ac:dyDescent="0.2">
      <c r="B124" s="225" t="s">
        <v>346</v>
      </c>
      <c r="C124" s="226"/>
      <c r="D124" s="226"/>
      <c r="E124" s="226"/>
      <c r="F124" s="226"/>
      <c r="G124" s="226"/>
      <c r="H124" s="226"/>
      <c r="I124" s="226"/>
      <c r="J124" s="226"/>
      <c r="K124" s="254"/>
      <c r="L124" s="256"/>
      <c r="M124" s="255"/>
    </row>
    <row r="125" spans="2:17" ht="15" customHeight="1" x14ac:dyDescent="0.2">
      <c r="B125" s="225" t="s">
        <v>347</v>
      </c>
      <c r="C125" s="226"/>
      <c r="D125" s="226"/>
      <c r="E125" s="226"/>
      <c r="F125" s="226"/>
      <c r="G125" s="226"/>
      <c r="H125" s="226"/>
      <c r="I125" s="226"/>
      <c r="J125" s="226"/>
      <c r="K125" s="254"/>
      <c r="L125" s="256"/>
      <c r="M125" s="255"/>
    </row>
    <row r="126" spans="2:17" ht="15" customHeight="1" x14ac:dyDescent="0.2">
      <c r="B126" s="225" t="s">
        <v>348</v>
      </c>
      <c r="C126" s="226"/>
      <c r="D126" s="226"/>
      <c r="E126" s="226"/>
      <c r="F126" s="226"/>
      <c r="G126" s="226"/>
      <c r="H126" s="226"/>
      <c r="I126" s="226"/>
      <c r="J126" s="226"/>
      <c r="K126" s="254"/>
      <c r="L126" s="256"/>
      <c r="M126" s="255"/>
    </row>
    <row r="127" spans="2:17" ht="15" customHeight="1" x14ac:dyDescent="0.2">
      <c r="B127" s="225" t="s">
        <v>349</v>
      </c>
      <c r="C127" s="226"/>
      <c r="D127" s="226"/>
      <c r="E127" s="226"/>
      <c r="F127" s="226"/>
      <c r="G127" s="226"/>
      <c r="H127" s="226"/>
      <c r="I127" s="226"/>
      <c r="J127" s="226"/>
      <c r="K127" s="254"/>
      <c r="L127" s="256"/>
      <c r="M127" s="255"/>
    </row>
    <row r="130" spans="2:17" ht="30" customHeight="1" x14ac:dyDescent="0.2">
      <c r="B130" s="177" t="s">
        <v>514</v>
      </c>
      <c r="C130" s="177"/>
      <c r="D130" s="177"/>
      <c r="E130" s="177"/>
      <c r="F130" s="177"/>
      <c r="G130" s="177"/>
      <c r="H130" s="177"/>
      <c r="I130" s="177"/>
      <c r="J130" s="177"/>
      <c r="K130" s="177"/>
      <c r="L130" s="177"/>
      <c r="M130" s="177"/>
      <c r="Q130" s="12" t="b">
        <f ca="1">IF('Gestione progetto'!$T$140,FALSE,TRUE)</f>
        <v>1</v>
      </c>
    </row>
    <row r="131" spans="2:17" ht="15" customHeight="1" x14ac:dyDescent="0.2">
      <c r="B131" s="225" t="s">
        <v>343</v>
      </c>
      <c r="C131" s="226"/>
      <c r="D131" s="226"/>
      <c r="E131" s="226"/>
      <c r="F131" s="226"/>
      <c r="G131" s="226"/>
      <c r="H131" s="226"/>
      <c r="I131" s="226"/>
      <c r="J131" s="226"/>
      <c r="K131" s="254"/>
      <c r="L131" s="256"/>
      <c r="M131" s="255"/>
      <c r="Q131" s="12" t="b">
        <f ca="1">IF('Gestione progetto'!$T$140,FALSE,TRUE)</f>
        <v>1</v>
      </c>
    </row>
    <row r="132" spans="2:17" ht="15" customHeight="1" x14ac:dyDescent="0.2">
      <c r="B132" s="225" t="s">
        <v>350</v>
      </c>
      <c r="C132" s="226"/>
      <c r="D132" s="226"/>
      <c r="E132" s="226"/>
      <c r="F132" s="226"/>
      <c r="G132" s="226"/>
      <c r="H132" s="226"/>
      <c r="I132" s="226"/>
      <c r="J132" s="226"/>
      <c r="K132" s="254"/>
      <c r="L132" s="256"/>
      <c r="M132" s="255"/>
      <c r="Q132" s="12" t="b">
        <f ca="1">IF('Gestione progetto'!$T$140,FALSE,TRUE)</f>
        <v>1</v>
      </c>
    </row>
    <row r="133" spans="2:17" ht="15" customHeight="1" x14ac:dyDescent="0.2">
      <c r="B133" s="225" t="s">
        <v>345</v>
      </c>
      <c r="C133" s="226"/>
      <c r="D133" s="226"/>
      <c r="E133" s="226"/>
      <c r="F133" s="226"/>
      <c r="G133" s="226"/>
      <c r="H133" s="226"/>
      <c r="I133" s="226"/>
      <c r="J133" s="226"/>
      <c r="K133" s="254"/>
      <c r="L133" s="256"/>
      <c r="M133" s="255"/>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196" t="s">
        <v>351</v>
      </c>
      <c r="C136" s="196"/>
      <c r="D136" s="196"/>
      <c r="E136" s="196"/>
      <c r="F136" s="196"/>
      <c r="G136" s="196"/>
      <c r="H136" s="196"/>
      <c r="I136" s="196"/>
      <c r="J136" s="237" t="s">
        <v>355</v>
      </c>
      <c r="K136" s="238"/>
      <c r="L136" s="237" t="s">
        <v>356</v>
      </c>
      <c r="M136" s="238"/>
    </row>
    <row r="137" spans="2:17" ht="15" customHeight="1" x14ac:dyDescent="0.2">
      <c r="B137" s="225" t="s">
        <v>312</v>
      </c>
      <c r="C137" s="226"/>
      <c r="D137" s="226"/>
      <c r="E137" s="226"/>
      <c r="F137" s="226"/>
      <c r="G137" s="226"/>
      <c r="H137" s="226"/>
      <c r="I137" s="226"/>
      <c r="J137" s="232">
        <f>SUM(K118:K120)</f>
        <v>0</v>
      </c>
      <c r="K137" s="233"/>
      <c r="L137" s="254"/>
      <c r="M137" s="255"/>
    </row>
    <row r="138" spans="2:17" ht="15" customHeight="1" x14ac:dyDescent="0.2">
      <c r="B138" s="225" t="s">
        <v>352</v>
      </c>
      <c r="C138" s="226"/>
      <c r="D138" s="226"/>
      <c r="E138" s="226"/>
      <c r="F138" s="226"/>
      <c r="G138" s="226"/>
      <c r="H138" s="226"/>
      <c r="I138" s="226"/>
      <c r="J138" s="232">
        <f>SUM(K124:K127)</f>
        <v>0</v>
      </c>
      <c r="K138" s="233"/>
      <c r="L138" s="254"/>
      <c r="M138" s="255"/>
    </row>
    <row r="139" spans="2:17" ht="15" customHeight="1" x14ac:dyDescent="0.2">
      <c r="B139" s="225" t="s">
        <v>353</v>
      </c>
      <c r="C139" s="226"/>
      <c r="D139" s="226"/>
      <c r="E139" s="226"/>
      <c r="F139" s="226"/>
      <c r="G139" s="226"/>
      <c r="H139" s="226"/>
      <c r="I139" s="226"/>
      <c r="J139" s="232">
        <f>SUM(K131:K133)</f>
        <v>0</v>
      </c>
      <c r="K139" s="233"/>
      <c r="L139" s="254"/>
      <c r="M139" s="255"/>
    </row>
    <row r="140" spans="2:17" ht="15" customHeight="1" x14ac:dyDescent="0.2">
      <c r="B140" s="225" t="s">
        <v>354</v>
      </c>
      <c r="C140" s="226"/>
      <c r="D140" s="226"/>
      <c r="E140" s="226"/>
      <c r="F140" s="226"/>
      <c r="G140" s="226"/>
      <c r="H140" s="226"/>
      <c r="I140" s="226"/>
      <c r="J140" s="254"/>
      <c r="K140" s="255"/>
      <c r="L140" s="254"/>
      <c r="M140" s="255"/>
    </row>
    <row r="142" spans="2:17" ht="30" customHeight="1" x14ac:dyDescent="0.2">
      <c r="B142" s="98" t="s">
        <v>1257</v>
      </c>
      <c r="C142" s="99"/>
      <c r="D142" s="99"/>
      <c r="E142" s="99"/>
      <c r="F142" s="99"/>
      <c r="G142" s="99"/>
      <c r="H142" s="99"/>
      <c r="I142" s="99"/>
      <c r="J142" s="99"/>
      <c r="K142" s="99"/>
      <c r="L142" s="99"/>
      <c r="M142" s="100"/>
    </row>
    <row r="145" spans="2:18" ht="15" customHeight="1" x14ac:dyDescent="0.2">
      <c r="B145" s="177" t="s">
        <v>388</v>
      </c>
      <c r="C145" s="177"/>
      <c r="D145" s="177"/>
      <c r="E145" s="177"/>
      <c r="F145" s="177"/>
      <c r="G145" s="177"/>
      <c r="H145" s="177"/>
      <c r="I145" s="177"/>
      <c r="J145" s="177"/>
      <c r="K145" s="177"/>
      <c r="L145" s="177"/>
      <c r="M145" s="177"/>
    </row>
    <row r="146" spans="2:18" ht="15" customHeight="1" x14ac:dyDescent="0.2">
      <c r="B146" s="191" t="s">
        <v>357</v>
      </c>
      <c r="C146" s="191"/>
      <c r="D146" s="191"/>
      <c r="E146" s="191"/>
      <c r="F146" s="191"/>
      <c r="G146" s="191"/>
      <c r="H146" s="191"/>
      <c r="I146" s="191"/>
      <c r="J146" s="191"/>
      <c r="K146" s="191"/>
      <c r="L146" s="191"/>
      <c r="M146" s="1"/>
      <c r="R146" s="12" t="e">
        <f ca="1">MATCH("X",INDIRECT(ADDRESS(ROW(Q146)+Q145,13)&amp;":"&amp;ADDRESS(ROW($Q$165),13)),0)</f>
        <v>#N/A</v>
      </c>
    </row>
    <row r="147" spans="2:18" ht="15" customHeight="1" x14ac:dyDescent="0.2">
      <c r="B147" s="191" t="s">
        <v>358</v>
      </c>
      <c r="C147" s="191"/>
      <c r="D147" s="191"/>
      <c r="E147" s="191"/>
      <c r="F147" s="191"/>
      <c r="G147" s="191"/>
      <c r="H147" s="191"/>
      <c r="I147" s="191"/>
      <c r="J147" s="191"/>
      <c r="K147" s="191"/>
      <c r="L147" s="191"/>
      <c r="M147" s="1"/>
      <c r="R147" s="12" t="e">
        <f ca="1">MATCH("X",INDIRECT(ADDRESS(ROW(Q146)+R146,13)&amp;":"&amp;ADDRESS(ROW(Q165),13)),0)+R146</f>
        <v>#N/A</v>
      </c>
    </row>
    <row r="148" spans="2:18" ht="15" customHeight="1" x14ac:dyDescent="0.2">
      <c r="B148" s="191" t="s">
        <v>359</v>
      </c>
      <c r="C148" s="191"/>
      <c r="D148" s="191"/>
      <c r="E148" s="191"/>
      <c r="F148" s="191"/>
      <c r="G148" s="191"/>
      <c r="H148" s="191"/>
      <c r="I148" s="191"/>
      <c r="J148" s="191"/>
      <c r="K148" s="191"/>
      <c r="L148" s="191"/>
      <c r="M148" s="1"/>
      <c r="R148" s="12" t="e">
        <f ca="1">MATCH("X",INDIRECT(ADDRESS(ROW(Q146)+R147,13)&amp;":"&amp;ADDRESS(ROW(Q165),13)),0)+R147</f>
        <v>#N/A</v>
      </c>
    </row>
    <row r="149" spans="2:18" ht="15" customHeight="1" x14ac:dyDescent="0.2">
      <c r="B149" s="191" t="s">
        <v>360</v>
      </c>
      <c r="C149" s="191"/>
      <c r="D149" s="191"/>
      <c r="E149" s="191"/>
      <c r="F149" s="191"/>
      <c r="G149" s="191"/>
      <c r="H149" s="191"/>
      <c r="I149" s="191"/>
      <c r="J149" s="191"/>
      <c r="K149" s="191"/>
      <c r="L149" s="191"/>
      <c r="M149" s="1"/>
    </row>
    <row r="150" spans="2:18" ht="15" customHeight="1" x14ac:dyDescent="0.2">
      <c r="B150" s="191" t="s">
        <v>361</v>
      </c>
      <c r="C150" s="191"/>
      <c r="D150" s="191"/>
      <c r="E150" s="191"/>
      <c r="F150" s="191"/>
      <c r="G150" s="191"/>
      <c r="H150" s="191"/>
      <c r="I150" s="191"/>
      <c r="J150" s="191"/>
      <c r="K150" s="191"/>
      <c r="L150" s="191"/>
      <c r="M150" s="1"/>
    </row>
    <row r="151" spans="2:18" ht="15" customHeight="1" x14ac:dyDescent="0.2">
      <c r="B151" s="191" t="s">
        <v>362</v>
      </c>
      <c r="C151" s="191"/>
      <c r="D151" s="191"/>
      <c r="E151" s="191"/>
      <c r="F151" s="191"/>
      <c r="G151" s="191"/>
      <c r="H151" s="191"/>
      <c r="I151" s="191"/>
      <c r="J151" s="191"/>
      <c r="K151" s="191"/>
      <c r="L151" s="191"/>
      <c r="M151" s="1"/>
    </row>
    <row r="152" spans="2:18" ht="15" customHeight="1" x14ac:dyDescent="0.2">
      <c r="B152" s="191" t="s">
        <v>363</v>
      </c>
      <c r="C152" s="191"/>
      <c r="D152" s="191"/>
      <c r="E152" s="191"/>
      <c r="F152" s="191"/>
      <c r="G152" s="191"/>
      <c r="H152" s="191"/>
      <c r="I152" s="191"/>
      <c r="J152" s="191"/>
      <c r="K152" s="191"/>
      <c r="L152" s="191"/>
      <c r="M152" s="1"/>
    </row>
    <row r="153" spans="2:18" ht="15" customHeight="1" x14ac:dyDescent="0.2">
      <c r="B153" s="191" t="s">
        <v>364</v>
      </c>
      <c r="C153" s="191"/>
      <c r="D153" s="191"/>
      <c r="E153" s="191"/>
      <c r="F153" s="191"/>
      <c r="G153" s="191"/>
      <c r="H153" s="191"/>
      <c r="I153" s="191"/>
      <c r="J153" s="191"/>
      <c r="K153" s="191"/>
      <c r="L153" s="191"/>
      <c r="M153" s="1"/>
    </row>
    <row r="154" spans="2:18" ht="15" customHeight="1" x14ac:dyDescent="0.2">
      <c r="B154" s="191" t="s">
        <v>365</v>
      </c>
      <c r="C154" s="191"/>
      <c r="D154" s="191"/>
      <c r="E154" s="191"/>
      <c r="F154" s="191"/>
      <c r="G154" s="191"/>
      <c r="H154" s="191"/>
      <c r="I154" s="191"/>
      <c r="J154" s="191"/>
      <c r="K154" s="191"/>
      <c r="L154" s="191"/>
      <c r="M154" s="1"/>
    </row>
    <row r="155" spans="2:18" ht="15" customHeight="1" x14ac:dyDescent="0.2">
      <c r="B155" s="191" t="s">
        <v>366</v>
      </c>
      <c r="C155" s="191"/>
      <c r="D155" s="191"/>
      <c r="E155" s="191"/>
      <c r="F155" s="191"/>
      <c r="G155" s="191"/>
      <c r="H155" s="191"/>
      <c r="I155" s="191"/>
      <c r="J155" s="191"/>
      <c r="K155" s="191"/>
      <c r="L155" s="191"/>
      <c r="M155" s="1"/>
    </row>
    <row r="156" spans="2:18" ht="15" customHeight="1" x14ac:dyDescent="0.2">
      <c r="B156" s="191" t="s">
        <v>367</v>
      </c>
      <c r="C156" s="191"/>
      <c r="D156" s="191"/>
      <c r="E156" s="191"/>
      <c r="F156" s="191"/>
      <c r="G156" s="191"/>
      <c r="H156" s="191"/>
      <c r="I156" s="191"/>
      <c r="J156" s="191"/>
      <c r="K156" s="191"/>
      <c r="L156" s="191"/>
      <c r="M156" s="1"/>
    </row>
    <row r="157" spans="2:18" ht="15" customHeight="1" x14ac:dyDescent="0.2">
      <c r="B157" s="191" t="s">
        <v>368</v>
      </c>
      <c r="C157" s="191"/>
      <c r="D157" s="191"/>
      <c r="E157" s="191"/>
      <c r="F157" s="191"/>
      <c r="G157" s="191"/>
      <c r="H157" s="191"/>
      <c r="I157" s="191"/>
      <c r="J157" s="191"/>
      <c r="K157" s="191"/>
      <c r="L157" s="191"/>
      <c r="M157" s="1"/>
    </row>
    <row r="158" spans="2:18" ht="15" customHeight="1" x14ac:dyDescent="0.2">
      <c r="B158" s="191" t="s">
        <v>369</v>
      </c>
      <c r="C158" s="191"/>
      <c r="D158" s="191"/>
      <c r="E158" s="191"/>
      <c r="F158" s="191"/>
      <c r="G158" s="191"/>
      <c r="H158" s="191"/>
      <c r="I158" s="191"/>
      <c r="J158" s="191"/>
      <c r="K158" s="191"/>
      <c r="L158" s="191"/>
      <c r="M158" s="1"/>
    </row>
    <row r="159" spans="2:18" ht="15" customHeight="1" x14ac:dyDescent="0.2">
      <c r="B159" s="191" t="s">
        <v>370</v>
      </c>
      <c r="C159" s="191"/>
      <c r="D159" s="191"/>
      <c r="E159" s="191"/>
      <c r="F159" s="191"/>
      <c r="G159" s="191"/>
      <c r="H159" s="191"/>
      <c r="I159" s="191"/>
      <c r="J159" s="191"/>
      <c r="K159" s="191"/>
      <c r="L159" s="191"/>
      <c r="M159" s="1"/>
    </row>
    <row r="160" spans="2:18" ht="15" customHeight="1" x14ac:dyDescent="0.2">
      <c r="B160" s="191" t="s">
        <v>371</v>
      </c>
      <c r="C160" s="191"/>
      <c r="D160" s="191"/>
      <c r="E160" s="191"/>
      <c r="F160" s="191"/>
      <c r="G160" s="191"/>
      <c r="H160" s="191"/>
      <c r="I160" s="191"/>
      <c r="J160" s="191"/>
      <c r="K160" s="191"/>
      <c r="L160" s="191"/>
      <c r="M160" s="1"/>
    </row>
    <row r="161" spans="2:17" ht="15" customHeight="1" x14ac:dyDescent="0.2">
      <c r="B161" s="191" t="s">
        <v>372</v>
      </c>
      <c r="C161" s="191"/>
      <c r="D161" s="191"/>
      <c r="E161" s="191"/>
      <c r="F161" s="191"/>
      <c r="G161" s="191"/>
      <c r="H161" s="191"/>
      <c r="I161" s="191"/>
      <c r="J161" s="191"/>
      <c r="K161" s="191"/>
      <c r="L161" s="191"/>
      <c r="M161" s="1"/>
    </row>
    <row r="162" spans="2:17" ht="15" customHeight="1" x14ac:dyDescent="0.2">
      <c r="B162" s="191" t="s">
        <v>373</v>
      </c>
      <c r="C162" s="191"/>
      <c r="D162" s="191"/>
      <c r="E162" s="191"/>
      <c r="F162" s="191"/>
      <c r="G162" s="191"/>
      <c r="H162" s="191"/>
      <c r="I162" s="191"/>
      <c r="J162" s="191"/>
      <c r="K162" s="191"/>
      <c r="L162" s="191"/>
      <c r="M162" s="1"/>
    </row>
    <row r="163" spans="2:17" ht="15" customHeight="1" x14ac:dyDescent="0.2">
      <c r="B163" s="191" t="s">
        <v>374</v>
      </c>
      <c r="C163" s="191"/>
      <c r="D163" s="191"/>
      <c r="E163" s="191"/>
      <c r="F163" s="191"/>
      <c r="G163" s="191"/>
      <c r="H163" s="191"/>
      <c r="I163" s="191"/>
      <c r="J163" s="191"/>
      <c r="K163" s="191"/>
      <c r="L163" s="191"/>
      <c r="M163" s="1"/>
    </row>
    <row r="164" spans="2:17" ht="15" customHeight="1" x14ac:dyDescent="0.2">
      <c r="B164" s="253"/>
      <c r="C164" s="253"/>
      <c r="D164" s="253"/>
      <c r="E164" s="253"/>
      <c r="F164" s="253"/>
      <c r="G164" s="253"/>
      <c r="H164" s="253"/>
      <c r="I164" s="253"/>
      <c r="J164" s="253"/>
      <c r="K164" s="253"/>
      <c r="L164" s="253"/>
      <c r="M164" s="1"/>
    </row>
    <row r="165" spans="2:17" ht="15" customHeight="1" x14ac:dyDescent="0.2">
      <c r="B165" s="253"/>
      <c r="C165" s="253"/>
      <c r="D165" s="253"/>
      <c r="E165" s="253"/>
      <c r="F165" s="253"/>
      <c r="G165" s="253"/>
      <c r="H165" s="253"/>
      <c r="I165" s="253"/>
      <c r="J165" s="253"/>
      <c r="K165" s="253"/>
      <c r="L165" s="253"/>
      <c r="M165" s="1"/>
    </row>
    <row r="167" spans="2:17" ht="15" customHeight="1" x14ac:dyDescent="0.2">
      <c r="B167" s="98" t="s">
        <v>375</v>
      </c>
      <c r="C167" s="99"/>
      <c r="D167" s="99"/>
      <c r="E167" s="99"/>
      <c r="F167" s="99"/>
      <c r="G167" s="99"/>
      <c r="H167" s="99"/>
      <c r="I167" s="99"/>
      <c r="J167" s="99"/>
      <c r="K167" s="99"/>
      <c r="L167" s="99"/>
      <c r="M167" s="100"/>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77" t="s">
        <v>378</v>
      </c>
      <c r="C170" s="177"/>
      <c r="D170" s="177"/>
      <c r="E170" s="177"/>
      <c r="F170" s="177"/>
      <c r="G170" s="177"/>
      <c r="H170" s="177"/>
      <c r="I170" s="177"/>
      <c r="J170" s="177"/>
      <c r="K170" s="177"/>
      <c r="L170" s="177"/>
      <c r="M170" s="177"/>
      <c r="Q170" s="12" t="b">
        <f>IF('Anagrafica Progetto'!$Q$84=1,FALSE,TRUE)</f>
        <v>0</v>
      </c>
    </row>
    <row r="171" spans="2:17" ht="15" customHeight="1" x14ac:dyDescent="0.2">
      <c r="B171" s="231"/>
      <c r="C171" s="231"/>
      <c r="D171" s="231"/>
      <c r="E171" s="231" t="s">
        <v>379</v>
      </c>
      <c r="F171" s="231"/>
      <c r="G171" s="231"/>
      <c r="H171" s="231" t="s">
        <v>380</v>
      </c>
      <c r="I171" s="231"/>
      <c r="J171" s="231"/>
      <c r="K171" s="231" t="s">
        <v>381</v>
      </c>
      <c r="L171" s="231"/>
      <c r="M171" s="231"/>
      <c r="Q171" s="12" t="b">
        <f>IF('Anagrafica Progetto'!$Q$84=1,FALSE,TRUE)</f>
        <v>0</v>
      </c>
    </row>
    <row r="172" spans="2:17" ht="52.5" customHeight="1" x14ac:dyDescent="0.2">
      <c r="B172" s="225" t="s">
        <v>382</v>
      </c>
      <c r="C172" s="226"/>
      <c r="D172" s="227"/>
      <c r="E172" s="229" t="str">
        <f ca="1">IFERROR(IF(INDIRECT(ADDRESS(ROW(B145)+$R$146,2))="","Inserire il nome della realizzazione nella tabella precedente",INDIRECT(ADDRESS(ROW(B145)+$R$146,2))),"")</f>
        <v/>
      </c>
      <c r="F172" s="229"/>
      <c r="G172" s="229"/>
      <c r="H172" s="229" t="str">
        <f ca="1">IFERROR(IF(INDIRECT(ADDRESS(ROW(E145)+$R$147,2))="","Inserire il nome della realizzazione nella tabella precedente",INDIRECT(ADDRESS(ROW(E145)+$R$147,2))),"")</f>
        <v/>
      </c>
      <c r="I172" s="229"/>
      <c r="J172" s="229"/>
      <c r="K172" s="229" t="str">
        <f ca="1">IFERROR(IF(INDIRECT(ADDRESS(ROW(H145)+$R$148,2))="","Inserire il nome della realizzazione nella tabella precedente",INDIRECT(ADDRESS(ROW(H145)+$R$148,2))),"")</f>
        <v/>
      </c>
      <c r="L172" s="229"/>
      <c r="M172" s="229"/>
      <c r="Q172" s="12" t="b">
        <f>IF('Anagrafica Progetto'!$Q$84=1,FALSE,TRUE)</f>
        <v>0</v>
      </c>
    </row>
    <row r="173" spans="2:17" ht="67.5" customHeight="1" x14ac:dyDescent="0.2">
      <c r="B173" s="225" t="s">
        <v>383</v>
      </c>
      <c r="C173" s="226"/>
      <c r="D173" s="227"/>
      <c r="E173" s="252"/>
      <c r="F173" s="252"/>
      <c r="G173" s="252"/>
      <c r="H173" s="252"/>
      <c r="I173" s="252"/>
      <c r="J173" s="252"/>
      <c r="K173" s="252"/>
      <c r="L173" s="252"/>
      <c r="M173" s="252"/>
      <c r="Q173" s="12" t="b">
        <f>IF('Anagrafica Progetto'!$Q$84=1,FALSE,TRUE)</f>
        <v>0</v>
      </c>
    </row>
    <row r="174" spans="2:17" ht="15.75" customHeight="1" x14ac:dyDescent="0.2">
      <c r="B174" s="225" t="s">
        <v>384</v>
      </c>
      <c r="C174" s="226"/>
      <c r="D174" s="227"/>
      <c r="E174" s="252"/>
      <c r="F174" s="252"/>
      <c r="G174" s="252"/>
      <c r="H174" s="252"/>
      <c r="I174" s="252"/>
      <c r="J174" s="252"/>
      <c r="K174" s="252"/>
      <c r="L174" s="252"/>
      <c r="M174" s="252"/>
      <c r="Q174" s="12" t="b">
        <f>IF('Anagrafica Progetto'!$Q$84=1,FALSE,TRUE)</f>
        <v>0</v>
      </c>
    </row>
    <row r="175" spans="2:17" ht="30" customHeight="1" x14ac:dyDescent="0.2">
      <c r="B175" s="225" t="s">
        <v>385</v>
      </c>
      <c r="C175" s="226"/>
      <c r="D175" s="227"/>
      <c r="E175" s="252"/>
      <c r="F175" s="252"/>
      <c r="G175" s="252"/>
      <c r="H175" s="252"/>
      <c r="I175" s="252"/>
      <c r="J175" s="252"/>
      <c r="K175" s="252"/>
      <c r="L175" s="252"/>
      <c r="M175" s="252"/>
      <c r="Q175" s="12" t="b">
        <f>IF('Anagrafica Progetto'!$Q$84=1,FALSE,TRUE)</f>
        <v>0</v>
      </c>
    </row>
    <row r="176" spans="2:17" ht="15" customHeight="1" x14ac:dyDescent="0.2">
      <c r="B176" s="225" t="s">
        <v>396</v>
      </c>
      <c r="C176" s="226"/>
      <c r="D176" s="227"/>
      <c r="E176" s="229" t="str">
        <f ca="1">IF(E172="","","Tutte")</f>
        <v/>
      </c>
      <c r="F176" s="229"/>
      <c r="G176" s="229"/>
      <c r="H176" s="229" t="str">
        <f ca="1">IF(H172="","","Tutte")</f>
        <v/>
      </c>
      <c r="I176" s="229"/>
      <c r="J176" s="229"/>
      <c r="K176" s="229" t="str">
        <f ca="1">IF(K172="","","Tutte")</f>
        <v/>
      </c>
      <c r="L176" s="229"/>
      <c r="M176" s="229"/>
      <c r="Q176" s="12" t="b">
        <f>IF('Anagrafica Progetto'!$Q$84=1,FALSE,TRUE)</f>
        <v>0</v>
      </c>
    </row>
    <row r="177" spans="2:18" ht="15" customHeight="1" x14ac:dyDescent="0.2">
      <c r="B177" s="225" t="s">
        <v>386</v>
      </c>
      <c r="C177" s="226"/>
      <c r="D177" s="227"/>
      <c r="E177" s="251"/>
      <c r="F177" s="251"/>
      <c r="G177" s="251"/>
      <c r="H177" s="251"/>
      <c r="I177" s="251"/>
      <c r="J177" s="251"/>
      <c r="K177" s="251"/>
      <c r="L177" s="251"/>
      <c r="M177" s="251"/>
      <c r="Q177" s="12" t="b">
        <f>IF('Anagrafica Progetto'!$Q$84=1,FALSE,TRUE)</f>
        <v>0</v>
      </c>
    </row>
    <row r="178" spans="2:18" ht="15" customHeight="1" x14ac:dyDescent="0.2">
      <c r="B178" s="225">
        <v>2015</v>
      </c>
      <c r="C178" s="226"/>
      <c r="D178" s="227"/>
      <c r="E178" s="251"/>
      <c r="F178" s="251"/>
      <c r="G178" s="251"/>
      <c r="H178" s="251"/>
      <c r="I178" s="251"/>
      <c r="J178" s="251"/>
      <c r="K178" s="251"/>
      <c r="L178" s="251"/>
      <c r="M178" s="251"/>
      <c r="Q178" s="12" t="b">
        <f>IF(AND(R178=FALSE,'Anagrafica Progetto'!$Q$84=1),FALSE,TRUE)</f>
        <v>0</v>
      </c>
      <c r="R178" s="12" t="b">
        <f>IF(OR($H$73="",$H$76=""),FALSE,IF(AND(B178&gt;=YEAR($H$73),B178&lt;YEAR($H$76)),FALSE,TRUE))</f>
        <v>0</v>
      </c>
    </row>
    <row r="179" spans="2:18" ht="15" customHeight="1" x14ac:dyDescent="0.2">
      <c r="B179" s="225">
        <v>2016</v>
      </c>
      <c r="C179" s="226"/>
      <c r="D179" s="227"/>
      <c r="E179" s="251"/>
      <c r="F179" s="251"/>
      <c r="G179" s="251"/>
      <c r="H179" s="251"/>
      <c r="I179" s="251"/>
      <c r="J179" s="251"/>
      <c r="K179" s="251"/>
      <c r="L179" s="251"/>
      <c r="M179" s="251"/>
      <c r="Q179" s="12" t="b">
        <f>IF(AND(R179=FALSE,'Anagrafica Progetto'!$Q$84=1),FALSE,TRUE)</f>
        <v>0</v>
      </c>
      <c r="R179" s="12" t="b">
        <f t="shared" ref="R179:R185" si="2">IF(OR($H$73="",$H$76=""),FALSE,IF(AND(B179&gt;=YEAR($H$73),B179&lt;YEAR($H$76)),FALSE,TRUE))</f>
        <v>0</v>
      </c>
    </row>
    <row r="180" spans="2:18" ht="15" customHeight="1" x14ac:dyDescent="0.2">
      <c r="B180" s="225">
        <v>2017</v>
      </c>
      <c r="C180" s="226"/>
      <c r="D180" s="227"/>
      <c r="E180" s="251"/>
      <c r="F180" s="251"/>
      <c r="G180" s="251"/>
      <c r="H180" s="251"/>
      <c r="I180" s="251"/>
      <c r="J180" s="251"/>
      <c r="K180" s="251"/>
      <c r="L180" s="251"/>
      <c r="M180" s="251"/>
      <c r="Q180" s="12" t="b">
        <f>IF(AND(R180=FALSE,'Anagrafica Progetto'!$Q$84=1),FALSE,TRUE)</f>
        <v>0</v>
      </c>
      <c r="R180" s="12" t="b">
        <f t="shared" si="2"/>
        <v>0</v>
      </c>
    </row>
    <row r="181" spans="2:18" ht="15" customHeight="1" x14ac:dyDescent="0.2">
      <c r="B181" s="225">
        <v>2018</v>
      </c>
      <c r="C181" s="226"/>
      <c r="D181" s="227"/>
      <c r="E181" s="251"/>
      <c r="F181" s="251"/>
      <c r="G181" s="251"/>
      <c r="H181" s="251"/>
      <c r="I181" s="251"/>
      <c r="J181" s="251"/>
      <c r="K181" s="251"/>
      <c r="L181" s="251"/>
      <c r="M181" s="251"/>
      <c r="Q181" s="12" t="b">
        <f>IF(AND(R181=FALSE,'Anagrafica Progetto'!$Q$84=1),FALSE,TRUE)</f>
        <v>0</v>
      </c>
      <c r="R181" s="12" t="b">
        <f t="shared" si="2"/>
        <v>0</v>
      </c>
    </row>
    <row r="182" spans="2:18" ht="15" customHeight="1" x14ac:dyDescent="0.2">
      <c r="B182" s="225">
        <v>2019</v>
      </c>
      <c r="C182" s="226"/>
      <c r="D182" s="227"/>
      <c r="E182" s="251"/>
      <c r="F182" s="251"/>
      <c r="G182" s="251"/>
      <c r="H182" s="251"/>
      <c r="I182" s="251"/>
      <c r="J182" s="251"/>
      <c r="K182" s="251"/>
      <c r="L182" s="251"/>
      <c r="M182" s="251"/>
      <c r="Q182" s="12" t="b">
        <f>IF(AND(R182=FALSE,'Anagrafica Progetto'!$Q$84=1),FALSE,TRUE)</f>
        <v>0</v>
      </c>
      <c r="R182" s="12" t="b">
        <f t="shared" si="2"/>
        <v>0</v>
      </c>
    </row>
    <row r="183" spans="2:18" ht="15" customHeight="1" x14ac:dyDescent="0.2">
      <c r="B183" s="225">
        <v>2020</v>
      </c>
      <c r="C183" s="226"/>
      <c r="D183" s="227"/>
      <c r="E183" s="251"/>
      <c r="F183" s="251"/>
      <c r="G183" s="251"/>
      <c r="H183" s="251"/>
      <c r="I183" s="251"/>
      <c r="J183" s="251"/>
      <c r="K183" s="251"/>
      <c r="L183" s="251"/>
      <c r="M183" s="251"/>
      <c r="Q183" s="12" t="b">
        <f>IF(AND(R183=FALSE,'Anagrafica Progetto'!$Q$84=1),FALSE,TRUE)</f>
        <v>0</v>
      </c>
      <c r="R183" s="12" t="b">
        <f t="shared" si="2"/>
        <v>0</v>
      </c>
    </row>
    <row r="184" spans="2:18" ht="15" customHeight="1" x14ac:dyDescent="0.2">
      <c r="B184" s="225">
        <v>2021</v>
      </c>
      <c r="C184" s="226"/>
      <c r="D184" s="227"/>
      <c r="E184" s="251"/>
      <c r="F184" s="251"/>
      <c r="G184" s="251"/>
      <c r="H184" s="251"/>
      <c r="I184" s="251"/>
      <c r="J184" s="251"/>
      <c r="K184" s="251"/>
      <c r="L184" s="251"/>
      <c r="M184" s="251"/>
      <c r="Q184" s="12" t="b">
        <f>IF(AND(R184=FALSE,'Anagrafica Progetto'!$Q$84=1),FALSE,TRUE)</f>
        <v>0</v>
      </c>
      <c r="R184" s="12" t="b">
        <f t="shared" si="2"/>
        <v>0</v>
      </c>
    </row>
    <row r="185" spans="2:18" ht="15" customHeight="1" x14ac:dyDescent="0.2">
      <c r="B185" s="225">
        <v>2022</v>
      </c>
      <c r="C185" s="226"/>
      <c r="D185" s="227"/>
      <c r="E185" s="251"/>
      <c r="F185" s="251"/>
      <c r="G185" s="251"/>
      <c r="H185" s="251"/>
      <c r="I185" s="251"/>
      <c r="J185" s="251"/>
      <c r="K185" s="251"/>
      <c r="L185" s="251"/>
      <c r="M185" s="251"/>
      <c r="Q185" s="12" t="b">
        <f>IF(AND(R185=FALSE,'Anagrafica Progetto'!$Q$84=1),FALSE,TRUE)</f>
        <v>0</v>
      </c>
      <c r="R185" s="12" t="b">
        <f t="shared" si="2"/>
        <v>0</v>
      </c>
    </row>
    <row r="186" spans="2:18" ht="15" customHeight="1" x14ac:dyDescent="0.2">
      <c r="B186" s="225" t="s">
        <v>387</v>
      </c>
      <c r="C186" s="226"/>
      <c r="D186" s="227"/>
      <c r="E186" s="251"/>
      <c r="F186" s="251"/>
      <c r="G186" s="251"/>
      <c r="H186" s="251"/>
      <c r="I186" s="251"/>
      <c r="J186" s="251"/>
      <c r="K186" s="251"/>
      <c r="L186" s="251"/>
      <c r="M186" s="251"/>
      <c r="Q186" s="12" t="b">
        <f>IF('Anagrafica Progetto'!$Q$84=1,FALSE,TRUE)</f>
        <v>0</v>
      </c>
    </row>
    <row r="187" spans="2:18" ht="15" customHeight="1" x14ac:dyDescent="0.2">
      <c r="Q187" s="12" t="b">
        <f>IF('Anagrafica Progetto'!$Q$84=1,FALSE,TRUE)</f>
        <v>0</v>
      </c>
    </row>
    <row r="188" spans="2:18" ht="135" customHeight="1" x14ac:dyDescent="0.2">
      <c r="B188" s="98" t="s">
        <v>577</v>
      </c>
      <c r="C188" s="99"/>
      <c r="D188" s="99"/>
      <c r="E188" s="99"/>
      <c r="F188" s="99"/>
      <c r="G188" s="99"/>
      <c r="H188" s="99"/>
      <c r="I188" s="99"/>
      <c r="J188" s="99"/>
      <c r="K188" s="99"/>
      <c r="L188" s="99"/>
      <c r="M188" s="100"/>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77" t="s">
        <v>395</v>
      </c>
      <c r="C191" s="177"/>
      <c r="D191" s="177"/>
      <c r="E191" s="177"/>
      <c r="F191" s="177"/>
      <c r="G191" s="177"/>
      <c r="H191" s="177"/>
      <c r="I191" s="177"/>
      <c r="J191" s="177"/>
      <c r="K191" s="177"/>
      <c r="L191" s="177"/>
      <c r="M191" s="177"/>
      <c r="Q191" s="12" t="b">
        <f>IF(AND('Anagrafica Progetto'!$Q$84=2,'Anagrafica Progetto'!$Q$89),FALSE,TRUE)</f>
        <v>1</v>
      </c>
    </row>
    <row r="192" spans="2:18" ht="15" customHeight="1" x14ac:dyDescent="0.2">
      <c r="B192" s="231"/>
      <c r="C192" s="231"/>
      <c r="D192" s="231"/>
      <c r="E192" s="231" t="s">
        <v>379</v>
      </c>
      <c r="F192" s="231"/>
      <c r="G192" s="231"/>
      <c r="H192" s="231" t="s">
        <v>380</v>
      </c>
      <c r="I192" s="231"/>
      <c r="J192" s="231"/>
      <c r="K192" s="231" t="s">
        <v>381</v>
      </c>
      <c r="L192" s="231"/>
      <c r="M192" s="231"/>
      <c r="Q192" s="12" t="b">
        <f>IF(AND('Anagrafica Progetto'!$Q$84=2,'Anagrafica Progetto'!$Q$89),FALSE,TRUE)</f>
        <v>1</v>
      </c>
    </row>
    <row r="193" spans="2:18" ht="52.5" customHeight="1" x14ac:dyDescent="0.2">
      <c r="B193" s="225" t="s">
        <v>382</v>
      </c>
      <c r="C193" s="226"/>
      <c r="D193" s="227"/>
      <c r="E193" s="229" t="str">
        <f ca="1">IFERROR(IF(INDIRECT(ADDRESS(ROW(B145)+$R$146,2))="","Inserire il nome della realizzazione nella tabella precedente",INDIRECT(ADDRESS(ROW(B145)+$R$146,2))),"")</f>
        <v/>
      </c>
      <c r="F193" s="229"/>
      <c r="G193" s="229"/>
      <c r="H193" s="229" t="str">
        <f ca="1">IFERROR(IF(INDIRECT(ADDRESS(ROW(E145)+$R$147,2))="","Inserire il nome della realizzazione nella tabella precedente",INDIRECT(ADDRESS(ROW(E145)+$R$147,2))),"")</f>
        <v/>
      </c>
      <c r="I193" s="229"/>
      <c r="J193" s="229"/>
      <c r="K193" s="229" t="str">
        <f ca="1">IFERROR(IF(INDIRECT(ADDRESS(ROW(H145)+$R$148,2))="","Inserire il nome della realizzazione nella tabella precedente",INDIRECT(ADDRESS(ROW(H145)+$R$148,2))),"")</f>
        <v/>
      </c>
      <c r="L193" s="229"/>
      <c r="M193" s="229"/>
      <c r="Q193" s="12" t="b">
        <f>IF(AND('Anagrafica Progetto'!$Q$84=2,'Anagrafica Progetto'!$Q$89),FALSE,TRUE)</f>
        <v>1</v>
      </c>
    </row>
    <row r="194" spans="2:18" ht="67.5" customHeight="1" x14ac:dyDescent="0.2">
      <c r="B194" s="225" t="s">
        <v>383</v>
      </c>
      <c r="C194" s="226"/>
      <c r="D194" s="227"/>
      <c r="E194" s="252"/>
      <c r="F194" s="252"/>
      <c r="G194" s="252"/>
      <c r="H194" s="252"/>
      <c r="I194" s="252"/>
      <c r="J194" s="252"/>
      <c r="K194" s="252"/>
      <c r="L194" s="252"/>
      <c r="M194" s="252"/>
      <c r="Q194" s="12" t="b">
        <f>IF(AND('Anagrafica Progetto'!$Q$84=2,'Anagrafica Progetto'!$Q$89),FALSE,TRUE)</f>
        <v>1</v>
      </c>
    </row>
    <row r="195" spans="2:18" ht="15.75" customHeight="1" x14ac:dyDescent="0.2">
      <c r="B195" s="225" t="s">
        <v>384</v>
      </c>
      <c r="C195" s="226"/>
      <c r="D195" s="227"/>
      <c r="E195" s="252"/>
      <c r="F195" s="252"/>
      <c r="G195" s="252"/>
      <c r="H195" s="252"/>
      <c r="I195" s="252"/>
      <c r="J195" s="252"/>
      <c r="K195" s="252"/>
      <c r="L195" s="252"/>
      <c r="M195" s="252"/>
      <c r="Q195" s="12" t="b">
        <f>IF(AND('Anagrafica Progetto'!$Q$84=2,'Anagrafica Progetto'!$Q$89),FALSE,TRUE)</f>
        <v>1</v>
      </c>
    </row>
    <row r="196" spans="2:18" ht="30" customHeight="1" x14ac:dyDescent="0.2">
      <c r="B196" s="225" t="s">
        <v>385</v>
      </c>
      <c r="C196" s="226"/>
      <c r="D196" s="227"/>
      <c r="E196" s="252"/>
      <c r="F196" s="252"/>
      <c r="G196" s="252"/>
      <c r="H196" s="252"/>
      <c r="I196" s="252"/>
      <c r="J196" s="252"/>
      <c r="K196" s="252"/>
      <c r="L196" s="252"/>
      <c r="M196" s="252"/>
      <c r="Q196" s="12" t="b">
        <f>IF(AND('Anagrafica Progetto'!$Q$84=2,'Anagrafica Progetto'!$Q$89),FALSE,TRUE)</f>
        <v>1</v>
      </c>
    </row>
    <row r="197" spans="2:18" ht="15" customHeight="1" x14ac:dyDescent="0.2">
      <c r="B197" s="225" t="s">
        <v>396</v>
      </c>
      <c r="C197" s="226"/>
      <c r="D197" s="227"/>
      <c r="E197" s="229" t="str">
        <f ca="1">IF(E193="","","Più sviluppate")</f>
        <v/>
      </c>
      <c r="F197" s="229"/>
      <c r="G197" s="229"/>
      <c r="H197" s="229" t="str">
        <f ca="1">IF(H193="","","Più sviluppate")</f>
        <v/>
      </c>
      <c r="I197" s="229"/>
      <c r="J197" s="229"/>
      <c r="K197" s="229" t="str">
        <f ca="1">IF(K193="","","Più sviluppate")</f>
        <v/>
      </c>
      <c r="L197" s="229"/>
      <c r="M197" s="229"/>
      <c r="Q197" s="12" t="b">
        <f>IF(AND('Anagrafica Progetto'!$Q$84=2,'Anagrafica Progetto'!$Q$89),FALSE,TRUE)</f>
        <v>1</v>
      </c>
    </row>
    <row r="198" spans="2:18" ht="15" customHeight="1" x14ac:dyDescent="0.2">
      <c r="B198" s="225" t="s">
        <v>386</v>
      </c>
      <c r="C198" s="226"/>
      <c r="D198" s="227"/>
      <c r="E198" s="251"/>
      <c r="F198" s="251"/>
      <c r="G198" s="251"/>
      <c r="H198" s="251"/>
      <c r="I198" s="251"/>
      <c r="J198" s="251"/>
      <c r="K198" s="251"/>
      <c r="L198" s="251"/>
      <c r="M198" s="251"/>
      <c r="Q198" s="12" t="b">
        <f>IF(AND('Anagrafica Progetto'!$Q$84=2,'Anagrafica Progetto'!$Q$89),FALSE,TRUE)</f>
        <v>1</v>
      </c>
    </row>
    <row r="199" spans="2:18" ht="15" customHeight="1" x14ac:dyDescent="0.2">
      <c r="B199" s="225">
        <v>2015</v>
      </c>
      <c r="C199" s="226"/>
      <c r="D199" s="227"/>
      <c r="E199" s="251"/>
      <c r="F199" s="251"/>
      <c r="G199" s="251"/>
      <c r="H199" s="251"/>
      <c r="I199" s="251"/>
      <c r="J199" s="251"/>
      <c r="K199" s="251"/>
      <c r="L199" s="251"/>
      <c r="M199" s="251"/>
      <c r="Q199" s="12" t="b">
        <f>IF(AND('Anagrafica Progetto'!$Q$84=2,'Anagrafica Progetto'!$Q$89,R199=FALSE),FALSE,TRUE)</f>
        <v>1</v>
      </c>
      <c r="R199" s="12" t="b">
        <f>IF(OR($H$73="",$H$76=""),FALSE,IF(AND(B199&gt;=YEAR($H$73),B199&lt;YEAR($H$76)),FALSE,TRUE))</f>
        <v>0</v>
      </c>
    </row>
    <row r="200" spans="2:18" ht="15" customHeight="1" x14ac:dyDescent="0.2">
      <c r="B200" s="225">
        <v>2016</v>
      </c>
      <c r="C200" s="226"/>
      <c r="D200" s="227"/>
      <c r="E200" s="251"/>
      <c r="F200" s="251"/>
      <c r="G200" s="251"/>
      <c r="H200" s="251"/>
      <c r="I200" s="251"/>
      <c r="J200" s="251"/>
      <c r="K200" s="251"/>
      <c r="L200" s="251"/>
      <c r="M200" s="251"/>
      <c r="Q200" s="12" t="b">
        <f>IF(AND('Anagrafica Progetto'!$Q$84=2,'Anagrafica Progetto'!$Q$89,R200=FALSE),FALSE,TRUE)</f>
        <v>1</v>
      </c>
      <c r="R200" s="12" t="b">
        <f t="shared" ref="R200:R206" si="3">IF(OR($H$73="",$H$76=""),FALSE,IF(AND(B200&gt;=YEAR($H$73),B200&lt;YEAR($H$76)),FALSE,TRUE))</f>
        <v>0</v>
      </c>
    </row>
    <row r="201" spans="2:18" ht="15" customHeight="1" x14ac:dyDescent="0.2">
      <c r="B201" s="225">
        <v>2017</v>
      </c>
      <c r="C201" s="226"/>
      <c r="D201" s="227"/>
      <c r="E201" s="251"/>
      <c r="F201" s="251"/>
      <c r="G201" s="251"/>
      <c r="H201" s="251"/>
      <c r="I201" s="251"/>
      <c r="J201" s="251"/>
      <c r="K201" s="251"/>
      <c r="L201" s="251"/>
      <c r="M201" s="251"/>
      <c r="Q201" s="12" t="b">
        <f>IF(AND('Anagrafica Progetto'!$Q$84=2,'Anagrafica Progetto'!$Q$89,R201=FALSE),FALSE,TRUE)</f>
        <v>1</v>
      </c>
      <c r="R201" s="12" t="b">
        <f t="shared" si="3"/>
        <v>0</v>
      </c>
    </row>
    <row r="202" spans="2:18" ht="15" customHeight="1" x14ac:dyDescent="0.2">
      <c r="B202" s="225">
        <v>2018</v>
      </c>
      <c r="C202" s="226"/>
      <c r="D202" s="227"/>
      <c r="E202" s="251"/>
      <c r="F202" s="251"/>
      <c r="G202" s="251"/>
      <c r="H202" s="251"/>
      <c r="I202" s="251"/>
      <c r="J202" s="251"/>
      <c r="K202" s="251"/>
      <c r="L202" s="251"/>
      <c r="M202" s="251"/>
      <c r="Q202" s="12" t="b">
        <f>IF(AND('Anagrafica Progetto'!$Q$84=2,'Anagrafica Progetto'!$Q$89,R202=FALSE),FALSE,TRUE)</f>
        <v>1</v>
      </c>
      <c r="R202" s="12" t="b">
        <f t="shared" si="3"/>
        <v>0</v>
      </c>
    </row>
    <row r="203" spans="2:18" ht="15" customHeight="1" x14ac:dyDescent="0.2">
      <c r="B203" s="225">
        <v>2019</v>
      </c>
      <c r="C203" s="226"/>
      <c r="D203" s="227"/>
      <c r="E203" s="251"/>
      <c r="F203" s="251"/>
      <c r="G203" s="251"/>
      <c r="H203" s="251"/>
      <c r="I203" s="251"/>
      <c r="J203" s="251"/>
      <c r="K203" s="251"/>
      <c r="L203" s="251"/>
      <c r="M203" s="251"/>
      <c r="Q203" s="12" t="b">
        <f>IF(AND('Anagrafica Progetto'!$Q$84=2,'Anagrafica Progetto'!$Q$89,R203=FALSE),FALSE,TRUE)</f>
        <v>1</v>
      </c>
      <c r="R203" s="12" t="b">
        <f t="shared" si="3"/>
        <v>0</v>
      </c>
    </row>
    <row r="204" spans="2:18" ht="15" customHeight="1" x14ac:dyDescent="0.2">
      <c r="B204" s="225">
        <v>2020</v>
      </c>
      <c r="C204" s="226"/>
      <c r="D204" s="227"/>
      <c r="E204" s="251"/>
      <c r="F204" s="251"/>
      <c r="G204" s="251"/>
      <c r="H204" s="251"/>
      <c r="I204" s="251"/>
      <c r="J204" s="251"/>
      <c r="K204" s="251"/>
      <c r="L204" s="251"/>
      <c r="M204" s="251"/>
      <c r="Q204" s="12" t="b">
        <f>IF(AND('Anagrafica Progetto'!$Q$84=2,'Anagrafica Progetto'!$Q$89,R204=FALSE),FALSE,TRUE)</f>
        <v>1</v>
      </c>
      <c r="R204" s="12" t="b">
        <f t="shared" si="3"/>
        <v>0</v>
      </c>
    </row>
    <row r="205" spans="2:18" ht="15" customHeight="1" x14ac:dyDescent="0.2">
      <c r="B205" s="225">
        <v>2021</v>
      </c>
      <c r="C205" s="226"/>
      <c r="D205" s="227"/>
      <c r="E205" s="251"/>
      <c r="F205" s="251"/>
      <c r="G205" s="251"/>
      <c r="H205" s="251"/>
      <c r="I205" s="251"/>
      <c r="J205" s="251"/>
      <c r="K205" s="251"/>
      <c r="L205" s="251"/>
      <c r="M205" s="251"/>
      <c r="Q205" s="12" t="b">
        <f>IF(AND('Anagrafica Progetto'!$Q$84=2,'Anagrafica Progetto'!$Q$89,R205=FALSE),FALSE,TRUE)</f>
        <v>1</v>
      </c>
      <c r="R205" s="12" t="b">
        <f t="shared" si="3"/>
        <v>0</v>
      </c>
    </row>
    <row r="206" spans="2:18" ht="15" customHeight="1" x14ac:dyDescent="0.2">
      <c r="B206" s="225">
        <v>2022</v>
      </c>
      <c r="C206" s="226"/>
      <c r="D206" s="227"/>
      <c r="E206" s="251"/>
      <c r="F206" s="251"/>
      <c r="G206" s="251"/>
      <c r="H206" s="251"/>
      <c r="I206" s="251"/>
      <c r="J206" s="251"/>
      <c r="K206" s="251"/>
      <c r="L206" s="251"/>
      <c r="M206" s="251"/>
      <c r="Q206" s="12" t="b">
        <f>IF(AND('Anagrafica Progetto'!$Q$84=2,'Anagrafica Progetto'!$Q$89,R206=FALSE),FALSE,TRUE)</f>
        <v>1</v>
      </c>
      <c r="R206" s="12" t="b">
        <f t="shared" si="3"/>
        <v>0</v>
      </c>
    </row>
    <row r="207" spans="2:18" ht="15" customHeight="1" x14ac:dyDescent="0.2">
      <c r="B207" s="225" t="s">
        <v>387</v>
      </c>
      <c r="C207" s="226"/>
      <c r="D207" s="227"/>
      <c r="E207" s="251"/>
      <c r="F207" s="251"/>
      <c r="G207" s="251"/>
      <c r="H207" s="251"/>
      <c r="I207" s="251"/>
      <c r="J207" s="251"/>
      <c r="K207" s="251"/>
      <c r="L207" s="251"/>
      <c r="M207" s="251"/>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98" t="s">
        <v>572</v>
      </c>
      <c r="C209" s="99"/>
      <c r="D209" s="99"/>
      <c r="E209" s="99"/>
      <c r="F209" s="99"/>
      <c r="G209" s="99"/>
      <c r="H209" s="99"/>
      <c r="I209" s="99"/>
      <c r="J209" s="99"/>
      <c r="K209" s="99"/>
      <c r="L209" s="99"/>
      <c r="M209" s="100"/>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77" t="s">
        <v>395</v>
      </c>
      <c r="C212" s="177"/>
      <c r="D212" s="177"/>
      <c r="E212" s="177"/>
      <c r="F212" s="177"/>
      <c r="G212" s="177"/>
      <c r="H212" s="177"/>
      <c r="I212" s="177"/>
      <c r="J212" s="177"/>
      <c r="K212" s="177"/>
      <c r="L212" s="177"/>
      <c r="M212" s="177"/>
      <c r="Q212" s="12" t="b">
        <f>IF(AND('Anagrafica Progetto'!$Q$84=2,'Anagrafica Progetto'!$Q$90),FALSE,TRUE)</f>
        <v>1</v>
      </c>
    </row>
    <row r="213" spans="2:18" ht="15" customHeight="1" x14ac:dyDescent="0.2">
      <c r="B213" s="231"/>
      <c r="C213" s="231"/>
      <c r="D213" s="231"/>
      <c r="E213" s="231" t="s">
        <v>379</v>
      </c>
      <c r="F213" s="231"/>
      <c r="G213" s="231"/>
      <c r="H213" s="231" t="s">
        <v>380</v>
      </c>
      <c r="I213" s="231"/>
      <c r="J213" s="231"/>
      <c r="K213" s="231" t="s">
        <v>381</v>
      </c>
      <c r="L213" s="231"/>
      <c r="M213" s="231"/>
      <c r="Q213" s="12" t="b">
        <f>IF(AND('Anagrafica Progetto'!$Q$84=2,'Anagrafica Progetto'!$Q$90),FALSE,TRUE)</f>
        <v>1</v>
      </c>
    </row>
    <row r="214" spans="2:18" ht="52.5" customHeight="1" x14ac:dyDescent="0.2">
      <c r="B214" s="225" t="s">
        <v>382</v>
      </c>
      <c r="C214" s="226"/>
      <c r="D214" s="227"/>
      <c r="E214" s="229" t="str">
        <f ca="1">IFERROR(IF(INDIRECT(ADDRESS(ROW(B145)+$R$146,2))="","Inserire il nome della realizzazione nella tabella precedente",INDIRECT(ADDRESS(ROW(B145)+$R$146,2))),"")</f>
        <v/>
      </c>
      <c r="F214" s="229"/>
      <c r="G214" s="229"/>
      <c r="H214" s="229" t="str">
        <f ca="1">IFERROR(IF(INDIRECT(ADDRESS(ROW(E145)+$R$147,2))="","Inserire il nome della realizzazione nella tabella precedente",INDIRECT(ADDRESS(ROW(E145)+$R$147,2))),"")</f>
        <v/>
      </c>
      <c r="I214" s="229"/>
      <c r="J214" s="229"/>
      <c r="K214" s="229" t="str">
        <f ca="1">IFERROR(IF(INDIRECT(ADDRESS(ROW(H145)+$R$148,2))="","Inserire il nome della realizzazione nella tabella precedente",INDIRECT(ADDRESS(ROW(H145)+$R$148,2))),"")</f>
        <v/>
      </c>
      <c r="L214" s="229"/>
      <c r="M214" s="229"/>
      <c r="Q214" s="12" t="b">
        <f>IF(AND('Anagrafica Progetto'!$Q$84=2,'Anagrafica Progetto'!$Q$90),FALSE,TRUE)</f>
        <v>1</v>
      </c>
    </row>
    <row r="215" spans="2:18" ht="67.5" customHeight="1" x14ac:dyDescent="0.2">
      <c r="B215" s="225" t="s">
        <v>383</v>
      </c>
      <c r="C215" s="226"/>
      <c r="D215" s="227"/>
      <c r="E215" s="252"/>
      <c r="F215" s="252"/>
      <c r="G215" s="252"/>
      <c r="H215" s="252"/>
      <c r="I215" s="252"/>
      <c r="J215" s="252"/>
      <c r="K215" s="252"/>
      <c r="L215" s="252"/>
      <c r="M215" s="252"/>
      <c r="Q215" s="12" t="b">
        <f>IF(AND('Anagrafica Progetto'!$Q$84=2,'Anagrafica Progetto'!$Q$90),FALSE,TRUE)</f>
        <v>1</v>
      </c>
    </row>
    <row r="216" spans="2:18" ht="15.75" customHeight="1" x14ac:dyDescent="0.2">
      <c r="B216" s="225" t="s">
        <v>384</v>
      </c>
      <c r="C216" s="226"/>
      <c r="D216" s="227"/>
      <c r="E216" s="252"/>
      <c r="F216" s="252"/>
      <c r="G216" s="252"/>
      <c r="H216" s="252"/>
      <c r="I216" s="252"/>
      <c r="J216" s="252"/>
      <c r="K216" s="252"/>
      <c r="L216" s="252"/>
      <c r="M216" s="252"/>
      <c r="Q216" s="12" t="b">
        <f>IF(AND('Anagrafica Progetto'!$Q$84=2,'Anagrafica Progetto'!$Q$90),FALSE,TRUE)</f>
        <v>1</v>
      </c>
    </row>
    <row r="217" spans="2:18" ht="30" customHeight="1" x14ac:dyDescent="0.2">
      <c r="B217" s="225" t="s">
        <v>385</v>
      </c>
      <c r="C217" s="226"/>
      <c r="D217" s="227"/>
      <c r="E217" s="252"/>
      <c r="F217" s="252"/>
      <c r="G217" s="252"/>
      <c r="H217" s="252"/>
      <c r="I217" s="252"/>
      <c r="J217" s="252"/>
      <c r="K217" s="252"/>
      <c r="L217" s="252"/>
      <c r="M217" s="252"/>
      <c r="Q217" s="12" t="b">
        <f>IF(AND('Anagrafica Progetto'!$Q$84=2,'Anagrafica Progetto'!$Q$90),FALSE,TRUE)</f>
        <v>1</v>
      </c>
    </row>
    <row r="218" spans="2:18" ht="15" customHeight="1" x14ac:dyDescent="0.2">
      <c r="B218" s="225" t="s">
        <v>396</v>
      </c>
      <c r="C218" s="226"/>
      <c r="D218" s="227"/>
      <c r="E218" s="229" t="str">
        <f ca="1">IF(E214="","","In transizione")</f>
        <v/>
      </c>
      <c r="F218" s="229"/>
      <c r="G218" s="229"/>
      <c r="H218" s="229" t="str">
        <f ca="1">IF(H214="","","In transizione")</f>
        <v/>
      </c>
      <c r="I218" s="229"/>
      <c r="J218" s="229"/>
      <c r="K218" s="229" t="str">
        <f ca="1">IF(K214="","","In transizione")</f>
        <v/>
      </c>
      <c r="L218" s="229"/>
      <c r="M218" s="229"/>
      <c r="Q218" s="12" t="b">
        <f>IF(AND('Anagrafica Progetto'!$Q$84=2,'Anagrafica Progetto'!$Q$90),FALSE,TRUE)</f>
        <v>1</v>
      </c>
    </row>
    <row r="219" spans="2:18" ht="15" customHeight="1" x14ac:dyDescent="0.2">
      <c r="B219" s="225" t="s">
        <v>386</v>
      </c>
      <c r="C219" s="226"/>
      <c r="D219" s="227"/>
      <c r="E219" s="251"/>
      <c r="F219" s="251"/>
      <c r="G219" s="251"/>
      <c r="H219" s="251"/>
      <c r="I219" s="251"/>
      <c r="J219" s="251"/>
      <c r="K219" s="251"/>
      <c r="L219" s="251"/>
      <c r="M219" s="251"/>
      <c r="Q219" s="12" t="b">
        <f>IF(AND('Anagrafica Progetto'!$Q$84=2,'Anagrafica Progetto'!$Q$90),FALSE,TRUE)</f>
        <v>1</v>
      </c>
    </row>
    <row r="220" spans="2:18" ht="15" customHeight="1" x14ac:dyDescent="0.2">
      <c r="B220" s="225">
        <v>2015</v>
      </c>
      <c r="C220" s="226"/>
      <c r="D220" s="227"/>
      <c r="E220" s="251"/>
      <c r="F220" s="251"/>
      <c r="G220" s="251"/>
      <c r="H220" s="251"/>
      <c r="I220" s="251"/>
      <c r="J220" s="251"/>
      <c r="K220" s="251"/>
      <c r="L220" s="251"/>
      <c r="M220" s="251"/>
      <c r="Q220" s="12" t="b">
        <f>IF(AND('Anagrafica Progetto'!$Q$84=2,'Anagrafica Progetto'!$Q$90,R220=FALSE),FALSE,TRUE)</f>
        <v>1</v>
      </c>
      <c r="R220" s="12" t="b">
        <f>IF(OR($H$73="",$H$76=""),FALSE,IF(AND(B220&gt;=YEAR($H$73),B220&lt;YEAR($H$76)),FALSE,TRUE))</f>
        <v>0</v>
      </c>
    </row>
    <row r="221" spans="2:18" ht="15" customHeight="1" x14ac:dyDescent="0.2">
      <c r="B221" s="225">
        <v>2016</v>
      </c>
      <c r="C221" s="226"/>
      <c r="D221" s="227"/>
      <c r="E221" s="251"/>
      <c r="F221" s="251"/>
      <c r="G221" s="251"/>
      <c r="H221" s="251"/>
      <c r="I221" s="251"/>
      <c r="J221" s="251"/>
      <c r="K221" s="251"/>
      <c r="L221" s="251"/>
      <c r="M221" s="251"/>
      <c r="Q221" s="12" t="b">
        <f>IF(AND('Anagrafica Progetto'!$Q$84=2,'Anagrafica Progetto'!$Q$90,R221=FALSE),FALSE,TRUE)</f>
        <v>1</v>
      </c>
      <c r="R221" s="12" t="b">
        <f t="shared" ref="R221:R227" si="4">IF(OR($H$73="",$H$76=""),FALSE,IF(AND(B221&gt;=YEAR($H$73),B221&lt;YEAR($H$76)),FALSE,TRUE))</f>
        <v>0</v>
      </c>
    </row>
    <row r="222" spans="2:18" ht="15" customHeight="1" x14ac:dyDescent="0.2">
      <c r="B222" s="225">
        <v>2017</v>
      </c>
      <c r="C222" s="226"/>
      <c r="D222" s="227"/>
      <c r="E222" s="251"/>
      <c r="F222" s="251"/>
      <c r="G222" s="251"/>
      <c r="H222" s="251"/>
      <c r="I222" s="251"/>
      <c r="J222" s="251"/>
      <c r="K222" s="251"/>
      <c r="L222" s="251"/>
      <c r="M222" s="251"/>
      <c r="Q222" s="12" t="b">
        <f>IF(AND('Anagrafica Progetto'!$Q$84=2,'Anagrafica Progetto'!$Q$90,R222=FALSE),FALSE,TRUE)</f>
        <v>1</v>
      </c>
      <c r="R222" s="12" t="b">
        <f t="shared" si="4"/>
        <v>0</v>
      </c>
    </row>
    <row r="223" spans="2:18" ht="15" customHeight="1" x14ac:dyDescent="0.2">
      <c r="B223" s="225">
        <v>2018</v>
      </c>
      <c r="C223" s="226"/>
      <c r="D223" s="227"/>
      <c r="E223" s="251"/>
      <c r="F223" s="251"/>
      <c r="G223" s="251"/>
      <c r="H223" s="251"/>
      <c r="I223" s="251"/>
      <c r="J223" s="251"/>
      <c r="K223" s="251"/>
      <c r="L223" s="251"/>
      <c r="M223" s="251"/>
      <c r="Q223" s="12" t="b">
        <f>IF(AND('Anagrafica Progetto'!$Q$84=2,'Anagrafica Progetto'!$Q$90,R223=FALSE),FALSE,TRUE)</f>
        <v>1</v>
      </c>
      <c r="R223" s="12" t="b">
        <f t="shared" si="4"/>
        <v>0</v>
      </c>
    </row>
    <row r="224" spans="2:18" ht="15" customHeight="1" x14ac:dyDescent="0.2">
      <c r="B224" s="225">
        <v>2019</v>
      </c>
      <c r="C224" s="226"/>
      <c r="D224" s="227"/>
      <c r="E224" s="251"/>
      <c r="F224" s="251"/>
      <c r="G224" s="251"/>
      <c r="H224" s="251"/>
      <c r="I224" s="251"/>
      <c r="J224" s="251"/>
      <c r="K224" s="251"/>
      <c r="L224" s="251"/>
      <c r="M224" s="251"/>
      <c r="Q224" s="12" t="b">
        <f>IF(AND('Anagrafica Progetto'!$Q$84=2,'Anagrafica Progetto'!$Q$90,R224=FALSE),FALSE,TRUE)</f>
        <v>1</v>
      </c>
      <c r="R224" s="12" t="b">
        <f t="shared" si="4"/>
        <v>0</v>
      </c>
    </row>
    <row r="225" spans="2:18" ht="15" customHeight="1" x14ac:dyDescent="0.2">
      <c r="B225" s="225">
        <v>2020</v>
      </c>
      <c r="C225" s="226"/>
      <c r="D225" s="227"/>
      <c r="E225" s="251"/>
      <c r="F225" s="251"/>
      <c r="G225" s="251"/>
      <c r="H225" s="251"/>
      <c r="I225" s="251"/>
      <c r="J225" s="251"/>
      <c r="K225" s="251"/>
      <c r="L225" s="251"/>
      <c r="M225" s="251"/>
      <c r="Q225" s="12" t="b">
        <f>IF(AND('Anagrafica Progetto'!$Q$84=2,'Anagrafica Progetto'!$Q$90,R225=FALSE),FALSE,TRUE)</f>
        <v>1</v>
      </c>
      <c r="R225" s="12" t="b">
        <f t="shared" si="4"/>
        <v>0</v>
      </c>
    </row>
    <row r="226" spans="2:18" ht="15" customHeight="1" x14ac:dyDescent="0.2">
      <c r="B226" s="225">
        <v>2021</v>
      </c>
      <c r="C226" s="226"/>
      <c r="D226" s="227"/>
      <c r="E226" s="251"/>
      <c r="F226" s="251"/>
      <c r="G226" s="251"/>
      <c r="H226" s="251"/>
      <c r="I226" s="251"/>
      <c r="J226" s="251"/>
      <c r="K226" s="251"/>
      <c r="L226" s="251"/>
      <c r="M226" s="251"/>
      <c r="Q226" s="12" t="b">
        <f>IF(AND('Anagrafica Progetto'!$Q$84=2,'Anagrafica Progetto'!$Q$90,R226=FALSE),FALSE,TRUE)</f>
        <v>1</v>
      </c>
      <c r="R226" s="12" t="b">
        <f t="shared" si="4"/>
        <v>0</v>
      </c>
    </row>
    <row r="227" spans="2:18" ht="15" customHeight="1" x14ac:dyDescent="0.2">
      <c r="B227" s="225">
        <v>2022</v>
      </c>
      <c r="C227" s="226"/>
      <c r="D227" s="227"/>
      <c r="E227" s="251"/>
      <c r="F227" s="251"/>
      <c r="G227" s="251"/>
      <c r="H227" s="251"/>
      <c r="I227" s="251"/>
      <c r="J227" s="251"/>
      <c r="K227" s="251"/>
      <c r="L227" s="251"/>
      <c r="M227" s="251"/>
      <c r="Q227" s="12" t="b">
        <f>IF(AND('Anagrafica Progetto'!$Q$84=2,'Anagrafica Progetto'!$Q$90,R227=FALSE),FALSE,TRUE)</f>
        <v>1</v>
      </c>
      <c r="R227" s="12" t="b">
        <f t="shared" si="4"/>
        <v>0</v>
      </c>
    </row>
    <row r="228" spans="2:18" ht="15" customHeight="1" x14ac:dyDescent="0.2">
      <c r="B228" s="225" t="s">
        <v>387</v>
      </c>
      <c r="C228" s="226"/>
      <c r="D228" s="227"/>
      <c r="E228" s="251"/>
      <c r="F228" s="251"/>
      <c r="G228" s="251"/>
      <c r="H228" s="251"/>
      <c r="I228" s="251"/>
      <c r="J228" s="251"/>
      <c r="K228" s="251"/>
      <c r="L228" s="251"/>
      <c r="M228" s="251"/>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98" t="s">
        <v>572</v>
      </c>
      <c r="C230" s="99"/>
      <c r="D230" s="99"/>
      <c r="E230" s="99"/>
      <c r="F230" s="99"/>
      <c r="G230" s="99"/>
      <c r="H230" s="99"/>
      <c r="I230" s="99"/>
      <c r="J230" s="99"/>
      <c r="K230" s="99"/>
      <c r="L230" s="99"/>
      <c r="M230" s="100"/>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77" t="s">
        <v>395</v>
      </c>
      <c r="C233" s="177"/>
      <c r="D233" s="177"/>
      <c r="E233" s="177"/>
      <c r="F233" s="177"/>
      <c r="G233" s="177"/>
      <c r="H233" s="177"/>
      <c r="I233" s="177"/>
      <c r="J233" s="177"/>
      <c r="K233" s="177"/>
      <c r="L233" s="177"/>
      <c r="M233" s="177"/>
      <c r="Q233" s="12" t="b">
        <f>IF(AND('Anagrafica Progetto'!$Q$84=2,'Anagrafica Progetto'!$Q$91),FALSE,TRUE)</f>
        <v>1</v>
      </c>
    </row>
    <row r="234" spans="2:18" ht="15" customHeight="1" x14ac:dyDescent="0.2">
      <c r="B234" s="231"/>
      <c r="C234" s="231"/>
      <c r="D234" s="231"/>
      <c r="E234" s="231" t="s">
        <v>379</v>
      </c>
      <c r="F234" s="231"/>
      <c r="G234" s="231"/>
      <c r="H234" s="231" t="s">
        <v>380</v>
      </c>
      <c r="I234" s="231"/>
      <c r="J234" s="231"/>
      <c r="K234" s="231" t="s">
        <v>381</v>
      </c>
      <c r="L234" s="231"/>
      <c r="M234" s="231"/>
      <c r="Q234" s="12" t="b">
        <f>IF(AND('Anagrafica Progetto'!$Q$84=2,'Anagrafica Progetto'!$Q$91),FALSE,TRUE)</f>
        <v>1</v>
      </c>
    </row>
    <row r="235" spans="2:18" ht="52.5" customHeight="1" x14ac:dyDescent="0.2">
      <c r="B235" s="225" t="s">
        <v>382</v>
      </c>
      <c r="C235" s="226"/>
      <c r="D235" s="227"/>
      <c r="E235" s="229" t="str">
        <f ca="1">IFERROR(IF(INDIRECT(ADDRESS(ROW(B145)+$R$146,2))="","Inserire il nome della realizzazione nella tabella precedente",INDIRECT(ADDRESS(ROW(B145)+$R$146,2))),"")</f>
        <v/>
      </c>
      <c r="F235" s="229"/>
      <c r="G235" s="229"/>
      <c r="H235" s="229" t="str">
        <f ca="1">IFERROR(IF(INDIRECT(ADDRESS(ROW(E145)+$R$147,2))="","Inserire il nome della realizzazione nella tabella precedente",INDIRECT(ADDRESS(ROW(E145)+$R$147,2))),"")</f>
        <v/>
      </c>
      <c r="I235" s="229"/>
      <c r="J235" s="229"/>
      <c r="K235" s="229" t="str">
        <f ca="1">IFERROR(IF(INDIRECT(ADDRESS(ROW(H145)+$R$148,2))="","Inserire il nome della realizzazione nella tabella precedente",INDIRECT(ADDRESS(ROW(H145)+$R$148,2))),"")</f>
        <v/>
      </c>
      <c r="L235" s="229"/>
      <c r="M235" s="229"/>
      <c r="Q235" s="12" t="b">
        <f>IF(AND('Anagrafica Progetto'!$Q$84=2,'Anagrafica Progetto'!$Q$91),FALSE,TRUE)</f>
        <v>1</v>
      </c>
    </row>
    <row r="236" spans="2:18" ht="67.5" customHeight="1" x14ac:dyDescent="0.2">
      <c r="B236" s="225" t="s">
        <v>383</v>
      </c>
      <c r="C236" s="226"/>
      <c r="D236" s="227"/>
      <c r="E236" s="252"/>
      <c r="F236" s="252"/>
      <c r="G236" s="252"/>
      <c r="H236" s="252"/>
      <c r="I236" s="252"/>
      <c r="J236" s="252"/>
      <c r="K236" s="252"/>
      <c r="L236" s="252"/>
      <c r="M236" s="252"/>
      <c r="Q236" s="12" t="b">
        <f>IF(AND('Anagrafica Progetto'!$Q$84=2,'Anagrafica Progetto'!$Q$91),FALSE,TRUE)</f>
        <v>1</v>
      </c>
    </row>
    <row r="237" spans="2:18" ht="15.75" customHeight="1" x14ac:dyDescent="0.2">
      <c r="B237" s="225" t="s">
        <v>384</v>
      </c>
      <c r="C237" s="226"/>
      <c r="D237" s="227"/>
      <c r="E237" s="252"/>
      <c r="F237" s="252"/>
      <c r="G237" s="252"/>
      <c r="H237" s="252"/>
      <c r="I237" s="252"/>
      <c r="J237" s="252"/>
      <c r="K237" s="252"/>
      <c r="L237" s="252"/>
      <c r="M237" s="252"/>
      <c r="Q237" s="12" t="b">
        <f>IF(AND('Anagrafica Progetto'!$Q$84=2,'Anagrafica Progetto'!$Q$91),FALSE,TRUE)</f>
        <v>1</v>
      </c>
    </row>
    <row r="238" spans="2:18" ht="30" customHeight="1" x14ac:dyDescent="0.2">
      <c r="B238" s="225" t="s">
        <v>385</v>
      </c>
      <c r="C238" s="226"/>
      <c r="D238" s="227"/>
      <c r="E238" s="252"/>
      <c r="F238" s="252"/>
      <c r="G238" s="252"/>
      <c r="H238" s="252"/>
      <c r="I238" s="252"/>
      <c r="J238" s="252"/>
      <c r="K238" s="252"/>
      <c r="L238" s="252"/>
      <c r="M238" s="252"/>
      <c r="Q238" s="12" t="b">
        <f>IF(AND('Anagrafica Progetto'!$Q$84=2,'Anagrafica Progetto'!$Q$91),FALSE,TRUE)</f>
        <v>1</v>
      </c>
    </row>
    <row r="239" spans="2:18" ht="15" customHeight="1" x14ac:dyDescent="0.2">
      <c r="B239" s="225" t="s">
        <v>396</v>
      </c>
      <c r="C239" s="226"/>
      <c r="D239" s="227"/>
      <c r="E239" s="229" t="str">
        <f ca="1">IF(E235="","","Meno sviluppate")</f>
        <v/>
      </c>
      <c r="F239" s="229"/>
      <c r="G239" s="229"/>
      <c r="H239" s="229" t="str">
        <f ca="1">IF(H235="","","Meno sviluppate")</f>
        <v/>
      </c>
      <c r="I239" s="229"/>
      <c r="J239" s="229"/>
      <c r="K239" s="229" t="str">
        <f ca="1">IF(K235="","","Meno sviluppate")</f>
        <v/>
      </c>
      <c r="L239" s="229"/>
      <c r="M239" s="229"/>
      <c r="Q239" s="12" t="b">
        <f>IF(AND('Anagrafica Progetto'!$Q$84=2,'Anagrafica Progetto'!$Q$91),FALSE,TRUE)</f>
        <v>1</v>
      </c>
    </row>
    <row r="240" spans="2:18" ht="15" customHeight="1" x14ac:dyDescent="0.2">
      <c r="B240" s="225" t="s">
        <v>386</v>
      </c>
      <c r="C240" s="226"/>
      <c r="D240" s="227"/>
      <c r="E240" s="251"/>
      <c r="F240" s="251"/>
      <c r="G240" s="251"/>
      <c r="H240" s="251"/>
      <c r="I240" s="251"/>
      <c r="J240" s="251"/>
      <c r="K240" s="251"/>
      <c r="L240" s="251"/>
      <c r="M240" s="251"/>
      <c r="Q240" s="12" t="b">
        <f>IF(AND('Anagrafica Progetto'!$Q$84=2,'Anagrafica Progetto'!$Q$91),FALSE,TRUE)</f>
        <v>1</v>
      </c>
    </row>
    <row r="241" spans="2:18" ht="15" customHeight="1" x14ac:dyDescent="0.2">
      <c r="B241" s="225">
        <v>2015</v>
      </c>
      <c r="C241" s="226"/>
      <c r="D241" s="227"/>
      <c r="E241" s="251"/>
      <c r="F241" s="251"/>
      <c r="G241" s="251"/>
      <c r="H241" s="251"/>
      <c r="I241" s="251"/>
      <c r="J241" s="251"/>
      <c r="K241" s="251"/>
      <c r="L241" s="251"/>
      <c r="M241" s="251"/>
      <c r="Q241" s="12" t="b">
        <f>IF(AND('Anagrafica Progetto'!$Q$84=2,'Anagrafica Progetto'!$Q$91,R241=FALSE),FALSE,TRUE)</f>
        <v>1</v>
      </c>
      <c r="R241" s="12" t="b">
        <f>IF(OR($H$73="",$H$76=""),FALSE,IF(AND(B241&gt;=YEAR($H$73),B241&lt;YEAR($H$76)),FALSE,TRUE))</f>
        <v>0</v>
      </c>
    </row>
    <row r="242" spans="2:18" ht="15" customHeight="1" x14ac:dyDescent="0.2">
      <c r="B242" s="225">
        <v>2016</v>
      </c>
      <c r="C242" s="226"/>
      <c r="D242" s="227"/>
      <c r="E242" s="251"/>
      <c r="F242" s="251"/>
      <c r="G242" s="251"/>
      <c r="H242" s="251"/>
      <c r="I242" s="251"/>
      <c r="J242" s="251"/>
      <c r="K242" s="251"/>
      <c r="L242" s="251"/>
      <c r="M242" s="251"/>
      <c r="Q242" s="12" t="b">
        <f>IF(AND('Anagrafica Progetto'!$Q$84=2,'Anagrafica Progetto'!$Q$91,R242=FALSE),FALSE,TRUE)</f>
        <v>1</v>
      </c>
      <c r="R242" s="12" t="b">
        <f t="shared" ref="R242:R248" si="5">IF(OR($H$73="",$H$76=""),FALSE,IF(AND(B242&gt;=YEAR($H$73),B242&lt;YEAR($H$76)),FALSE,TRUE))</f>
        <v>0</v>
      </c>
    </row>
    <row r="243" spans="2:18" ht="15" customHeight="1" x14ac:dyDescent="0.2">
      <c r="B243" s="225">
        <v>2017</v>
      </c>
      <c r="C243" s="226"/>
      <c r="D243" s="227"/>
      <c r="E243" s="251"/>
      <c r="F243" s="251"/>
      <c r="G243" s="251"/>
      <c r="H243" s="251"/>
      <c r="I243" s="251"/>
      <c r="J243" s="251"/>
      <c r="K243" s="251"/>
      <c r="L243" s="251"/>
      <c r="M243" s="251"/>
      <c r="Q243" s="12" t="b">
        <f>IF(AND('Anagrafica Progetto'!$Q$84=2,'Anagrafica Progetto'!$Q$91,R243=FALSE),FALSE,TRUE)</f>
        <v>1</v>
      </c>
      <c r="R243" s="12" t="b">
        <f t="shared" si="5"/>
        <v>0</v>
      </c>
    </row>
    <row r="244" spans="2:18" ht="15" customHeight="1" x14ac:dyDescent="0.2">
      <c r="B244" s="225">
        <v>2018</v>
      </c>
      <c r="C244" s="226"/>
      <c r="D244" s="227"/>
      <c r="E244" s="251"/>
      <c r="F244" s="251"/>
      <c r="G244" s="251"/>
      <c r="H244" s="251"/>
      <c r="I244" s="251"/>
      <c r="J244" s="251"/>
      <c r="K244" s="251"/>
      <c r="L244" s="251"/>
      <c r="M244" s="251"/>
      <c r="Q244" s="12" t="b">
        <f>IF(AND('Anagrafica Progetto'!$Q$84=2,'Anagrafica Progetto'!$Q$91,R244=FALSE),FALSE,TRUE)</f>
        <v>1</v>
      </c>
      <c r="R244" s="12" t="b">
        <f t="shared" si="5"/>
        <v>0</v>
      </c>
    </row>
    <row r="245" spans="2:18" ht="15" customHeight="1" x14ac:dyDescent="0.2">
      <c r="B245" s="225">
        <v>2019</v>
      </c>
      <c r="C245" s="226"/>
      <c r="D245" s="227"/>
      <c r="E245" s="251"/>
      <c r="F245" s="251"/>
      <c r="G245" s="251"/>
      <c r="H245" s="251"/>
      <c r="I245" s="251"/>
      <c r="J245" s="251"/>
      <c r="K245" s="251"/>
      <c r="L245" s="251"/>
      <c r="M245" s="251"/>
      <c r="Q245" s="12" t="b">
        <f>IF(AND('Anagrafica Progetto'!$Q$84=2,'Anagrafica Progetto'!$Q$91,R245=FALSE),FALSE,TRUE)</f>
        <v>1</v>
      </c>
      <c r="R245" s="12" t="b">
        <f t="shared" si="5"/>
        <v>0</v>
      </c>
    </row>
    <row r="246" spans="2:18" ht="15" customHeight="1" x14ac:dyDescent="0.2">
      <c r="B246" s="225">
        <v>2020</v>
      </c>
      <c r="C246" s="226"/>
      <c r="D246" s="227"/>
      <c r="E246" s="251"/>
      <c r="F246" s="251"/>
      <c r="G246" s="251"/>
      <c r="H246" s="251"/>
      <c r="I246" s="251"/>
      <c r="J246" s="251"/>
      <c r="K246" s="251"/>
      <c r="L246" s="251"/>
      <c r="M246" s="251"/>
      <c r="Q246" s="12" t="b">
        <f>IF(AND('Anagrafica Progetto'!$Q$84=2,'Anagrafica Progetto'!$Q$91,R246=FALSE),FALSE,TRUE)</f>
        <v>1</v>
      </c>
      <c r="R246" s="12" t="b">
        <f t="shared" si="5"/>
        <v>0</v>
      </c>
    </row>
    <row r="247" spans="2:18" ht="15" customHeight="1" x14ac:dyDescent="0.2">
      <c r="B247" s="225">
        <v>2021</v>
      </c>
      <c r="C247" s="226"/>
      <c r="D247" s="227"/>
      <c r="E247" s="251"/>
      <c r="F247" s="251"/>
      <c r="G247" s="251"/>
      <c r="H247" s="251"/>
      <c r="I247" s="251"/>
      <c r="J247" s="251"/>
      <c r="K247" s="251"/>
      <c r="L247" s="251"/>
      <c r="M247" s="251"/>
      <c r="Q247" s="12" t="b">
        <f>IF(AND('Anagrafica Progetto'!$Q$84=2,'Anagrafica Progetto'!$Q$91,R247=FALSE),FALSE,TRUE)</f>
        <v>1</v>
      </c>
      <c r="R247" s="12" t="b">
        <f t="shared" si="5"/>
        <v>0</v>
      </c>
    </row>
    <row r="248" spans="2:18" ht="15" customHeight="1" x14ac:dyDescent="0.2">
      <c r="B248" s="225">
        <v>2022</v>
      </c>
      <c r="C248" s="226"/>
      <c r="D248" s="227"/>
      <c r="E248" s="251"/>
      <c r="F248" s="251"/>
      <c r="G248" s="251"/>
      <c r="H248" s="251"/>
      <c r="I248" s="251"/>
      <c r="J248" s="251"/>
      <c r="K248" s="251"/>
      <c r="L248" s="251"/>
      <c r="M248" s="251"/>
      <c r="Q248" s="12" t="b">
        <f>IF(AND('Anagrafica Progetto'!$Q$84=2,'Anagrafica Progetto'!$Q$91,R248=FALSE),FALSE,TRUE)</f>
        <v>1</v>
      </c>
      <c r="R248" s="12" t="b">
        <f t="shared" si="5"/>
        <v>0</v>
      </c>
    </row>
    <row r="249" spans="2:18" ht="15" customHeight="1" x14ac:dyDescent="0.2">
      <c r="B249" s="225" t="s">
        <v>387</v>
      </c>
      <c r="C249" s="226"/>
      <c r="D249" s="227"/>
      <c r="E249" s="251"/>
      <c r="F249" s="251"/>
      <c r="G249" s="251"/>
      <c r="H249" s="251"/>
      <c r="I249" s="251"/>
      <c r="J249" s="251"/>
      <c r="K249" s="251"/>
      <c r="L249" s="251"/>
      <c r="M249" s="251"/>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98" t="s">
        <v>572</v>
      </c>
      <c r="C251" s="99"/>
      <c r="D251" s="99"/>
      <c r="E251" s="99"/>
      <c r="F251" s="99"/>
      <c r="G251" s="99"/>
      <c r="H251" s="99"/>
      <c r="I251" s="99"/>
      <c r="J251" s="99"/>
      <c r="K251" s="99"/>
      <c r="L251" s="99"/>
      <c r="M251" s="100"/>
      <c r="Q251" s="12" t="b">
        <f>IF(AND('Anagrafica Progetto'!$Q$84=2,'Anagrafica Progetto'!$Q$91),FALSE,TRUE)</f>
        <v>1</v>
      </c>
    </row>
    <row r="254" spans="2:18" ht="15" customHeight="1" x14ac:dyDescent="0.2">
      <c r="B254" s="177" t="s">
        <v>394</v>
      </c>
      <c r="C254" s="177"/>
      <c r="D254" s="177"/>
      <c r="E254" s="177"/>
      <c r="F254" s="177"/>
      <c r="G254" s="177"/>
      <c r="H254" s="177"/>
      <c r="I254" s="177"/>
      <c r="J254" s="177"/>
      <c r="K254" s="177"/>
      <c r="L254" s="177"/>
      <c r="M254" s="177"/>
      <c r="R254" s="12" t="e">
        <f ca="1">MATCH("X",INDIRECT(ADDRESS(ROW(Q255)+R253,13)&amp;":"&amp;ADDRESS(ROW($Q$279),13)),0)</f>
        <v>#N/A</v>
      </c>
    </row>
    <row r="255" spans="2:18" ht="15" customHeight="1" x14ac:dyDescent="0.2">
      <c r="B255" s="212" t="str">
        <f>IF(Obiettivi!E49="","",Obiettivi!E49)</f>
        <v>Piena conformità del sistema alle aspettative</v>
      </c>
      <c r="C255" s="212"/>
      <c r="D255" s="212"/>
      <c r="E255" s="212"/>
      <c r="F255" s="212"/>
      <c r="G255" s="212"/>
      <c r="H255" s="212"/>
      <c r="I255" s="212"/>
      <c r="J255" s="212"/>
      <c r="K255" s="212"/>
      <c r="L255" s="212"/>
      <c r="M255" s="1"/>
      <c r="Q255" s="12" t="b">
        <f>ISBLANK(Obiettivi!E49)</f>
        <v>0</v>
      </c>
      <c r="R255" s="12" t="b">
        <f>IF(M255="",FALSE,TRUE)</f>
        <v>0</v>
      </c>
    </row>
    <row r="256" spans="2:18" ht="15" customHeight="1" x14ac:dyDescent="0.2">
      <c r="B256" s="212" t="str">
        <f>IF(Obiettivi!E50="","",Obiettivi!E50)</f>
        <v/>
      </c>
      <c r="C256" s="212"/>
      <c r="D256" s="212"/>
      <c r="E256" s="212"/>
      <c r="F256" s="212"/>
      <c r="G256" s="212"/>
      <c r="H256" s="212"/>
      <c r="I256" s="212"/>
      <c r="J256" s="212"/>
      <c r="K256" s="212"/>
      <c r="L256" s="212"/>
      <c r="M256" s="1"/>
      <c r="Q256" s="12" t="b">
        <f>ISBLANK(Obiettivi!E50)</f>
        <v>1</v>
      </c>
      <c r="R256" s="12" t="b">
        <f t="shared" ref="R256:R279" si="6">IF(M256="",FALSE,TRUE)</f>
        <v>0</v>
      </c>
    </row>
    <row r="257" spans="2:18" ht="15" customHeight="1" x14ac:dyDescent="0.2">
      <c r="B257" s="212" t="str">
        <f>IF(Obiettivi!E51="","",Obiettivi!E51)</f>
        <v/>
      </c>
      <c r="C257" s="212"/>
      <c r="D257" s="212"/>
      <c r="E257" s="212"/>
      <c r="F257" s="212"/>
      <c r="G257" s="212"/>
      <c r="H257" s="212"/>
      <c r="I257" s="212"/>
      <c r="J257" s="212"/>
      <c r="K257" s="212"/>
      <c r="L257" s="212"/>
      <c r="M257" s="1"/>
      <c r="Q257" s="12" t="b">
        <f>ISBLANK(Obiettivi!E51)</f>
        <v>1</v>
      </c>
      <c r="R257" s="12" t="b">
        <f t="shared" si="6"/>
        <v>0</v>
      </c>
    </row>
    <row r="258" spans="2:18" ht="15" customHeight="1" x14ac:dyDescent="0.2">
      <c r="B258" s="212" t="str">
        <f>IF(Obiettivi!E52="","",Obiettivi!E52)</f>
        <v/>
      </c>
      <c r="C258" s="212"/>
      <c r="D258" s="212"/>
      <c r="E258" s="212"/>
      <c r="F258" s="212"/>
      <c r="G258" s="212"/>
      <c r="H258" s="212"/>
      <c r="I258" s="212"/>
      <c r="J258" s="212"/>
      <c r="K258" s="212"/>
      <c r="L258" s="212"/>
      <c r="M258" s="1"/>
      <c r="Q258" s="12" t="b">
        <f>ISBLANK(Obiettivi!E52)</f>
        <v>1</v>
      </c>
      <c r="R258" s="12" t="b">
        <f t="shared" si="6"/>
        <v>0</v>
      </c>
    </row>
    <row r="259" spans="2:18" ht="15" customHeight="1" x14ac:dyDescent="0.2">
      <c r="B259" s="212" t="str">
        <f>IF(Obiettivi!E53="","",Obiettivi!E53)</f>
        <v/>
      </c>
      <c r="C259" s="212"/>
      <c r="D259" s="212"/>
      <c r="E259" s="212"/>
      <c r="F259" s="212"/>
      <c r="G259" s="212"/>
      <c r="H259" s="212"/>
      <c r="I259" s="212"/>
      <c r="J259" s="212"/>
      <c r="K259" s="212"/>
      <c r="L259" s="212"/>
      <c r="M259" s="1"/>
      <c r="Q259" s="12" t="b">
        <f>ISBLANK(Obiettivi!E53)</f>
        <v>1</v>
      </c>
      <c r="R259" s="12" t="b">
        <f t="shared" si="6"/>
        <v>0</v>
      </c>
    </row>
    <row r="260" spans="2:18" ht="15" customHeight="1" x14ac:dyDescent="0.2">
      <c r="B260" s="212" t="str">
        <f>IF(Obiettivi!E54="","",Obiettivi!E54)</f>
        <v/>
      </c>
      <c r="C260" s="212"/>
      <c r="D260" s="212"/>
      <c r="E260" s="212"/>
      <c r="F260" s="212"/>
      <c r="G260" s="212"/>
      <c r="H260" s="212"/>
      <c r="I260" s="212"/>
      <c r="J260" s="212"/>
      <c r="K260" s="212"/>
      <c r="L260" s="212"/>
      <c r="M260" s="1"/>
      <c r="Q260" s="12" t="b">
        <f>ISBLANK(Obiettivi!E54)</f>
        <v>1</v>
      </c>
      <c r="R260" s="12" t="b">
        <f t="shared" si="6"/>
        <v>0</v>
      </c>
    </row>
    <row r="261" spans="2:18" ht="15" customHeight="1" x14ac:dyDescent="0.2">
      <c r="B261" s="212" t="str">
        <f>IF(Obiettivi!E55="","",Obiettivi!E55)</f>
        <v/>
      </c>
      <c r="C261" s="212"/>
      <c r="D261" s="212"/>
      <c r="E261" s="212"/>
      <c r="F261" s="212"/>
      <c r="G261" s="212"/>
      <c r="H261" s="212"/>
      <c r="I261" s="212"/>
      <c r="J261" s="212"/>
      <c r="K261" s="212"/>
      <c r="L261" s="212"/>
      <c r="M261" s="1"/>
      <c r="Q261" s="12" t="b">
        <f>ISBLANK(Obiettivi!E55)</f>
        <v>1</v>
      </c>
      <c r="R261" s="12" t="b">
        <f t="shared" si="6"/>
        <v>0</v>
      </c>
    </row>
    <row r="262" spans="2:18" ht="15" customHeight="1" x14ac:dyDescent="0.2">
      <c r="B262" s="212" t="str">
        <f>IF(Obiettivi!E56="","",Obiettivi!E56)</f>
        <v/>
      </c>
      <c r="C262" s="212"/>
      <c r="D262" s="212"/>
      <c r="E262" s="212"/>
      <c r="F262" s="212"/>
      <c r="G262" s="212"/>
      <c r="H262" s="212"/>
      <c r="I262" s="212"/>
      <c r="J262" s="212"/>
      <c r="K262" s="212"/>
      <c r="L262" s="212"/>
      <c r="M262" s="1"/>
      <c r="Q262" s="12" t="b">
        <f>ISBLANK(Obiettivi!E56)</f>
        <v>1</v>
      </c>
      <c r="R262" s="12" t="b">
        <f t="shared" si="6"/>
        <v>0</v>
      </c>
    </row>
    <row r="263" spans="2:18" ht="15" customHeight="1" x14ac:dyDescent="0.2">
      <c r="B263" s="212" t="str">
        <f>IF(Obiettivi!E57="","",Obiettivi!E57)</f>
        <v/>
      </c>
      <c r="C263" s="212"/>
      <c r="D263" s="212"/>
      <c r="E263" s="212"/>
      <c r="F263" s="212"/>
      <c r="G263" s="212"/>
      <c r="H263" s="212"/>
      <c r="I263" s="212"/>
      <c r="J263" s="212"/>
      <c r="K263" s="212"/>
      <c r="L263" s="212"/>
      <c r="M263" s="1"/>
      <c r="Q263" s="12" t="b">
        <f>ISBLANK(Obiettivi!E57)</f>
        <v>1</v>
      </c>
      <c r="R263" s="12" t="b">
        <f t="shared" si="6"/>
        <v>0</v>
      </c>
    </row>
    <row r="264" spans="2:18" ht="15" customHeight="1" x14ac:dyDescent="0.2">
      <c r="B264" s="212" t="str">
        <f>IF(Obiettivi!E58="","",Obiettivi!E58)</f>
        <v/>
      </c>
      <c r="C264" s="212"/>
      <c r="D264" s="212"/>
      <c r="E264" s="212"/>
      <c r="F264" s="212"/>
      <c r="G264" s="212"/>
      <c r="H264" s="212"/>
      <c r="I264" s="212"/>
      <c r="J264" s="212"/>
      <c r="K264" s="212"/>
      <c r="L264" s="212"/>
      <c r="M264" s="1"/>
      <c r="Q264" s="12" t="b">
        <f>ISBLANK(Obiettivi!E58)</f>
        <v>1</v>
      </c>
      <c r="R264" s="12" t="b">
        <f t="shared" si="6"/>
        <v>0</v>
      </c>
    </row>
    <row r="265" spans="2:18" ht="15" customHeight="1" x14ac:dyDescent="0.2">
      <c r="B265" s="212" t="str">
        <f>IF(Obiettivi!E59="","",Obiettivi!E59)</f>
        <v/>
      </c>
      <c r="C265" s="212"/>
      <c r="D265" s="212"/>
      <c r="E265" s="212"/>
      <c r="F265" s="212"/>
      <c r="G265" s="212"/>
      <c r="H265" s="212"/>
      <c r="I265" s="212"/>
      <c r="J265" s="212"/>
      <c r="K265" s="212"/>
      <c r="L265" s="212"/>
      <c r="M265" s="1"/>
      <c r="Q265" s="12" t="b">
        <f>ISBLANK(Obiettivi!E59)</f>
        <v>1</v>
      </c>
      <c r="R265" s="12" t="b">
        <f t="shared" si="6"/>
        <v>0</v>
      </c>
    </row>
    <row r="266" spans="2:18" ht="15" customHeight="1" x14ac:dyDescent="0.2">
      <c r="B266" s="212" t="str">
        <f>IF(Obiettivi!E60="","",Obiettivi!E60)</f>
        <v/>
      </c>
      <c r="C266" s="212"/>
      <c r="D266" s="212"/>
      <c r="E266" s="212"/>
      <c r="F266" s="212"/>
      <c r="G266" s="212"/>
      <c r="H266" s="212"/>
      <c r="I266" s="212"/>
      <c r="J266" s="212"/>
      <c r="K266" s="212"/>
      <c r="L266" s="212"/>
      <c r="M266" s="1"/>
      <c r="Q266" s="12" t="b">
        <f>ISBLANK(Obiettivi!E60)</f>
        <v>1</v>
      </c>
      <c r="R266" s="12" t="b">
        <f t="shared" si="6"/>
        <v>0</v>
      </c>
    </row>
    <row r="267" spans="2:18" ht="15" customHeight="1" x14ac:dyDescent="0.2">
      <c r="B267" s="212" t="str">
        <f>IF(Obiettivi!E61="","",Obiettivi!E61)</f>
        <v/>
      </c>
      <c r="C267" s="212"/>
      <c r="D267" s="212"/>
      <c r="E267" s="212"/>
      <c r="F267" s="212"/>
      <c r="G267" s="212"/>
      <c r="H267" s="212"/>
      <c r="I267" s="212"/>
      <c r="J267" s="212"/>
      <c r="K267" s="212"/>
      <c r="L267" s="212"/>
      <c r="M267" s="1"/>
      <c r="Q267" s="12" t="b">
        <f>ISBLANK(Obiettivi!E61)</f>
        <v>1</v>
      </c>
      <c r="R267" s="12" t="b">
        <f t="shared" si="6"/>
        <v>0</v>
      </c>
    </row>
    <row r="268" spans="2:18" ht="15" customHeight="1" x14ac:dyDescent="0.2">
      <c r="B268" s="212" t="str">
        <f>IF(Obiettivi!E62="","",Obiettivi!E62)</f>
        <v/>
      </c>
      <c r="C268" s="212"/>
      <c r="D268" s="212"/>
      <c r="E268" s="212"/>
      <c r="F268" s="212"/>
      <c r="G268" s="212"/>
      <c r="H268" s="212"/>
      <c r="I268" s="212"/>
      <c r="J268" s="212"/>
      <c r="K268" s="212"/>
      <c r="L268" s="212"/>
      <c r="M268" s="1"/>
      <c r="Q268" s="12" t="b">
        <f>ISBLANK(Obiettivi!E62)</f>
        <v>1</v>
      </c>
      <c r="R268" s="12" t="b">
        <f t="shared" si="6"/>
        <v>0</v>
      </c>
    </row>
    <row r="269" spans="2:18" ht="15" customHeight="1" x14ac:dyDescent="0.2">
      <c r="B269" s="212" t="str">
        <f>IF(Obiettivi!E63="","",Obiettivi!E63)</f>
        <v/>
      </c>
      <c r="C269" s="212"/>
      <c r="D269" s="212"/>
      <c r="E269" s="212"/>
      <c r="F269" s="212"/>
      <c r="G269" s="212"/>
      <c r="H269" s="212"/>
      <c r="I269" s="212"/>
      <c r="J269" s="212"/>
      <c r="K269" s="212"/>
      <c r="L269" s="212"/>
      <c r="M269" s="1"/>
      <c r="Q269" s="12" t="b">
        <f>ISBLANK(Obiettivi!E63)</f>
        <v>1</v>
      </c>
      <c r="R269" s="12" t="b">
        <f t="shared" si="6"/>
        <v>0</v>
      </c>
    </row>
    <row r="270" spans="2:18" ht="15" customHeight="1" x14ac:dyDescent="0.2">
      <c r="B270" s="212" t="str">
        <f>IF(Obiettivi!E64="","",Obiettivi!E64)</f>
        <v/>
      </c>
      <c r="C270" s="212"/>
      <c r="D270" s="212"/>
      <c r="E270" s="212"/>
      <c r="F270" s="212"/>
      <c r="G270" s="212"/>
      <c r="H270" s="212"/>
      <c r="I270" s="212"/>
      <c r="J270" s="212"/>
      <c r="K270" s="212"/>
      <c r="L270" s="212"/>
      <c r="M270" s="1"/>
      <c r="Q270" s="12" t="b">
        <f>ISBLANK(Obiettivi!E64)</f>
        <v>1</v>
      </c>
      <c r="R270" s="12" t="b">
        <f t="shared" si="6"/>
        <v>0</v>
      </c>
    </row>
    <row r="271" spans="2:18" ht="15" customHeight="1" x14ac:dyDescent="0.2">
      <c r="B271" s="212" t="str">
        <f>IF(Obiettivi!E65="","",Obiettivi!E65)</f>
        <v/>
      </c>
      <c r="C271" s="212"/>
      <c r="D271" s="212"/>
      <c r="E271" s="212"/>
      <c r="F271" s="212"/>
      <c r="G271" s="212"/>
      <c r="H271" s="212"/>
      <c r="I271" s="212"/>
      <c r="J271" s="212"/>
      <c r="K271" s="212"/>
      <c r="L271" s="212"/>
      <c r="M271" s="1"/>
      <c r="Q271" s="12" t="b">
        <f>ISBLANK(Obiettivi!E65)</f>
        <v>1</v>
      </c>
      <c r="R271" s="12" t="b">
        <f t="shared" si="6"/>
        <v>0</v>
      </c>
    </row>
    <row r="272" spans="2:18" ht="15" customHeight="1" x14ac:dyDescent="0.2">
      <c r="B272" s="212" t="str">
        <f>IF(Obiettivi!E66="","",Obiettivi!E66)</f>
        <v/>
      </c>
      <c r="C272" s="212"/>
      <c r="D272" s="212"/>
      <c r="E272" s="212"/>
      <c r="F272" s="212"/>
      <c r="G272" s="212"/>
      <c r="H272" s="212"/>
      <c r="I272" s="212"/>
      <c r="J272" s="212"/>
      <c r="K272" s="212"/>
      <c r="L272" s="212"/>
      <c r="M272" s="1"/>
      <c r="Q272" s="12" t="b">
        <f>ISBLANK(Obiettivi!E66)</f>
        <v>1</v>
      </c>
      <c r="R272" s="12" t="b">
        <f t="shared" si="6"/>
        <v>0</v>
      </c>
    </row>
    <row r="273" spans="2:18" ht="15" customHeight="1" x14ac:dyDescent="0.2">
      <c r="B273" s="212" t="str">
        <f>IF(Obiettivi!E67="","",Obiettivi!E67)</f>
        <v/>
      </c>
      <c r="C273" s="212"/>
      <c r="D273" s="212"/>
      <c r="E273" s="212"/>
      <c r="F273" s="212"/>
      <c r="G273" s="212"/>
      <c r="H273" s="212"/>
      <c r="I273" s="212"/>
      <c r="J273" s="212"/>
      <c r="K273" s="212"/>
      <c r="L273" s="212"/>
      <c r="M273" s="1"/>
      <c r="Q273" s="12" t="b">
        <f>ISBLANK(Obiettivi!E67)</f>
        <v>1</v>
      </c>
      <c r="R273" s="12" t="b">
        <f t="shared" si="6"/>
        <v>0</v>
      </c>
    </row>
    <row r="274" spans="2:18" ht="15" customHeight="1" x14ac:dyDescent="0.2">
      <c r="B274" s="212" t="str">
        <f>IF(Obiettivi!E68="","",Obiettivi!E68)</f>
        <v/>
      </c>
      <c r="C274" s="212"/>
      <c r="D274" s="212"/>
      <c r="E274" s="212"/>
      <c r="F274" s="212"/>
      <c r="G274" s="212"/>
      <c r="H274" s="212"/>
      <c r="I274" s="212"/>
      <c r="J274" s="212"/>
      <c r="K274" s="212"/>
      <c r="L274" s="212"/>
      <c r="M274" s="1"/>
      <c r="Q274" s="12" t="b">
        <f>ISBLANK(Obiettivi!E68)</f>
        <v>1</v>
      </c>
      <c r="R274" s="12" t="b">
        <f t="shared" si="6"/>
        <v>0</v>
      </c>
    </row>
    <row r="275" spans="2:18" ht="15" customHeight="1" x14ac:dyDescent="0.2">
      <c r="B275" s="212" t="str">
        <f>IF(Obiettivi!E69="","",Obiettivi!E69)</f>
        <v/>
      </c>
      <c r="C275" s="212"/>
      <c r="D275" s="212"/>
      <c r="E275" s="212"/>
      <c r="F275" s="212"/>
      <c r="G275" s="212"/>
      <c r="H275" s="212"/>
      <c r="I275" s="212"/>
      <c r="J275" s="212"/>
      <c r="K275" s="212"/>
      <c r="L275" s="212"/>
      <c r="M275" s="1"/>
      <c r="Q275" s="12" t="b">
        <f>ISBLANK(Obiettivi!E69)</f>
        <v>1</v>
      </c>
      <c r="R275" s="12" t="b">
        <f t="shared" si="6"/>
        <v>0</v>
      </c>
    </row>
    <row r="276" spans="2:18" ht="15" customHeight="1" x14ac:dyDescent="0.2">
      <c r="B276" s="212" t="str">
        <f>IF(Obiettivi!E70="","",Obiettivi!E70)</f>
        <v/>
      </c>
      <c r="C276" s="212"/>
      <c r="D276" s="212"/>
      <c r="E276" s="212"/>
      <c r="F276" s="212"/>
      <c r="G276" s="212"/>
      <c r="H276" s="212"/>
      <c r="I276" s="212"/>
      <c r="J276" s="212"/>
      <c r="K276" s="212"/>
      <c r="L276" s="212"/>
      <c r="M276" s="1"/>
      <c r="Q276" s="12" t="b">
        <f>ISBLANK(Obiettivi!E70)</f>
        <v>1</v>
      </c>
      <c r="R276" s="12" t="b">
        <f t="shared" si="6"/>
        <v>0</v>
      </c>
    </row>
    <row r="277" spans="2:18" ht="15" customHeight="1" x14ac:dyDescent="0.2">
      <c r="B277" s="212" t="str">
        <f>IF(Obiettivi!E71="","",Obiettivi!E71)</f>
        <v/>
      </c>
      <c r="C277" s="212"/>
      <c r="D277" s="212"/>
      <c r="E277" s="212"/>
      <c r="F277" s="212"/>
      <c r="G277" s="212"/>
      <c r="H277" s="212"/>
      <c r="I277" s="212"/>
      <c r="J277" s="212"/>
      <c r="K277" s="212"/>
      <c r="L277" s="212"/>
      <c r="M277" s="1"/>
      <c r="Q277" s="12" t="b">
        <f>ISBLANK(Obiettivi!E71)</f>
        <v>1</v>
      </c>
      <c r="R277" s="12" t="b">
        <f t="shared" si="6"/>
        <v>0</v>
      </c>
    </row>
    <row r="278" spans="2:18" ht="15" customHeight="1" x14ac:dyDescent="0.2">
      <c r="B278" s="212" t="str">
        <f>IF(Obiettivi!E72="","",Obiettivi!E72)</f>
        <v/>
      </c>
      <c r="C278" s="212"/>
      <c r="D278" s="212"/>
      <c r="E278" s="212"/>
      <c r="F278" s="212"/>
      <c r="G278" s="212"/>
      <c r="H278" s="212"/>
      <c r="I278" s="212"/>
      <c r="J278" s="212"/>
      <c r="K278" s="212"/>
      <c r="L278" s="212"/>
      <c r="M278" s="1"/>
      <c r="Q278" s="12" t="b">
        <f>ISBLANK(Obiettivi!E72)</f>
        <v>1</v>
      </c>
      <c r="R278" s="12" t="b">
        <f t="shared" si="6"/>
        <v>0</v>
      </c>
    </row>
    <row r="279" spans="2:18" ht="15" customHeight="1" x14ac:dyDescent="0.2">
      <c r="B279" s="212" t="str">
        <f>IF(Obiettivi!E73="","",Obiettivi!E73)</f>
        <v/>
      </c>
      <c r="C279" s="212"/>
      <c r="D279" s="212"/>
      <c r="E279" s="212"/>
      <c r="F279" s="212"/>
      <c r="G279" s="212"/>
      <c r="H279" s="212"/>
      <c r="I279" s="212"/>
      <c r="J279" s="212"/>
      <c r="K279" s="212"/>
      <c r="L279" s="212"/>
      <c r="M279" s="1"/>
      <c r="Q279" s="12" t="b">
        <f>ISBLANK(Obiettivi!E73)</f>
        <v>1</v>
      </c>
      <c r="R279" s="12" t="b">
        <f t="shared" si="6"/>
        <v>0</v>
      </c>
    </row>
    <row r="281" spans="2:18" ht="15" customHeight="1" x14ac:dyDescent="0.2">
      <c r="B281" s="98" t="s">
        <v>377</v>
      </c>
      <c r="C281" s="99"/>
      <c r="D281" s="99"/>
      <c r="E281" s="99"/>
      <c r="F281" s="99"/>
      <c r="G281" s="99"/>
      <c r="H281" s="99"/>
      <c r="I281" s="99"/>
      <c r="J281" s="99"/>
      <c r="K281" s="99"/>
      <c r="L281" s="99"/>
      <c r="M281" s="100"/>
    </row>
    <row r="284" spans="2:18" ht="15" customHeight="1" x14ac:dyDescent="0.2">
      <c r="B284" s="105" t="s">
        <v>540</v>
      </c>
      <c r="C284" s="106"/>
      <c r="D284" s="106"/>
      <c r="E284" s="106"/>
      <c r="F284" s="106"/>
      <c r="G284" s="106"/>
      <c r="H284" s="106"/>
      <c r="I284" s="106"/>
      <c r="J284" s="106"/>
      <c r="K284" s="106"/>
      <c r="L284" s="106"/>
      <c r="M284" s="107"/>
    </row>
    <row r="285" spans="2:18" ht="112.5" customHeight="1" x14ac:dyDescent="0.2">
      <c r="B285" s="220"/>
      <c r="C285" s="223"/>
      <c r="D285" s="223"/>
      <c r="E285" s="223"/>
      <c r="F285" s="223"/>
      <c r="G285" s="223"/>
      <c r="H285" s="223"/>
      <c r="I285" s="223"/>
      <c r="J285" s="223"/>
      <c r="K285" s="223"/>
      <c r="L285" s="223"/>
      <c r="M285" s="224"/>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105" t="s">
        <v>541</v>
      </c>
      <c r="C290" s="106"/>
      <c r="D290" s="106"/>
      <c r="E290" s="106"/>
      <c r="F290" s="106"/>
      <c r="G290" s="106"/>
      <c r="H290" s="106"/>
      <c r="I290" s="106"/>
      <c r="J290" s="106"/>
      <c r="K290" s="106"/>
      <c r="L290" s="106"/>
      <c r="M290" s="107"/>
    </row>
    <row r="291" spans="2:13" ht="112.5" customHeight="1" x14ac:dyDescent="0.2">
      <c r="B291" s="220"/>
      <c r="C291" s="223"/>
      <c r="D291" s="223"/>
      <c r="E291" s="223"/>
      <c r="F291" s="223"/>
      <c r="G291" s="223"/>
      <c r="H291" s="223"/>
      <c r="I291" s="223"/>
      <c r="J291" s="223"/>
      <c r="K291" s="223"/>
      <c r="L291" s="223"/>
      <c r="M291" s="224"/>
    </row>
    <row r="292" spans="2:13" ht="15" hidden="1" customHeight="1" x14ac:dyDescent="0.2"/>
  </sheetData>
  <sheetProtection formatRows="0"/>
  <mergeCells count="457">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 ref="B45:L45"/>
    <mergeCell ref="B46:L46"/>
    <mergeCell ref="B47:L47"/>
    <mergeCell ref="B48:L48"/>
    <mergeCell ref="B49:L49"/>
    <mergeCell ref="B34:L34"/>
    <mergeCell ref="B35:L35"/>
    <mergeCell ref="B36:L36"/>
    <mergeCell ref="B37:L37"/>
    <mergeCell ref="B40:M40"/>
    <mergeCell ref="B41:M41"/>
    <mergeCell ref="B56:L56"/>
    <mergeCell ref="B57:L57"/>
    <mergeCell ref="B58:L58"/>
    <mergeCell ref="B59:L59"/>
    <mergeCell ref="B60:L60"/>
    <mergeCell ref="B61:L61"/>
    <mergeCell ref="B50:L50"/>
    <mergeCell ref="B51:L51"/>
    <mergeCell ref="B52:L52"/>
    <mergeCell ref="B53:L53"/>
    <mergeCell ref="B54:L54"/>
    <mergeCell ref="B55:L55"/>
    <mergeCell ref="B68:L68"/>
    <mergeCell ref="B69:L69"/>
    <mergeCell ref="B71:M71"/>
    <mergeCell ref="B73:F73"/>
    <mergeCell ref="H73:I73"/>
    <mergeCell ref="B76:F76"/>
    <mergeCell ref="H76:I76"/>
    <mergeCell ref="B62:L62"/>
    <mergeCell ref="B63:L63"/>
    <mergeCell ref="B64:L64"/>
    <mergeCell ref="B65:L65"/>
    <mergeCell ref="B66:L66"/>
    <mergeCell ref="B67:L67"/>
    <mergeCell ref="B83:J83"/>
    <mergeCell ref="K83:M83"/>
    <mergeCell ref="B84:J84"/>
    <mergeCell ref="K84:M84"/>
    <mergeCell ref="B85:J85"/>
    <mergeCell ref="K85:M85"/>
    <mergeCell ref="B79:M79"/>
    <mergeCell ref="B80:J80"/>
    <mergeCell ref="K80:M80"/>
    <mergeCell ref="B81:J81"/>
    <mergeCell ref="K81:M81"/>
    <mergeCell ref="B82:J82"/>
    <mergeCell ref="K82:M82"/>
    <mergeCell ref="B89:J89"/>
    <mergeCell ref="K89:M89"/>
    <mergeCell ref="B90:J90"/>
    <mergeCell ref="K90:M90"/>
    <mergeCell ref="B91:J91"/>
    <mergeCell ref="K91:M91"/>
    <mergeCell ref="B86:J86"/>
    <mergeCell ref="K86:M86"/>
    <mergeCell ref="B87:J87"/>
    <mergeCell ref="K87:M87"/>
    <mergeCell ref="B88:J88"/>
    <mergeCell ref="K88:M88"/>
    <mergeCell ref="B95:J95"/>
    <mergeCell ref="K95:M95"/>
    <mergeCell ref="B96:J96"/>
    <mergeCell ref="K96:M96"/>
    <mergeCell ref="B97:J97"/>
    <mergeCell ref="K97:M97"/>
    <mergeCell ref="B92:J92"/>
    <mergeCell ref="K92:M92"/>
    <mergeCell ref="B93:J93"/>
    <mergeCell ref="K93:M93"/>
    <mergeCell ref="B94:J94"/>
    <mergeCell ref="K94:M94"/>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79:L279"/>
    <mergeCell ref="B281:M281"/>
    <mergeCell ref="B284:M284"/>
    <mergeCell ref="B285:M285"/>
    <mergeCell ref="B290:M290"/>
    <mergeCell ref="B291:M291"/>
    <mergeCell ref="B273:L273"/>
    <mergeCell ref="B274:L274"/>
    <mergeCell ref="B275:L275"/>
    <mergeCell ref="B276:L276"/>
    <mergeCell ref="B277:L277"/>
    <mergeCell ref="B278:L27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6249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6249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D3AC6937-49EB-4F5D-8FED-2BA6BD3DB357}">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FBD4FB33-B408-4EA5-8621-18496E82ABD8}">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filterMode="1"/>
  <dimension ref="B1:U498"/>
  <sheetViews>
    <sheetView showGridLines="0" zoomScaleNormal="100" workbookViewId="0">
      <selection activeCell="F68" sqref="F68"/>
    </sheetView>
  </sheetViews>
  <sheetFormatPr defaultColWidth="9.140625" defaultRowHeight="15" customHeight="1" x14ac:dyDescent="0.2"/>
  <cols>
    <col min="1" max="1" width="1" style="2" customWidth="1"/>
    <col min="2" max="2" width="6.140625" style="2" customWidth="1"/>
    <col min="3" max="3" width="34.140625" style="2" customWidth="1"/>
    <col min="4" max="4" width="33.140625" style="2" customWidth="1"/>
    <col min="5" max="5" width="5.85546875" style="2" customWidth="1"/>
    <col min="6" max="6" width="20.85546875" style="2" customWidth="1"/>
    <col min="7" max="7" width="4.140625" style="2" customWidth="1"/>
    <col min="8" max="17" width="4.85546875" style="2" customWidth="1"/>
    <col min="18" max="19" width="9.140625" style="2"/>
    <col min="20" max="22" width="9.140625" style="2" customWidth="1"/>
    <col min="23" max="16384" width="9.140625" style="2"/>
  </cols>
  <sheetData>
    <row r="1" spans="2:21" ht="7.5" customHeight="1" x14ac:dyDescent="0.2"/>
    <row r="2" spans="2:21" ht="15" customHeight="1" x14ac:dyDescent="0.2">
      <c r="G2" s="15" t="s">
        <v>13</v>
      </c>
      <c r="I2" s="14"/>
      <c r="Q2" s="15"/>
    </row>
    <row r="4" spans="2:21" ht="15" customHeight="1" x14ac:dyDescent="0.2">
      <c r="B4" s="89" t="s">
        <v>589</v>
      </c>
      <c r="C4" s="90"/>
      <c r="D4" s="90"/>
      <c r="E4" s="90"/>
      <c r="F4" s="90"/>
      <c r="G4" s="90"/>
      <c r="H4" s="90"/>
      <c r="I4" s="90"/>
      <c r="J4" s="90"/>
      <c r="K4" s="90"/>
      <c r="L4" s="90"/>
      <c r="M4" s="90"/>
      <c r="N4" s="90"/>
      <c r="O4" s="90"/>
      <c r="P4" s="90"/>
      <c r="Q4" s="91"/>
    </row>
    <row r="5" spans="2:21" ht="38.450000000000003" customHeight="1" x14ac:dyDescent="0.2">
      <c r="B5" s="262" t="s">
        <v>1473</v>
      </c>
      <c r="C5" s="263"/>
      <c r="D5" s="263"/>
      <c r="E5" s="263"/>
      <c r="F5" s="263"/>
      <c r="G5" s="263"/>
      <c r="H5" s="263"/>
      <c r="I5" s="263"/>
      <c r="J5" s="263"/>
      <c r="K5" s="263"/>
      <c r="L5" s="263"/>
      <c r="M5" s="263"/>
      <c r="N5" s="263"/>
      <c r="O5" s="263"/>
      <c r="P5" s="263"/>
      <c r="Q5" s="264"/>
    </row>
    <row r="7" spans="2:21" ht="48.75" customHeight="1" x14ac:dyDescent="0.2">
      <c r="B7" s="30" t="s">
        <v>591</v>
      </c>
      <c r="C7" s="57" t="s">
        <v>592</v>
      </c>
      <c r="D7" s="57" t="s">
        <v>383</v>
      </c>
      <c r="E7" s="30" t="s">
        <v>384</v>
      </c>
      <c r="F7" s="57" t="s">
        <v>385</v>
      </c>
      <c r="G7" s="30" t="s">
        <v>593</v>
      </c>
      <c r="H7" s="30" t="s">
        <v>386</v>
      </c>
      <c r="I7" s="30">
        <v>2015</v>
      </c>
      <c r="J7" s="30">
        <v>2016</v>
      </c>
      <c r="K7" s="30">
        <v>2017</v>
      </c>
      <c r="L7" s="30">
        <v>2018</v>
      </c>
      <c r="M7" s="30">
        <v>2019</v>
      </c>
      <c r="N7" s="30">
        <v>2020</v>
      </c>
      <c r="O7" s="30">
        <v>2021</v>
      </c>
      <c r="P7" s="30">
        <v>2022</v>
      </c>
      <c r="Q7" s="30" t="s">
        <v>590</v>
      </c>
    </row>
    <row r="8" spans="2:21" ht="37.5" hidden="1" customHeight="1" x14ac:dyDescent="0.2">
      <c r="B8" s="31" t="s">
        <v>602</v>
      </c>
      <c r="C8" s="32" t="str">
        <f ca="1">Riferimenti!G2</f>
        <v>Documenti di indirizzo (linee guida, documenti metodologici, etc.)</v>
      </c>
      <c r="D8" s="32" t="str">
        <f>Riferimenti!H2</f>
        <v>Reportistica inerente la direzione e coordinamento del progetto disponibile</v>
      </c>
      <c r="E8" s="33" t="str">
        <f>VLOOKUP(Riferimenti!I2,Riferimenti!$A$2:$B$6,2,0)</f>
        <v>si/no</v>
      </c>
      <c r="F8" s="32" t="str">
        <f>Riferimenti!J2</f>
        <v>Sistema di monitoraggio PON</v>
      </c>
      <c r="G8" s="33" t="str">
        <f ca="1">VLOOKUP(Riferimenti!K2,Riferimenti!$A$20:$B$23,2,0)</f>
        <v>AS</v>
      </c>
      <c r="H8" s="37" t="str">
        <f>Riferimenti!L2</f>
        <v>NO</v>
      </c>
      <c r="I8" s="37" t="str">
        <f>Riferimenti!M2</f>
        <v>NO</v>
      </c>
      <c r="J8" s="37" t="str">
        <f>Riferimenti!N2</f>
        <v>SI</v>
      </c>
      <c r="K8" s="37" t="str">
        <f>Riferimenti!O2</f>
        <v>SI</v>
      </c>
      <c r="L8" s="37" t="str">
        <f>Riferimenti!P2</f>
        <v>SI</v>
      </c>
      <c r="M8" s="37" t="str">
        <f>Riferimenti!Q2</f>
        <v>SI</v>
      </c>
      <c r="N8" s="37" t="str">
        <f>Riferimenti!R2</f>
        <v>SI</v>
      </c>
      <c r="O8" s="37" t="str">
        <f>Riferimenti!S2</f>
        <v>SI</v>
      </c>
      <c r="P8" s="37" t="str">
        <f>Riferimenti!T2</f>
        <v>SI</v>
      </c>
      <c r="Q8" s="37" t="str">
        <f>Riferimenti!U2</f>
        <v>SI</v>
      </c>
      <c r="U8" s="2" t="b">
        <f>OR(D8="",D8=0)</f>
        <v>0</v>
      </c>
    </row>
    <row r="9" spans="2:21" ht="37.5" hidden="1" customHeight="1" x14ac:dyDescent="0.2">
      <c r="B9" s="31" t="s">
        <v>603</v>
      </c>
      <c r="C9" s="32" t="str">
        <f ca="1">Riferimenti!G3</f>
        <v/>
      </c>
      <c r="D9" s="32" t="str">
        <f>Riferimenti!H3</f>
        <v/>
      </c>
      <c r="E9" s="33" t="e">
        <f>VLOOKUP(Riferimenti!I3,Riferimenti!$A$2:$B$6,2,0)</f>
        <v>#N/A</v>
      </c>
      <c r="F9" s="32" t="str">
        <f>Riferimenti!J3</f>
        <v/>
      </c>
      <c r="G9" s="33" t="e">
        <f ca="1">VLOOKUP(Riferimenti!K3,Riferimenti!$A$20:$B$23,2,0)</f>
        <v>#N/A</v>
      </c>
      <c r="H9" s="37" t="str">
        <f>Riferimenti!L3</f>
        <v/>
      </c>
      <c r="I9" s="37" t="str">
        <f>Riferimenti!M3</f>
        <v/>
      </c>
      <c r="J9" s="37" t="str">
        <f>Riferimenti!N3</f>
        <v/>
      </c>
      <c r="K9" s="37" t="str">
        <f>Riferimenti!O3</f>
        <v/>
      </c>
      <c r="L9" s="37" t="str">
        <f>Riferimenti!P3</f>
        <v/>
      </c>
      <c r="M9" s="37" t="str">
        <f>Riferimenti!Q3</f>
        <v/>
      </c>
      <c r="N9" s="37" t="str">
        <f>Riferimenti!R3</f>
        <v/>
      </c>
      <c r="O9" s="37" t="str">
        <f>Riferimenti!S3</f>
        <v/>
      </c>
      <c r="P9" s="37" t="str">
        <f>Riferimenti!T3</f>
        <v/>
      </c>
      <c r="Q9" s="37" t="str">
        <f>Riferimenti!U3</f>
        <v/>
      </c>
      <c r="U9" s="2" t="b">
        <f t="shared" ref="U9:U72" si="0">OR(D9="",D9=0)</f>
        <v>1</v>
      </c>
    </row>
    <row r="10" spans="2:21" ht="37.5" hidden="1" customHeight="1" x14ac:dyDescent="0.2">
      <c r="B10" s="31" t="s">
        <v>604</v>
      </c>
      <c r="C10" s="32" t="str">
        <f ca="1">Riferimenti!G4</f>
        <v/>
      </c>
      <c r="D10" s="32" t="str">
        <f>Riferimenti!H4</f>
        <v/>
      </c>
      <c r="E10" s="33" t="e">
        <f>VLOOKUP(Riferimenti!I4,Riferimenti!$A$2:$B$6,2,0)</f>
        <v>#N/A</v>
      </c>
      <c r="F10" s="32" t="str">
        <f>Riferimenti!J4</f>
        <v/>
      </c>
      <c r="G10" s="33" t="e">
        <f ca="1">VLOOKUP(Riferimenti!K4,Riferimenti!$A$20:$B$23,2,0)</f>
        <v>#N/A</v>
      </c>
      <c r="H10" s="37" t="str">
        <f>Riferimenti!L4</f>
        <v/>
      </c>
      <c r="I10" s="37" t="str">
        <f>Riferimenti!M4</f>
        <v/>
      </c>
      <c r="J10" s="37" t="str">
        <f>Riferimenti!N4</f>
        <v/>
      </c>
      <c r="K10" s="37" t="str">
        <f>Riferimenti!O4</f>
        <v/>
      </c>
      <c r="L10" s="37" t="str">
        <f>Riferimenti!P4</f>
        <v/>
      </c>
      <c r="M10" s="37" t="str">
        <f>Riferimenti!Q4</f>
        <v/>
      </c>
      <c r="N10" s="37" t="str">
        <f>Riferimenti!R4</f>
        <v/>
      </c>
      <c r="O10" s="37" t="str">
        <f>Riferimenti!S4</f>
        <v/>
      </c>
      <c r="P10" s="37" t="str">
        <f>Riferimenti!T4</f>
        <v/>
      </c>
      <c r="Q10" s="37" t="str">
        <f>Riferimenti!U4</f>
        <v/>
      </c>
      <c r="U10" s="2" t="b">
        <f t="shared" si="0"/>
        <v>1</v>
      </c>
    </row>
    <row r="11" spans="2:21" ht="37.5" hidden="1" customHeight="1" x14ac:dyDescent="0.2">
      <c r="B11" s="31" t="s">
        <v>605</v>
      </c>
      <c r="C11" s="32" t="str">
        <f ca="1">Riferimenti!G5</f>
        <v>Documenti di indirizzo (linee guida, documenti metodologici, etc.)</v>
      </c>
      <c r="D11" s="32" t="str">
        <f>Riferimenti!H5</f>
        <v/>
      </c>
      <c r="E11" s="33" t="e">
        <f>VLOOKUP(Riferimenti!I5,Riferimenti!$A$2:$B$6,2,0)</f>
        <v>#N/A</v>
      </c>
      <c r="F11" s="32" t="str">
        <f>Riferimenti!J5</f>
        <v/>
      </c>
      <c r="G11" s="33" t="str">
        <f ca="1">VLOOKUP(Riferimenti!K5,Riferimenti!$A$20:$B$23,2,0)</f>
        <v>PS</v>
      </c>
      <c r="H11" s="37" t="str">
        <f>Riferimenti!L5</f>
        <v/>
      </c>
      <c r="I11" s="37" t="str">
        <f>Riferimenti!M5</f>
        <v/>
      </c>
      <c r="J11" s="37" t="str">
        <f>Riferimenti!N5</f>
        <v/>
      </c>
      <c r="K11" s="37" t="str">
        <f>Riferimenti!O5</f>
        <v/>
      </c>
      <c r="L11" s="37" t="str">
        <f>Riferimenti!P5</f>
        <v/>
      </c>
      <c r="M11" s="37" t="str">
        <f>Riferimenti!Q5</f>
        <v/>
      </c>
      <c r="N11" s="37" t="str">
        <f>Riferimenti!R5</f>
        <v/>
      </c>
      <c r="O11" s="37" t="str">
        <f>Riferimenti!S5</f>
        <v/>
      </c>
      <c r="P11" s="37" t="str">
        <f>Riferimenti!T5</f>
        <v/>
      </c>
      <c r="Q11" s="37" t="str">
        <f>Riferimenti!U5</f>
        <v/>
      </c>
      <c r="U11" s="2" t="b">
        <f t="shared" si="0"/>
        <v>1</v>
      </c>
    </row>
    <row r="12" spans="2:21" ht="37.5" hidden="1" customHeight="1" x14ac:dyDescent="0.2">
      <c r="B12" s="31" t="s">
        <v>606</v>
      </c>
      <c r="C12" s="32" t="str">
        <f ca="1">Riferimenti!G6</f>
        <v/>
      </c>
      <c r="D12" s="32" t="str">
        <f>Riferimenti!H6</f>
        <v/>
      </c>
      <c r="E12" s="33" t="e">
        <f>VLOOKUP(Riferimenti!I6,Riferimenti!$A$2:$B$6,2,0)</f>
        <v>#N/A</v>
      </c>
      <c r="F12" s="32" t="str">
        <f>Riferimenti!J6</f>
        <v/>
      </c>
      <c r="G12" s="33" t="e">
        <f ca="1">VLOOKUP(Riferimenti!K6,Riferimenti!$A$20:$B$23,2,0)</f>
        <v>#N/A</v>
      </c>
      <c r="H12" s="37" t="str">
        <f>Riferimenti!L6</f>
        <v/>
      </c>
      <c r="I12" s="37" t="str">
        <f>Riferimenti!M6</f>
        <v/>
      </c>
      <c r="J12" s="37" t="str">
        <f>Riferimenti!N6</f>
        <v/>
      </c>
      <c r="K12" s="37" t="str">
        <f>Riferimenti!O6</f>
        <v/>
      </c>
      <c r="L12" s="37" t="str">
        <f>Riferimenti!P6</f>
        <v/>
      </c>
      <c r="M12" s="37" t="str">
        <f>Riferimenti!Q6</f>
        <v/>
      </c>
      <c r="N12" s="37" t="str">
        <f>Riferimenti!R6</f>
        <v/>
      </c>
      <c r="O12" s="37" t="str">
        <f>Riferimenti!S6</f>
        <v/>
      </c>
      <c r="P12" s="37" t="str">
        <f>Riferimenti!T6</f>
        <v/>
      </c>
      <c r="Q12" s="37" t="str">
        <f>Riferimenti!U6</f>
        <v/>
      </c>
      <c r="U12" s="2" t="b">
        <f t="shared" si="0"/>
        <v>1</v>
      </c>
    </row>
    <row r="13" spans="2:21" ht="37.5" hidden="1" customHeight="1" x14ac:dyDescent="0.2">
      <c r="B13" s="31" t="s">
        <v>607</v>
      </c>
      <c r="C13" s="32" t="str">
        <f ca="1">Riferimenti!G7</f>
        <v/>
      </c>
      <c r="D13" s="32" t="str">
        <f>Riferimenti!H7</f>
        <v/>
      </c>
      <c r="E13" s="33" t="e">
        <f>VLOOKUP(Riferimenti!I7,Riferimenti!$A$2:$B$6,2,0)</f>
        <v>#N/A</v>
      </c>
      <c r="F13" s="32" t="str">
        <f>Riferimenti!J7</f>
        <v/>
      </c>
      <c r="G13" s="33" t="e">
        <f ca="1">VLOOKUP(Riferimenti!K7,Riferimenti!$A$20:$B$23,2,0)</f>
        <v>#N/A</v>
      </c>
      <c r="H13" s="37" t="str">
        <f>Riferimenti!L7</f>
        <v/>
      </c>
      <c r="I13" s="37" t="str">
        <f>Riferimenti!M7</f>
        <v/>
      </c>
      <c r="J13" s="37" t="str">
        <f>Riferimenti!N7</f>
        <v/>
      </c>
      <c r="K13" s="37" t="str">
        <f>Riferimenti!O7</f>
        <v/>
      </c>
      <c r="L13" s="37" t="str">
        <f>Riferimenti!P7</f>
        <v/>
      </c>
      <c r="M13" s="37" t="str">
        <f>Riferimenti!Q7</f>
        <v/>
      </c>
      <c r="N13" s="37" t="str">
        <f>Riferimenti!R7</f>
        <v/>
      </c>
      <c r="O13" s="37" t="str">
        <f>Riferimenti!S7</f>
        <v/>
      </c>
      <c r="P13" s="37" t="str">
        <f>Riferimenti!T7</f>
        <v/>
      </c>
      <c r="Q13" s="37" t="str">
        <f>Riferimenti!U7</f>
        <v/>
      </c>
      <c r="U13" s="2" t="b">
        <f t="shared" si="0"/>
        <v>1</v>
      </c>
    </row>
    <row r="14" spans="2:21" ht="37.5" hidden="1" customHeight="1" x14ac:dyDescent="0.2">
      <c r="B14" s="31" t="s">
        <v>608</v>
      </c>
      <c r="C14" s="32" t="str">
        <f ca="1">Riferimenti!G8</f>
        <v>Documenti di indirizzo (linee guida, documenti metodologici, etc.)</v>
      </c>
      <c r="D14" s="32" t="str">
        <f>Riferimenti!H8</f>
        <v/>
      </c>
      <c r="E14" s="33" t="e">
        <f>VLOOKUP(Riferimenti!I8,Riferimenti!$A$2:$B$6,2,0)</f>
        <v>#N/A</v>
      </c>
      <c r="F14" s="32" t="str">
        <f>Riferimenti!J8</f>
        <v/>
      </c>
      <c r="G14" s="33" t="str">
        <f ca="1">VLOOKUP(Riferimenti!K8,Riferimenti!$A$20:$B$23,2,0)</f>
        <v>T</v>
      </c>
      <c r="H14" s="37" t="str">
        <f>Riferimenti!L8</f>
        <v/>
      </c>
      <c r="I14" s="37" t="str">
        <f>Riferimenti!M8</f>
        <v/>
      </c>
      <c r="J14" s="37" t="str">
        <f>Riferimenti!N8</f>
        <v/>
      </c>
      <c r="K14" s="37" t="str">
        <f>Riferimenti!O8</f>
        <v/>
      </c>
      <c r="L14" s="37" t="str">
        <f>Riferimenti!P8</f>
        <v/>
      </c>
      <c r="M14" s="37" t="str">
        <f>Riferimenti!Q8</f>
        <v/>
      </c>
      <c r="N14" s="37" t="str">
        <f>Riferimenti!R8</f>
        <v/>
      </c>
      <c r="O14" s="37" t="str">
        <f>Riferimenti!S8</f>
        <v/>
      </c>
      <c r="P14" s="37" t="str">
        <f>Riferimenti!T8</f>
        <v/>
      </c>
      <c r="Q14" s="37" t="str">
        <f>Riferimenti!U8</f>
        <v/>
      </c>
      <c r="U14" s="2" t="b">
        <f t="shared" si="0"/>
        <v>1</v>
      </c>
    </row>
    <row r="15" spans="2:21" ht="37.5" hidden="1" customHeight="1" x14ac:dyDescent="0.2">
      <c r="B15" s="31" t="s">
        <v>609</v>
      </c>
      <c r="C15" s="32" t="str">
        <f ca="1">Riferimenti!G9</f>
        <v/>
      </c>
      <c r="D15" s="32" t="str">
        <f>Riferimenti!H9</f>
        <v/>
      </c>
      <c r="E15" s="33" t="e">
        <f>VLOOKUP(Riferimenti!I9,Riferimenti!$A$2:$B$6,2,0)</f>
        <v>#N/A</v>
      </c>
      <c r="F15" s="32" t="str">
        <f>Riferimenti!J9</f>
        <v/>
      </c>
      <c r="G15" s="33" t="e">
        <f ca="1">VLOOKUP(Riferimenti!K9,Riferimenti!$A$20:$B$23,2,0)</f>
        <v>#N/A</v>
      </c>
      <c r="H15" s="37" t="str">
        <f>Riferimenti!L9</f>
        <v/>
      </c>
      <c r="I15" s="37" t="str">
        <f>Riferimenti!M9</f>
        <v/>
      </c>
      <c r="J15" s="37" t="str">
        <f>Riferimenti!N9</f>
        <v/>
      </c>
      <c r="K15" s="37" t="str">
        <f>Riferimenti!O9</f>
        <v/>
      </c>
      <c r="L15" s="37" t="str">
        <f>Riferimenti!P9</f>
        <v/>
      </c>
      <c r="M15" s="37" t="str">
        <f>Riferimenti!Q9</f>
        <v/>
      </c>
      <c r="N15" s="37" t="str">
        <f>Riferimenti!R9</f>
        <v/>
      </c>
      <c r="O15" s="37" t="str">
        <f>Riferimenti!S9</f>
        <v/>
      </c>
      <c r="P15" s="37" t="str">
        <f>Riferimenti!T9</f>
        <v/>
      </c>
      <c r="Q15" s="37" t="str">
        <f>Riferimenti!U9</f>
        <v/>
      </c>
      <c r="U15" s="2" t="b">
        <f t="shared" si="0"/>
        <v>1</v>
      </c>
    </row>
    <row r="16" spans="2:21" ht="37.5" hidden="1" customHeight="1" x14ac:dyDescent="0.2">
      <c r="B16" s="31" t="s">
        <v>610</v>
      </c>
      <c r="C16" s="32" t="str">
        <f ca="1">Riferimenti!G10</f>
        <v/>
      </c>
      <c r="D16" s="32" t="str">
        <f>Riferimenti!H10</f>
        <v/>
      </c>
      <c r="E16" s="33" t="e">
        <f>VLOOKUP(Riferimenti!I10,Riferimenti!$A$2:$B$6,2,0)</f>
        <v>#N/A</v>
      </c>
      <c r="F16" s="32" t="str">
        <f>Riferimenti!J10</f>
        <v/>
      </c>
      <c r="G16" s="33" t="e">
        <f ca="1">VLOOKUP(Riferimenti!K10,Riferimenti!$A$20:$B$23,2,0)</f>
        <v>#N/A</v>
      </c>
      <c r="H16" s="37" t="str">
        <f>Riferimenti!L10</f>
        <v/>
      </c>
      <c r="I16" s="37" t="str">
        <f>Riferimenti!M10</f>
        <v/>
      </c>
      <c r="J16" s="37" t="str">
        <f>Riferimenti!N10</f>
        <v/>
      </c>
      <c r="K16" s="37" t="str">
        <f>Riferimenti!O10</f>
        <v/>
      </c>
      <c r="L16" s="37" t="str">
        <f>Riferimenti!P10</f>
        <v/>
      </c>
      <c r="M16" s="37" t="str">
        <f>Riferimenti!Q10</f>
        <v/>
      </c>
      <c r="N16" s="37" t="str">
        <f>Riferimenti!R10</f>
        <v/>
      </c>
      <c r="O16" s="37" t="str">
        <f>Riferimenti!S10</f>
        <v/>
      </c>
      <c r="P16" s="37" t="str">
        <f>Riferimenti!T10</f>
        <v/>
      </c>
      <c r="Q16" s="37" t="str">
        <f>Riferimenti!U10</f>
        <v/>
      </c>
      <c r="U16" s="2" t="b">
        <f t="shared" si="0"/>
        <v>1</v>
      </c>
    </row>
    <row r="17" spans="2:21" ht="37.5" hidden="1" customHeight="1" x14ac:dyDescent="0.2">
      <c r="B17" s="31" t="s">
        <v>611</v>
      </c>
      <c r="C17" s="32" t="str">
        <f ca="1">Riferimenti!G11</f>
        <v>Documenti di indirizzo (linee guida, documenti metodologici, etc.)</v>
      </c>
      <c r="D17" s="32" t="str">
        <f>Riferimenti!H11</f>
        <v/>
      </c>
      <c r="E17" s="33" t="e">
        <f>VLOOKUP(Riferimenti!I11,Riferimenti!$A$2:$B$6,2,0)</f>
        <v>#N/A</v>
      </c>
      <c r="F17" s="32" t="str">
        <f>Riferimenti!J11</f>
        <v/>
      </c>
      <c r="G17" s="33" t="str">
        <f ca="1">VLOOKUP(Riferimenti!K11,Riferimenti!$A$20:$B$23,2,0)</f>
        <v>MS</v>
      </c>
      <c r="H17" s="37" t="str">
        <f>Riferimenti!L11</f>
        <v/>
      </c>
      <c r="I17" s="37" t="str">
        <f>Riferimenti!M11</f>
        <v/>
      </c>
      <c r="J17" s="37" t="str">
        <f>Riferimenti!N11</f>
        <v/>
      </c>
      <c r="K17" s="37" t="str">
        <f>Riferimenti!O11</f>
        <v/>
      </c>
      <c r="L17" s="37" t="str">
        <f>Riferimenti!P11</f>
        <v/>
      </c>
      <c r="M17" s="37" t="str">
        <f>Riferimenti!Q11</f>
        <v/>
      </c>
      <c r="N17" s="37" t="str">
        <f>Riferimenti!R11</f>
        <v/>
      </c>
      <c r="O17" s="37" t="str">
        <f>Riferimenti!S11</f>
        <v/>
      </c>
      <c r="P17" s="37" t="str">
        <f>Riferimenti!T11</f>
        <v/>
      </c>
      <c r="Q17" s="37" t="str">
        <f>Riferimenti!U11</f>
        <v/>
      </c>
      <c r="U17" s="2" t="b">
        <f t="shared" si="0"/>
        <v>1</v>
      </c>
    </row>
    <row r="18" spans="2:21" ht="37.5" hidden="1" customHeight="1" x14ac:dyDescent="0.2">
      <c r="B18" s="31" t="s">
        <v>612</v>
      </c>
      <c r="C18" s="32" t="str">
        <f ca="1">Riferimenti!G12</f>
        <v/>
      </c>
      <c r="D18" s="32" t="str">
        <f>Riferimenti!H12</f>
        <v/>
      </c>
      <c r="E18" s="33" t="e">
        <f>VLOOKUP(Riferimenti!I12,Riferimenti!$A$2:$B$6,2,0)</f>
        <v>#N/A</v>
      </c>
      <c r="F18" s="32" t="str">
        <f>Riferimenti!J12</f>
        <v/>
      </c>
      <c r="G18" s="33" t="e">
        <f ca="1">VLOOKUP(Riferimenti!K12,Riferimenti!$A$20:$B$23,2,0)</f>
        <v>#N/A</v>
      </c>
      <c r="H18" s="37" t="str">
        <f>Riferimenti!L12</f>
        <v/>
      </c>
      <c r="I18" s="37" t="str">
        <f>Riferimenti!M12</f>
        <v/>
      </c>
      <c r="J18" s="37" t="str">
        <f>Riferimenti!N12</f>
        <v/>
      </c>
      <c r="K18" s="37" t="str">
        <f>Riferimenti!O12</f>
        <v/>
      </c>
      <c r="L18" s="37" t="str">
        <f>Riferimenti!P12</f>
        <v/>
      </c>
      <c r="M18" s="37" t="str">
        <f>Riferimenti!Q12</f>
        <v/>
      </c>
      <c r="N18" s="37" t="str">
        <f>Riferimenti!R12</f>
        <v/>
      </c>
      <c r="O18" s="37" t="str">
        <f>Riferimenti!S12</f>
        <v/>
      </c>
      <c r="P18" s="37" t="str">
        <f>Riferimenti!T12</f>
        <v/>
      </c>
      <c r="Q18" s="37" t="str">
        <f>Riferimenti!U12</f>
        <v/>
      </c>
      <c r="U18" s="2" t="b">
        <f t="shared" si="0"/>
        <v>1</v>
      </c>
    </row>
    <row r="19" spans="2:21" ht="37.5" hidden="1" customHeight="1" x14ac:dyDescent="0.2">
      <c r="B19" s="31" t="s">
        <v>613</v>
      </c>
      <c r="C19" s="32" t="str">
        <f ca="1">Riferimenti!G13</f>
        <v/>
      </c>
      <c r="D19" s="32" t="str">
        <f>Riferimenti!H13</f>
        <v/>
      </c>
      <c r="E19" s="33" t="e">
        <f>VLOOKUP(Riferimenti!I13,Riferimenti!$A$2:$B$6,2,0)</f>
        <v>#N/A</v>
      </c>
      <c r="F19" s="32" t="str">
        <f>Riferimenti!J13</f>
        <v/>
      </c>
      <c r="G19" s="33" t="e">
        <f ca="1">VLOOKUP(Riferimenti!K13,Riferimenti!$A$20:$B$23,2,0)</f>
        <v>#N/A</v>
      </c>
      <c r="H19" s="37" t="str">
        <f>Riferimenti!L13</f>
        <v/>
      </c>
      <c r="I19" s="37" t="str">
        <f>Riferimenti!M13</f>
        <v/>
      </c>
      <c r="J19" s="37" t="str">
        <f>Riferimenti!N13</f>
        <v/>
      </c>
      <c r="K19" s="37" t="str">
        <f>Riferimenti!O13</f>
        <v/>
      </c>
      <c r="L19" s="37" t="str">
        <f>Riferimenti!P13</f>
        <v/>
      </c>
      <c r="M19" s="37" t="str">
        <f>Riferimenti!Q13</f>
        <v/>
      </c>
      <c r="N19" s="37" t="str">
        <f>Riferimenti!R13</f>
        <v/>
      </c>
      <c r="O19" s="37" t="str">
        <f>Riferimenti!S13</f>
        <v/>
      </c>
      <c r="P19" s="37" t="str">
        <f>Riferimenti!T13</f>
        <v/>
      </c>
      <c r="Q19" s="37" t="str">
        <f>Riferimenti!U13</f>
        <v/>
      </c>
      <c r="U19" s="2" t="b">
        <f t="shared" si="0"/>
        <v>1</v>
      </c>
    </row>
    <row r="20" spans="2:21" ht="37.5" hidden="1" customHeight="1" x14ac:dyDescent="0.2">
      <c r="B20" s="31" t="s">
        <v>614</v>
      </c>
      <c r="C20" s="32" t="str">
        <f ca="1">Riferimenti!G14</f>
        <v>Documenti strategici (piani di comunicazione, piani operativi, etc.)</v>
      </c>
      <c r="D20" s="32" t="str">
        <f>Riferimenti!H14</f>
        <v>Reportistica inerente l'attuazione della strategia di comunicazione del progetto realizzata.</v>
      </c>
      <c r="E20" s="33" t="str">
        <f>VLOOKUP(Riferimenti!I14,Riferimenti!$A$2:$B$6,2,0)</f>
        <v>si/no</v>
      </c>
      <c r="F20" s="32" t="str">
        <f>Riferimenti!J14</f>
        <v>Sistema di monitoraggio PON</v>
      </c>
      <c r="G20" s="33" t="str">
        <f ca="1">VLOOKUP(Riferimenti!K14,Riferimenti!$A$20:$B$23,2,0)</f>
        <v>AS</v>
      </c>
      <c r="H20" s="37" t="str">
        <f>Riferimenti!L14</f>
        <v>NO</v>
      </c>
      <c r="I20" s="37" t="str">
        <f>Riferimenti!M14</f>
        <v>NO</v>
      </c>
      <c r="J20" s="37" t="str">
        <f>Riferimenti!N14</f>
        <v>NO</v>
      </c>
      <c r="K20" s="37" t="str">
        <f>Riferimenti!O14</f>
        <v>SI</v>
      </c>
      <c r="L20" s="37" t="str">
        <f>Riferimenti!P14</f>
        <v>SI</v>
      </c>
      <c r="M20" s="37" t="str">
        <f>Riferimenti!Q14</f>
        <v>SI</v>
      </c>
      <c r="N20" s="37" t="str">
        <f>Riferimenti!R14</f>
        <v>SI</v>
      </c>
      <c r="O20" s="37" t="str">
        <f>Riferimenti!S14</f>
        <v>SI</v>
      </c>
      <c r="P20" s="37" t="str">
        <f>Riferimenti!T14</f>
        <v>SI</v>
      </c>
      <c r="Q20" s="37" t="str">
        <f>Riferimenti!U14</f>
        <v>SI</v>
      </c>
      <c r="U20" s="2" t="b">
        <f t="shared" si="0"/>
        <v>0</v>
      </c>
    </row>
    <row r="21" spans="2:21" ht="37.5" hidden="1" customHeight="1" x14ac:dyDescent="0.2">
      <c r="B21" s="31" t="s">
        <v>615</v>
      </c>
      <c r="C21" s="32" t="str">
        <f ca="1">Riferimenti!G15</f>
        <v/>
      </c>
      <c r="D21" s="32" t="str">
        <f>Riferimenti!H15</f>
        <v/>
      </c>
      <c r="E21" s="33" t="e">
        <f>VLOOKUP(Riferimenti!I15,Riferimenti!$A$2:$B$6,2,0)</f>
        <v>#N/A</v>
      </c>
      <c r="F21" s="32" t="str">
        <f>Riferimenti!J15</f>
        <v/>
      </c>
      <c r="G21" s="33" t="e">
        <f ca="1">VLOOKUP(Riferimenti!K15,Riferimenti!$A$20:$B$23,2,0)</f>
        <v>#N/A</v>
      </c>
      <c r="H21" s="37" t="str">
        <f>Riferimenti!L15</f>
        <v/>
      </c>
      <c r="I21" s="37" t="str">
        <f>Riferimenti!M15</f>
        <v/>
      </c>
      <c r="J21" s="37" t="str">
        <f>Riferimenti!N15</f>
        <v/>
      </c>
      <c r="K21" s="37" t="str">
        <f>Riferimenti!O15</f>
        <v/>
      </c>
      <c r="L21" s="37" t="str">
        <f>Riferimenti!P15</f>
        <v/>
      </c>
      <c r="M21" s="37" t="str">
        <f>Riferimenti!Q15</f>
        <v/>
      </c>
      <c r="N21" s="37" t="str">
        <f>Riferimenti!R15</f>
        <v/>
      </c>
      <c r="O21" s="37" t="str">
        <f>Riferimenti!S15</f>
        <v/>
      </c>
      <c r="P21" s="37" t="str">
        <f>Riferimenti!T15</f>
        <v/>
      </c>
      <c r="Q21" s="37" t="str">
        <f>Riferimenti!U15</f>
        <v/>
      </c>
      <c r="U21" s="2" t="b">
        <f t="shared" si="0"/>
        <v>1</v>
      </c>
    </row>
    <row r="22" spans="2:21" ht="37.5" hidden="1" customHeight="1" x14ac:dyDescent="0.2">
      <c r="B22" s="31" t="s">
        <v>616</v>
      </c>
      <c r="C22" s="32" t="str">
        <f ca="1">Riferimenti!G16</f>
        <v/>
      </c>
      <c r="D22" s="32" t="str">
        <f>Riferimenti!H16</f>
        <v/>
      </c>
      <c r="E22" s="33" t="e">
        <f>VLOOKUP(Riferimenti!I16,Riferimenti!$A$2:$B$6,2,0)</f>
        <v>#N/A</v>
      </c>
      <c r="F22" s="32" t="str">
        <f>Riferimenti!J16</f>
        <v/>
      </c>
      <c r="G22" s="33" t="e">
        <f ca="1">VLOOKUP(Riferimenti!K16,Riferimenti!$A$20:$B$23,2,0)</f>
        <v>#N/A</v>
      </c>
      <c r="H22" s="37" t="str">
        <f>Riferimenti!L16</f>
        <v/>
      </c>
      <c r="I22" s="37" t="str">
        <f>Riferimenti!M16</f>
        <v/>
      </c>
      <c r="J22" s="37" t="str">
        <f>Riferimenti!N16</f>
        <v/>
      </c>
      <c r="K22" s="37" t="str">
        <f>Riferimenti!O16</f>
        <v/>
      </c>
      <c r="L22" s="37" t="str">
        <f>Riferimenti!P16</f>
        <v/>
      </c>
      <c r="M22" s="37" t="str">
        <f>Riferimenti!Q16</f>
        <v/>
      </c>
      <c r="N22" s="37" t="str">
        <f>Riferimenti!R16</f>
        <v/>
      </c>
      <c r="O22" s="37" t="str">
        <f>Riferimenti!S16</f>
        <v/>
      </c>
      <c r="P22" s="37" t="str">
        <f>Riferimenti!T16</f>
        <v/>
      </c>
      <c r="Q22" s="37" t="str">
        <f>Riferimenti!U16</f>
        <v/>
      </c>
      <c r="U22" s="2" t="b">
        <f t="shared" si="0"/>
        <v>1</v>
      </c>
    </row>
    <row r="23" spans="2:21" ht="37.5" hidden="1" customHeight="1" x14ac:dyDescent="0.2">
      <c r="B23" s="31" t="s">
        <v>617</v>
      </c>
      <c r="C23" s="32" t="str">
        <f ca="1">Riferimenti!G17</f>
        <v>Documenti strategici (piani di comunicazione, piani operativi, etc.)</v>
      </c>
      <c r="D23" s="32" t="str">
        <f>Riferimenti!H17</f>
        <v/>
      </c>
      <c r="E23" s="33" t="e">
        <f>VLOOKUP(Riferimenti!I17,Riferimenti!$A$2:$B$6,2,0)</f>
        <v>#N/A</v>
      </c>
      <c r="F23" s="32" t="str">
        <f>Riferimenti!J17</f>
        <v/>
      </c>
      <c r="G23" s="33" t="str">
        <f ca="1">VLOOKUP(Riferimenti!K17,Riferimenti!$A$20:$B$23,2,0)</f>
        <v>PS</v>
      </c>
      <c r="H23" s="37" t="str">
        <f>Riferimenti!L17</f>
        <v/>
      </c>
      <c r="I23" s="37" t="str">
        <f>Riferimenti!M17</f>
        <v/>
      </c>
      <c r="J23" s="37" t="str">
        <f>Riferimenti!N17</f>
        <v/>
      </c>
      <c r="K23" s="37" t="str">
        <f>Riferimenti!O17</f>
        <v/>
      </c>
      <c r="L23" s="37" t="str">
        <f>Riferimenti!P17</f>
        <v/>
      </c>
      <c r="M23" s="37" t="str">
        <f>Riferimenti!Q17</f>
        <v/>
      </c>
      <c r="N23" s="37" t="str">
        <f>Riferimenti!R17</f>
        <v/>
      </c>
      <c r="O23" s="37" t="str">
        <f>Riferimenti!S17</f>
        <v/>
      </c>
      <c r="P23" s="37" t="str">
        <f>Riferimenti!T17</f>
        <v/>
      </c>
      <c r="Q23" s="37" t="str">
        <f>Riferimenti!U17</f>
        <v/>
      </c>
      <c r="U23" s="2" t="b">
        <f t="shared" si="0"/>
        <v>1</v>
      </c>
    </row>
    <row r="24" spans="2:21" ht="37.5" hidden="1" customHeight="1" x14ac:dyDescent="0.2">
      <c r="B24" s="31" t="s">
        <v>618</v>
      </c>
      <c r="C24" s="32" t="str">
        <f ca="1">Riferimenti!G18</f>
        <v/>
      </c>
      <c r="D24" s="32" t="str">
        <f>Riferimenti!H18</f>
        <v/>
      </c>
      <c r="E24" s="33" t="e">
        <f>VLOOKUP(Riferimenti!I18,Riferimenti!$A$2:$B$6,2,0)</f>
        <v>#N/A</v>
      </c>
      <c r="F24" s="32" t="str">
        <f>Riferimenti!J18</f>
        <v/>
      </c>
      <c r="G24" s="33" t="e">
        <f ca="1">VLOOKUP(Riferimenti!K18,Riferimenti!$A$20:$B$23,2,0)</f>
        <v>#N/A</v>
      </c>
      <c r="H24" s="37" t="str">
        <f>Riferimenti!L18</f>
        <v/>
      </c>
      <c r="I24" s="37" t="str">
        <f>Riferimenti!M18</f>
        <v/>
      </c>
      <c r="J24" s="37" t="str">
        <f>Riferimenti!N18</f>
        <v/>
      </c>
      <c r="K24" s="37" t="str">
        <f>Riferimenti!O18</f>
        <v/>
      </c>
      <c r="L24" s="37" t="str">
        <f>Riferimenti!P18</f>
        <v/>
      </c>
      <c r="M24" s="37" t="str">
        <f>Riferimenti!Q18</f>
        <v/>
      </c>
      <c r="N24" s="37" t="str">
        <f>Riferimenti!R18</f>
        <v/>
      </c>
      <c r="O24" s="37" t="str">
        <f>Riferimenti!S18</f>
        <v/>
      </c>
      <c r="P24" s="37" t="str">
        <f>Riferimenti!T18</f>
        <v/>
      </c>
      <c r="Q24" s="37" t="str">
        <f>Riferimenti!U18</f>
        <v/>
      </c>
      <c r="U24" s="2" t="b">
        <f t="shared" si="0"/>
        <v>1</v>
      </c>
    </row>
    <row r="25" spans="2:21" ht="37.5" hidden="1" customHeight="1" x14ac:dyDescent="0.2">
      <c r="B25" s="31" t="s">
        <v>619</v>
      </c>
      <c r="C25" s="32" t="str">
        <f ca="1">Riferimenti!G19</f>
        <v/>
      </c>
      <c r="D25" s="32" t="str">
        <f>Riferimenti!H19</f>
        <v/>
      </c>
      <c r="E25" s="33" t="e">
        <f>VLOOKUP(Riferimenti!I19,Riferimenti!$A$2:$B$6,2,0)</f>
        <v>#N/A</v>
      </c>
      <c r="F25" s="32" t="str">
        <f>Riferimenti!J19</f>
        <v/>
      </c>
      <c r="G25" s="33" t="e">
        <f ca="1">VLOOKUP(Riferimenti!K19,Riferimenti!$A$20:$B$23,2,0)</f>
        <v>#N/A</v>
      </c>
      <c r="H25" s="37" t="str">
        <f>Riferimenti!L19</f>
        <v/>
      </c>
      <c r="I25" s="37" t="str">
        <f>Riferimenti!M19</f>
        <v/>
      </c>
      <c r="J25" s="37" t="str">
        <f>Riferimenti!N19</f>
        <v/>
      </c>
      <c r="K25" s="37" t="str">
        <f>Riferimenti!O19</f>
        <v/>
      </c>
      <c r="L25" s="37" t="str">
        <f>Riferimenti!P19</f>
        <v/>
      </c>
      <c r="M25" s="37" t="str">
        <f>Riferimenti!Q19</f>
        <v/>
      </c>
      <c r="N25" s="37" t="str">
        <f>Riferimenti!R19</f>
        <v/>
      </c>
      <c r="O25" s="37" t="str">
        <f>Riferimenti!S19</f>
        <v/>
      </c>
      <c r="P25" s="37" t="str">
        <f>Riferimenti!T19</f>
        <v/>
      </c>
      <c r="Q25" s="37" t="str">
        <f>Riferimenti!U19</f>
        <v/>
      </c>
      <c r="U25" s="2" t="b">
        <f t="shared" si="0"/>
        <v>1</v>
      </c>
    </row>
    <row r="26" spans="2:21" ht="37.5" hidden="1" customHeight="1" x14ac:dyDescent="0.2">
      <c r="B26" s="31" t="s">
        <v>620</v>
      </c>
      <c r="C26" s="32" t="str">
        <f ca="1">Riferimenti!G20</f>
        <v>Documenti strategici (piani di comunicazione, piani operativi, etc.)</v>
      </c>
      <c r="D26" s="32" t="str">
        <f>Riferimenti!H20</f>
        <v/>
      </c>
      <c r="E26" s="33" t="e">
        <f>VLOOKUP(Riferimenti!I20,Riferimenti!$A$2:$B$6,2,0)</f>
        <v>#N/A</v>
      </c>
      <c r="F26" s="32" t="str">
        <f>Riferimenti!J20</f>
        <v/>
      </c>
      <c r="G26" s="33" t="str">
        <f ca="1">VLOOKUP(Riferimenti!K20,Riferimenti!$A$20:$B$23,2,0)</f>
        <v>T</v>
      </c>
      <c r="H26" s="37" t="str">
        <f>Riferimenti!L20</f>
        <v/>
      </c>
      <c r="I26" s="37" t="str">
        <f>Riferimenti!M20</f>
        <v/>
      </c>
      <c r="J26" s="37" t="str">
        <f>Riferimenti!N20</f>
        <v/>
      </c>
      <c r="K26" s="37" t="str">
        <f>Riferimenti!O20</f>
        <v/>
      </c>
      <c r="L26" s="37" t="str">
        <f>Riferimenti!P20</f>
        <v/>
      </c>
      <c r="M26" s="37" t="str">
        <f>Riferimenti!Q20</f>
        <v/>
      </c>
      <c r="N26" s="37" t="str">
        <f>Riferimenti!R20</f>
        <v/>
      </c>
      <c r="O26" s="37" t="str">
        <f>Riferimenti!S20</f>
        <v/>
      </c>
      <c r="P26" s="37" t="str">
        <f>Riferimenti!T20</f>
        <v/>
      </c>
      <c r="Q26" s="37" t="str">
        <f>Riferimenti!U20</f>
        <v/>
      </c>
      <c r="U26" s="2" t="b">
        <f t="shared" si="0"/>
        <v>1</v>
      </c>
    </row>
    <row r="27" spans="2:21" ht="37.5" hidden="1" customHeight="1" x14ac:dyDescent="0.2">
      <c r="B27" s="31" t="s">
        <v>621</v>
      </c>
      <c r="C27" s="32" t="str">
        <f ca="1">Riferimenti!G21</f>
        <v/>
      </c>
      <c r="D27" s="32" t="str">
        <f>Riferimenti!H21</f>
        <v/>
      </c>
      <c r="E27" s="33" t="e">
        <f>VLOOKUP(Riferimenti!I21,Riferimenti!$A$2:$B$6,2,0)</f>
        <v>#N/A</v>
      </c>
      <c r="F27" s="32" t="str">
        <f>Riferimenti!J21</f>
        <v/>
      </c>
      <c r="G27" s="33" t="e">
        <f ca="1">VLOOKUP(Riferimenti!K21,Riferimenti!$A$20:$B$23,2,0)</f>
        <v>#N/A</v>
      </c>
      <c r="H27" s="37" t="str">
        <f>Riferimenti!L21</f>
        <v/>
      </c>
      <c r="I27" s="37" t="str">
        <f>Riferimenti!M21</f>
        <v/>
      </c>
      <c r="J27" s="37" t="str">
        <f>Riferimenti!N21</f>
        <v/>
      </c>
      <c r="K27" s="37" t="str">
        <f>Riferimenti!O21</f>
        <v/>
      </c>
      <c r="L27" s="37" t="str">
        <f>Riferimenti!P21</f>
        <v/>
      </c>
      <c r="M27" s="37" t="str">
        <f>Riferimenti!Q21</f>
        <v/>
      </c>
      <c r="N27" s="37" t="str">
        <f>Riferimenti!R21</f>
        <v/>
      </c>
      <c r="O27" s="37" t="str">
        <f>Riferimenti!S21</f>
        <v/>
      </c>
      <c r="P27" s="37" t="str">
        <f>Riferimenti!T21</f>
        <v/>
      </c>
      <c r="Q27" s="37" t="str">
        <f>Riferimenti!U21</f>
        <v/>
      </c>
      <c r="U27" s="2" t="b">
        <f t="shared" si="0"/>
        <v>1</v>
      </c>
    </row>
    <row r="28" spans="2:21" ht="37.5" hidden="1" customHeight="1" x14ac:dyDescent="0.2">
      <c r="B28" s="31" t="s">
        <v>622</v>
      </c>
      <c r="C28" s="32" t="str">
        <f ca="1">Riferimenti!G22</f>
        <v/>
      </c>
      <c r="D28" s="32" t="str">
        <f>Riferimenti!H22</f>
        <v/>
      </c>
      <c r="E28" s="33" t="e">
        <f>VLOOKUP(Riferimenti!I22,Riferimenti!$A$2:$B$6,2,0)</f>
        <v>#N/A</v>
      </c>
      <c r="F28" s="32" t="str">
        <f>Riferimenti!J22</f>
        <v/>
      </c>
      <c r="G28" s="33" t="e">
        <f ca="1">VLOOKUP(Riferimenti!K22,Riferimenti!$A$20:$B$23,2,0)</f>
        <v>#N/A</v>
      </c>
      <c r="H28" s="37" t="str">
        <f>Riferimenti!L22</f>
        <v/>
      </c>
      <c r="I28" s="37" t="str">
        <f>Riferimenti!M22</f>
        <v/>
      </c>
      <c r="J28" s="37" t="str">
        <f>Riferimenti!N22</f>
        <v/>
      </c>
      <c r="K28" s="37" t="str">
        <f>Riferimenti!O22</f>
        <v/>
      </c>
      <c r="L28" s="37" t="str">
        <f>Riferimenti!P22</f>
        <v/>
      </c>
      <c r="M28" s="37" t="str">
        <f>Riferimenti!Q22</f>
        <v/>
      </c>
      <c r="N28" s="37" t="str">
        <f>Riferimenti!R22</f>
        <v/>
      </c>
      <c r="O28" s="37" t="str">
        <f>Riferimenti!S22</f>
        <v/>
      </c>
      <c r="P28" s="37" t="str">
        <f>Riferimenti!T22</f>
        <v/>
      </c>
      <c r="Q28" s="37" t="str">
        <f>Riferimenti!U22</f>
        <v/>
      </c>
      <c r="U28" s="2" t="b">
        <f t="shared" si="0"/>
        <v>1</v>
      </c>
    </row>
    <row r="29" spans="2:21" ht="37.5" hidden="1" customHeight="1" x14ac:dyDescent="0.2">
      <c r="B29" s="31" t="s">
        <v>623</v>
      </c>
      <c r="C29" s="32" t="str">
        <f ca="1">Riferimenti!G23</f>
        <v>Documenti strategici (piani di comunicazione, piani operativi, etc.)</v>
      </c>
      <c r="D29" s="32" t="str">
        <f>Riferimenti!H23</f>
        <v/>
      </c>
      <c r="E29" s="33" t="e">
        <f>VLOOKUP(Riferimenti!I23,Riferimenti!$A$2:$B$6,2,0)</f>
        <v>#N/A</v>
      </c>
      <c r="F29" s="32" t="str">
        <f>Riferimenti!J23</f>
        <v/>
      </c>
      <c r="G29" s="33" t="str">
        <f ca="1">VLOOKUP(Riferimenti!K23,Riferimenti!$A$20:$B$23,2,0)</f>
        <v>MS</v>
      </c>
      <c r="H29" s="37" t="str">
        <f>Riferimenti!L23</f>
        <v/>
      </c>
      <c r="I29" s="37" t="str">
        <f>Riferimenti!M23</f>
        <v/>
      </c>
      <c r="J29" s="37" t="str">
        <f>Riferimenti!N23</f>
        <v/>
      </c>
      <c r="K29" s="37" t="str">
        <f>Riferimenti!O23</f>
        <v/>
      </c>
      <c r="L29" s="37" t="str">
        <f>Riferimenti!P23</f>
        <v/>
      </c>
      <c r="M29" s="37" t="str">
        <f>Riferimenti!Q23</f>
        <v/>
      </c>
      <c r="N29" s="37" t="str">
        <f>Riferimenti!R23</f>
        <v/>
      </c>
      <c r="O29" s="37" t="str">
        <f>Riferimenti!S23</f>
        <v/>
      </c>
      <c r="P29" s="37" t="str">
        <f>Riferimenti!T23</f>
        <v/>
      </c>
      <c r="Q29" s="37" t="str">
        <f>Riferimenti!U23</f>
        <v/>
      </c>
      <c r="U29" s="2" t="b">
        <f t="shared" si="0"/>
        <v>1</v>
      </c>
    </row>
    <row r="30" spans="2:21" ht="37.5" hidden="1" customHeight="1" x14ac:dyDescent="0.2">
      <c r="B30" s="31" t="s">
        <v>624</v>
      </c>
      <c r="C30" s="32" t="str">
        <f ca="1">Riferimenti!G24</f>
        <v/>
      </c>
      <c r="D30" s="32" t="str">
        <f>Riferimenti!H24</f>
        <v/>
      </c>
      <c r="E30" s="33" t="e">
        <f>VLOOKUP(Riferimenti!I24,Riferimenti!$A$2:$B$6,2,0)</f>
        <v>#N/A</v>
      </c>
      <c r="F30" s="32" t="str">
        <f>Riferimenti!J24</f>
        <v/>
      </c>
      <c r="G30" s="33" t="e">
        <f ca="1">VLOOKUP(Riferimenti!K24,Riferimenti!$A$20:$B$23,2,0)</f>
        <v>#N/A</v>
      </c>
      <c r="H30" s="37" t="str">
        <f>Riferimenti!L24</f>
        <v/>
      </c>
      <c r="I30" s="37" t="str">
        <f>Riferimenti!M24</f>
        <v/>
      </c>
      <c r="J30" s="37" t="str">
        <f>Riferimenti!N24</f>
        <v/>
      </c>
      <c r="K30" s="37" t="str">
        <f>Riferimenti!O24</f>
        <v/>
      </c>
      <c r="L30" s="37" t="str">
        <f>Riferimenti!P24</f>
        <v/>
      </c>
      <c r="M30" s="37" t="str">
        <f>Riferimenti!Q24</f>
        <v/>
      </c>
      <c r="N30" s="37" t="str">
        <f>Riferimenti!R24</f>
        <v/>
      </c>
      <c r="O30" s="37" t="str">
        <f>Riferimenti!S24</f>
        <v/>
      </c>
      <c r="P30" s="37" t="str">
        <f>Riferimenti!T24</f>
        <v/>
      </c>
      <c r="Q30" s="37" t="str">
        <f>Riferimenti!U24</f>
        <v/>
      </c>
      <c r="U30" s="2" t="b">
        <f t="shared" si="0"/>
        <v>1</v>
      </c>
    </row>
    <row r="31" spans="2:21" ht="37.5" hidden="1" customHeight="1" x14ac:dyDescent="0.2">
      <c r="B31" s="31" t="s">
        <v>625</v>
      </c>
      <c r="C31" s="32" t="str">
        <f ca="1">Riferimenti!G25</f>
        <v/>
      </c>
      <c r="D31" s="32" t="str">
        <f>Riferimenti!H25</f>
        <v/>
      </c>
      <c r="E31" s="33" t="e">
        <f>VLOOKUP(Riferimenti!I25,Riferimenti!$A$2:$B$6,2,0)</f>
        <v>#N/A</v>
      </c>
      <c r="F31" s="32" t="str">
        <f>Riferimenti!J25</f>
        <v/>
      </c>
      <c r="G31" s="33" t="e">
        <f ca="1">VLOOKUP(Riferimenti!K25,Riferimenti!$A$20:$B$23,2,0)</f>
        <v>#N/A</v>
      </c>
      <c r="H31" s="37" t="str">
        <f>Riferimenti!L25</f>
        <v/>
      </c>
      <c r="I31" s="37" t="str">
        <f>Riferimenti!M25</f>
        <v/>
      </c>
      <c r="J31" s="37" t="str">
        <f>Riferimenti!N25</f>
        <v/>
      </c>
      <c r="K31" s="37" t="str">
        <f>Riferimenti!O25</f>
        <v/>
      </c>
      <c r="L31" s="37" t="str">
        <f>Riferimenti!P25</f>
        <v/>
      </c>
      <c r="M31" s="37" t="str">
        <f>Riferimenti!Q25</f>
        <v/>
      </c>
      <c r="N31" s="37" t="str">
        <f>Riferimenti!R25</f>
        <v/>
      </c>
      <c r="O31" s="37" t="str">
        <f>Riferimenti!S25</f>
        <v/>
      </c>
      <c r="P31" s="37" t="str">
        <f>Riferimenti!T25</f>
        <v/>
      </c>
      <c r="Q31" s="37" t="str">
        <f>Riferimenti!U25</f>
        <v/>
      </c>
      <c r="U31" s="2" t="b">
        <f t="shared" si="0"/>
        <v>1</v>
      </c>
    </row>
    <row r="32" spans="2:21" ht="37.5" hidden="1" customHeight="1" x14ac:dyDescent="0.2">
      <c r="B32" s="31" t="s">
        <v>626</v>
      </c>
      <c r="C32" s="32" t="str">
        <f ca="1">Riferimenti!G26</f>
        <v/>
      </c>
      <c r="D32" s="32" t="str">
        <f>Riferimenti!H26</f>
        <v/>
      </c>
      <c r="E32" s="33" t="e">
        <f>VLOOKUP(Riferimenti!I26,Riferimenti!$A$2:$B$6,2,0)</f>
        <v>#N/A</v>
      </c>
      <c r="F32" s="32" t="str">
        <f>Riferimenti!J26</f>
        <v/>
      </c>
      <c r="G32" s="33" t="e">
        <f ca="1">VLOOKUP(Riferimenti!K26,Riferimenti!$A$20:$B$23,2,0)</f>
        <v>#N/A</v>
      </c>
      <c r="H32" s="37" t="str">
        <f>Riferimenti!L26</f>
        <v/>
      </c>
      <c r="I32" s="37" t="str">
        <f>Riferimenti!M26</f>
        <v/>
      </c>
      <c r="J32" s="37" t="str">
        <f>Riferimenti!N26</f>
        <v/>
      </c>
      <c r="K32" s="37" t="str">
        <f>Riferimenti!O26</f>
        <v/>
      </c>
      <c r="L32" s="37" t="str">
        <f>Riferimenti!P26</f>
        <v/>
      </c>
      <c r="M32" s="37" t="str">
        <f>Riferimenti!Q26</f>
        <v/>
      </c>
      <c r="N32" s="37" t="str">
        <f>Riferimenti!R26</f>
        <v/>
      </c>
      <c r="O32" s="37" t="str">
        <f>Riferimenti!S26</f>
        <v/>
      </c>
      <c r="P32" s="37" t="str">
        <f>Riferimenti!T26</f>
        <v/>
      </c>
      <c r="Q32" s="37" t="str">
        <f>Riferimenti!U26</f>
        <v/>
      </c>
      <c r="U32" s="2" t="b">
        <f t="shared" si="0"/>
        <v>1</v>
      </c>
    </row>
    <row r="33" spans="2:21" ht="37.5" hidden="1" customHeight="1" x14ac:dyDescent="0.2">
      <c r="B33" s="31" t="s">
        <v>627</v>
      </c>
      <c r="C33" s="32" t="str">
        <f ca="1">Riferimenti!G27</f>
        <v/>
      </c>
      <c r="D33" s="32" t="str">
        <f>Riferimenti!H27</f>
        <v/>
      </c>
      <c r="E33" s="33" t="e">
        <f>VLOOKUP(Riferimenti!I27,Riferimenti!$A$2:$B$6,2,0)</f>
        <v>#N/A</v>
      </c>
      <c r="F33" s="32" t="str">
        <f>Riferimenti!J27</f>
        <v/>
      </c>
      <c r="G33" s="33" t="e">
        <f ca="1">VLOOKUP(Riferimenti!K27,Riferimenti!$A$20:$B$23,2,0)</f>
        <v>#N/A</v>
      </c>
      <c r="H33" s="37" t="str">
        <f>Riferimenti!L27</f>
        <v/>
      </c>
      <c r="I33" s="37" t="str">
        <f>Riferimenti!M27</f>
        <v/>
      </c>
      <c r="J33" s="37" t="str">
        <f>Riferimenti!N27</f>
        <v/>
      </c>
      <c r="K33" s="37" t="str">
        <f>Riferimenti!O27</f>
        <v/>
      </c>
      <c r="L33" s="37" t="str">
        <f>Riferimenti!P27</f>
        <v/>
      </c>
      <c r="M33" s="37" t="str">
        <f>Riferimenti!Q27</f>
        <v/>
      </c>
      <c r="N33" s="37" t="str">
        <f>Riferimenti!R27</f>
        <v/>
      </c>
      <c r="O33" s="37" t="str">
        <f>Riferimenti!S27</f>
        <v/>
      </c>
      <c r="P33" s="37" t="str">
        <f>Riferimenti!T27</f>
        <v/>
      </c>
      <c r="Q33" s="37" t="str">
        <f>Riferimenti!U27</f>
        <v/>
      </c>
      <c r="U33" s="2" t="b">
        <f t="shared" si="0"/>
        <v>1</v>
      </c>
    </row>
    <row r="34" spans="2:21" ht="37.5" hidden="1" customHeight="1" x14ac:dyDescent="0.2">
      <c r="B34" s="31" t="s">
        <v>628</v>
      </c>
      <c r="C34" s="32" t="str">
        <f ca="1">Riferimenti!G28</f>
        <v/>
      </c>
      <c r="D34" s="32" t="str">
        <f>Riferimenti!H28</f>
        <v/>
      </c>
      <c r="E34" s="33" t="e">
        <f>VLOOKUP(Riferimenti!I28,Riferimenti!$A$2:$B$6,2,0)</f>
        <v>#N/A</v>
      </c>
      <c r="F34" s="32" t="str">
        <f>Riferimenti!J28</f>
        <v/>
      </c>
      <c r="G34" s="33" t="e">
        <f ca="1">VLOOKUP(Riferimenti!K28,Riferimenti!$A$20:$B$23,2,0)</f>
        <v>#N/A</v>
      </c>
      <c r="H34" s="37" t="str">
        <f>Riferimenti!L28</f>
        <v/>
      </c>
      <c r="I34" s="37" t="str">
        <f>Riferimenti!M28</f>
        <v/>
      </c>
      <c r="J34" s="37" t="str">
        <f>Riferimenti!N28</f>
        <v/>
      </c>
      <c r="K34" s="37" t="str">
        <f>Riferimenti!O28</f>
        <v/>
      </c>
      <c r="L34" s="37" t="str">
        <f>Riferimenti!P28</f>
        <v/>
      </c>
      <c r="M34" s="37" t="str">
        <f>Riferimenti!Q28</f>
        <v/>
      </c>
      <c r="N34" s="37" t="str">
        <f>Riferimenti!R28</f>
        <v/>
      </c>
      <c r="O34" s="37" t="str">
        <f>Riferimenti!S28</f>
        <v/>
      </c>
      <c r="P34" s="37" t="str">
        <f>Riferimenti!T28</f>
        <v/>
      </c>
      <c r="Q34" s="37" t="str">
        <f>Riferimenti!U28</f>
        <v/>
      </c>
      <c r="U34" s="2" t="b">
        <f t="shared" si="0"/>
        <v>1</v>
      </c>
    </row>
    <row r="35" spans="2:21" ht="37.5" hidden="1" customHeight="1" x14ac:dyDescent="0.2">
      <c r="B35" s="31" t="s">
        <v>629</v>
      </c>
      <c r="C35" s="32" t="str">
        <f ca="1">Riferimenti!G29</f>
        <v/>
      </c>
      <c r="D35" s="32" t="str">
        <f>Riferimenti!H29</f>
        <v/>
      </c>
      <c r="E35" s="33" t="e">
        <f>VLOOKUP(Riferimenti!I29,Riferimenti!$A$2:$B$6,2,0)</f>
        <v>#N/A</v>
      </c>
      <c r="F35" s="32" t="str">
        <f>Riferimenti!J29</f>
        <v/>
      </c>
      <c r="G35" s="33" t="e">
        <f ca="1">VLOOKUP(Riferimenti!K29,Riferimenti!$A$20:$B$23,2,0)</f>
        <v>#N/A</v>
      </c>
      <c r="H35" s="37" t="str">
        <f>Riferimenti!L29</f>
        <v/>
      </c>
      <c r="I35" s="37" t="str">
        <f>Riferimenti!M29</f>
        <v/>
      </c>
      <c r="J35" s="37" t="str">
        <f>Riferimenti!N29</f>
        <v/>
      </c>
      <c r="K35" s="37" t="str">
        <f>Riferimenti!O29</f>
        <v/>
      </c>
      <c r="L35" s="37" t="str">
        <f>Riferimenti!P29</f>
        <v/>
      </c>
      <c r="M35" s="37" t="str">
        <f>Riferimenti!Q29</f>
        <v/>
      </c>
      <c r="N35" s="37" t="str">
        <f>Riferimenti!R29</f>
        <v/>
      </c>
      <c r="O35" s="37" t="str">
        <f>Riferimenti!S29</f>
        <v/>
      </c>
      <c r="P35" s="37" t="str">
        <f>Riferimenti!T29</f>
        <v/>
      </c>
      <c r="Q35" s="37" t="str">
        <f>Riferimenti!U29</f>
        <v/>
      </c>
      <c r="U35" s="2" t="b">
        <f t="shared" si="0"/>
        <v>1</v>
      </c>
    </row>
    <row r="36" spans="2:21" ht="37.5" hidden="1" customHeight="1" x14ac:dyDescent="0.2">
      <c r="B36" s="31" t="s">
        <v>630</v>
      </c>
      <c r="C36" s="32" t="str">
        <f ca="1">Riferimenti!G30</f>
        <v/>
      </c>
      <c r="D36" s="32" t="str">
        <f>Riferimenti!H30</f>
        <v/>
      </c>
      <c r="E36" s="33" t="e">
        <f>VLOOKUP(Riferimenti!I30,Riferimenti!$A$2:$B$6,2,0)</f>
        <v>#N/A</v>
      </c>
      <c r="F36" s="32" t="str">
        <f>Riferimenti!J30</f>
        <v/>
      </c>
      <c r="G36" s="33" t="e">
        <f ca="1">VLOOKUP(Riferimenti!K30,Riferimenti!$A$20:$B$23,2,0)</f>
        <v>#N/A</v>
      </c>
      <c r="H36" s="37" t="str">
        <f>Riferimenti!L30</f>
        <v/>
      </c>
      <c r="I36" s="37" t="str">
        <f>Riferimenti!M30</f>
        <v/>
      </c>
      <c r="J36" s="37" t="str">
        <f>Riferimenti!N30</f>
        <v/>
      </c>
      <c r="K36" s="37" t="str">
        <f>Riferimenti!O30</f>
        <v/>
      </c>
      <c r="L36" s="37" t="str">
        <f>Riferimenti!P30</f>
        <v/>
      </c>
      <c r="M36" s="37" t="str">
        <f>Riferimenti!Q30</f>
        <v/>
      </c>
      <c r="N36" s="37" t="str">
        <f>Riferimenti!R30</f>
        <v/>
      </c>
      <c r="O36" s="37" t="str">
        <f>Riferimenti!S30</f>
        <v/>
      </c>
      <c r="P36" s="37" t="str">
        <f>Riferimenti!T30</f>
        <v/>
      </c>
      <c r="Q36" s="37" t="str">
        <f>Riferimenti!U30</f>
        <v/>
      </c>
      <c r="U36" s="2" t="b">
        <f t="shared" si="0"/>
        <v>1</v>
      </c>
    </row>
    <row r="37" spans="2:21" ht="37.5" hidden="1" customHeight="1" x14ac:dyDescent="0.2">
      <c r="B37" s="31" t="s">
        <v>631</v>
      </c>
      <c r="C37" s="32" t="str">
        <f ca="1">Riferimenti!G31</f>
        <v/>
      </c>
      <c r="D37" s="32" t="str">
        <f>Riferimenti!H31</f>
        <v/>
      </c>
      <c r="E37" s="33" t="e">
        <f>VLOOKUP(Riferimenti!I31,Riferimenti!$A$2:$B$6,2,0)</f>
        <v>#N/A</v>
      </c>
      <c r="F37" s="32" t="str">
        <f>Riferimenti!J31</f>
        <v/>
      </c>
      <c r="G37" s="33" t="e">
        <f ca="1">VLOOKUP(Riferimenti!K31,Riferimenti!$A$20:$B$23,2,0)</f>
        <v>#N/A</v>
      </c>
      <c r="H37" s="37" t="str">
        <f>Riferimenti!L31</f>
        <v/>
      </c>
      <c r="I37" s="37" t="str">
        <f>Riferimenti!M31</f>
        <v/>
      </c>
      <c r="J37" s="37" t="str">
        <f>Riferimenti!N31</f>
        <v/>
      </c>
      <c r="K37" s="37" t="str">
        <f>Riferimenti!O31</f>
        <v/>
      </c>
      <c r="L37" s="37" t="str">
        <f>Riferimenti!P31</f>
        <v/>
      </c>
      <c r="M37" s="37" t="str">
        <f>Riferimenti!Q31</f>
        <v/>
      </c>
      <c r="N37" s="37" t="str">
        <f>Riferimenti!R31</f>
        <v/>
      </c>
      <c r="O37" s="37" t="str">
        <f>Riferimenti!S31</f>
        <v/>
      </c>
      <c r="P37" s="37" t="str">
        <f>Riferimenti!T31</f>
        <v/>
      </c>
      <c r="Q37" s="37" t="str">
        <f>Riferimenti!U31</f>
        <v/>
      </c>
      <c r="U37" s="2" t="b">
        <f t="shared" si="0"/>
        <v>1</v>
      </c>
    </row>
    <row r="38" spans="2:21" ht="37.5" hidden="1" customHeight="1" x14ac:dyDescent="0.2">
      <c r="B38" s="31" t="s">
        <v>632</v>
      </c>
      <c r="C38" s="32" t="str">
        <f ca="1">Riferimenti!G32</f>
        <v/>
      </c>
      <c r="D38" s="32" t="str">
        <f>Riferimenti!H32</f>
        <v/>
      </c>
      <c r="E38" s="33" t="e">
        <f>VLOOKUP(Riferimenti!I32,Riferimenti!$A$2:$B$6,2,0)</f>
        <v>#N/A</v>
      </c>
      <c r="F38" s="32" t="str">
        <f>Riferimenti!J32</f>
        <v/>
      </c>
      <c r="G38" s="33" t="e">
        <f ca="1">VLOOKUP(Riferimenti!K32,Riferimenti!$A$20:$B$23,2,0)</f>
        <v>#N/A</v>
      </c>
      <c r="H38" s="37" t="str">
        <f>Riferimenti!L32</f>
        <v/>
      </c>
      <c r="I38" s="37" t="str">
        <f>Riferimenti!M32</f>
        <v/>
      </c>
      <c r="J38" s="37" t="str">
        <f>Riferimenti!N32</f>
        <v/>
      </c>
      <c r="K38" s="37" t="str">
        <f>Riferimenti!O32</f>
        <v/>
      </c>
      <c r="L38" s="37" t="str">
        <f>Riferimenti!P32</f>
        <v/>
      </c>
      <c r="M38" s="37" t="str">
        <f>Riferimenti!Q32</f>
        <v/>
      </c>
      <c r="N38" s="37" t="str">
        <f>Riferimenti!R32</f>
        <v/>
      </c>
      <c r="O38" s="37" t="str">
        <f>Riferimenti!S32</f>
        <v/>
      </c>
      <c r="P38" s="37" t="str">
        <f>Riferimenti!T32</f>
        <v/>
      </c>
      <c r="Q38" s="37" t="str">
        <f>Riferimenti!U32</f>
        <v/>
      </c>
      <c r="U38" s="2" t="b">
        <f t="shared" si="0"/>
        <v>1</v>
      </c>
    </row>
    <row r="39" spans="2:21" ht="37.5" hidden="1" customHeight="1" x14ac:dyDescent="0.2">
      <c r="B39" s="31" t="s">
        <v>633</v>
      </c>
      <c r="C39" s="32" t="str">
        <f ca="1">Riferimenti!G33</f>
        <v/>
      </c>
      <c r="D39" s="32" t="str">
        <f>Riferimenti!H33</f>
        <v/>
      </c>
      <c r="E39" s="33" t="e">
        <f>VLOOKUP(Riferimenti!I33,Riferimenti!$A$2:$B$6,2,0)</f>
        <v>#N/A</v>
      </c>
      <c r="F39" s="32" t="str">
        <f>Riferimenti!J33</f>
        <v/>
      </c>
      <c r="G39" s="33" t="e">
        <f ca="1">VLOOKUP(Riferimenti!K33,Riferimenti!$A$20:$B$23,2,0)</f>
        <v>#N/A</v>
      </c>
      <c r="H39" s="37" t="str">
        <f>Riferimenti!L33</f>
        <v/>
      </c>
      <c r="I39" s="37" t="str">
        <f>Riferimenti!M33</f>
        <v/>
      </c>
      <c r="J39" s="37" t="str">
        <f>Riferimenti!N33</f>
        <v/>
      </c>
      <c r="K39" s="37" t="str">
        <f>Riferimenti!O33</f>
        <v/>
      </c>
      <c r="L39" s="37" t="str">
        <f>Riferimenti!P33</f>
        <v/>
      </c>
      <c r="M39" s="37" t="str">
        <f>Riferimenti!Q33</f>
        <v/>
      </c>
      <c r="N39" s="37" t="str">
        <f>Riferimenti!R33</f>
        <v/>
      </c>
      <c r="O39" s="37" t="str">
        <f>Riferimenti!S33</f>
        <v/>
      </c>
      <c r="P39" s="37" t="str">
        <f>Riferimenti!T33</f>
        <v/>
      </c>
      <c r="Q39" s="37" t="str">
        <f>Riferimenti!U33</f>
        <v/>
      </c>
      <c r="U39" s="2" t="b">
        <f t="shared" si="0"/>
        <v>1</v>
      </c>
    </row>
    <row r="40" spans="2:21" ht="37.5" hidden="1" customHeight="1" x14ac:dyDescent="0.2">
      <c r="B40" s="31" t="s">
        <v>634</v>
      </c>
      <c r="C40" s="32" t="str">
        <f ca="1">Riferimenti!G34</f>
        <v/>
      </c>
      <c r="D40" s="32" t="str">
        <f>Riferimenti!H34</f>
        <v/>
      </c>
      <c r="E40" s="33" t="e">
        <f>VLOOKUP(Riferimenti!I34,Riferimenti!$A$2:$B$6,2,0)</f>
        <v>#N/A</v>
      </c>
      <c r="F40" s="32" t="str">
        <f>Riferimenti!J34</f>
        <v/>
      </c>
      <c r="G40" s="33" t="e">
        <f ca="1">VLOOKUP(Riferimenti!K34,Riferimenti!$A$20:$B$23,2,0)</f>
        <v>#N/A</v>
      </c>
      <c r="H40" s="37" t="str">
        <f>Riferimenti!L34</f>
        <v/>
      </c>
      <c r="I40" s="37" t="str">
        <f>Riferimenti!M34</f>
        <v/>
      </c>
      <c r="J40" s="37" t="str">
        <f>Riferimenti!N34</f>
        <v/>
      </c>
      <c r="K40" s="37" t="str">
        <f>Riferimenti!O34</f>
        <v/>
      </c>
      <c r="L40" s="37" t="str">
        <f>Riferimenti!P34</f>
        <v/>
      </c>
      <c r="M40" s="37" t="str">
        <f>Riferimenti!Q34</f>
        <v/>
      </c>
      <c r="N40" s="37" t="str">
        <f>Riferimenti!R34</f>
        <v/>
      </c>
      <c r="O40" s="37" t="str">
        <f>Riferimenti!S34</f>
        <v/>
      </c>
      <c r="P40" s="37" t="str">
        <f>Riferimenti!T34</f>
        <v/>
      </c>
      <c r="Q40" s="37" t="str">
        <f>Riferimenti!U34</f>
        <v/>
      </c>
      <c r="U40" s="2" t="b">
        <f t="shared" si="0"/>
        <v>1</v>
      </c>
    </row>
    <row r="41" spans="2:21" ht="37.5" hidden="1" customHeight="1" x14ac:dyDescent="0.2">
      <c r="B41" s="31" t="s">
        <v>635</v>
      </c>
      <c r="C41" s="32" t="str">
        <f ca="1">Riferimenti!G35</f>
        <v/>
      </c>
      <c r="D41" s="32" t="str">
        <f>Riferimenti!H35</f>
        <v/>
      </c>
      <c r="E41" s="33" t="e">
        <f>VLOOKUP(Riferimenti!I35,Riferimenti!$A$2:$B$6,2,0)</f>
        <v>#N/A</v>
      </c>
      <c r="F41" s="32" t="str">
        <f>Riferimenti!J35</f>
        <v/>
      </c>
      <c r="G41" s="33" t="e">
        <f ca="1">VLOOKUP(Riferimenti!K35,Riferimenti!$A$20:$B$23,2,0)</f>
        <v>#N/A</v>
      </c>
      <c r="H41" s="37" t="str">
        <f>Riferimenti!L35</f>
        <v/>
      </c>
      <c r="I41" s="37" t="str">
        <f>Riferimenti!M35</f>
        <v/>
      </c>
      <c r="J41" s="37" t="str">
        <f>Riferimenti!N35</f>
        <v/>
      </c>
      <c r="K41" s="37" t="str">
        <f>Riferimenti!O35</f>
        <v/>
      </c>
      <c r="L41" s="37" t="str">
        <f>Riferimenti!P35</f>
        <v/>
      </c>
      <c r="M41" s="37" t="str">
        <f>Riferimenti!Q35</f>
        <v/>
      </c>
      <c r="N41" s="37" t="str">
        <f>Riferimenti!R35</f>
        <v/>
      </c>
      <c r="O41" s="37" t="str">
        <f>Riferimenti!S35</f>
        <v/>
      </c>
      <c r="P41" s="37" t="str">
        <f>Riferimenti!T35</f>
        <v/>
      </c>
      <c r="Q41" s="37" t="str">
        <f>Riferimenti!U35</f>
        <v/>
      </c>
      <c r="U41" s="2" t="b">
        <f t="shared" si="0"/>
        <v>1</v>
      </c>
    </row>
    <row r="42" spans="2:21" ht="37.5" hidden="1" customHeight="1" x14ac:dyDescent="0.2">
      <c r="B42" s="31" t="s">
        <v>636</v>
      </c>
      <c r="C42" s="32" t="str">
        <f ca="1">Riferimenti!G36</f>
        <v/>
      </c>
      <c r="D42" s="32" t="str">
        <f>Riferimenti!H36</f>
        <v/>
      </c>
      <c r="E42" s="33" t="e">
        <f>VLOOKUP(Riferimenti!I36,Riferimenti!$A$2:$B$6,2,0)</f>
        <v>#N/A</v>
      </c>
      <c r="F42" s="32" t="str">
        <f>Riferimenti!J36</f>
        <v/>
      </c>
      <c r="G42" s="33" t="e">
        <f ca="1">VLOOKUP(Riferimenti!K36,Riferimenti!$A$20:$B$23,2,0)</f>
        <v>#N/A</v>
      </c>
      <c r="H42" s="37" t="str">
        <f>Riferimenti!L36</f>
        <v/>
      </c>
      <c r="I42" s="37" t="str">
        <f>Riferimenti!M36</f>
        <v/>
      </c>
      <c r="J42" s="37" t="str">
        <f>Riferimenti!N36</f>
        <v/>
      </c>
      <c r="K42" s="37" t="str">
        <f>Riferimenti!O36</f>
        <v/>
      </c>
      <c r="L42" s="37" t="str">
        <f>Riferimenti!P36</f>
        <v/>
      </c>
      <c r="M42" s="37" t="str">
        <f>Riferimenti!Q36</f>
        <v/>
      </c>
      <c r="N42" s="37" t="str">
        <f>Riferimenti!R36</f>
        <v/>
      </c>
      <c r="O42" s="37" t="str">
        <f>Riferimenti!S36</f>
        <v/>
      </c>
      <c r="P42" s="37" t="str">
        <f>Riferimenti!T36</f>
        <v/>
      </c>
      <c r="Q42" s="37" t="str">
        <f>Riferimenti!U36</f>
        <v/>
      </c>
      <c r="U42" s="2" t="b">
        <f t="shared" si="0"/>
        <v>1</v>
      </c>
    </row>
    <row r="43" spans="2:21" ht="37.5" hidden="1" customHeight="1" x14ac:dyDescent="0.2">
      <c r="B43" s="31" t="s">
        <v>637</v>
      </c>
      <c r="C43" s="32" t="str">
        <f ca="1">Riferimenti!G37</f>
        <v/>
      </c>
      <c r="D43" s="32" t="str">
        <f>Riferimenti!H37</f>
        <v/>
      </c>
      <c r="E43" s="33" t="e">
        <f>VLOOKUP(Riferimenti!I37,Riferimenti!$A$2:$B$6,2,0)</f>
        <v>#N/A</v>
      </c>
      <c r="F43" s="32" t="str">
        <f>Riferimenti!J37</f>
        <v/>
      </c>
      <c r="G43" s="33" t="e">
        <f ca="1">VLOOKUP(Riferimenti!K37,Riferimenti!$A$20:$B$23,2,0)</f>
        <v>#N/A</v>
      </c>
      <c r="H43" s="37" t="str">
        <f>Riferimenti!L37</f>
        <v/>
      </c>
      <c r="I43" s="37" t="str">
        <f>Riferimenti!M37</f>
        <v/>
      </c>
      <c r="J43" s="37" t="str">
        <f>Riferimenti!N37</f>
        <v/>
      </c>
      <c r="K43" s="37" t="str">
        <f>Riferimenti!O37</f>
        <v/>
      </c>
      <c r="L43" s="37" t="str">
        <f>Riferimenti!P37</f>
        <v/>
      </c>
      <c r="M43" s="37" t="str">
        <f>Riferimenti!Q37</f>
        <v/>
      </c>
      <c r="N43" s="37" t="str">
        <f>Riferimenti!R37</f>
        <v/>
      </c>
      <c r="O43" s="37" t="str">
        <f>Riferimenti!S37</f>
        <v/>
      </c>
      <c r="P43" s="37" t="str">
        <f>Riferimenti!T37</f>
        <v/>
      </c>
      <c r="Q43" s="37" t="str">
        <f>Riferimenti!U37</f>
        <v/>
      </c>
      <c r="U43" s="2" t="b">
        <f t="shared" si="0"/>
        <v>1</v>
      </c>
    </row>
    <row r="44" spans="2:21" ht="37.5" customHeight="1" x14ac:dyDescent="0.2">
      <c r="B44" s="31" t="s">
        <v>638</v>
      </c>
      <c r="C44" s="32" t="str">
        <f ca="1">Riferimenti!G38</f>
        <v>Applicativi e sistemi informativi (sviluppo app, rilascio funzionalità aggiuntive, etc.)</v>
      </c>
      <c r="D44" s="32" t="str">
        <f>Riferimenti!H38</f>
        <v>Architettura realizzata</v>
      </c>
      <c r="E44" s="33" t="str">
        <f>VLOOKUP(Riferimenti!I38,Riferimenti!$A$2:$B$6,2,0)</f>
        <v>si/no</v>
      </c>
      <c r="F44" s="32" t="str">
        <f>Riferimenti!J38</f>
        <v>Sistema di Monitoraggio PON</v>
      </c>
      <c r="G44" s="33" t="str">
        <f ca="1">VLOOKUP(Riferimenti!K38,Riferimenti!$A$20:$B$23,2,0)</f>
        <v>AS</v>
      </c>
      <c r="H44" s="37" t="str">
        <f>Riferimenti!L38</f>
        <v>NO</v>
      </c>
      <c r="I44" s="37" t="str">
        <f>Riferimenti!M38</f>
        <v>NO</v>
      </c>
      <c r="J44" s="37" t="str">
        <f>Riferimenti!N38</f>
        <v>NO</v>
      </c>
      <c r="K44" s="37" t="str">
        <f>Riferimenti!O38</f>
        <v>NO</v>
      </c>
      <c r="L44" s="37" t="str">
        <f>Riferimenti!P38</f>
        <v>NO</v>
      </c>
      <c r="M44" s="37" t="s">
        <v>27</v>
      </c>
      <c r="N44" s="37" t="s">
        <v>27</v>
      </c>
      <c r="O44" s="37" t="s">
        <v>27</v>
      </c>
      <c r="P44" s="37" t="s">
        <v>27</v>
      </c>
      <c r="Q44" s="37" t="str">
        <f>Riferimenti!U38</f>
        <v>SI</v>
      </c>
      <c r="U44" s="2" t="b">
        <f t="shared" si="0"/>
        <v>0</v>
      </c>
    </row>
    <row r="45" spans="2:21" ht="37.5" hidden="1" customHeight="1" x14ac:dyDescent="0.2">
      <c r="B45" s="31" t="s">
        <v>639</v>
      </c>
      <c r="C45" s="32" t="str">
        <f ca="1">Riferimenti!G39</f>
        <v/>
      </c>
      <c r="D45" s="32" t="str">
        <f>Riferimenti!H39</f>
        <v/>
      </c>
      <c r="E45" s="33" t="e">
        <f>VLOOKUP(Riferimenti!I39,Riferimenti!$A$2:$B$6,2,0)</f>
        <v>#N/A</v>
      </c>
      <c r="F45" s="32" t="str">
        <f>Riferimenti!J39</f>
        <v/>
      </c>
      <c r="G45" s="33" t="e">
        <f ca="1">VLOOKUP(Riferimenti!K39,Riferimenti!$A$20:$B$23,2,0)</f>
        <v>#N/A</v>
      </c>
      <c r="H45" s="37" t="str">
        <f>Riferimenti!L39</f>
        <v/>
      </c>
      <c r="I45" s="37" t="str">
        <f>Riferimenti!M39</f>
        <v/>
      </c>
      <c r="J45" s="37" t="str">
        <f>Riferimenti!N39</f>
        <v/>
      </c>
      <c r="K45" s="37" t="str">
        <f>Riferimenti!O39</f>
        <v/>
      </c>
      <c r="L45" s="37" t="str">
        <f>Riferimenti!P39</f>
        <v/>
      </c>
      <c r="M45" s="37" t="str">
        <f>Riferimenti!Q39</f>
        <v/>
      </c>
      <c r="N45" s="37" t="str">
        <f>Riferimenti!R39</f>
        <v/>
      </c>
      <c r="O45" s="37" t="str">
        <f>Riferimenti!S39</f>
        <v/>
      </c>
      <c r="P45" s="37" t="str">
        <f>Riferimenti!T39</f>
        <v/>
      </c>
      <c r="Q45" s="37" t="str">
        <f>Riferimenti!U39</f>
        <v/>
      </c>
      <c r="U45" s="2" t="b">
        <f t="shared" si="0"/>
        <v>1</v>
      </c>
    </row>
    <row r="46" spans="2:21" ht="37.5" hidden="1" customHeight="1" x14ac:dyDescent="0.2">
      <c r="B46" s="31" t="s">
        <v>640</v>
      </c>
      <c r="C46" s="32" t="str">
        <f ca="1">Riferimenti!G40</f>
        <v/>
      </c>
      <c r="D46" s="32" t="str">
        <f>Riferimenti!H40</f>
        <v/>
      </c>
      <c r="E46" s="33" t="e">
        <f>VLOOKUP(Riferimenti!I40,Riferimenti!$A$2:$B$6,2,0)</f>
        <v>#N/A</v>
      </c>
      <c r="F46" s="32" t="str">
        <f>Riferimenti!J40</f>
        <v/>
      </c>
      <c r="G46" s="33" t="e">
        <f ca="1">VLOOKUP(Riferimenti!K40,Riferimenti!$A$20:$B$23,2,0)</f>
        <v>#N/A</v>
      </c>
      <c r="H46" s="37" t="str">
        <f>Riferimenti!L40</f>
        <v/>
      </c>
      <c r="I46" s="37" t="str">
        <f>Riferimenti!M40</f>
        <v/>
      </c>
      <c r="J46" s="37" t="str">
        <f>Riferimenti!N40</f>
        <v/>
      </c>
      <c r="K46" s="37" t="str">
        <f>Riferimenti!O40</f>
        <v/>
      </c>
      <c r="L46" s="37" t="str">
        <f>Riferimenti!P40</f>
        <v/>
      </c>
      <c r="M46" s="37" t="str">
        <f>Riferimenti!Q40</f>
        <v/>
      </c>
      <c r="N46" s="37" t="str">
        <f>Riferimenti!R40</f>
        <v/>
      </c>
      <c r="O46" s="37" t="str">
        <f>Riferimenti!S40</f>
        <v/>
      </c>
      <c r="P46" s="37" t="str">
        <f>Riferimenti!T40</f>
        <v/>
      </c>
      <c r="Q46" s="37" t="str">
        <f>Riferimenti!U40</f>
        <v/>
      </c>
      <c r="U46" s="2" t="b">
        <f t="shared" si="0"/>
        <v>1</v>
      </c>
    </row>
    <row r="47" spans="2:21" ht="37.5" hidden="1" customHeight="1" x14ac:dyDescent="0.2">
      <c r="B47" s="31" t="s">
        <v>641</v>
      </c>
      <c r="C47" s="32" t="str">
        <f ca="1">Riferimenti!G41</f>
        <v>Applicativi e sistemi informativi (sviluppo app, rilascio funzionalità aggiuntive, etc.)</v>
      </c>
      <c r="D47" s="32" t="str">
        <f>Riferimenti!H41</f>
        <v/>
      </c>
      <c r="E47" s="33" t="e">
        <f>VLOOKUP(Riferimenti!I41,Riferimenti!$A$2:$B$6,2,0)</f>
        <v>#N/A</v>
      </c>
      <c r="F47" s="32" t="str">
        <f>Riferimenti!J41</f>
        <v/>
      </c>
      <c r="G47" s="33" t="str">
        <f ca="1">VLOOKUP(Riferimenti!K41,Riferimenti!$A$20:$B$23,2,0)</f>
        <v>PS</v>
      </c>
      <c r="H47" s="37" t="str">
        <f>Riferimenti!L41</f>
        <v/>
      </c>
      <c r="I47" s="37" t="str">
        <f>Riferimenti!M41</f>
        <v/>
      </c>
      <c r="J47" s="37" t="str">
        <f>Riferimenti!N41</f>
        <v/>
      </c>
      <c r="K47" s="37" t="str">
        <f>Riferimenti!O41</f>
        <v/>
      </c>
      <c r="L47" s="37" t="str">
        <f>Riferimenti!P41</f>
        <v/>
      </c>
      <c r="M47" s="37" t="str">
        <f>Riferimenti!Q41</f>
        <v/>
      </c>
      <c r="N47" s="37" t="str">
        <f>Riferimenti!R41</f>
        <v/>
      </c>
      <c r="O47" s="37" t="str">
        <f>Riferimenti!S41</f>
        <v/>
      </c>
      <c r="P47" s="37" t="str">
        <f>Riferimenti!T41</f>
        <v/>
      </c>
      <c r="Q47" s="37" t="str">
        <f>Riferimenti!U41</f>
        <v/>
      </c>
      <c r="U47" s="2" t="b">
        <f t="shared" si="0"/>
        <v>1</v>
      </c>
    </row>
    <row r="48" spans="2:21" ht="37.5" hidden="1" customHeight="1" x14ac:dyDescent="0.2">
      <c r="B48" s="31" t="s">
        <v>642</v>
      </c>
      <c r="C48" s="32" t="str">
        <f ca="1">Riferimenti!G42</f>
        <v/>
      </c>
      <c r="D48" s="32" t="str">
        <f>Riferimenti!H42</f>
        <v/>
      </c>
      <c r="E48" s="33" t="e">
        <f>VLOOKUP(Riferimenti!I42,Riferimenti!$A$2:$B$6,2,0)</f>
        <v>#N/A</v>
      </c>
      <c r="F48" s="32" t="str">
        <f>Riferimenti!J42</f>
        <v/>
      </c>
      <c r="G48" s="33" t="e">
        <f ca="1">VLOOKUP(Riferimenti!K42,Riferimenti!$A$20:$B$23,2,0)</f>
        <v>#N/A</v>
      </c>
      <c r="H48" s="37" t="str">
        <f>Riferimenti!L42</f>
        <v/>
      </c>
      <c r="I48" s="37" t="str">
        <f>Riferimenti!M42</f>
        <v/>
      </c>
      <c r="J48" s="37" t="str">
        <f>Riferimenti!N42</f>
        <v/>
      </c>
      <c r="K48" s="37" t="str">
        <f>Riferimenti!O42</f>
        <v/>
      </c>
      <c r="L48" s="37" t="str">
        <f>Riferimenti!P42</f>
        <v/>
      </c>
      <c r="M48" s="37" t="str">
        <f>Riferimenti!Q42</f>
        <v/>
      </c>
      <c r="N48" s="37" t="str">
        <f>Riferimenti!R42</f>
        <v/>
      </c>
      <c r="O48" s="37" t="str">
        <f>Riferimenti!S42</f>
        <v/>
      </c>
      <c r="P48" s="37" t="str">
        <f>Riferimenti!T42</f>
        <v/>
      </c>
      <c r="Q48" s="37" t="str">
        <f>Riferimenti!U42</f>
        <v/>
      </c>
      <c r="U48" s="2" t="b">
        <f t="shared" si="0"/>
        <v>1</v>
      </c>
    </row>
    <row r="49" spans="2:21" ht="37.5" hidden="1" customHeight="1" x14ac:dyDescent="0.2">
      <c r="B49" s="31" t="s">
        <v>643</v>
      </c>
      <c r="C49" s="32" t="str">
        <f ca="1">Riferimenti!G43</f>
        <v/>
      </c>
      <c r="D49" s="32" t="str">
        <f>Riferimenti!H43</f>
        <v/>
      </c>
      <c r="E49" s="33" t="e">
        <f>VLOOKUP(Riferimenti!I43,Riferimenti!$A$2:$B$6,2,0)</f>
        <v>#N/A</v>
      </c>
      <c r="F49" s="32" t="str">
        <f>Riferimenti!J43</f>
        <v/>
      </c>
      <c r="G49" s="33" t="e">
        <f ca="1">VLOOKUP(Riferimenti!K43,Riferimenti!$A$20:$B$23,2,0)</f>
        <v>#N/A</v>
      </c>
      <c r="H49" s="37" t="str">
        <f>Riferimenti!L43</f>
        <v/>
      </c>
      <c r="I49" s="37" t="str">
        <f>Riferimenti!M43</f>
        <v/>
      </c>
      <c r="J49" s="37" t="str">
        <f>Riferimenti!N43</f>
        <v/>
      </c>
      <c r="K49" s="37" t="str">
        <f>Riferimenti!O43</f>
        <v/>
      </c>
      <c r="L49" s="37" t="str">
        <f>Riferimenti!P43</f>
        <v/>
      </c>
      <c r="M49" s="37" t="str">
        <f>Riferimenti!Q43</f>
        <v/>
      </c>
      <c r="N49" s="37" t="str">
        <f>Riferimenti!R43</f>
        <v/>
      </c>
      <c r="O49" s="37" t="str">
        <f>Riferimenti!S43</f>
        <v/>
      </c>
      <c r="P49" s="37" t="str">
        <f>Riferimenti!T43</f>
        <v/>
      </c>
      <c r="Q49" s="37" t="str">
        <f>Riferimenti!U43</f>
        <v/>
      </c>
      <c r="U49" s="2" t="b">
        <f t="shared" si="0"/>
        <v>1</v>
      </c>
    </row>
    <row r="50" spans="2:21" ht="37.5" hidden="1" customHeight="1" x14ac:dyDescent="0.2">
      <c r="B50" s="31" t="s">
        <v>644</v>
      </c>
      <c r="C50" s="32" t="str">
        <f ca="1">Riferimenti!G44</f>
        <v>Applicativi e sistemi informativi (sviluppo app, rilascio funzionalità aggiuntive, etc.)</v>
      </c>
      <c r="D50" s="32" t="str">
        <f>Riferimenti!H44</f>
        <v/>
      </c>
      <c r="E50" s="33" t="e">
        <f>VLOOKUP(Riferimenti!I44,Riferimenti!$A$2:$B$6,2,0)</f>
        <v>#N/A</v>
      </c>
      <c r="F50" s="32" t="str">
        <f>Riferimenti!J44</f>
        <v/>
      </c>
      <c r="G50" s="33" t="str">
        <f ca="1">VLOOKUP(Riferimenti!K44,Riferimenti!$A$20:$B$23,2,0)</f>
        <v>T</v>
      </c>
      <c r="H50" s="37" t="str">
        <f>Riferimenti!L44</f>
        <v/>
      </c>
      <c r="I50" s="37" t="str">
        <f>Riferimenti!M44</f>
        <v/>
      </c>
      <c r="J50" s="37" t="str">
        <f>Riferimenti!N44</f>
        <v/>
      </c>
      <c r="K50" s="37" t="str">
        <f>Riferimenti!O44</f>
        <v/>
      </c>
      <c r="L50" s="37" t="str">
        <f>Riferimenti!P44</f>
        <v/>
      </c>
      <c r="M50" s="37" t="str">
        <f>Riferimenti!Q44</f>
        <v/>
      </c>
      <c r="N50" s="37" t="str">
        <f>Riferimenti!R44</f>
        <v/>
      </c>
      <c r="O50" s="37" t="str">
        <f>Riferimenti!S44</f>
        <v/>
      </c>
      <c r="P50" s="37" t="str">
        <f>Riferimenti!T44</f>
        <v/>
      </c>
      <c r="Q50" s="37" t="str">
        <f>Riferimenti!U44</f>
        <v/>
      </c>
      <c r="U50" s="2" t="b">
        <f t="shared" si="0"/>
        <v>1</v>
      </c>
    </row>
    <row r="51" spans="2:21" ht="37.5" hidden="1" customHeight="1" x14ac:dyDescent="0.2">
      <c r="B51" s="31" t="s">
        <v>645</v>
      </c>
      <c r="C51" s="32" t="str">
        <f ca="1">Riferimenti!G45</f>
        <v/>
      </c>
      <c r="D51" s="32" t="str">
        <f>Riferimenti!H45</f>
        <v/>
      </c>
      <c r="E51" s="33" t="e">
        <f>VLOOKUP(Riferimenti!I45,Riferimenti!$A$2:$B$6,2,0)</f>
        <v>#N/A</v>
      </c>
      <c r="F51" s="32" t="str">
        <f>Riferimenti!J45</f>
        <v/>
      </c>
      <c r="G51" s="33" t="e">
        <f ca="1">VLOOKUP(Riferimenti!K45,Riferimenti!$A$20:$B$23,2,0)</f>
        <v>#N/A</v>
      </c>
      <c r="H51" s="37" t="str">
        <f>Riferimenti!L45</f>
        <v/>
      </c>
      <c r="I51" s="37" t="str">
        <f>Riferimenti!M45</f>
        <v/>
      </c>
      <c r="J51" s="37" t="str">
        <f>Riferimenti!N45</f>
        <v/>
      </c>
      <c r="K51" s="37" t="str">
        <f>Riferimenti!O45</f>
        <v/>
      </c>
      <c r="L51" s="37" t="str">
        <f>Riferimenti!P45</f>
        <v/>
      </c>
      <c r="M51" s="37" t="str">
        <f>Riferimenti!Q45</f>
        <v/>
      </c>
      <c r="N51" s="37" t="str">
        <f>Riferimenti!R45</f>
        <v/>
      </c>
      <c r="O51" s="37" t="str">
        <f>Riferimenti!S45</f>
        <v/>
      </c>
      <c r="P51" s="37" t="str">
        <f>Riferimenti!T45</f>
        <v/>
      </c>
      <c r="Q51" s="37" t="str">
        <f>Riferimenti!U45</f>
        <v/>
      </c>
      <c r="U51" s="2" t="b">
        <f t="shared" si="0"/>
        <v>1</v>
      </c>
    </row>
    <row r="52" spans="2:21" ht="37.5" hidden="1" customHeight="1" x14ac:dyDescent="0.2">
      <c r="B52" s="31" t="s">
        <v>646</v>
      </c>
      <c r="C52" s="32" t="str">
        <f ca="1">Riferimenti!G46</f>
        <v/>
      </c>
      <c r="D52" s="32" t="str">
        <f>Riferimenti!H46</f>
        <v/>
      </c>
      <c r="E52" s="33" t="e">
        <f>VLOOKUP(Riferimenti!I46,Riferimenti!$A$2:$B$6,2,0)</f>
        <v>#N/A</v>
      </c>
      <c r="F52" s="32" t="str">
        <f>Riferimenti!J46</f>
        <v/>
      </c>
      <c r="G52" s="33" t="e">
        <f ca="1">VLOOKUP(Riferimenti!K46,Riferimenti!$A$20:$B$23,2,0)</f>
        <v>#N/A</v>
      </c>
      <c r="H52" s="37" t="str">
        <f>Riferimenti!L46</f>
        <v/>
      </c>
      <c r="I52" s="37" t="str">
        <f>Riferimenti!M46</f>
        <v/>
      </c>
      <c r="J52" s="37" t="str">
        <f>Riferimenti!N46</f>
        <v/>
      </c>
      <c r="K52" s="37" t="str">
        <f>Riferimenti!O46</f>
        <v/>
      </c>
      <c r="L52" s="37" t="str">
        <f>Riferimenti!P46</f>
        <v/>
      </c>
      <c r="M52" s="37" t="str">
        <f>Riferimenti!Q46</f>
        <v/>
      </c>
      <c r="N52" s="37" t="str">
        <f>Riferimenti!R46</f>
        <v/>
      </c>
      <c r="O52" s="37" t="str">
        <f>Riferimenti!S46</f>
        <v/>
      </c>
      <c r="P52" s="37" t="str">
        <f>Riferimenti!T46</f>
        <v/>
      </c>
      <c r="Q52" s="37" t="str">
        <f>Riferimenti!U46</f>
        <v/>
      </c>
      <c r="U52" s="2" t="b">
        <f t="shared" si="0"/>
        <v>1</v>
      </c>
    </row>
    <row r="53" spans="2:21" ht="37.5" hidden="1" customHeight="1" x14ac:dyDescent="0.2">
      <c r="B53" s="31" t="s">
        <v>647</v>
      </c>
      <c r="C53" s="32" t="str">
        <f ca="1">Riferimenti!G47</f>
        <v>Applicativi e sistemi informativi (sviluppo app, rilascio funzionalità aggiuntive, etc.)</v>
      </c>
      <c r="D53" s="32" t="str">
        <f>Riferimenti!H47</f>
        <v/>
      </c>
      <c r="E53" s="33" t="e">
        <f>VLOOKUP(Riferimenti!I47,Riferimenti!$A$2:$B$6,2,0)</f>
        <v>#N/A</v>
      </c>
      <c r="F53" s="32" t="str">
        <f>Riferimenti!J47</f>
        <v/>
      </c>
      <c r="G53" s="33" t="str">
        <f ca="1">VLOOKUP(Riferimenti!K47,Riferimenti!$A$20:$B$23,2,0)</f>
        <v>MS</v>
      </c>
      <c r="H53" s="37" t="str">
        <f>Riferimenti!L47</f>
        <v/>
      </c>
      <c r="I53" s="37" t="str">
        <f>Riferimenti!M47</f>
        <v/>
      </c>
      <c r="J53" s="37" t="str">
        <f>Riferimenti!N47</f>
        <v/>
      </c>
      <c r="K53" s="37" t="str">
        <f>Riferimenti!O47</f>
        <v/>
      </c>
      <c r="L53" s="37" t="str">
        <f>Riferimenti!P47</f>
        <v/>
      </c>
      <c r="M53" s="37" t="str">
        <f>Riferimenti!Q47</f>
        <v/>
      </c>
      <c r="N53" s="37" t="str">
        <f>Riferimenti!R47</f>
        <v/>
      </c>
      <c r="O53" s="37" t="str">
        <f>Riferimenti!S47</f>
        <v/>
      </c>
      <c r="P53" s="37" t="str">
        <f>Riferimenti!T47</f>
        <v/>
      </c>
      <c r="Q53" s="37" t="str">
        <f>Riferimenti!U47</f>
        <v/>
      </c>
      <c r="U53" s="2" t="b">
        <f t="shared" si="0"/>
        <v>1</v>
      </c>
    </row>
    <row r="54" spans="2:21" ht="37.5" hidden="1" customHeight="1" x14ac:dyDescent="0.2">
      <c r="B54" s="31" t="s">
        <v>648</v>
      </c>
      <c r="C54" s="32" t="str">
        <f ca="1">Riferimenti!G48</f>
        <v/>
      </c>
      <c r="D54" s="32" t="str">
        <f>Riferimenti!H48</f>
        <v/>
      </c>
      <c r="E54" s="33" t="e">
        <f>VLOOKUP(Riferimenti!I48,Riferimenti!$A$2:$B$6,2,0)</f>
        <v>#N/A</v>
      </c>
      <c r="F54" s="32" t="str">
        <f>Riferimenti!J48</f>
        <v/>
      </c>
      <c r="G54" s="33" t="e">
        <f ca="1">VLOOKUP(Riferimenti!K48,Riferimenti!$A$20:$B$23,2,0)</f>
        <v>#N/A</v>
      </c>
      <c r="H54" s="37" t="str">
        <f>Riferimenti!L48</f>
        <v/>
      </c>
      <c r="I54" s="37" t="str">
        <f>Riferimenti!M48</f>
        <v/>
      </c>
      <c r="J54" s="37" t="str">
        <f>Riferimenti!N48</f>
        <v/>
      </c>
      <c r="K54" s="37" t="str">
        <f>Riferimenti!O48</f>
        <v/>
      </c>
      <c r="L54" s="37" t="str">
        <f>Riferimenti!P48</f>
        <v/>
      </c>
      <c r="M54" s="37" t="str">
        <f>Riferimenti!Q48</f>
        <v/>
      </c>
      <c r="N54" s="37" t="str">
        <f>Riferimenti!R48</f>
        <v/>
      </c>
      <c r="O54" s="37" t="str">
        <f>Riferimenti!S48</f>
        <v/>
      </c>
      <c r="P54" s="37" t="str">
        <f>Riferimenti!T48</f>
        <v/>
      </c>
      <c r="Q54" s="37" t="str">
        <f>Riferimenti!U48</f>
        <v/>
      </c>
      <c r="U54" s="2" t="b">
        <f t="shared" si="0"/>
        <v>1</v>
      </c>
    </row>
    <row r="55" spans="2:21" ht="37.5" hidden="1" customHeight="1" x14ac:dyDescent="0.2">
      <c r="B55" s="31" t="s">
        <v>649</v>
      </c>
      <c r="C55" s="32" t="str">
        <f ca="1">Riferimenti!G49</f>
        <v/>
      </c>
      <c r="D55" s="32" t="str">
        <f>Riferimenti!H49</f>
        <v/>
      </c>
      <c r="E55" s="33" t="e">
        <f>VLOOKUP(Riferimenti!I49,Riferimenti!$A$2:$B$6,2,0)</f>
        <v>#N/A</v>
      </c>
      <c r="F55" s="32" t="str">
        <f>Riferimenti!J49</f>
        <v/>
      </c>
      <c r="G55" s="33" t="e">
        <f ca="1">VLOOKUP(Riferimenti!K49,Riferimenti!$A$20:$B$23,2,0)</f>
        <v>#N/A</v>
      </c>
      <c r="H55" s="37" t="str">
        <f>Riferimenti!L49</f>
        <v/>
      </c>
      <c r="I55" s="37" t="str">
        <f>Riferimenti!M49</f>
        <v/>
      </c>
      <c r="J55" s="37" t="str">
        <f>Riferimenti!N49</f>
        <v/>
      </c>
      <c r="K55" s="37" t="str">
        <f>Riferimenti!O49</f>
        <v/>
      </c>
      <c r="L55" s="37" t="str">
        <f>Riferimenti!P49</f>
        <v/>
      </c>
      <c r="M55" s="37" t="str">
        <f>Riferimenti!Q49</f>
        <v/>
      </c>
      <c r="N55" s="37" t="str">
        <f>Riferimenti!R49</f>
        <v/>
      </c>
      <c r="O55" s="37" t="str">
        <f>Riferimenti!S49</f>
        <v/>
      </c>
      <c r="P55" s="37" t="str">
        <f>Riferimenti!T49</f>
        <v/>
      </c>
      <c r="Q55" s="37" t="str">
        <f>Riferimenti!U49</f>
        <v/>
      </c>
      <c r="U55" s="2" t="b">
        <f t="shared" si="0"/>
        <v>1</v>
      </c>
    </row>
    <row r="56" spans="2:21" ht="37.5" customHeight="1" x14ac:dyDescent="0.2">
      <c r="B56" s="31" t="s">
        <v>650</v>
      </c>
      <c r="C56" s="32" t="str">
        <f ca="1">Riferimenti!G50</f>
        <v>Banche dati statistiche</v>
      </c>
      <c r="D56" s="32" t="str">
        <f>Riferimenti!H50</f>
        <v>Banca dati realizzata</v>
      </c>
      <c r="E56" s="33" t="str">
        <f>VLOOKUP(Riferimenti!I50,Riferimenti!$A$2:$B$6,2,0)</f>
        <v>si/no</v>
      </c>
      <c r="F56" s="32" t="str">
        <f>Riferimenti!J50</f>
        <v>Sistema di Monitoraggio PON</v>
      </c>
      <c r="G56" s="33" t="str">
        <f ca="1">VLOOKUP(Riferimenti!K50,Riferimenti!$A$20:$B$23,2,0)</f>
        <v>AS</v>
      </c>
      <c r="H56" s="37" t="str">
        <f>Riferimenti!L50</f>
        <v>NO</v>
      </c>
      <c r="I56" s="37" t="str">
        <f>Riferimenti!M50</f>
        <v>NO</v>
      </c>
      <c r="J56" s="37" t="str">
        <f>Riferimenti!N50</f>
        <v>NO</v>
      </c>
      <c r="K56" s="37" t="str">
        <f>Riferimenti!O50</f>
        <v>NO</v>
      </c>
      <c r="L56" s="37" t="str">
        <f>Riferimenti!P50</f>
        <v>NO</v>
      </c>
      <c r="M56" s="37" t="str">
        <f>Riferimenti!Q50</f>
        <v>NO</v>
      </c>
      <c r="N56" s="37" t="s">
        <v>27</v>
      </c>
      <c r="O56" s="37" t="s">
        <v>27</v>
      </c>
      <c r="P56" s="37" t="str">
        <f>Riferimenti!T50</f>
        <v>SI</v>
      </c>
      <c r="Q56" s="37" t="str">
        <f>Riferimenti!U50</f>
        <v>SI</v>
      </c>
      <c r="U56" s="2" t="b">
        <f t="shared" si="0"/>
        <v>0</v>
      </c>
    </row>
    <row r="57" spans="2:21" ht="37.5" hidden="1" customHeight="1" x14ac:dyDescent="0.2">
      <c r="B57" s="31" t="s">
        <v>651</v>
      </c>
      <c r="C57" s="32" t="str">
        <f ca="1">Riferimenti!G51</f>
        <v/>
      </c>
      <c r="D57" s="32" t="str">
        <f>Riferimenti!H51</f>
        <v/>
      </c>
      <c r="E57" s="33" t="e">
        <f>VLOOKUP(Riferimenti!I51,Riferimenti!$A$2:$B$6,2,0)</f>
        <v>#N/A</v>
      </c>
      <c r="F57" s="32" t="str">
        <f>Riferimenti!J51</f>
        <v/>
      </c>
      <c r="G57" s="33" t="e">
        <f ca="1">VLOOKUP(Riferimenti!K51,Riferimenti!$A$20:$B$23,2,0)</f>
        <v>#N/A</v>
      </c>
      <c r="H57" s="37" t="str">
        <f>Riferimenti!L51</f>
        <v/>
      </c>
      <c r="I57" s="37" t="str">
        <f>Riferimenti!M51</f>
        <v/>
      </c>
      <c r="J57" s="37" t="str">
        <f>Riferimenti!N51</f>
        <v/>
      </c>
      <c r="K57" s="37" t="str">
        <f>Riferimenti!O51</f>
        <v/>
      </c>
      <c r="L57" s="37" t="str">
        <f>Riferimenti!P51</f>
        <v/>
      </c>
      <c r="M57" s="37" t="str">
        <f>Riferimenti!Q51</f>
        <v/>
      </c>
      <c r="N57" s="37" t="str">
        <f>Riferimenti!R51</f>
        <v/>
      </c>
      <c r="O57" s="37" t="str">
        <f>Riferimenti!S51</f>
        <v/>
      </c>
      <c r="P57" s="37" t="str">
        <f>Riferimenti!T51</f>
        <v/>
      </c>
      <c r="Q57" s="37" t="str">
        <f>Riferimenti!U51</f>
        <v/>
      </c>
      <c r="U57" s="2" t="b">
        <f t="shared" si="0"/>
        <v>1</v>
      </c>
    </row>
    <row r="58" spans="2:21" ht="37.5" hidden="1" customHeight="1" x14ac:dyDescent="0.2">
      <c r="B58" s="31" t="s">
        <v>652</v>
      </c>
      <c r="C58" s="32" t="str">
        <f ca="1">Riferimenti!G52</f>
        <v/>
      </c>
      <c r="D58" s="32" t="str">
        <f>Riferimenti!H52</f>
        <v/>
      </c>
      <c r="E58" s="33" t="e">
        <f>VLOOKUP(Riferimenti!I52,Riferimenti!$A$2:$B$6,2,0)</f>
        <v>#N/A</v>
      </c>
      <c r="F58" s="32" t="str">
        <f>Riferimenti!J52</f>
        <v/>
      </c>
      <c r="G58" s="33" t="e">
        <f ca="1">VLOOKUP(Riferimenti!K52,Riferimenti!$A$20:$B$23,2,0)</f>
        <v>#N/A</v>
      </c>
      <c r="H58" s="37" t="str">
        <f>Riferimenti!L52</f>
        <v/>
      </c>
      <c r="I58" s="37" t="str">
        <f>Riferimenti!M52</f>
        <v/>
      </c>
      <c r="J58" s="37" t="str">
        <f>Riferimenti!N52</f>
        <v/>
      </c>
      <c r="K58" s="37" t="str">
        <f>Riferimenti!O52</f>
        <v/>
      </c>
      <c r="L58" s="37" t="str">
        <f>Riferimenti!P52</f>
        <v/>
      </c>
      <c r="M58" s="37" t="str">
        <f>Riferimenti!Q52</f>
        <v/>
      </c>
      <c r="N58" s="37" t="str">
        <f>Riferimenti!R52</f>
        <v/>
      </c>
      <c r="O58" s="37" t="str">
        <f>Riferimenti!S52</f>
        <v/>
      </c>
      <c r="P58" s="37" t="str">
        <f>Riferimenti!T52</f>
        <v/>
      </c>
      <c r="Q58" s="37" t="str">
        <f>Riferimenti!U52</f>
        <v/>
      </c>
      <c r="U58" s="2" t="b">
        <f t="shared" si="0"/>
        <v>1</v>
      </c>
    </row>
    <row r="59" spans="2:21" ht="37.5" hidden="1" customHeight="1" x14ac:dyDescent="0.2">
      <c r="B59" s="31" t="s">
        <v>653</v>
      </c>
      <c r="C59" s="32" t="str">
        <f ca="1">Riferimenti!G53</f>
        <v>Banche dati statistiche</v>
      </c>
      <c r="D59" s="32" t="str">
        <f>Riferimenti!H53</f>
        <v/>
      </c>
      <c r="E59" s="33" t="e">
        <f>VLOOKUP(Riferimenti!I53,Riferimenti!$A$2:$B$6,2,0)</f>
        <v>#N/A</v>
      </c>
      <c r="F59" s="32" t="str">
        <f>Riferimenti!J53</f>
        <v/>
      </c>
      <c r="G59" s="33" t="str">
        <f ca="1">VLOOKUP(Riferimenti!K53,Riferimenti!$A$20:$B$23,2,0)</f>
        <v>PS</v>
      </c>
      <c r="H59" s="37" t="str">
        <f>Riferimenti!L53</f>
        <v/>
      </c>
      <c r="I59" s="37" t="str">
        <f>Riferimenti!M53</f>
        <v/>
      </c>
      <c r="J59" s="37" t="str">
        <f>Riferimenti!N53</f>
        <v/>
      </c>
      <c r="K59" s="37" t="str">
        <f>Riferimenti!O53</f>
        <v/>
      </c>
      <c r="L59" s="37" t="str">
        <f>Riferimenti!P53</f>
        <v/>
      </c>
      <c r="M59" s="37" t="str">
        <f>Riferimenti!Q53</f>
        <v/>
      </c>
      <c r="N59" s="37" t="str">
        <f>Riferimenti!R53</f>
        <v/>
      </c>
      <c r="O59" s="37" t="str">
        <f>Riferimenti!S53</f>
        <v/>
      </c>
      <c r="P59" s="37" t="str">
        <f>Riferimenti!T53</f>
        <v/>
      </c>
      <c r="Q59" s="37" t="str">
        <f>Riferimenti!U53</f>
        <v/>
      </c>
      <c r="U59" s="2" t="b">
        <f t="shared" si="0"/>
        <v>1</v>
      </c>
    </row>
    <row r="60" spans="2:21" ht="37.5" hidden="1" customHeight="1" x14ac:dyDescent="0.2">
      <c r="B60" s="31" t="s">
        <v>654</v>
      </c>
      <c r="C60" s="32" t="str">
        <f ca="1">Riferimenti!G54</f>
        <v/>
      </c>
      <c r="D60" s="32" t="str">
        <f>Riferimenti!H54</f>
        <v/>
      </c>
      <c r="E60" s="33" t="e">
        <f>VLOOKUP(Riferimenti!I54,Riferimenti!$A$2:$B$6,2,0)</f>
        <v>#N/A</v>
      </c>
      <c r="F60" s="32" t="str">
        <f>Riferimenti!J54</f>
        <v/>
      </c>
      <c r="G60" s="33" t="e">
        <f ca="1">VLOOKUP(Riferimenti!K54,Riferimenti!$A$20:$B$23,2,0)</f>
        <v>#N/A</v>
      </c>
      <c r="H60" s="37" t="str">
        <f>Riferimenti!L54</f>
        <v/>
      </c>
      <c r="I60" s="37" t="str">
        <f>Riferimenti!M54</f>
        <v/>
      </c>
      <c r="J60" s="37" t="str">
        <f>Riferimenti!N54</f>
        <v/>
      </c>
      <c r="K60" s="37" t="str">
        <f>Riferimenti!O54</f>
        <v/>
      </c>
      <c r="L60" s="37" t="str">
        <f>Riferimenti!P54</f>
        <v/>
      </c>
      <c r="M60" s="37" t="str">
        <f>Riferimenti!Q54</f>
        <v/>
      </c>
      <c r="N60" s="37" t="str">
        <f>Riferimenti!R54</f>
        <v/>
      </c>
      <c r="O60" s="37" t="str">
        <f>Riferimenti!S54</f>
        <v/>
      </c>
      <c r="P60" s="37" t="str">
        <f>Riferimenti!T54</f>
        <v/>
      </c>
      <c r="Q60" s="37" t="str">
        <f>Riferimenti!U54</f>
        <v/>
      </c>
      <c r="U60" s="2" t="b">
        <f t="shared" si="0"/>
        <v>1</v>
      </c>
    </row>
    <row r="61" spans="2:21" ht="37.5" hidden="1" customHeight="1" x14ac:dyDescent="0.2">
      <c r="B61" s="31" t="s">
        <v>655</v>
      </c>
      <c r="C61" s="32" t="str">
        <f ca="1">Riferimenti!G55</f>
        <v/>
      </c>
      <c r="D61" s="32" t="str">
        <f>Riferimenti!H55</f>
        <v/>
      </c>
      <c r="E61" s="33" t="e">
        <f>VLOOKUP(Riferimenti!I55,Riferimenti!$A$2:$B$6,2,0)</f>
        <v>#N/A</v>
      </c>
      <c r="F61" s="32" t="str">
        <f>Riferimenti!J55</f>
        <v/>
      </c>
      <c r="G61" s="33" t="e">
        <f ca="1">VLOOKUP(Riferimenti!K55,Riferimenti!$A$20:$B$23,2,0)</f>
        <v>#N/A</v>
      </c>
      <c r="H61" s="37" t="str">
        <f>Riferimenti!L55</f>
        <v/>
      </c>
      <c r="I61" s="37" t="str">
        <f>Riferimenti!M55</f>
        <v/>
      </c>
      <c r="J61" s="37" t="str">
        <f>Riferimenti!N55</f>
        <v/>
      </c>
      <c r="K61" s="37" t="str">
        <f>Riferimenti!O55</f>
        <v/>
      </c>
      <c r="L61" s="37" t="str">
        <f>Riferimenti!P55</f>
        <v/>
      </c>
      <c r="M61" s="37" t="str">
        <f>Riferimenti!Q55</f>
        <v/>
      </c>
      <c r="N61" s="37" t="str">
        <f>Riferimenti!R55</f>
        <v/>
      </c>
      <c r="O61" s="37" t="str">
        <f>Riferimenti!S55</f>
        <v/>
      </c>
      <c r="P61" s="37" t="str">
        <f>Riferimenti!T55</f>
        <v/>
      </c>
      <c r="Q61" s="37" t="str">
        <f>Riferimenti!U55</f>
        <v/>
      </c>
      <c r="U61" s="2" t="b">
        <f t="shared" si="0"/>
        <v>1</v>
      </c>
    </row>
    <row r="62" spans="2:21" ht="37.5" hidden="1" customHeight="1" x14ac:dyDescent="0.2">
      <c r="B62" s="31" t="s">
        <v>656</v>
      </c>
      <c r="C62" s="32" t="str">
        <f ca="1">Riferimenti!G56</f>
        <v>Banche dati statistiche</v>
      </c>
      <c r="D62" s="32" t="str">
        <f>Riferimenti!H56</f>
        <v/>
      </c>
      <c r="E62" s="33" t="e">
        <f>VLOOKUP(Riferimenti!I56,Riferimenti!$A$2:$B$6,2,0)</f>
        <v>#N/A</v>
      </c>
      <c r="F62" s="32" t="str">
        <f>Riferimenti!J56</f>
        <v/>
      </c>
      <c r="G62" s="33" t="str">
        <f ca="1">VLOOKUP(Riferimenti!K56,Riferimenti!$A$20:$B$23,2,0)</f>
        <v>T</v>
      </c>
      <c r="H62" s="37" t="str">
        <f>Riferimenti!L56</f>
        <v/>
      </c>
      <c r="I62" s="37" t="str">
        <f>Riferimenti!M56</f>
        <v/>
      </c>
      <c r="J62" s="37" t="str">
        <f>Riferimenti!N56</f>
        <v/>
      </c>
      <c r="K62" s="37" t="str">
        <f>Riferimenti!O56</f>
        <v/>
      </c>
      <c r="L62" s="37" t="str">
        <f>Riferimenti!P56</f>
        <v/>
      </c>
      <c r="M62" s="37" t="str">
        <f>Riferimenti!Q56</f>
        <v/>
      </c>
      <c r="N62" s="37" t="str">
        <f>Riferimenti!R56</f>
        <v/>
      </c>
      <c r="O62" s="37" t="str">
        <f>Riferimenti!S56</f>
        <v/>
      </c>
      <c r="P62" s="37" t="str">
        <f>Riferimenti!T56</f>
        <v/>
      </c>
      <c r="Q62" s="37" t="str">
        <f>Riferimenti!U56</f>
        <v/>
      </c>
      <c r="U62" s="2" t="b">
        <f t="shared" si="0"/>
        <v>1</v>
      </c>
    </row>
    <row r="63" spans="2:21" ht="37.5" hidden="1" customHeight="1" x14ac:dyDescent="0.2">
      <c r="B63" s="31" t="s">
        <v>657</v>
      </c>
      <c r="C63" s="32" t="str">
        <f ca="1">Riferimenti!G57</f>
        <v/>
      </c>
      <c r="D63" s="32" t="str">
        <f>Riferimenti!H57</f>
        <v/>
      </c>
      <c r="E63" s="33" t="e">
        <f>VLOOKUP(Riferimenti!I57,Riferimenti!$A$2:$B$6,2,0)</f>
        <v>#N/A</v>
      </c>
      <c r="F63" s="32" t="str">
        <f>Riferimenti!J57</f>
        <v/>
      </c>
      <c r="G63" s="33" t="e">
        <f ca="1">VLOOKUP(Riferimenti!K57,Riferimenti!$A$20:$B$23,2,0)</f>
        <v>#N/A</v>
      </c>
      <c r="H63" s="37" t="str">
        <f>Riferimenti!L57</f>
        <v/>
      </c>
      <c r="I63" s="37" t="str">
        <f>Riferimenti!M57</f>
        <v/>
      </c>
      <c r="J63" s="37" t="str">
        <f>Riferimenti!N57</f>
        <v/>
      </c>
      <c r="K63" s="37" t="str">
        <f>Riferimenti!O57</f>
        <v/>
      </c>
      <c r="L63" s="37" t="str">
        <f>Riferimenti!P57</f>
        <v/>
      </c>
      <c r="M63" s="37" t="str">
        <f>Riferimenti!Q57</f>
        <v/>
      </c>
      <c r="N63" s="37" t="str">
        <f>Riferimenti!R57</f>
        <v/>
      </c>
      <c r="O63" s="37" t="str">
        <f>Riferimenti!S57</f>
        <v/>
      </c>
      <c r="P63" s="37" t="str">
        <f>Riferimenti!T57</f>
        <v/>
      </c>
      <c r="Q63" s="37" t="str">
        <f>Riferimenti!U57</f>
        <v/>
      </c>
      <c r="U63" s="2" t="b">
        <f t="shared" si="0"/>
        <v>1</v>
      </c>
    </row>
    <row r="64" spans="2:21" ht="37.5" hidden="1" customHeight="1" x14ac:dyDescent="0.2">
      <c r="B64" s="31" t="s">
        <v>658</v>
      </c>
      <c r="C64" s="32" t="str">
        <f ca="1">Riferimenti!G58</f>
        <v/>
      </c>
      <c r="D64" s="32" t="str">
        <f>Riferimenti!H58</f>
        <v/>
      </c>
      <c r="E64" s="33" t="e">
        <f>VLOOKUP(Riferimenti!I58,Riferimenti!$A$2:$B$6,2,0)</f>
        <v>#N/A</v>
      </c>
      <c r="F64" s="32" t="str">
        <f>Riferimenti!J58</f>
        <v/>
      </c>
      <c r="G64" s="33" t="e">
        <f ca="1">VLOOKUP(Riferimenti!K58,Riferimenti!$A$20:$B$23,2,0)</f>
        <v>#N/A</v>
      </c>
      <c r="H64" s="37" t="str">
        <f>Riferimenti!L58</f>
        <v/>
      </c>
      <c r="I64" s="37" t="str">
        <f>Riferimenti!M58</f>
        <v/>
      </c>
      <c r="J64" s="37" t="str">
        <f>Riferimenti!N58</f>
        <v/>
      </c>
      <c r="K64" s="37" t="str">
        <f>Riferimenti!O58</f>
        <v/>
      </c>
      <c r="L64" s="37" t="str">
        <f>Riferimenti!P58</f>
        <v/>
      </c>
      <c r="M64" s="37" t="str">
        <f>Riferimenti!Q58</f>
        <v/>
      </c>
      <c r="N64" s="37" t="str">
        <f>Riferimenti!R58</f>
        <v/>
      </c>
      <c r="O64" s="37" t="str">
        <f>Riferimenti!S58</f>
        <v/>
      </c>
      <c r="P64" s="37" t="str">
        <f>Riferimenti!T58</f>
        <v/>
      </c>
      <c r="Q64" s="37" t="str">
        <f>Riferimenti!U58</f>
        <v/>
      </c>
      <c r="U64" s="2" t="b">
        <f t="shared" si="0"/>
        <v>1</v>
      </c>
    </row>
    <row r="65" spans="2:21" ht="37.5" hidden="1" customHeight="1" x14ac:dyDescent="0.2">
      <c r="B65" s="31" t="s">
        <v>659</v>
      </c>
      <c r="C65" s="32" t="str">
        <f ca="1">Riferimenti!G59</f>
        <v>Banche dati statistiche</v>
      </c>
      <c r="D65" s="32" t="str">
        <f>Riferimenti!H59</f>
        <v/>
      </c>
      <c r="E65" s="33" t="e">
        <f>VLOOKUP(Riferimenti!I59,Riferimenti!$A$2:$B$6,2,0)</f>
        <v>#N/A</v>
      </c>
      <c r="F65" s="32" t="str">
        <f>Riferimenti!J59</f>
        <v/>
      </c>
      <c r="G65" s="33" t="str">
        <f ca="1">VLOOKUP(Riferimenti!K59,Riferimenti!$A$20:$B$23,2,0)</f>
        <v>MS</v>
      </c>
      <c r="H65" s="37" t="str">
        <f>Riferimenti!L59</f>
        <v/>
      </c>
      <c r="I65" s="37" t="str">
        <f>Riferimenti!M59</f>
        <v/>
      </c>
      <c r="J65" s="37" t="str">
        <f>Riferimenti!N59</f>
        <v/>
      </c>
      <c r="K65" s="37" t="str">
        <f>Riferimenti!O59</f>
        <v/>
      </c>
      <c r="L65" s="37" t="str">
        <f>Riferimenti!P59</f>
        <v/>
      </c>
      <c r="M65" s="37" t="str">
        <f>Riferimenti!Q59</f>
        <v/>
      </c>
      <c r="N65" s="37" t="str">
        <f>Riferimenti!R59</f>
        <v/>
      </c>
      <c r="O65" s="37" t="str">
        <f>Riferimenti!S59</f>
        <v/>
      </c>
      <c r="P65" s="37" t="str">
        <f>Riferimenti!T59</f>
        <v/>
      </c>
      <c r="Q65" s="37" t="str">
        <f>Riferimenti!U59</f>
        <v/>
      </c>
      <c r="U65" s="2" t="b">
        <f t="shared" si="0"/>
        <v>1</v>
      </c>
    </row>
    <row r="66" spans="2:21" ht="37.5" hidden="1" customHeight="1" x14ac:dyDescent="0.2">
      <c r="B66" s="31" t="s">
        <v>660</v>
      </c>
      <c r="C66" s="32" t="str">
        <f ca="1">Riferimenti!G60</f>
        <v/>
      </c>
      <c r="D66" s="32" t="str">
        <f>Riferimenti!H60</f>
        <v/>
      </c>
      <c r="E66" s="33" t="e">
        <f>VLOOKUP(Riferimenti!I60,Riferimenti!$A$2:$B$6,2,0)</f>
        <v>#N/A</v>
      </c>
      <c r="F66" s="32" t="str">
        <f>Riferimenti!J60</f>
        <v/>
      </c>
      <c r="G66" s="33" t="e">
        <f ca="1">VLOOKUP(Riferimenti!K60,Riferimenti!$A$20:$B$23,2,0)</f>
        <v>#N/A</v>
      </c>
      <c r="H66" s="37" t="str">
        <f>Riferimenti!L60</f>
        <v/>
      </c>
      <c r="I66" s="37" t="str">
        <f>Riferimenti!M60</f>
        <v/>
      </c>
      <c r="J66" s="37" t="str">
        <f>Riferimenti!N60</f>
        <v/>
      </c>
      <c r="K66" s="37" t="str">
        <f>Riferimenti!O60</f>
        <v/>
      </c>
      <c r="L66" s="37" t="str">
        <f>Riferimenti!P60</f>
        <v/>
      </c>
      <c r="M66" s="37" t="str">
        <f>Riferimenti!Q60</f>
        <v/>
      </c>
      <c r="N66" s="37" t="str">
        <f>Riferimenti!R60</f>
        <v/>
      </c>
      <c r="O66" s="37" t="str">
        <f>Riferimenti!S60</f>
        <v/>
      </c>
      <c r="P66" s="37" t="str">
        <f>Riferimenti!T60</f>
        <v/>
      </c>
      <c r="Q66" s="37" t="str">
        <f>Riferimenti!U60</f>
        <v/>
      </c>
      <c r="U66" s="2" t="b">
        <f t="shared" si="0"/>
        <v>1</v>
      </c>
    </row>
    <row r="67" spans="2:21" ht="37.5" hidden="1" customHeight="1" x14ac:dyDescent="0.2">
      <c r="B67" s="31" t="s">
        <v>661</v>
      </c>
      <c r="C67" s="32" t="str">
        <f ca="1">Riferimenti!G61</f>
        <v/>
      </c>
      <c r="D67" s="32" t="str">
        <f>Riferimenti!H61</f>
        <v/>
      </c>
      <c r="E67" s="33" t="e">
        <f>VLOOKUP(Riferimenti!I61,Riferimenti!$A$2:$B$6,2,0)</f>
        <v>#N/A</v>
      </c>
      <c r="F67" s="32" t="str">
        <f>Riferimenti!J61</f>
        <v/>
      </c>
      <c r="G67" s="33" t="e">
        <f ca="1">VLOOKUP(Riferimenti!K61,Riferimenti!$A$20:$B$23,2,0)</f>
        <v>#N/A</v>
      </c>
      <c r="H67" s="37" t="str">
        <f>Riferimenti!L61</f>
        <v/>
      </c>
      <c r="I67" s="37" t="str">
        <f>Riferimenti!M61</f>
        <v/>
      </c>
      <c r="J67" s="37" t="str">
        <f>Riferimenti!N61</f>
        <v/>
      </c>
      <c r="K67" s="37" t="str">
        <f>Riferimenti!O61</f>
        <v/>
      </c>
      <c r="L67" s="37" t="str">
        <f>Riferimenti!P61</f>
        <v/>
      </c>
      <c r="M67" s="37" t="str">
        <f>Riferimenti!Q61</f>
        <v/>
      </c>
      <c r="N67" s="37" t="str">
        <f>Riferimenti!R61</f>
        <v/>
      </c>
      <c r="O67" s="37" t="str">
        <f>Riferimenti!S61</f>
        <v/>
      </c>
      <c r="P67" s="37" t="str">
        <f>Riferimenti!T61</f>
        <v/>
      </c>
      <c r="Q67" s="37" t="str">
        <f>Riferimenti!U61</f>
        <v/>
      </c>
      <c r="U67" s="2" t="b">
        <f t="shared" si="0"/>
        <v>1</v>
      </c>
    </row>
    <row r="68" spans="2:21" ht="37.5" customHeight="1" x14ac:dyDescent="0.2">
      <c r="B68" s="31" t="s">
        <v>662</v>
      </c>
      <c r="C68" s="32" t="str">
        <f ca="1">Riferimenti!G62</f>
        <v>Applicativi e sistemi informativi (sviluppo app, rilascio funzionalità aggiuntive, etc.)</v>
      </c>
      <c r="D68" s="32" t="str">
        <f>Riferimenti!H62</f>
        <v>Nuovo sistema software per servizi stipendiali rilasciato in esercizio</v>
      </c>
      <c r="E68" s="33" t="str">
        <f>VLOOKUP(Riferimenti!I62,Riferimenti!$A$2:$B$6,2,0)</f>
        <v>si/no</v>
      </c>
      <c r="F68" s="32" t="str">
        <f>Riferimenti!J62</f>
        <v>Sistema di Monitoraggio PON</v>
      </c>
      <c r="G68" s="33" t="str">
        <f ca="1">VLOOKUP(Riferimenti!K62,Riferimenti!$A$20:$B$23,2,0)</f>
        <v>AS</v>
      </c>
      <c r="H68" s="37" t="str">
        <f>Riferimenti!L62</f>
        <v>NO</v>
      </c>
      <c r="I68" s="37" t="str">
        <f>Riferimenti!M62</f>
        <v>NO</v>
      </c>
      <c r="J68" s="37" t="str">
        <f>Riferimenti!N62</f>
        <v>NO</v>
      </c>
      <c r="K68" s="37" t="str">
        <f>Riferimenti!O62</f>
        <v>NO</v>
      </c>
      <c r="L68" s="37" t="str">
        <f>Riferimenti!P62</f>
        <v>NO</v>
      </c>
      <c r="M68" s="37" t="str">
        <f>Riferimenti!Q62</f>
        <v>NO</v>
      </c>
      <c r="N68" s="37" t="str">
        <f>Riferimenti!R62</f>
        <v>SI</v>
      </c>
      <c r="O68" s="37" t="str">
        <f>Riferimenti!S62</f>
        <v>SI</v>
      </c>
      <c r="P68" s="37" t="str">
        <f>Riferimenti!T62</f>
        <v>SI</v>
      </c>
      <c r="Q68" s="37" t="str">
        <f>Riferimenti!U62</f>
        <v>SI</v>
      </c>
      <c r="U68" s="2" t="b">
        <f t="shared" si="0"/>
        <v>0</v>
      </c>
    </row>
    <row r="69" spans="2:21" ht="37.5" hidden="1" customHeight="1" x14ac:dyDescent="0.2">
      <c r="B69" s="31" t="s">
        <v>663</v>
      </c>
      <c r="C69" s="32" t="str">
        <f ca="1">Riferimenti!G63</f>
        <v/>
      </c>
      <c r="D69" s="32" t="str">
        <f>Riferimenti!H63</f>
        <v/>
      </c>
      <c r="E69" s="33" t="e">
        <f>VLOOKUP(Riferimenti!I63,Riferimenti!$A$2:$B$6,2,0)</f>
        <v>#N/A</v>
      </c>
      <c r="F69" s="32" t="str">
        <f>Riferimenti!J63</f>
        <v/>
      </c>
      <c r="G69" s="33" t="e">
        <f ca="1">VLOOKUP(Riferimenti!K63,Riferimenti!$A$20:$B$23,2,0)</f>
        <v>#N/A</v>
      </c>
      <c r="H69" s="37" t="str">
        <f>Riferimenti!L63</f>
        <v/>
      </c>
      <c r="I69" s="37" t="str">
        <f>Riferimenti!M63</f>
        <v/>
      </c>
      <c r="J69" s="37" t="str">
        <f>Riferimenti!N63</f>
        <v/>
      </c>
      <c r="K69" s="37" t="str">
        <f>Riferimenti!O63</f>
        <v/>
      </c>
      <c r="L69" s="37" t="str">
        <f>Riferimenti!P63</f>
        <v/>
      </c>
      <c r="M69" s="37" t="str">
        <f>Riferimenti!Q63</f>
        <v/>
      </c>
      <c r="N69" s="37" t="str">
        <f>Riferimenti!R63</f>
        <v/>
      </c>
      <c r="O69" s="37" t="str">
        <f>Riferimenti!S63</f>
        <v/>
      </c>
      <c r="P69" s="37" t="str">
        <f>Riferimenti!T63</f>
        <v/>
      </c>
      <c r="Q69" s="37" t="str">
        <f>Riferimenti!U63</f>
        <v/>
      </c>
      <c r="U69" s="2" t="b">
        <f t="shared" si="0"/>
        <v>1</v>
      </c>
    </row>
    <row r="70" spans="2:21" ht="37.5" hidden="1" customHeight="1" x14ac:dyDescent="0.2">
      <c r="B70" s="31" t="s">
        <v>664</v>
      </c>
      <c r="C70" s="32" t="str">
        <f ca="1">Riferimenti!G64</f>
        <v/>
      </c>
      <c r="D70" s="32" t="str">
        <f>Riferimenti!H64</f>
        <v/>
      </c>
      <c r="E70" s="33" t="e">
        <f>VLOOKUP(Riferimenti!I64,Riferimenti!$A$2:$B$6,2,0)</f>
        <v>#N/A</v>
      </c>
      <c r="F70" s="32" t="str">
        <f>Riferimenti!J64</f>
        <v/>
      </c>
      <c r="G70" s="33" t="e">
        <f ca="1">VLOOKUP(Riferimenti!K64,Riferimenti!$A$20:$B$23,2,0)</f>
        <v>#N/A</v>
      </c>
      <c r="H70" s="37" t="str">
        <f>Riferimenti!L64</f>
        <v/>
      </c>
      <c r="I70" s="37" t="str">
        <f>Riferimenti!M64</f>
        <v/>
      </c>
      <c r="J70" s="37" t="str">
        <f>Riferimenti!N64</f>
        <v/>
      </c>
      <c r="K70" s="37" t="str">
        <f>Riferimenti!O64</f>
        <v/>
      </c>
      <c r="L70" s="37" t="str">
        <f>Riferimenti!P64</f>
        <v/>
      </c>
      <c r="M70" s="37" t="str">
        <f>Riferimenti!Q64</f>
        <v/>
      </c>
      <c r="N70" s="37" t="str">
        <f>Riferimenti!R64</f>
        <v/>
      </c>
      <c r="O70" s="37" t="str">
        <f>Riferimenti!S64</f>
        <v/>
      </c>
      <c r="P70" s="37" t="str">
        <f>Riferimenti!T64</f>
        <v/>
      </c>
      <c r="Q70" s="37" t="str">
        <f>Riferimenti!U64</f>
        <v/>
      </c>
      <c r="U70" s="2" t="b">
        <f t="shared" si="0"/>
        <v>1</v>
      </c>
    </row>
    <row r="71" spans="2:21" ht="37.5" hidden="1" customHeight="1" x14ac:dyDescent="0.2">
      <c r="B71" s="31" t="s">
        <v>665</v>
      </c>
      <c r="C71" s="32" t="str">
        <f ca="1">Riferimenti!G65</f>
        <v>Applicativi e sistemi informativi (sviluppo app, rilascio funzionalità aggiuntive, etc.)</v>
      </c>
      <c r="D71" s="32" t="str">
        <f>Riferimenti!H65</f>
        <v/>
      </c>
      <c r="E71" s="33" t="e">
        <f>VLOOKUP(Riferimenti!I65,Riferimenti!$A$2:$B$6,2,0)</f>
        <v>#N/A</v>
      </c>
      <c r="F71" s="32" t="str">
        <f>Riferimenti!J65</f>
        <v/>
      </c>
      <c r="G71" s="33" t="str">
        <f ca="1">VLOOKUP(Riferimenti!K65,Riferimenti!$A$20:$B$23,2,0)</f>
        <v>PS</v>
      </c>
      <c r="H71" s="37" t="str">
        <f>Riferimenti!L65</f>
        <v/>
      </c>
      <c r="I71" s="37" t="str">
        <f>Riferimenti!M65</f>
        <v/>
      </c>
      <c r="J71" s="37" t="str">
        <f>Riferimenti!N65</f>
        <v/>
      </c>
      <c r="K71" s="37" t="str">
        <f>Riferimenti!O65</f>
        <v/>
      </c>
      <c r="L71" s="37" t="str">
        <f>Riferimenti!P65</f>
        <v/>
      </c>
      <c r="M71" s="37" t="str">
        <f>Riferimenti!Q65</f>
        <v/>
      </c>
      <c r="N71" s="37" t="str">
        <f>Riferimenti!R65</f>
        <v/>
      </c>
      <c r="O71" s="37" t="str">
        <f>Riferimenti!S65</f>
        <v/>
      </c>
      <c r="P71" s="37" t="str">
        <f>Riferimenti!T65</f>
        <v/>
      </c>
      <c r="Q71" s="37" t="str">
        <f>Riferimenti!U65</f>
        <v/>
      </c>
      <c r="U71" s="2" t="b">
        <f t="shared" si="0"/>
        <v>1</v>
      </c>
    </row>
    <row r="72" spans="2:21" ht="37.5" hidden="1" customHeight="1" x14ac:dyDescent="0.2">
      <c r="B72" s="31" t="s">
        <v>666</v>
      </c>
      <c r="C72" s="32" t="str">
        <f ca="1">Riferimenti!G66</f>
        <v/>
      </c>
      <c r="D72" s="32" t="str">
        <f>Riferimenti!H66</f>
        <v/>
      </c>
      <c r="E72" s="33" t="e">
        <f>VLOOKUP(Riferimenti!I66,Riferimenti!$A$2:$B$6,2,0)</f>
        <v>#N/A</v>
      </c>
      <c r="F72" s="32" t="str">
        <f>Riferimenti!J66</f>
        <v/>
      </c>
      <c r="G72" s="33" t="e">
        <f ca="1">VLOOKUP(Riferimenti!K66,Riferimenti!$A$20:$B$23,2,0)</f>
        <v>#N/A</v>
      </c>
      <c r="H72" s="37" t="str">
        <f>Riferimenti!L66</f>
        <v/>
      </c>
      <c r="I72" s="37" t="str">
        <f>Riferimenti!M66</f>
        <v/>
      </c>
      <c r="J72" s="37" t="str">
        <f>Riferimenti!N66</f>
        <v/>
      </c>
      <c r="K72" s="37" t="str">
        <f>Riferimenti!O66</f>
        <v/>
      </c>
      <c r="L72" s="37" t="str">
        <f>Riferimenti!P66</f>
        <v/>
      </c>
      <c r="M72" s="37" t="str">
        <f>Riferimenti!Q66</f>
        <v/>
      </c>
      <c r="N72" s="37" t="str">
        <f>Riferimenti!R66</f>
        <v/>
      </c>
      <c r="O72" s="37" t="str">
        <f>Riferimenti!S66</f>
        <v/>
      </c>
      <c r="P72" s="37" t="str">
        <f>Riferimenti!T66</f>
        <v/>
      </c>
      <c r="Q72" s="37" t="str">
        <f>Riferimenti!U66</f>
        <v/>
      </c>
      <c r="U72" s="2" t="b">
        <f t="shared" si="0"/>
        <v>1</v>
      </c>
    </row>
    <row r="73" spans="2:21" ht="37.5" hidden="1" customHeight="1" x14ac:dyDescent="0.2">
      <c r="B73" s="31" t="s">
        <v>667</v>
      </c>
      <c r="C73" s="32" t="str">
        <f ca="1">Riferimenti!G67</f>
        <v/>
      </c>
      <c r="D73" s="32" t="str">
        <f>Riferimenti!H67</f>
        <v/>
      </c>
      <c r="E73" s="33" t="e">
        <f>VLOOKUP(Riferimenti!I67,Riferimenti!$A$2:$B$6,2,0)</f>
        <v>#N/A</v>
      </c>
      <c r="F73" s="32" t="str">
        <f>Riferimenti!J67</f>
        <v/>
      </c>
      <c r="G73" s="33" t="e">
        <f ca="1">VLOOKUP(Riferimenti!K67,Riferimenti!$A$20:$B$23,2,0)</f>
        <v>#N/A</v>
      </c>
      <c r="H73" s="37" t="str">
        <f>Riferimenti!L67</f>
        <v/>
      </c>
      <c r="I73" s="37" t="str">
        <f>Riferimenti!M67</f>
        <v/>
      </c>
      <c r="J73" s="37" t="str">
        <f>Riferimenti!N67</f>
        <v/>
      </c>
      <c r="K73" s="37" t="str">
        <f>Riferimenti!O67</f>
        <v/>
      </c>
      <c r="L73" s="37" t="str">
        <f>Riferimenti!P67</f>
        <v/>
      </c>
      <c r="M73" s="37" t="str">
        <f>Riferimenti!Q67</f>
        <v/>
      </c>
      <c r="N73" s="37" t="str">
        <f>Riferimenti!R67</f>
        <v/>
      </c>
      <c r="O73" s="37" t="str">
        <f>Riferimenti!S67</f>
        <v/>
      </c>
      <c r="P73" s="37" t="str">
        <f>Riferimenti!T67</f>
        <v/>
      </c>
      <c r="Q73" s="37" t="str">
        <f>Riferimenti!U67</f>
        <v/>
      </c>
      <c r="U73" s="2" t="b">
        <f t="shared" ref="U73:U136" si="1">OR(D73="",D73=0)</f>
        <v>1</v>
      </c>
    </row>
    <row r="74" spans="2:21" ht="37.5" hidden="1" customHeight="1" x14ac:dyDescent="0.2">
      <c r="B74" s="31" t="s">
        <v>668</v>
      </c>
      <c r="C74" s="32" t="str">
        <f ca="1">Riferimenti!G68</f>
        <v>Applicativi e sistemi informativi (sviluppo app, rilascio funzionalità aggiuntive, etc.)</v>
      </c>
      <c r="D74" s="32" t="str">
        <f>Riferimenti!H68</f>
        <v/>
      </c>
      <c r="E74" s="33" t="e">
        <f>VLOOKUP(Riferimenti!I68,Riferimenti!$A$2:$B$6,2,0)</f>
        <v>#N/A</v>
      </c>
      <c r="F74" s="32" t="str">
        <f>Riferimenti!J68</f>
        <v/>
      </c>
      <c r="G74" s="33" t="str">
        <f ca="1">VLOOKUP(Riferimenti!K68,Riferimenti!$A$20:$B$23,2,0)</f>
        <v>T</v>
      </c>
      <c r="H74" s="37" t="str">
        <f>Riferimenti!L68</f>
        <v/>
      </c>
      <c r="I74" s="37" t="str">
        <f>Riferimenti!M68</f>
        <v/>
      </c>
      <c r="J74" s="37" t="str">
        <f>Riferimenti!N68</f>
        <v/>
      </c>
      <c r="K74" s="37" t="str">
        <f>Riferimenti!O68</f>
        <v/>
      </c>
      <c r="L74" s="37" t="str">
        <f>Riferimenti!P68</f>
        <v/>
      </c>
      <c r="M74" s="37" t="str">
        <f>Riferimenti!Q68</f>
        <v/>
      </c>
      <c r="N74" s="37" t="str">
        <f>Riferimenti!R68</f>
        <v/>
      </c>
      <c r="O74" s="37" t="str">
        <f>Riferimenti!S68</f>
        <v/>
      </c>
      <c r="P74" s="37" t="str">
        <f>Riferimenti!T68</f>
        <v/>
      </c>
      <c r="Q74" s="37" t="str">
        <f>Riferimenti!U68</f>
        <v/>
      </c>
      <c r="U74" s="2" t="b">
        <f t="shared" si="1"/>
        <v>1</v>
      </c>
    </row>
    <row r="75" spans="2:21" ht="37.5" hidden="1" customHeight="1" x14ac:dyDescent="0.2">
      <c r="B75" s="31" t="s">
        <v>669</v>
      </c>
      <c r="C75" s="32" t="str">
        <f ca="1">Riferimenti!G69</f>
        <v/>
      </c>
      <c r="D75" s="32" t="str">
        <f>Riferimenti!H69</f>
        <v/>
      </c>
      <c r="E75" s="33" t="e">
        <f>VLOOKUP(Riferimenti!I69,Riferimenti!$A$2:$B$6,2,0)</f>
        <v>#N/A</v>
      </c>
      <c r="F75" s="32" t="str">
        <f>Riferimenti!J69</f>
        <v/>
      </c>
      <c r="G75" s="33" t="e">
        <f ca="1">VLOOKUP(Riferimenti!K69,Riferimenti!$A$20:$B$23,2,0)</f>
        <v>#N/A</v>
      </c>
      <c r="H75" s="37" t="str">
        <f>Riferimenti!L69</f>
        <v/>
      </c>
      <c r="I75" s="37" t="str">
        <f>Riferimenti!M69</f>
        <v/>
      </c>
      <c r="J75" s="37" t="str">
        <f>Riferimenti!N69</f>
        <v/>
      </c>
      <c r="K75" s="37" t="str">
        <f>Riferimenti!O69</f>
        <v/>
      </c>
      <c r="L75" s="37" t="str">
        <f>Riferimenti!P69</f>
        <v/>
      </c>
      <c r="M75" s="37" t="str">
        <f>Riferimenti!Q69</f>
        <v/>
      </c>
      <c r="N75" s="37" t="str">
        <f>Riferimenti!R69</f>
        <v/>
      </c>
      <c r="O75" s="37" t="str">
        <f>Riferimenti!S69</f>
        <v/>
      </c>
      <c r="P75" s="37" t="str">
        <f>Riferimenti!T69</f>
        <v/>
      </c>
      <c r="Q75" s="37" t="str">
        <f>Riferimenti!U69</f>
        <v/>
      </c>
      <c r="U75" s="2" t="b">
        <f t="shared" si="1"/>
        <v>1</v>
      </c>
    </row>
    <row r="76" spans="2:21" ht="37.5" hidden="1" customHeight="1" x14ac:dyDescent="0.2">
      <c r="B76" s="31" t="s">
        <v>670</v>
      </c>
      <c r="C76" s="32" t="str">
        <f ca="1">Riferimenti!G70</f>
        <v/>
      </c>
      <c r="D76" s="32" t="str">
        <f>Riferimenti!H70</f>
        <v/>
      </c>
      <c r="E76" s="33" t="e">
        <f>VLOOKUP(Riferimenti!I70,Riferimenti!$A$2:$B$6,2,0)</f>
        <v>#N/A</v>
      </c>
      <c r="F76" s="32" t="str">
        <f>Riferimenti!J70</f>
        <v/>
      </c>
      <c r="G76" s="33" t="e">
        <f ca="1">VLOOKUP(Riferimenti!K70,Riferimenti!$A$20:$B$23,2,0)</f>
        <v>#N/A</v>
      </c>
      <c r="H76" s="37" t="str">
        <f>Riferimenti!L70</f>
        <v/>
      </c>
      <c r="I76" s="37" t="str">
        <f>Riferimenti!M70</f>
        <v/>
      </c>
      <c r="J76" s="37" t="str">
        <f>Riferimenti!N70</f>
        <v/>
      </c>
      <c r="K76" s="37" t="str">
        <f>Riferimenti!O70</f>
        <v/>
      </c>
      <c r="L76" s="37" t="str">
        <f>Riferimenti!P70</f>
        <v/>
      </c>
      <c r="M76" s="37" t="str">
        <f>Riferimenti!Q70</f>
        <v/>
      </c>
      <c r="N76" s="37" t="str">
        <f>Riferimenti!R70</f>
        <v/>
      </c>
      <c r="O76" s="37" t="str">
        <f>Riferimenti!S70</f>
        <v/>
      </c>
      <c r="P76" s="37" t="str">
        <f>Riferimenti!T70</f>
        <v/>
      </c>
      <c r="Q76" s="37" t="str">
        <f>Riferimenti!U70</f>
        <v/>
      </c>
      <c r="U76" s="2" t="b">
        <f t="shared" si="1"/>
        <v>1</v>
      </c>
    </row>
    <row r="77" spans="2:21" ht="37.5" hidden="1" customHeight="1" x14ac:dyDescent="0.2">
      <c r="B77" s="31" t="s">
        <v>671</v>
      </c>
      <c r="C77" s="32" t="str">
        <f ca="1">Riferimenti!G71</f>
        <v>Applicativi e sistemi informativi (sviluppo app, rilascio funzionalità aggiuntive, etc.)</v>
      </c>
      <c r="D77" s="32" t="str">
        <f>Riferimenti!H71</f>
        <v/>
      </c>
      <c r="E77" s="33" t="e">
        <f>VLOOKUP(Riferimenti!I71,Riferimenti!$A$2:$B$6,2,0)</f>
        <v>#N/A</v>
      </c>
      <c r="F77" s="32" t="str">
        <f>Riferimenti!J71</f>
        <v/>
      </c>
      <c r="G77" s="33" t="str">
        <f ca="1">VLOOKUP(Riferimenti!K71,Riferimenti!$A$20:$B$23,2,0)</f>
        <v>MS</v>
      </c>
      <c r="H77" s="37" t="str">
        <f>Riferimenti!L71</f>
        <v/>
      </c>
      <c r="I77" s="37" t="str">
        <f>Riferimenti!M71</f>
        <v/>
      </c>
      <c r="J77" s="37" t="str">
        <f>Riferimenti!N71</f>
        <v/>
      </c>
      <c r="K77" s="37" t="str">
        <f>Riferimenti!O71</f>
        <v/>
      </c>
      <c r="L77" s="37" t="str">
        <f>Riferimenti!P71</f>
        <v/>
      </c>
      <c r="M77" s="37" t="str">
        <f>Riferimenti!Q71</f>
        <v/>
      </c>
      <c r="N77" s="37" t="str">
        <f>Riferimenti!R71</f>
        <v/>
      </c>
      <c r="O77" s="37" t="str">
        <f>Riferimenti!S71</f>
        <v/>
      </c>
      <c r="P77" s="37" t="str">
        <f>Riferimenti!T71</f>
        <v/>
      </c>
      <c r="Q77" s="37" t="str">
        <f>Riferimenti!U71</f>
        <v/>
      </c>
      <c r="U77" s="2" t="b">
        <f t="shared" si="1"/>
        <v>1</v>
      </c>
    </row>
    <row r="78" spans="2:21" ht="37.5" hidden="1" customHeight="1" x14ac:dyDescent="0.2">
      <c r="B78" s="31" t="s">
        <v>672</v>
      </c>
      <c r="C78" s="32" t="str">
        <f ca="1">Riferimenti!G72</f>
        <v/>
      </c>
      <c r="D78" s="32" t="str">
        <f>Riferimenti!H72</f>
        <v/>
      </c>
      <c r="E78" s="33" t="e">
        <f>VLOOKUP(Riferimenti!I72,Riferimenti!$A$2:$B$6,2,0)</f>
        <v>#N/A</v>
      </c>
      <c r="F78" s="32" t="str">
        <f>Riferimenti!J72</f>
        <v/>
      </c>
      <c r="G78" s="33" t="e">
        <f ca="1">VLOOKUP(Riferimenti!K72,Riferimenti!$A$20:$B$23,2,0)</f>
        <v>#N/A</v>
      </c>
      <c r="H78" s="37" t="str">
        <f>Riferimenti!L72</f>
        <v/>
      </c>
      <c r="I78" s="37" t="str">
        <f>Riferimenti!M72</f>
        <v/>
      </c>
      <c r="J78" s="37" t="str">
        <f>Riferimenti!N72</f>
        <v/>
      </c>
      <c r="K78" s="37" t="str">
        <f>Riferimenti!O72</f>
        <v/>
      </c>
      <c r="L78" s="37" t="str">
        <f>Riferimenti!P72</f>
        <v/>
      </c>
      <c r="M78" s="37" t="str">
        <f>Riferimenti!Q72</f>
        <v/>
      </c>
      <c r="N78" s="37" t="str">
        <f>Riferimenti!R72</f>
        <v/>
      </c>
      <c r="O78" s="37" t="str">
        <f>Riferimenti!S72</f>
        <v/>
      </c>
      <c r="P78" s="37" t="str">
        <f>Riferimenti!T72</f>
        <v/>
      </c>
      <c r="Q78" s="37" t="str">
        <f>Riferimenti!U72</f>
        <v/>
      </c>
      <c r="U78" s="2" t="b">
        <f t="shared" si="1"/>
        <v>1</v>
      </c>
    </row>
    <row r="79" spans="2:21" ht="37.5" hidden="1" customHeight="1" x14ac:dyDescent="0.2">
      <c r="B79" s="31" t="s">
        <v>673</v>
      </c>
      <c r="C79" s="32" t="str">
        <f ca="1">Riferimenti!G73</f>
        <v/>
      </c>
      <c r="D79" s="32" t="str">
        <f>Riferimenti!H73</f>
        <v/>
      </c>
      <c r="E79" s="33" t="e">
        <f>VLOOKUP(Riferimenti!I73,Riferimenti!$A$2:$B$6,2,0)</f>
        <v>#N/A</v>
      </c>
      <c r="F79" s="32" t="str">
        <f>Riferimenti!J73</f>
        <v/>
      </c>
      <c r="G79" s="33" t="e">
        <f ca="1">VLOOKUP(Riferimenti!K73,Riferimenti!$A$20:$B$23,2,0)</f>
        <v>#N/A</v>
      </c>
      <c r="H79" s="37" t="str">
        <f>Riferimenti!L73</f>
        <v/>
      </c>
      <c r="I79" s="37" t="str">
        <f>Riferimenti!M73</f>
        <v/>
      </c>
      <c r="J79" s="37" t="str">
        <f>Riferimenti!N73</f>
        <v/>
      </c>
      <c r="K79" s="37" t="str">
        <f>Riferimenti!O73</f>
        <v/>
      </c>
      <c r="L79" s="37" t="str">
        <f>Riferimenti!P73</f>
        <v/>
      </c>
      <c r="M79" s="37" t="str">
        <f>Riferimenti!Q73</f>
        <v/>
      </c>
      <c r="N79" s="37" t="str">
        <f>Riferimenti!R73</f>
        <v/>
      </c>
      <c r="O79" s="37" t="str">
        <f>Riferimenti!S73</f>
        <v/>
      </c>
      <c r="P79" s="37" t="str">
        <f>Riferimenti!T73</f>
        <v/>
      </c>
      <c r="Q79" s="37" t="str">
        <f>Riferimenti!U73</f>
        <v/>
      </c>
      <c r="U79" s="2" t="b">
        <f t="shared" si="1"/>
        <v>1</v>
      </c>
    </row>
    <row r="80" spans="2:21" ht="37.5" customHeight="1" x14ac:dyDescent="0.2">
      <c r="B80" s="31" t="s">
        <v>674</v>
      </c>
      <c r="C80" s="32" t="str">
        <f ca="1">Riferimenti!G74</f>
        <v>Applicativi e sistemi informativi (sviluppo app, rilascio funzionalità aggiuntive, etc.)</v>
      </c>
      <c r="D80" s="32" t="str">
        <f>Riferimenti!H74</f>
        <v>Nuovo sistema software per servizi giuridici rilasciato in esercizio</v>
      </c>
      <c r="E80" s="33" t="str">
        <f>VLOOKUP(Riferimenti!I74,Riferimenti!$A$2:$B$6,2,0)</f>
        <v>si/no</v>
      </c>
      <c r="F80" s="32" t="str">
        <f>Riferimenti!J74</f>
        <v>Sistema di Monitoraggio PON</v>
      </c>
      <c r="G80" s="33" t="str">
        <f ca="1">VLOOKUP(Riferimenti!K74,Riferimenti!$A$20:$B$23,2,0)</f>
        <v>AS</v>
      </c>
      <c r="H80" s="37" t="str">
        <f>Riferimenti!L74</f>
        <v>NO</v>
      </c>
      <c r="I80" s="37" t="str">
        <f>Riferimenti!M74</f>
        <v>NO</v>
      </c>
      <c r="J80" s="37" t="str">
        <f>Riferimenti!N74</f>
        <v>NO</v>
      </c>
      <c r="K80" s="37" t="str">
        <f>Riferimenti!O74</f>
        <v>NO</v>
      </c>
      <c r="L80" s="37" t="str">
        <f>Riferimenti!P74</f>
        <v>NO</v>
      </c>
      <c r="M80" s="37" t="str">
        <f>Riferimenti!Q74</f>
        <v>NO</v>
      </c>
      <c r="N80" s="37" t="str">
        <f>Riferimenti!R74</f>
        <v>SI</v>
      </c>
      <c r="O80" s="37" t="str">
        <f>Riferimenti!S74</f>
        <v>SI</v>
      </c>
      <c r="P80" s="37" t="str">
        <f>Riferimenti!T74</f>
        <v>SI</v>
      </c>
      <c r="Q80" s="37" t="str">
        <f>Riferimenti!U74</f>
        <v>SI</v>
      </c>
      <c r="U80" s="2" t="b">
        <f t="shared" si="1"/>
        <v>0</v>
      </c>
    </row>
    <row r="81" spans="2:21" ht="37.5" hidden="1" customHeight="1" x14ac:dyDescent="0.2">
      <c r="B81" s="31" t="s">
        <v>675</v>
      </c>
      <c r="C81" s="32" t="str">
        <f ca="1">Riferimenti!G75</f>
        <v/>
      </c>
      <c r="D81" s="32" t="str">
        <f>Riferimenti!H75</f>
        <v/>
      </c>
      <c r="E81" s="33" t="e">
        <f>VLOOKUP(Riferimenti!I75,Riferimenti!$A$2:$B$6,2,0)</f>
        <v>#N/A</v>
      </c>
      <c r="F81" s="32" t="str">
        <f>Riferimenti!J75</f>
        <v/>
      </c>
      <c r="G81" s="33" t="e">
        <f ca="1">VLOOKUP(Riferimenti!K75,Riferimenti!$A$20:$B$23,2,0)</f>
        <v>#N/A</v>
      </c>
      <c r="H81" s="37" t="str">
        <f>Riferimenti!L75</f>
        <v/>
      </c>
      <c r="I81" s="37" t="str">
        <f>Riferimenti!M75</f>
        <v/>
      </c>
      <c r="J81" s="37" t="str">
        <f>Riferimenti!N75</f>
        <v/>
      </c>
      <c r="K81" s="37" t="str">
        <f>Riferimenti!O75</f>
        <v/>
      </c>
      <c r="L81" s="37" t="str">
        <f>Riferimenti!P75</f>
        <v/>
      </c>
      <c r="M81" s="37" t="str">
        <f>Riferimenti!Q75</f>
        <v/>
      </c>
      <c r="N81" s="37" t="str">
        <f>Riferimenti!R75</f>
        <v/>
      </c>
      <c r="O81" s="37" t="str">
        <f>Riferimenti!S75</f>
        <v/>
      </c>
      <c r="P81" s="37" t="str">
        <f>Riferimenti!T75</f>
        <v/>
      </c>
      <c r="Q81" s="37" t="str">
        <f>Riferimenti!U75</f>
        <v/>
      </c>
      <c r="U81" s="2" t="b">
        <f t="shared" si="1"/>
        <v>1</v>
      </c>
    </row>
    <row r="82" spans="2:21" ht="37.5" hidden="1" customHeight="1" x14ac:dyDescent="0.2">
      <c r="B82" s="31" t="s">
        <v>676</v>
      </c>
      <c r="C82" s="32" t="str">
        <f ca="1">Riferimenti!G76</f>
        <v/>
      </c>
      <c r="D82" s="32" t="str">
        <f>Riferimenti!H76</f>
        <v/>
      </c>
      <c r="E82" s="33" t="e">
        <f>VLOOKUP(Riferimenti!I76,Riferimenti!$A$2:$B$6,2,0)</f>
        <v>#N/A</v>
      </c>
      <c r="F82" s="32" t="str">
        <f>Riferimenti!J76</f>
        <v/>
      </c>
      <c r="G82" s="33" t="e">
        <f ca="1">VLOOKUP(Riferimenti!K76,Riferimenti!$A$20:$B$23,2,0)</f>
        <v>#N/A</v>
      </c>
      <c r="H82" s="37" t="str">
        <f>Riferimenti!L76</f>
        <v/>
      </c>
      <c r="I82" s="37" t="str">
        <f>Riferimenti!M76</f>
        <v/>
      </c>
      <c r="J82" s="37" t="str">
        <f>Riferimenti!N76</f>
        <v/>
      </c>
      <c r="K82" s="37" t="str">
        <f>Riferimenti!O76</f>
        <v/>
      </c>
      <c r="L82" s="37" t="str">
        <f>Riferimenti!P76</f>
        <v/>
      </c>
      <c r="M82" s="37" t="str">
        <f>Riferimenti!Q76</f>
        <v/>
      </c>
      <c r="N82" s="37" t="str">
        <f>Riferimenti!R76</f>
        <v/>
      </c>
      <c r="O82" s="37" t="str">
        <f>Riferimenti!S76</f>
        <v/>
      </c>
      <c r="P82" s="37" t="str">
        <f>Riferimenti!T76</f>
        <v/>
      </c>
      <c r="Q82" s="37" t="str">
        <f>Riferimenti!U76</f>
        <v/>
      </c>
      <c r="U82" s="2" t="b">
        <f t="shared" si="1"/>
        <v>1</v>
      </c>
    </row>
    <row r="83" spans="2:21" ht="37.5" hidden="1" customHeight="1" x14ac:dyDescent="0.2">
      <c r="B83" s="31" t="s">
        <v>677</v>
      </c>
      <c r="C83" s="32" t="str">
        <f ca="1">Riferimenti!G77</f>
        <v>Applicativi e sistemi informativi (sviluppo app, rilascio funzionalità aggiuntive, etc.)</v>
      </c>
      <c r="D83" s="32" t="str">
        <f>Riferimenti!H77</f>
        <v/>
      </c>
      <c r="E83" s="33" t="e">
        <f>VLOOKUP(Riferimenti!I77,Riferimenti!$A$2:$B$6,2,0)</f>
        <v>#N/A</v>
      </c>
      <c r="F83" s="32" t="str">
        <f>Riferimenti!J77</f>
        <v/>
      </c>
      <c r="G83" s="33" t="str">
        <f ca="1">VLOOKUP(Riferimenti!K77,Riferimenti!$A$20:$B$23,2,0)</f>
        <v>PS</v>
      </c>
      <c r="H83" s="37" t="str">
        <f>Riferimenti!L77</f>
        <v/>
      </c>
      <c r="I83" s="37" t="str">
        <f>Riferimenti!M77</f>
        <v/>
      </c>
      <c r="J83" s="37" t="str">
        <f>Riferimenti!N77</f>
        <v/>
      </c>
      <c r="K83" s="37" t="str">
        <f>Riferimenti!O77</f>
        <v/>
      </c>
      <c r="L83" s="37" t="str">
        <f>Riferimenti!P77</f>
        <v/>
      </c>
      <c r="M83" s="37" t="str">
        <f>Riferimenti!Q77</f>
        <v/>
      </c>
      <c r="N83" s="37" t="str">
        <f>Riferimenti!R77</f>
        <v/>
      </c>
      <c r="O83" s="37" t="str">
        <f>Riferimenti!S77</f>
        <v/>
      </c>
      <c r="P83" s="37" t="str">
        <f>Riferimenti!T77</f>
        <v/>
      </c>
      <c r="Q83" s="37" t="str">
        <f>Riferimenti!U77</f>
        <v/>
      </c>
      <c r="U83" s="2" t="b">
        <f t="shared" si="1"/>
        <v>1</v>
      </c>
    </row>
    <row r="84" spans="2:21" ht="37.5" hidden="1" customHeight="1" x14ac:dyDescent="0.2">
      <c r="B84" s="31" t="s">
        <v>678</v>
      </c>
      <c r="C84" s="32" t="str">
        <f ca="1">Riferimenti!G78</f>
        <v/>
      </c>
      <c r="D84" s="32" t="str">
        <f>Riferimenti!H78</f>
        <v/>
      </c>
      <c r="E84" s="33" t="e">
        <f>VLOOKUP(Riferimenti!I78,Riferimenti!$A$2:$B$6,2,0)</f>
        <v>#N/A</v>
      </c>
      <c r="F84" s="32" t="str">
        <f>Riferimenti!J78</f>
        <v/>
      </c>
      <c r="G84" s="33" t="e">
        <f ca="1">VLOOKUP(Riferimenti!K78,Riferimenti!$A$20:$B$23,2,0)</f>
        <v>#N/A</v>
      </c>
      <c r="H84" s="37" t="str">
        <f>Riferimenti!L78</f>
        <v/>
      </c>
      <c r="I84" s="37" t="str">
        <f>Riferimenti!M78</f>
        <v/>
      </c>
      <c r="J84" s="37" t="str">
        <f>Riferimenti!N78</f>
        <v/>
      </c>
      <c r="K84" s="37" t="str">
        <f>Riferimenti!O78</f>
        <v/>
      </c>
      <c r="L84" s="37" t="str">
        <f>Riferimenti!P78</f>
        <v/>
      </c>
      <c r="M84" s="37" t="str">
        <f>Riferimenti!Q78</f>
        <v/>
      </c>
      <c r="N84" s="37" t="str">
        <f>Riferimenti!R78</f>
        <v/>
      </c>
      <c r="O84" s="37" t="str">
        <f>Riferimenti!S78</f>
        <v/>
      </c>
      <c r="P84" s="37" t="str">
        <f>Riferimenti!T78</f>
        <v/>
      </c>
      <c r="Q84" s="37" t="str">
        <f>Riferimenti!U78</f>
        <v/>
      </c>
      <c r="U84" s="2" t="b">
        <f t="shared" si="1"/>
        <v>1</v>
      </c>
    </row>
    <row r="85" spans="2:21" ht="37.5" hidden="1" customHeight="1" x14ac:dyDescent="0.2">
      <c r="B85" s="31" t="s">
        <v>679</v>
      </c>
      <c r="C85" s="32" t="str">
        <f ca="1">Riferimenti!G79</f>
        <v/>
      </c>
      <c r="D85" s="32" t="str">
        <f>Riferimenti!H79</f>
        <v/>
      </c>
      <c r="E85" s="33" t="e">
        <f>VLOOKUP(Riferimenti!I79,Riferimenti!$A$2:$B$6,2,0)</f>
        <v>#N/A</v>
      </c>
      <c r="F85" s="32" t="str">
        <f>Riferimenti!J79</f>
        <v/>
      </c>
      <c r="G85" s="33" t="e">
        <f ca="1">VLOOKUP(Riferimenti!K79,Riferimenti!$A$20:$B$23,2,0)</f>
        <v>#N/A</v>
      </c>
      <c r="H85" s="37" t="str">
        <f>Riferimenti!L79</f>
        <v/>
      </c>
      <c r="I85" s="37" t="str">
        <f>Riferimenti!M79</f>
        <v/>
      </c>
      <c r="J85" s="37" t="str">
        <f>Riferimenti!N79</f>
        <v/>
      </c>
      <c r="K85" s="37" t="str">
        <f>Riferimenti!O79</f>
        <v/>
      </c>
      <c r="L85" s="37" t="str">
        <f>Riferimenti!P79</f>
        <v/>
      </c>
      <c r="M85" s="37" t="str">
        <f>Riferimenti!Q79</f>
        <v/>
      </c>
      <c r="N85" s="37" t="str">
        <f>Riferimenti!R79</f>
        <v/>
      </c>
      <c r="O85" s="37" t="str">
        <f>Riferimenti!S79</f>
        <v/>
      </c>
      <c r="P85" s="37" t="str">
        <f>Riferimenti!T79</f>
        <v/>
      </c>
      <c r="Q85" s="37" t="str">
        <f>Riferimenti!U79</f>
        <v/>
      </c>
      <c r="U85" s="2" t="b">
        <f t="shared" si="1"/>
        <v>1</v>
      </c>
    </row>
    <row r="86" spans="2:21" ht="37.5" hidden="1" customHeight="1" x14ac:dyDescent="0.2">
      <c r="B86" s="31" t="s">
        <v>680</v>
      </c>
      <c r="C86" s="32" t="str">
        <f ca="1">Riferimenti!G80</f>
        <v>Applicativi e sistemi informativi (sviluppo app, rilascio funzionalità aggiuntive, etc.)</v>
      </c>
      <c r="D86" s="32" t="str">
        <f>Riferimenti!H80</f>
        <v/>
      </c>
      <c r="E86" s="33" t="e">
        <f>VLOOKUP(Riferimenti!I80,Riferimenti!$A$2:$B$6,2,0)</f>
        <v>#N/A</v>
      </c>
      <c r="F86" s="32" t="str">
        <f>Riferimenti!J80</f>
        <v/>
      </c>
      <c r="G86" s="33" t="str">
        <f ca="1">VLOOKUP(Riferimenti!K80,Riferimenti!$A$20:$B$23,2,0)</f>
        <v>T</v>
      </c>
      <c r="H86" s="37" t="str">
        <f>Riferimenti!L80</f>
        <v/>
      </c>
      <c r="I86" s="37" t="str">
        <f>Riferimenti!M80</f>
        <v/>
      </c>
      <c r="J86" s="37" t="str">
        <f>Riferimenti!N80</f>
        <v/>
      </c>
      <c r="K86" s="37" t="str">
        <f>Riferimenti!O80</f>
        <v/>
      </c>
      <c r="L86" s="37" t="str">
        <f>Riferimenti!P80</f>
        <v/>
      </c>
      <c r="M86" s="37" t="str">
        <f>Riferimenti!Q80</f>
        <v/>
      </c>
      <c r="N86" s="37" t="str">
        <f>Riferimenti!R80</f>
        <v/>
      </c>
      <c r="O86" s="37" t="str">
        <f>Riferimenti!S80</f>
        <v/>
      </c>
      <c r="P86" s="37" t="str">
        <f>Riferimenti!T80</f>
        <v/>
      </c>
      <c r="Q86" s="37" t="str">
        <f>Riferimenti!U80</f>
        <v/>
      </c>
      <c r="U86" s="2" t="b">
        <f t="shared" si="1"/>
        <v>1</v>
      </c>
    </row>
    <row r="87" spans="2:21" ht="37.5" hidden="1" customHeight="1" x14ac:dyDescent="0.2">
      <c r="B87" s="31" t="s">
        <v>681</v>
      </c>
      <c r="C87" s="32" t="str">
        <f ca="1">Riferimenti!G81</f>
        <v/>
      </c>
      <c r="D87" s="32" t="str">
        <f>Riferimenti!H81</f>
        <v/>
      </c>
      <c r="E87" s="33" t="e">
        <f>VLOOKUP(Riferimenti!I81,Riferimenti!$A$2:$B$6,2,0)</f>
        <v>#N/A</v>
      </c>
      <c r="F87" s="32" t="str">
        <f>Riferimenti!J81</f>
        <v/>
      </c>
      <c r="G87" s="33" t="e">
        <f ca="1">VLOOKUP(Riferimenti!K81,Riferimenti!$A$20:$B$23,2,0)</f>
        <v>#N/A</v>
      </c>
      <c r="H87" s="37" t="str">
        <f>Riferimenti!L81</f>
        <v/>
      </c>
      <c r="I87" s="37" t="str">
        <f>Riferimenti!M81</f>
        <v/>
      </c>
      <c r="J87" s="37" t="str">
        <f>Riferimenti!N81</f>
        <v/>
      </c>
      <c r="K87" s="37" t="str">
        <f>Riferimenti!O81</f>
        <v/>
      </c>
      <c r="L87" s="37" t="str">
        <f>Riferimenti!P81</f>
        <v/>
      </c>
      <c r="M87" s="37" t="str">
        <f>Riferimenti!Q81</f>
        <v/>
      </c>
      <c r="N87" s="37" t="str">
        <f>Riferimenti!R81</f>
        <v/>
      </c>
      <c r="O87" s="37" t="str">
        <f>Riferimenti!S81</f>
        <v/>
      </c>
      <c r="P87" s="37" t="str">
        <f>Riferimenti!T81</f>
        <v/>
      </c>
      <c r="Q87" s="37" t="str">
        <f>Riferimenti!U81</f>
        <v/>
      </c>
      <c r="U87" s="2" t="b">
        <f t="shared" si="1"/>
        <v>1</v>
      </c>
    </row>
    <row r="88" spans="2:21" ht="37.5" hidden="1" customHeight="1" x14ac:dyDescent="0.2">
      <c r="B88" s="31" t="s">
        <v>682</v>
      </c>
      <c r="C88" s="32" t="str">
        <f ca="1">Riferimenti!G82</f>
        <v/>
      </c>
      <c r="D88" s="32" t="str">
        <f>Riferimenti!H82</f>
        <v/>
      </c>
      <c r="E88" s="33" t="e">
        <f>VLOOKUP(Riferimenti!I82,Riferimenti!$A$2:$B$6,2,0)</f>
        <v>#N/A</v>
      </c>
      <c r="F88" s="32" t="str">
        <f>Riferimenti!J82</f>
        <v/>
      </c>
      <c r="G88" s="33" t="e">
        <f ca="1">VLOOKUP(Riferimenti!K82,Riferimenti!$A$20:$B$23,2,0)</f>
        <v>#N/A</v>
      </c>
      <c r="H88" s="37" t="str">
        <f>Riferimenti!L82</f>
        <v/>
      </c>
      <c r="I88" s="37" t="str">
        <f>Riferimenti!M82</f>
        <v/>
      </c>
      <c r="J88" s="37" t="str">
        <f>Riferimenti!N82</f>
        <v/>
      </c>
      <c r="K88" s="37" t="str">
        <f>Riferimenti!O82</f>
        <v/>
      </c>
      <c r="L88" s="37" t="str">
        <f>Riferimenti!P82</f>
        <v/>
      </c>
      <c r="M88" s="37" t="str">
        <f>Riferimenti!Q82</f>
        <v/>
      </c>
      <c r="N88" s="37" t="str">
        <f>Riferimenti!R82</f>
        <v/>
      </c>
      <c r="O88" s="37" t="str">
        <f>Riferimenti!S82</f>
        <v/>
      </c>
      <c r="P88" s="37" t="str">
        <f>Riferimenti!T82</f>
        <v/>
      </c>
      <c r="Q88" s="37" t="str">
        <f>Riferimenti!U82</f>
        <v/>
      </c>
      <c r="U88" s="2" t="b">
        <f t="shared" si="1"/>
        <v>1</v>
      </c>
    </row>
    <row r="89" spans="2:21" ht="37.5" hidden="1" customHeight="1" x14ac:dyDescent="0.2">
      <c r="B89" s="31" t="s">
        <v>683</v>
      </c>
      <c r="C89" s="32" t="str">
        <f ca="1">Riferimenti!G83</f>
        <v>Applicativi e sistemi informativi (sviluppo app, rilascio funzionalità aggiuntive, etc.)</v>
      </c>
      <c r="D89" s="32" t="str">
        <f>Riferimenti!H83</f>
        <v/>
      </c>
      <c r="E89" s="33" t="e">
        <f>VLOOKUP(Riferimenti!I83,Riferimenti!$A$2:$B$6,2,0)</f>
        <v>#N/A</v>
      </c>
      <c r="F89" s="32" t="str">
        <f>Riferimenti!J83</f>
        <v/>
      </c>
      <c r="G89" s="33" t="str">
        <f ca="1">VLOOKUP(Riferimenti!K83,Riferimenti!$A$20:$B$23,2,0)</f>
        <v>MS</v>
      </c>
      <c r="H89" s="37" t="str">
        <f>Riferimenti!L83</f>
        <v/>
      </c>
      <c r="I89" s="37" t="str">
        <f>Riferimenti!M83</f>
        <v/>
      </c>
      <c r="J89" s="37" t="str">
        <f>Riferimenti!N83</f>
        <v/>
      </c>
      <c r="K89" s="37" t="str">
        <f>Riferimenti!O83</f>
        <v/>
      </c>
      <c r="L89" s="37" t="str">
        <f>Riferimenti!P83</f>
        <v/>
      </c>
      <c r="M89" s="37" t="str">
        <f>Riferimenti!Q83</f>
        <v/>
      </c>
      <c r="N89" s="37" t="str">
        <f>Riferimenti!R83</f>
        <v/>
      </c>
      <c r="O89" s="37" t="str">
        <f>Riferimenti!S83</f>
        <v/>
      </c>
      <c r="P89" s="37" t="str">
        <f>Riferimenti!T83</f>
        <v/>
      </c>
      <c r="Q89" s="37" t="str">
        <f>Riferimenti!U83</f>
        <v/>
      </c>
      <c r="U89" s="2" t="b">
        <f t="shared" si="1"/>
        <v>1</v>
      </c>
    </row>
    <row r="90" spans="2:21" ht="37.5" hidden="1" customHeight="1" x14ac:dyDescent="0.2">
      <c r="B90" s="31" t="s">
        <v>684</v>
      </c>
      <c r="C90" s="32" t="str">
        <f ca="1">Riferimenti!G84</f>
        <v/>
      </c>
      <c r="D90" s="32" t="str">
        <f>Riferimenti!H84</f>
        <v/>
      </c>
      <c r="E90" s="33" t="e">
        <f>VLOOKUP(Riferimenti!I84,Riferimenti!$A$2:$B$6,2,0)</f>
        <v>#N/A</v>
      </c>
      <c r="F90" s="32" t="str">
        <f>Riferimenti!J84</f>
        <v/>
      </c>
      <c r="G90" s="33" t="e">
        <f ca="1">VLOOKUP(Riferimenti!K84,Riferimenti!$A$20:$B$23,2,0)</f>
        <v>#N/A</v>
      </c>
      <c r="H90" s="37" t="str">
        <f>Riferimenti!L84</f>
        <v/>
      </c>
      <c r="I90" s="37" t="str">
        <f>Riferimenti!M84</f>
        <v/>
      </c>
      <c r="J90" s="37" t="str">
        <f>Riferimenti!N84</f>
        <v/>
      </c>
      <c r="K90" s="37" t="str">
        <f>Riferimenti!O84</f>
        <v/>
      </c>
      <c r="L90" s="37" t="str">
        <f>Riferimenti!P84</f>
        <v/>
      </c>
      <c r="M90" s="37" t="str">
        <f>Riferimenti!Q84</f>
        <v/>
      </c>
      <c r="N90" s="37" t="str">
        <f>Riferimenti!R84</f>
        <v/>
      </c>
      <c r="O90" s="37" t="str">
        <f>Riferimenti!S84</f>
        <v/>
      </c>
      <c r="P90" s="37" t="str">
        <f>Riferimenti!T84</f>
        <v/>
      </c>
      <c r="Q90" s="37" t="str">
        <f>Riferimenti!U84</f>
        <v/>
      </c>
      <c r="U90" s="2" t="b">
        <f t="shared" si="1"/>
        <v>1</v>
      </c>
    </row>
    <row r="91" spans="2:21" ht="37.5" hidden="1" customHeight="1" x14ac:dyDescent="0.2">
      <c r="B91" s="31" t="s">
        <v>685</v>
      </c>
      <c r="C91" s="32" t="str">
        <f ca="1">Riferimenti!G85</f>
        <v/>
      </c>
      <c r="D91" s="32" t="str">
        <f>Riferimenti!H85</f>
        <v/>
      </c>
      <c r="E91" s="33" t="e">
        <f>VLOOKUP(Riferimenti!I85,Riferimenti!$A$2:$B$6,2,0)</f>
        <v>#N/A</v>
      </c>
      <c r="F91" s="32" t="str">
        <f>Riferimenti!J85</f>
        <v/>
      </c>
      <c r="G91" s="33" t="e">
        <f ca="1">VLOOKUP(Riferimenti!K85,Riferimenti!$A$20:$B$23,2,0)</f>
        <v>#N/A</v>
      </c>
      <c r="H91" s="37" t="str">
        <f>Riferimenti!L85</f>
        <v/>
      </c>
      <c r="I91" s="37" t="str">
        <f>Riferimenti!M85</f>
        <v/>
      </c>
      <c r="J91" s="37" t="str">
        <f>Riferimenti!N85</f>
        <v/>
      </c>
      <c r="K91" s="37" t="str">
        <f>Riferimenti!O85</f>
        <v/>
      </c>
      <c r="L91" s="37" t="str">
        <f>Riferimenti!P85</f>
        <v/>
      </c>
      <c r="M91" s="37" t="str">
        <f>Riferimenti!Q85</f>
        <v/>
      </c>
      <c r="N91" s="37" t="str">
        <f>Riferimenti!R85</f>
        <v/>
      </c>
      <c r="O91" s="37" t="str">
        <f>Riferimenti!S85</f>
        <v/>
      </c>
      <c r="P91" s="37" t="str">
        <f>Riferimenti!T85</f>
        <v/>
      </c>
      <c r="Q91" s="37" t="str">
        <f>Riferimenti!U85</f>
        <v/>
      </c>
      <c r="U91" s="2" t="b">
        <f t="shared" si="1"/>
        <v>1</v>
      </c>
    </row>
    <row r="92" spans="2:21" ht="37.5" customHeight="1" x14ac:dyDescent="0.2">
      <c r="B92" s="31" t="s">
        <v>686</v>
      </c>
      <c r="C92" s="32" t="str">
        <f ca="1">Riferimenti!G86</f>
        <v>Applicativi e sistemi informativi (sviluppo app, rilascio funzionalità aggiuntive, etc.)</v>
      </c>
      <c r="D92" s="32" t="str">
        <f>Riferimenti!H86</f>
        <v>Nuovo sistema software per servizi HR rilasciato in esercizio</v>
      </c>
      <c r="E92" s="33" t="str">
        <f>VLOOKUP(Riferimenti!I86,Riferimenti!$A$2:$B$6,2,0)</f>
        <v>si/no</v>
      </c>
      <c r="F92" s="32" t="str">
        <f>Riferimenti!J86</f>
        <v>Sistema di Monitoraggio PON</v>
      </c>
      <c r="G92" s="33" t="str">
        <f ca="1">VLOOKUP(Riferimenti!K86,Riferimenti!$A$20:$B$23,2,0)</f>
        <v>AS</v>
      </c>
      <c r="H92" s="37" t="str">
        <f>Riferimenti!L86</f>
        <v>NO</v>
      </c>
      <c r="I92" s="37" t="str">
        <f>Riferimenti!M86</f>
        <v>NO</v>
      </c>
      <c r="J92" s="37" t="str">
        <f>Riferimenti!N86</f>
        <v>NO</v>
      </c>
      <c r="K92" s="37" t="str">
        <f>Riferimenti!O86</f>
        <v>NO</v>
      </c>
      <c r="L92" s="37" t="str">
        <f>Riferimenti!P86</f>
        <v>NO</v>
      </c>
      <c r="M92" s="37" t="s">
        <v>27</v>
      </c>
      <c r="N92" s="37" t="s">
        <v>27</v>
      </c>
      <c r="O92" s="37" t="str">
        <f>Riferimenti!S86</f>
        <v>SI</v>
      </c>
      <c r="P92" s="37" t="str">
        <f>Riferimenti!T86</f>
        <v>SI</v>
      </c>
      <c r="Q92" s="37" t="str">
        <f>Riferimenti!U86</f>
        <v>SI</v>
      </c>
      <c r="U92" s="2" t="b">
        <f t="shared" si="1"/>
        <v>0</v>
      </c>
    </row>
    <row r="93" spans="2:21" ht="37.5" hidden="1" customHeight="1" x14ac:dyDescent="0.2">
      <c r="B93" s="31" t="s">
        <v>687</v>
      </c>
      <c r="C93" s="32" t="str">
        <f ca="1">Riferimenti!G87</f>
        <v/>
      </c>
      <c r="D93" s="32" t="str">
        <f>Riferimenti!H87</f>
        <v/>
      </c>
      <c r="E93" s="33" t="e">
        <f>VLOOKUP(Riferimenti!I87,Riferimenti!$A$2:$B$6,2,0)</f>
        <v>#N/A</v>
      </c>
      <c r="F93" s="32" t="str">
        <f>Riferimenti!J87</f>
        <v/>
      </c>
      <c r="G93" s="33" t="e">
        <f ca="1">VLOOKUP(Riferimenti!K87,Riferimenti!$A$20:$B$23,2,0)</f>
        <v>#N/A</v>
      </c>
      <c r="H93" s="37" t="str">
        <f>Riferimenti!L87</f>
        <v/>
      </c>
      <c r="I93" s="37" t="str">
        <f>Riferimenti!M87</f>
        <v/>
      </c>
      <c r="J93" s="37" t="str">
        <f>Riferimenti!N87</f>
        <v/>
      </c>
      <c r="K93" s="37" t="str">
        <f>Riferimenti!O87</f>
        <v/>
      </c>
      <c r="L93" s="37" t="str">
        <f>Riferimenti!P87</f>
        <v/>
      </c>
      <c r="M93" s="37" t="str">
        <f>Riferimenti!Q87</f>
        <v/>
      </c>
      <c r="N93" s="37" t="str">
        <f>Riferimenti!R87</f>
        <v/>
      </c>
      <c r="O93" s="37" t="str">
        <f>Riferimenti!S87</f>
        <v/>
      </c>
      <c r="P93" s="37" t="str">
        <f>Riferimenti!T87</f>
        <v/>
      </c>
      <c r="Q93" s="37" t="str">
        <f>Riferimenti!U87</f>
        <v/>
      </c>
      <c r="U93" s="2" t="b">
        <f t="shared" si="1"/>
        <v>1</v>
      </c>
    </row>
    <row r="94" spans="2:21" ht="37.5" hidden="1" customHeight="1" x14ac:dyDescent="0.2">
      <c r="B94" s="31" t="s">
        <v>688</v>
      </c>
      <c r="C94" s="32" t="str">
        <f ca="1">Riferimenti!G88</f>
        <v/>
      </c>
      <c r="D94" s="32" t="str">
        <f>Riferimenti!H88</f>
        <v/>
      </c>
      <c r="E94" s="33" t="e">
        <f>VLOOKUP(Riferimenti!I88,Riferimenti!$A$2:$B$6,2,0)</f>
        <v>#N/A</v>
      </c>
      <c r="F94" s="32" t="str">
        <f>Riferimenti!J88</f>
        <v/>
      </c>
      <c r="G94" s="33" t="e">
        <f ca="1">VLOOKUP(Riferimenti!K88,Riferimenti!$A$20:$B$23,2,0)</f>
        <v>#N/A</v>
      </c>
      <c r="H94" s="37" t="str">
        <f>Riferimenti!L88</f>
        <v/>
      </c>
      <c r="I94" s="37" t="str">
        <f>Riferimenti!M88</f>
        <v/>
      </c>
      <c r="J94" s="37" t="str">
        <f>Riferimenti!N88</f>
        <v/>
      </c>
      <c r="K94" s="37" t="str">
        <f>Riferimenti!O88</f>
        <v/>
      </c>
      <c r="L94" s="37" t="str">
        <f>Riferimenti!P88</f>
        <v/>
      </c>
      <c r="M94" s="37" t="str">
        <f>Riferimenti!Q88</f>
        <v/>
      </c>
      <c r="N94" s="37" t="str">
        <f>Riferimenti!R88</f>
        <v/>
      </c>
      <c r="O94" s="37" t="str">
        <f>Riferimenti!S88</f>
        <v/>
      </c>
      <c r="P94" s="37" t="str">
        <f>Riferimenti!T88</f>
        <v/>
      </c>
      <c r="Q94" s="37" t="str">
        <f>Riferimenti!U88</f>
        <v/>
      </c>
      <c r="U94" s="2" t="b">
        <f t="shared" si="1"/>
        <v>1</v>
      </c>
    </row>
    <row r="95" spans="2:21" ht="37.5" hidden="1" customHeight="1" x14ac:dyDescent="0.2">
      <c r="B95" s="31" t="s">
        <v>689</v>
      </c>
      <c r="C95" s="32" t="str">
        <f ca="1">Riferimenti!G89</f>
        <v>Applicativi e sistemi informativi (sviluppo app, rilascio funzionalità aggiuntive, etc.)</v>
      </c>
      <c r="D95" s="32" t="str">
        <f>Riferimenti!H89</f>
        <v/>
      </c>
      <c r="E95" s="33" t="e">
        <f>VLOOKUP(Riferimenti!I89,Riferimenti!$A$2:$B$6,2,0)</f>
        <v>#N/A</v>
      </c>
      <c r="F95" s="32" t="str">
        <f>Riferimenti!J89</f>
        <v/>
      </c>
      <c r="G95" s="33" t="str">
        <f ca="1">VLOOKUP(Riferimenti!K89,Riferimenti!$A$20:$B$23,2,0)</f>
        <v>PS</v>
      </c>
      <c r="H95" s="37" t="str">
        <f>Riferimenti!L89</f>
        <v/>
      </c>
      <c r="I95" s="37" t="str">
        <f>Riferimenti!M89</f>
        <v/>
      </c>
      <c r="J95" s="37" t="str">
        <f>Riferimenti!N89</f>
        <v/>
      </c>
      <c r="K95" s="37" t="str">
        <f>Riferimenti!O89</f>
        <v/>
      </c>
      <c r="L95" s="37" t="str">
        <f>Riferimenti!P89</f>
        <v/>
      </c>
      <c r="M95" s="37" t="str">
        <f>Riferimenti!Q89</f>
        <v/>
      </c>
      <c r="N95" s="37" t="str">
        <f>Riferimenti!R89</f>
        <v/>
      </c>
      <c r="O95" s="37" t="str">
        <f>Riferimenti!S89</f>
        <v/>
      </c>
      <c r="P95" s="37" t="str">
        <f>Riferimenti!T89</f>
        <v/>
      </c>
      <c r="Q95" s="37" t="str">
        <f>Riferimenti!U89</f>
        <v/>
      </c>
      <c r="U95" s="2" t="b">
        <f t="shared" si="1"/>
        <v>1</v>
      </c>
    </row>
    <row r="96" spans="2:21" ht="37.5" hidden="1" customHeight="1" x14ac:dyDescent="0.2">
      <c r="B96" s="31" t="s">
        <v>690</v>
      </c>
      <c r="C96" s="32" t="str">
        <f ca="1">Riferimenti!G90</f>
        <v/>
      </c>
      <c r="D96" s="32" t="str">
        <f>Riferimenti!H90</f>
        <v/>
      </c>
      <c r="E96" s="33" t="e">
        <f>VLOOKUP(Riferimenti!I90,Riferimenti!$A$2:$B$6,2,0)</f>
        <v>#N/A</v>
      </c>
      <c r="F96" s="32" t="str">
        <f>Riferimenti!J90</f>
        <v/>
      </c>
      <c r="G96" s="33" t="e">
        <f ca="1">VLOOKUP(Riferimenti!K90,Riferimenti!$A$20:$B$23,2,0)</f>
        <v>#N/A</v>
      </c>
      <c r="H96" s="37" t="str">
        <f>Riferimenti!L90</f>
        <v/>
      </c>
      <c r="I96" s="37" t="str">
        <f>Riferimenti!M90</f>
        <v/>
      </c>
      <c r="J96" s="37" t="str">
        <f>Riferimenti!N90</f>
        <v/>
      </c>
      <c r="K96" s="37" t="str">
        <f>Riferimenti!O90</f>
        <v/>
      </c>
      <c r="L96" s="37" t="str">
        <f>Riferimenti!P90</f>
        <v/>
      </c>
      <c r="M96" s="37" t="str">
        <f>Riferimenti!Q90</f>
        <v/>
      </c>
      <c r="N96" s="37" t="str">
        <f>Riferimenti!R90</f>
        <v/>
      </c>
      <c r="O96" s="37" t="str">
        <f>Riferimenti!S90</f>
        <v/>
      </c>
      <c r="P96" s="37" t="str">
        <f>Riferimenti!T90</f>
        <v/>
      </c>
      <c r="Q96" s="37" t="str">
        <f>Riferimenti!U90</f>
        <v/>
      </c>
      <c r="U96" s="2" t="b">
        <f t="shared" si="1"/>
        <v>1</v>
      </c>
    </row>
    <row r="97" spans="2:21" ht="37.5" hidden="1" customHeight="1" x14ac:dyDescent="0.2">
      <c r="B97" s="31" t="s">
        <v>691</v>
      </c>
      <c r="C97" s="32" t="str">
        <f ca="1">Riferimenti!G91</f>
        <v/>
      </c>
      <c r="D97" s="32" t="str">
        <f>Riferimenti!H91</f>
        <v/>
      </c>
      <c r="E97" s="33" t="e">
        <f>VLOOKUP(Riferimenti!I91,Riferimenti!$A$2:$B$6,2,0)</f>
        <v>#N/A</v>
      </c>
      <c r="F97" s="32" t="str">
        <f>Riferimenti!J91</f>
        <v/>
      </c>
      <c r="G97" s="33" t="e">
        <f ca="1">VLOOKUP(Riferimenti!K91,Riferimenti!$A$20:$B$23,2,0)</f>
        <v>#N/A</v>
      </c>
      <c r="H97" s="37" t="str">
        <f>Riferimenti!L91</f>
        <v/>
      </c>
      <c r="I97" s="37" t="str">
        <f>Riferimenti!M91</f>
        <v/>
      </c>
      <c r="J97" s="37" t="str">
        <f>Riferimenti!N91</f>
        <v/>
      </c>
      <c r="K97" s="37" t="str">
        <f>Riferimenti!O91</f>
        <v/>
      </c>
      <c r="L97" s="37" t="str">
        <f>Riferimenti!P91</f>
        <v/>
      </c>
      <c r="M97" s="37" t="str">
        <f>Riferimenti!Q91</f>
        <v/>
      </c>
      <c r="N97" s="37" t="str">
        <f>Riferimenti!R91</f>
        <v/>
      </c>
      <c r="O97" s="37" t="str">
        <f>Riferimenti!S91</f>
        <v/>
      </c>
      <c r="P97" s="37" t="str">
        <f>Riferimenti!T91</f>
        <v/>
      </c>
      <c r="Q97" s="37" t="str">
        <f>Riferimenti!U91</f>
        <v/>
      </c>
      <c r="U97" s="2" t="b">
        <f t="shared" si="1"/>
        <v>1</v>
      </c>
    </row>
    <row r="98" spans="2:21" ht="37.5" hidden="1" customHeight="1" x14ac:dyDescent="0.2">
      <c r="B98" s="31" t="s">
        <v>692</v>
      </c>
      <c r="C98" s="32" t="str">
        <f ca="1">Riferimenti!G92</f>
        <v>Applicativi e sistemi informativi (sviluppo app, rilascio funzionalità aggiuntive, etc.)</v>
      </c>
      <c r="D98" s="32" t="str">
        <f>Riferimenti!H92</f>
        <v/>
      </c>
      <c r="E98" s="33" t="e">
        <f>VLOOKUP(Riferimenti!I92,Riferimenti!$A$2:$B$6,2,0)</f>
        <v>#N/A</v>
      </c>
      <c r="F98" s="32" t="str">
        <f>Riferimenti!J92</f>
        <v/>
      </c>
      <c r="G98" s="33" t="str">
        <f ca="1">VLOOKUP(Riferimenti!K92,Riferimenti!$A$20:$B$23,2,0)</f>
        <v>T</v>
      </c>
      <c r="H98" s="37" t="str">
        <f>Riferimenti!L92</f>
        <v/>
      </c>
      <c r="I98" s="37" t="str">
        <f>Riferimenti!M92</f>
        <v/>
      </c>
      <c r="J98" s="37" t="str">
        <f>Riferimenti!N92</f>
        <v/>
      </c>
      <c r="K98" s="37" t="str">
        <f>Riferimenti!O92</f>
        <v/>
      </c>
      <c r="L98" s="37" t="str">
        <f>Riferimenti!P92</f>
        <v/>
      </c>
      <c r="M98" s="37" t="str">
        <f>Riferimenti!Q92</f>
        <v/>
      </c>
      <c r="N98" s="37" t="str">
        <f>Riferimenti!R92</f>
        <v/>
      </c>
      <c r="O98" s="37" t="str">
        <f>Riferimenti!S92</f>
        <v/>
      </c>
      <c r="P98" s="37" t="str">
        <f>Riferimenti!T92</f>
        <v/>
      </c>
      <c r="Q98" s="37" t="str">
        <f>Riferimenti!U92</f>
        <v/>
      </c>
      <c r="U98" s="2" t="b">
        <f t="shared" si="1"/>
        <v>1</v>
      </c>
    </row>
    <row r="99" spans="2:21" ht="37.5" hidden="1" customHeight="1" x14ac:dyDescent="0.2">
      <c r="B99" s="31" t="s">
        <v>693</v>
      </c>
      <c r="C99" s="32" t="str">
        <f ca="1">Riferimenti!G93</f>
        <v/>
      </c>
      <c r="D99" s="32" t="str">
        <f>Riferimenti!H93</f>
        <v/>
      </c>
      <c r="E99" s="33" t="e">
        <f>VLOOKUP(Riferimenti!I93,Riferimenti!$A$2:$B$6,2,0)</f>
        <v>#N/A</v>
      </c>
      <c r="F99" s="32" t="str">
        <f>Riferimenti!J93</f>
        <v/>
      </c>
      <c r="G99" s="33" t="e">
        <f ca="1">VLOOKUP(Riferimenti!K93,Riferimenti!$A$20:$B$23,2,0)</f>
        <v>#N/A</v>
      </c>
      <c r="H99" s="37" t="str">
        <f>Riferimenti!L93</f>
        <v/>
      </c>
      <c r="I99" s="37" t="str">
        <f>Riferimenti!M93</f>
        <v/>
      </c>
      <c r="J99" s="37" t="str">
        <f>Riferimenti!N93</f>
        <v/>
      </c>
      <c r="K99" s="37" t="str">
        <f>Riferimenti!O93</f>
        <v/>
      </c>
      <c r="L99" s="37" t="str">
        <f>Riferimenti!P93</f>
        <v/>
      </c>
      <c r="M99" s="37" t="str">
        <f>Riferimenti!Q93</f>
        <v/>
      </c>
      <c r="N99" s="37" t="str">
        <f>Riferimenti!R93</f>
        <v/>
      </c>
      <c r="O99" s="37" t="str">
        <f>Riferimenti!S93</f>
        <v/>
      </c>
      <c r="P99" s="37" t="str">
        <f>Riferimenti!T93</f>
        <v/>
      </c>
      <c r="Q99" s="37" t="str">
        <f>Riferimenti!U93</f>
        <v/>
      </c>
      <c r="U99" s="2" t="b">
        <f t="shared" si="1"/>
        <v>1</v>
      </c>
    </row>
    <row r="100" spans="2:21" ht="37.5" hidden="1" customHeight="1" x14ac:dyDescent="0.2">
      <c r="B100" s="31" t="s">
        <v>694</v>
      </c>
      <c r="C100" s="32" t="str">
        <f ca="1">Riferimenti!G94</f>
        <v/>
      </c>
      <c r="D100" s="32" t="str">
        <f>Riferimenti!H94</f>
        <v/>
      </c>
      <c r="E100" s="33" t="e">
        <f>VLOOKUP(Riferimenti!I94,Riferimenti!$A$2:$B$6,2,0)</f>
        <v>#N/A</v>
      </c>
      <c r="F100" s="32" t="str">
        <f>Riferimenti!J94</f>
        <v/>
      </c>
      <c r="G100" s="33" t="e">
        <f ca="1">VLOOKUP(Riferimenti!K94,Riferimenti!$A$20:$B$23,2,0)</f>
        <v>#N/A</v>
      </c>
      <c r="H100" s="37" t="str">
        <f>Riferimenti!L94</f>
        <v/>
      </c>
      <c r="I100" s="37" t="str">
        <f>Riferimenti!M94</f>
        <v/>
      </c>
      <c r="J100" s="37" t="str">
        <f>Riferimenti!N94</f>
        <v/>
      </c>
      <c r="K100" s="37" t="str">
        <f>Riferimenti!O94</f>
        <v/>
      </c>
      <c r="L100" s="37" t="str">
        <f>Riferimenti!P94</f>
        <v/>
      </c>
      <c r="M100" s="37" t="str">
        <f>Riferimenti!Q94</f>
        <v/>
      </c>
      <c r="N100" s="37" t="str">
        <f>Riferimenti!R94</f>
        <v/>
      </c>
      <c r="O100" s="37" t="str">
        <f>Riferimenti!S94</f>
        <v/>
      </c>
      <c r="P100" s="37" t="str">
        <f>Riferimenti!T94</f>
        <v/>
      </c>
      <c r="Q100" s="37" t="str">
        <f>Riferimenti!U94</f>
        <v/>
      </c>
      <c r="U100" s="2" t="b">
        <f t="shared" si="1"/>
        <v>1</v>
      </c>
    </row>
    <row r="101" spans="2:21" ht="37.5" hidden="1" customHeight="1" x14ac:dyDescent="0.2">
      <c r="B101" s="31" t="s">
        <v>695</v>
      </c>
      <c r="C101" s="32" t="str">
        <f ca="1">Riferimenti!G95</f>
        <v>Applicativi e sistemi informativi (sviluppo app, rilascio funzionalità aggiuntive, etc.)</v>
      </c>
      <c r="D101" s="32" t="str">
        <f>Riferimenti!H95</f>
        <v/>
      </c>
      <c r="E101" s="33" t="e">
        <f>VLOOKUP(Riferimenti!I95,Riferimenti!$A$2:$B$6,2,0)</f>
        <v>#N/A</v>
      </c>
      <c r="F101" s="32" t="str">
        <f>Riferimenti!J95</f>
        <v/>
      </c>
      <c r="G101" s="33" t="str">
        <f ca="1">VLOOKUP(Riferimenti!K95,Riferimenti!$A$20:$B$23,2,0)</f>
        <v>MS</v>
      </c>
      <c r="H101" s="37" t="str">
        <f>Riferimenti!L95</f>
        <v/>
      </c>
      <c r="I101" s="37" t="str">
        <f>Riferimenti!M95</f>
        <v/>
      </c>
      <c r="J101" s="37" t="str">
        <f>Riferimenti!N95</f>
        <v/>
      </c>
      <c r="K101" s="37" t="str">
        <f>Riferimenti!O95</f>
        <v/>
      </c>
      <c r="L101" s="37" t="str">
        <f>Riferimenti!P95</f>
        <v/>
      </c>
      <c r="M101" s="37" t="str">
        <f>Riferimenti!Q95</f>
        <v/>
      </c>
      <c r="N101" s="37" t="str">
        <f>Riferimenti!R95</f>
        <v/>
      </c>
      <c r="O101" s="37" t="str">
        <f>Riferimenti!S95</f>
        <v/>
      </c>
      <c r="P101" s="37" t="str">
        <f>Riferimenti!T95</f>
        <v/>
      </c>
      <c r="Q101" s="37" t="str">
        <f>Riferimenti!U95</f>
        <v/>
      </c>
      <c r="U101" s="2" t="b">
        <f t="shared" si="1"/>
        <v>1</v>
      </c>
    </row>
    <row r="102" spans="2:21" ht="37.5" hidden="1" customHeight="1" x14ac:dyDescent="0.2">
      <c r="B102" s="31" t="s">
        <v>696</v>
      </c>
      <c r="C102" s="32" t="str">
        <f ca="1">Riferimenti!G96</f>
        <v/>
      </c>
      <c r="D102" s="32" t="str">
        <f>Riferimenti!H96</f>
        <v/>
      </c>
      <c r="E102" s="33" t="e">
        <f>VLOOKUP(Riferimenti!I96,Riferimenti!$A$2:$B$6,2,0)</f>
        <v>#N/A</v>
      </c>
      <c r="F102" s="32" t="str">
        <f>Riferimenti!J96</f>
        <v/>
      </c>
      <c r="G102" s="33" t="e">
        <f ca="1">VLOOKUP(Riferimenti!K96,Riferimenti!$A$20:$B$23,2,0)</f>
        <v>#N/A</v>
      </c>
      <c r="H102" s="37" t="str">
        <f>Riferimenti!L96</f>
        <v/>
      </c>
      <c r="I102" s="37" t="str">
        <f>Riferimenti!M96</f>
        <v/>
      </c>
      <c r="J102" s="37" t="str">
        <f>Riferimenti!N96</f>
        <v/>
      </c>
      <c r="K102" s="37" t="str">
        <f>Riferimenti!O96</f>
        <v/>
      </c>
      <c r="L102" s="37" t="str">
        <f>Riferimenti!P96</f>
        <v/>
      </c>
      <c r="M102" s="37" t="str">
        <f>Riferimenti!Q96</f>
        <v/>
      </c>
      <c r="N102" s="37" t="str">
        <f>Riferimenti!R96</f>
        <v/>
      </c>
      <c r="O102" s="37" t="str">
        <f>Riferimenti!S96</f>
        <v/>
      </c>
      <c r="P102" s="37" t="str">
        <f>Riferimenti!T96</f>
        <v/>
      </c>
      <c r="Q102" s="37" t="str">
        <f>Riferimenti!U96</f>
        <v/>
      </c>
      <c r="U102" s="2" t="b">
        <f t="shared" si="1"/>
        <v>1</v>
      </c>
    </row>
    <row r="103" spans="2:21" ht="37.5" hidden="1" customHeight="1" x14ac:dyDescent="0.2">
      <c r="B103" s="31" t="s">
        <v>697</v>
      </c>
      <c r="C103" s="32" t="str">
        <f ca="1">Riferimenti!G97</f>
        <v/>
      </c>
      <c r="D103" s="32" t="str">
        <f>Riferimenti!H97</f>
        <v/>
      </c>
      <c r="E103" s="33" t="e">
        <f>VLOOKUP(Riferimenti!I97,Riferimenti!$A$2:$B$6,2,0)</f>
        <v>#N/A</v>
      </c>
      <c r="F103" s="32" t="str">
        <f>Riferimenti!J97</f>
        <v/>
      </c>
      <c r="G103" s="33" t="e">
        <f ca="1">VLOOKUP(Riferimenti!K97,Riferimenti!$A$20:$B$23,2,0)</f>
        <v>#N/A</v>
      </c>
      <c r="H103" s="37" t="str">
        <f>Riferimenti!L97</f>
        <v/>
      </c>
      <c r="I103" s="37" t="str">
        <f>Riferimenti!M97</f>
        <v/>
      </c>
      <c r="J103" s="37" t="str">
        <f>Riferimenti!N97</f>
        <v/>
      </c>
      <c r="K103" s="37" t="str">
        <f>Riferimenti!O97</f>
        <v/>
      </c>
      <c r="L103" s="37" t="str">
        <f>Riferimenti!P97</f>
        <v/>
      </c>
      <c r="M103" s="37" t="str">
        <f>Riferimenti!Q97</f>
        <v/>
      </c>
      <c r="N103" s="37" t="str">
        <f>Riferimenti!R97</f>
        <v/>
      </c>
      <c r="O103" s="37" t="str">
        <f>Riferimenti!S97</f>
        <v/>
      </c>
      <c r="P103" s="37" t="str">
        <f>Riferimenti!T97</f>
        <v/>
      </c>
      <c r="Q103" s="37" t="str">
        <f>Riferimenti!U97</f>
        <v/>
      </c>
      <c r="U103" s="2" t="b">
        <f t="shared" si="1"/>
        <v>1</v>
      </c>
    </row>
    <row r="104" spans="2:21" ht="37.5" customHeight="1" x14ac:dyDescent="0.2">
      <c r="B104" s="31" t="s">
        <v>698</v>
      </c>
      <c r="C104" s="32" t="str">
        <f ca="1">Riferimenti!G98</f>
        <v>Applicativi e sistemi informativi (sviluppo app, rilascio funzionalità aggiuntive, etc.)</v>
      </c>
      <c r="D104" s="32" t="str">
        <f>Riferimenti!H98</f>
        <v>Nuovo sistema software per servizi anagrafici rilasciato in esercizio</v>
      </c>
      <c r="E104" s="33" t="str">
        <f>VLOOKUP(Riferimenti!I98,Riferimenti!$A$2:$B$6,2,0)</f>
        <v>si/no</v>
      </c>
      <c r="F104" s="32" t="str">
        <f>Riferimenti!J98</f>
        <v>Sistema di Monitoraggio PON</v>
      </c>
      <c r="G104" s="33" t="str">
        <f ca="1">VLOOKUP(Riferimenti!K98,Riferimenti!$A$20:$B$23,2,0)</f>
        <v>AS</v>
      </c>
      <c r="H104" s="37" t="str">
        <f>Riferimenti!L98</f>
        <v>NO</v>
      </c>
      <c r="I104" s="37" t="str">
        <f>Riferimenti!M98</f>
        <v>NO</v>
      </c>
      <c r="J104" s="37" t="str">
        <f>Riferimenti!N98</f>
        <v>NO</v>
      </c>
      <c r="K104" s="37" t="str">
        <f>Riferimenti!O98</f>
        <v>NO</v>
      </c>
      <c r="L104" s="37" t="str">
        <f>Riferimenti!P98</f>
        <v>NO</v>
      </c>
      <c r="M104" s="37" t="str">
        <f>Riferimenti!Q98</f>
        <v>NO</v>
      </c>
      <c r="N104" s="37" t="str">
        <f>Riferimenti!R98</f>
        <v>SI</v>
      </c>
      <c r="O104" s="37" t="str">
        <f>Riferimenti!S98</f>
        <v>SI</v>
      </c>
      <c r="P104" s="37" t="str">
        <f>Riferimenti!T98</f>
        <v>SI</v>
      </c>
      <c r="Q104" s="37" t="str">
        <f>Riferimenti!U98</f>
        <v>SI</v>
      </c>
      <c r="U104" s="2" t="b">
        <f t="shared" si="1"/>
        <v>0</v>
      </c>
    </row>
    <row r="105" spans="2:21" ht="37.5" hidden="1" customHeight="1" x14ac:dyDescent="0.2">
      <c r="B105" s="31" t="s">
        <v>699</v>
      </c>
      <c r="C105" s="32" t="str">
        <f ca="1">Riferimenti!G99</f>
        <v/>
      </c>
      <c r="D105" s="32" t="str">
        <f>Riferimenti!H99</f>
        <v/>
      </c>
      <c r="E105" s="33" t="e">
        <f>VLOOKUP(Riferimenti!I99,Riferimenti!$A$2:$B$6,2,0)</f>
        <v>#N/A</v>
      </c>
      <c r="F105" s="32" t="str">
        <f>Riferimenti!J99</f>
        <v/>
      </c>
      <c r="G105" s="33" t="e">
        <f ca="1">VLOOKUP(Riferimenti!K99,Riferimenti!$A$20:$B$23,2,0)</f>
        <v>#N/A</v>
      </c>
      <c r="H105" s="37" t="str">
        <f>Riferimenti!L99</f>
        <v/>
      </c>
      <c r="I105" s="37" t="str">
        <f>Riferimenti!M99</f>
        <v/>
      </c>
      <c r="J105" s="37" t="str">
        <f>Riferimenti!N99</f>
        <v/>
      </c>
      <c r="K105" s="37" t="str">
        <f>Riferimenti!O99</f>
        <v/>
      </c>
      <c r="L105" s="37" t="str">
        <f>Riferimenti!P99</f>
        <v/>
      </c>
      <c r="M105" s="37" t="str">
        <f>Riferimenti!Q99</f>
        <v/>
      </c>
      <c r="N105" s="37" t="str">
        <f>Riferimenti!R99</f>
        <v/>
      </c>
      <c r="O105" s="37" t="str">
        <f>Riferimenti!S99</f>
        <v/>
      </c>
      <c r="P105" s="37" t="str">
        <f>Riferimenti!T99</f>
        <v/>
      </c>
      <c r="Q105" s="37" t="str">
        <f>Riferimenti!U99</f>
        <v/>
      </c>
      <c r="U105" s="2" t="b">
        <f t="shared" si="1"/>
        <v>1</v>
      </c>
    </row>
    <row r="106" spans="2:21" ht="37.5" hidden="1" customHeight="1" x14ac:dyDescent="0.2">
      <c r="B106" s="31" t="s">
        <v>700</v>
      </c>
      <c r="C106" s="32" t="str">
        <f ca="1">Riferimenti!G100</f>
        <v/>
      </c>
      <c r="D106" s="32" t="str">
        <f>Riferimenti!H100</f>
        <v/>
      </c>
      <c r="E106" s="33" t="e">
        <f>VLOOKUP(Riferimenti!I100,Riferimenti!$A$2:$B$6,2,0)</f>
        <v>#N/A</v>
      </c>
      <c r="F106" s="32" t="str">
        <f>Riferimenti!J100</f>
        <v/>
      </c>
      <c r="G106" s="33" t="e">
        <f ca="1">VLOOKUP(Riferimenti!K100,Riferimenti!$A$20:$B$23,2,0)</f>
        <v>#N/A</v>
      </c>
      <c r="H106" s="37" t="str">
        <f>Riferimenti!L100</f>
        <v/>
      </c>
      <c r="I106" s="37" t="str">
        <f>Riferimenti!M100</f>
        <v/>
      </c>
      <c r="J106" s="37" t="str">
        <f>Riferimenti!N100</f>
        <v/>
      </c>
      <c r="K106" s="37" t="str">
        <f>Riferimenti!O100</f>
        <v/>
      </c>
      <c r="L106" s="37" t="str">
        <f>Riferimenti!P100</f>
        <v/>
      </c>
      <c r="M106" s="37" t="str">
        <f>Riferimenti!Q100</f>
        <v/>
      </c>
      <c r="N106" s="37" t="str">
        <f>Riferimenti!R100</f>
        <v/>
      </c>
      <c r="O106" s="37" t="str">
        <f>Riferimenti!S100</f>
        <v/>
      </c>
      <c r="P106" s="37" t="str">
        <f>Riferimenti!T100</f>
        <v/>
      </c>
      <c r="Q106" s="37" t="str">
        <f>Riferimenti!U100</f>
        <v/>
      </c>
      <c r="U106" s="2" t="b">
        <f t="shared" si="1"/>
        <v>1</v>
      </c>
    </row>
    <row r="107" spans="2:21" ht="37.5" hidden="1" customHeight="1" x14ac:dyDescent="0.2">
      <c r="B107" s="31" t="s">
        <v>701</v>
      </c>
      <c r="C107" s="32" t="str">
        <f ca="1">Riferimenti!G101</f>
        <v>Applicativi e sistemi informativi (sviluppo app, rilascio funzionalità aggiuntive, etc.)</v>
      </c>
      <c r="D107" s="32" t="str">
        <f>Riferimenti!H101</f>
        <v/>
      </c>
      <c r="E107" s="33" t="e">
        <f>VLOOKUP(Riferimenti!I101,Riferimenti!$A$2:$B$6,2,0)</f>
        <v>#N/A</v>
      </c>
      <c r="F107" s="32" t="str">
        <f>Riferimenti!J101</f>
        <v/>
      </c>
      <c r="G107" s="33" t="str">
        <f ca="1">VLOOKUP(Riferimenti!K101,Riferimenti!$A$20:$B$23,2,0)</f>
        <v>PS</v>
      </c>
      <c r="H107" s="37" t="str">
        <f>Riferimenti!L101</f>
        <v/>
      </c>
      <c r="I107" s="37" t="str">
        <f>Riferimenti!M101</f>
        <v/>
      </c>
      <c r="J107" s="37" t="str">
        <f>Riferimenti!N101</f>
        <v/>
      </c>
      <c r="K107" s="37" t="str">
        <f>Riferimenti!O101</f>
        <v/>
      </c>
      <c r="L107" s="37" t="str">
        <f>Riferimenti!P101</f>
        <v/>
      </c>
      <c r="M107" s="37" t="str">
        <f>Riferimenti!Q101</f>
        <v/>
      </c>
      <c r="N107" s="37" t="str">
        <f>Riferimenti!R101</f>
        <v/>
      </c>
      <c r="O107" s="37" t="str">
        <f>Riferimenti!S101</f>
        <v/>
      </c>
      <c r="P107" s="37" t="str">
        <f>Riferimenti!T101</f>
        <v/>
      </c>
      <c r="Q107" s="37" t="str">
        <f>Riferimenti!U101</f>
        <v/>
      </c>
      <c r="U107" s="2" t="b">
        <f t="shared" si="1"/>
        <v>1</v>
      </c>
    </row>
    <row r="108" spans="2:21" ht="37.5" hidden="1" customHeight="1" x14ac:dyDescent="0.2">
      <c r="B108" s="31" t="s">
        <v>702</v>
      </c>
      <c r="C108" s="32" t="str">
        <f ca="1">Riferimenti!G102</f>
        <v/>
      </c>
      <c r="D108" s="32" t="str">
        <f>Riferimenti!H102</f>
        <v/>
      </c>
      <c r="E108" s="33" t="e">
        <f>VLOOKUP(Riferimenti!I102,Riferimenti!$A$2:$B$6,2,0)</f>
        <v>#N/A</v>
      </c>
      <c r="F108" s="32" t="str">
        <f>Riferimenti!J102</f>
        <v/>
      </c>
      <c r="G108" s="33" t="e">
        <f ca="1">VLOOKUP(Riferimenti!K102,Riferimenti!$A$20:$B$23,2,0)</f>
        <v>#N/A</v>
      </c>
      <c r="H108" s="37" t="str">
        <f>Riferimenti!L102</f>
        <v/>
      </c>
      <c r="I108" s="37" t="str">
        <f>Riferimenti!M102</f>
        <v/>
      </c>
      <c r="J108" s="37" t="str">
        <f>Riferimenti!N102</f>
        <v/>
      </c>
      <c r="K108" s="37" t="str">
        <f>Riferimenti!O102</f>
        <v/>
      </c>
      <c r="L108" s="37" t="str">
        <f>Riferimenti!P102</f>
        <v/>
      </c>
      <c r="M108" s="37" t="str">
        <f>Riferimenti!Q102</f>
        <v/>
      </c>
      <c r="N108" s="37" t="str">
        <f>Riferimenti!R102</f>
        <v/>
      </c>
      <c r="O108" s="37" t="str">
        <f>Riferimenti!S102</f>
        <v/>
      </c>
      <c r="P108" s="37" t="str">
        <f>Riferimenti!T102</f>
        <v/>
      </c>
      <c r="Q108" s="37" t="str">
        <f>Riferimenti!U102</f>
        <v/>
      </c>
      <c r="U108" s="2" t="b">
        <f t="shared" si="1"/>
        <v>1</v>
      </c>
    </row>
    <row r="109" spans="2:21" ht="37.5" hidden="1" customHeight="1" x14ac:dyDescent="0.2">
      <c r="B109" s="31" t="s">
        <v>703</v>
      </c>
      <c r="C109" s="32" t="str">
        <f ca="1">Riferimenti!G103</f>
        <v/>
      </c>
      <c r="D109" s="32" t="str">
        <f>Riferimenti!H103</f>
        <v/>
      </c>
      <c r="E109" s="33" t="e">
        <f>VLOOKUP(Riferimenti!I103,Riferimenti!$A$2:$B$6,2,0)</f>
        <v>#N/A</v>
      </c>
      <c r="F109" s="32" t="str">
        <f>Riferimenti!J103</f>
        <v/>
      </c>
      <c r="G109" s="33" t="e">
        <f ca="1">VLOOKUP(Riferimenti!K103,Riferimenti!$A$20:$B$23,2,0)</f>
        <v>#N/A</v>
      </c>
      <c r="H109" s="37" t="str">
        <f>Riferimenti!L103</f>
        <v/>
      </c>
      <c r="I109" s="37" t="str">
        <f>Riferimenti!M103</f>
        <v/>
      </c>
      <c r="J109" s="37" t="str">
        <f>Riferimenti!N103</f>
        <v/>
      </c>
      <c r="K109" s="37" t="str">
        <f>Riferimenti!O103</f>
        <v/>
      </c>
      <c r="L109" s="37" t="str">
        <f>Riferimenti!P103</f>
        <v/>
      </c>
      <c r="M109" s="37" t="str">
        <f>Riferimenti!Q103</f>
        <v/>
      </c>
      <c r="N109" s="37" t="str">
        <f>Riferimenti!R103</f>
        <v/>
      </c>
      <c r="O109" s="37" t="str">
        <f>Riferimenti!S103</f>
        <v/>
      </c>
      <c r="P109" s="37" t="str">
        <f>Riferimenti!T103</f>
        <v/>
      </c>
      <c r="Q109" s="37" t="str">
        <f>Riferimenti!U103</f>
        <v/>
      </c>
      <c r="U109" s="2" t="b">
        <f t="shared" si="1"/>
        <v>1</v>
      </c>
    </row>
    <row r="110" spans="2:21" ht="37.5" hidden="1" customHeight="1" x14ac:dyDescent="0.2">
      <c r="B110" s="31" t="s">
        <v>704</v>
      </c>
      <c r="C110" s="32" t="str">
        <f ca="1">Riferimenti!G104</f>
        <v>Applicativi e sistemi informativi (sviluppo app, rilascio funzionalità aggiuntive, etc.)</v>
      </c>
      <c r="D110" s="32" t="str">
        <f>Riferimenti!H104</f>
        <v/>
      </c>
      <c r="E110" s="33" t="e">
        <f>VLOOKUP(Riferimenti!I104,Riferimenti!$A$2:$B$6,2,0)</f>
        <v>#N/A</v>
      </c>
      <c r="F110" s="32" t="str">
        <f>Riferimenti!J104</f>
        <v/>
      </c>
      <c r="G110" s="33" t="str">
        <f ca="1">VLOOKUP(Riferimenti!K104,Riferimenti!$A$20:$B$23,2,0)</f>
        <v>T</v>
      </c>
      <c r="H110" s="37" t="str">
        <f>Riferimenti!L104</f>
        <v/>
      </c>
      <c r="I110" s="37" t="str">
        <f>Riferimenti!M104</f>
        <v/>
      </c>
      <c r="J110" s="37" t="str">
        <f>Riferimenti!N104</f>
        <v/>
      </c>
      <c r="K110" s="37" t="str">
        <f>Riferimenti!O104</f>
        <v/>
      </c>
      <c r="L110" s="37" t="str">
        <f>Riferimenti!P104</f>
        <v/>
      </c>
      <c r="M110" s="37" t="str">
        <f>Riferimenti!Q104</f>
        <v/>
      </c>
      <c r="N110" s="37" t="str">
        <f>Riferimenti!R104</f>
        <v/>
      </c>
      <c r="O110" s="37" t="str">
        <f>Riferimenti!S104</f>
        <v/>
      </c>
      <c r="P110" s="37" t="str">
        <f>Riferimenti!T104</f>
        <v/>
      </c>
      <c r="Q110" s="37" t="str">
        <f>Riferimenti!U104</f>
        <v/>
      </c>
      <c r="U110" s="2" t="b">
        <f t="shared" si="1"/>
        <v>1</v>
      </c>
    </row>
    <row r="111" spans="2:21" ht="37.5" hidden="1" customHeight="1" x14ac:dyDescent="0.2">
      <c r="B111" s="31" t="s">
        <v>705</v>
      </c>
      <c r="C111" s="32" t="str">
        <f ca="1">Riferimenti!G105</f>
        <v/>
      </c>
      <c r="D111" s="32" t="str">
        <f>Riferimenti!H105</f>
        <v/>
      </c>
      <c r="E111" s="33" t="e">
        <f>VLOOKUP(Riferimenti!I105,Riferimenti!$A$2:$B$6,2,0)</f>
        <v>#N/A</v>
      </c>
      <c r="F111" s="32" t="str">
        <f>Riferimenti!J105</f>
        <v/>
      </c>
      <c r="G111" s="33" t="e">
        <f ca="1">VLOOKUP(Riferimenti!K105,Riferimenti!$A$20:$B$23,2,0)</f>
        <v>#N/A</v>
      </c>
      <c r="H111" s="37" t="str">
        <f>Riferimenti!L105</f>
        <v/>
      </c>
      <c r="I111" s="37" t="str">
        <f>Riferimenti!M105</f>
        <v/>
      </c>
      <c r="J111" s="37" t="str">
        <f>Riferimenti!N105</f>
        <v/>
      </c>
      <c r="K111" s="37" t="str">
        <f>Riferimenti!O105</f>
        <v/>
      </c>
      <c r="L111" s="37" t="str">
        <f>Riferimenti!P105</f>
        <v/>
      </c>
      <c r="M111" s="37" t="str">
        <f>Riferimenti!Q105</f>
        <v/>
      </c>
      <c r="N111" s="37" t="str">
        <f>Riferimenti!R105</f>
        <v/>
      </c>
      <c r="O111" s="37" t="str">
        <f>Riferimenti!S105</f>
        <v/>
      </c>
      <c r="P111" s="37" t="str">
        <f>Riferimenti!T105</f>
        <v/>
      </c>
      <c r="Q111" s="37" t="str">
        <f>Riferimenti!U105</f>
        <v/>
      </c>
      <c r="U111" s="2" t="b">
        <f t="shared" si="1"/>
        <v>1</v>
      </c>
    </row>
    <row r="112" spans="2:21" ht="37.5" hidden="1" customHeight="1" x14ac:dyDescent="0.2">
      <c r="B112" s="31" t="s">
        <v>706</v>
      </c>
      <c r="C112" s="32" t="str">
        <f ca="1">Riferimenti!G106</f>
        <v/>
      </c>
      <c r="D112" s="32" t="str">
        <f>Riferimenti!H106</f>
        <v/>
      </c>
      <c r="E112" s="33" t="e">
        <f>VLOOKUP(Riferimenti!I106,Riferimenti!$A$2:$B$6,2,0)</f>
        <v>#N/A</v>
      </c>
      <c r="F112" s="32" t="str">
        <f>Riferimenti!J106</f>
        <v/>
      </c>
      <c r="G112" s="33" t="e">
        <f ca="1">VLOOKUP(Riferimenti!K106,Riferimenti!$A$20:$B$23,2,0)</f>
        <v>#N/A</v>
      </c>
      <c r="H112" s="37" t="str">
        <f>Riferimenti!L106</f>
        <v/>
      </c>
      <c r="I112" s="37" t="str">
        <f>Riferimenti!M106</f>
        <v/>
      </c>
      <c r="J112" s="37" t="str">
        <f>Riferimenti!N106</f>
        <v/>
      </c>
      <c r="K112" s="37" t="str">
        <f>Riferimenti!O106</f>
        <v/>
      </c>
      <c r="L112" s="37" t="str">
        <f>Riferimenti!P106</f>
        <v/>
      </c>
      <c r="M112" s="37" t="str">
        <f>Riferimenti!Q106</f>
        <v/>
      </c>
      <c r="N112" s="37" t="str">
        <f>Riferimenti!R106</f>
        <v/>
      </c>
      <c r="O112" s="37" t="str">
        <f>Riferimenti!S106</f>
        <v/>
      </c>
      <c r="P112" s="37" t="str">
        <f>Riferimenti!T106</f>
        <v/>
      </c>
      <c r="Q112" s="37" t="str">
        <f>Riferimenti!U106</f>
        <v/>
      </c>
      <c r="U112" s="2" t="b">
        <f t="shared" si="1"/>
        <v>1</v>
      </c>
    </row>
    <row r="113" spans="2:21" ht="37.5" hidden="1" customHeight="1" x14ac:dyDescent="0.2">
      <c r="B113" s="31" t="s">
        <v>707</v>
      </c>
      <c r="C113" s="32" t="str">
        <f ca="1">Riferimenti!G107</f>
        <v>Applicativi e sistemi informativi (sviluppo app, rilascio funzionalità aggiuntive, etc.)</v>
      </c>
      <c r="D113" s="32" t="str">
        <f>Riferimenti!H107</f>
        <v/>
      </c>
      <c r="E113" s="33" t="e">
        <f>VLOOKUP(Riferimenti!I107,Riferimenti!$A$2:$B$6,2,0)</f>
        <v>#N/A</v>
      </c>
      <c r="F113" s="32" t="str">
        <f>Riferimenti!J107</f>
        <v/>
      </c>
      <c r="G113" s="33" t="str">
        <f ca="1">VLOOKUP(Riferimenti!K107,Riferimenti!$A$20:$B$23,2,0)</f>
        <v>MS</v>
      </c>
      <c r="H113" s="37" t="str">
        <f>Riferimenti!L107</f>
        <v/>
      </c>
      <c r="I113" s="37" t="str">
        <f>Riferimenti!M107</f>
        <v/>
      </c>
      <c r="J113" s="37" t="str">
        <f>Riferimenti!N107</f>
        <v/>
      </c>
      <c r="K113" s="37" t="str">
        <f>Riferimenti!O107</f>
        <v/>
      </c>
      <c r="L113" s="37" t="str">
        <f>Riferimenti!P107</f>
        <v/>
      </c>
      <c r="M113" s="37" t="str">
        <f>Riferimenti!Q107</f>
        <v/>
      </c>
      <c r="N113" s="37" t="str">
        <f>Riferimenti!R107</f>
        <v/>
      </c>
      <c r="O113" s="37" t="str">
        <f>Riferimenti!S107</f>
        <v/>
      </c>
      <c r="P113" s="37" t="str">
        <f>Riferimenti!T107</f>
        <v/>
      </c>
      <c r="Q113" s="37" t="str">
        <f>Riferimenti!U107</f>
        <v/>
      </c>
      <c r="U113" s="2" t="b">
        <f t="shared" si="1"/>
        <v>1</v>
      </c>
    </row>
    <row r="114" spans="2:21" ht="37.5" hidden="1" customHeight="1" x14ac:dyDescent="0.2">
      <c r="B114" s="31" t="s">
        <v>708</v>
      </c>
      <c r="C114" s="32" t="str">
        <f ca="1">Riferimenti!G108</f>
        <v/>
      </c>
      <c r="D114" s="32" t="str">
        <f>Riferimenti!H108</f>
        <v/>
      </c>
      <c r="E114" s="33" t="e">
        <f>VLOOKUP(Riferimenti!I108,Riferimenti!$A$2:$B$6,2,0)</f>
        <v>#N/A</v>
      </c>
      <c r="F114" s="32" t="str">
        <f>Riferimenti!J108</f>
        <v/>
      </c>
      <c r="G114" s="33" t="e">
        <f ca="1">VLOOKUP(Riferimenti!K108,Riferimenti!$A$20:$B$23,2,0)</f>
        <v>#N/A</v>
      </c>
      <c r="H114" s="37" t="str">
        <f>Riferimenti!L108</f>
        <v/>
      </c>
      <c r="I114" s="37" t="str">
        <f>Riferimenti!M108</f>
        <v/>
      </c>
      <c r="J114" s="37" t="str">
        <f>Riferimenti!N108</f>
        <v/>
      </c>
      <c r="K114" s="37" t="str">
        <f>Riferimenti!O108</f>
        <v/>
      </c>
      <c r="L114" s="37" t="str">
        <f>Riferimenti!P108</f>
        <v/>
      </c>
      <c r="M114" s="37" t="str">
        <f>Riferimenti!Q108</f>
        <v/>
      </c>
      <c r="N114" s="37" t="str">
        <f>Riferimenti!R108</f>
        <v/>
      </c>
      <c r="O114" s="37" t="str">
        <f>Riferimenti!S108</f>
        <v/>
      </c>
      <c r="P114" s="37" t="str">
        <f>Riferimenti!T108</f>
        <v/>
      </c>
      <c r="Q114" s="37" t="str">
        <f>Riferimenti!U108</f>
        <v/>
      </c>
      <c r="U114" s="2" t="b">
        <f t="shared" si="1"/>
        <v>1</v>
      </c>
    </row>
    <row r="115" spans="2:21" ht="37.5" hidden="1" customHeight="1" x14ac:dyDescent="0.2">
      <c r="B115" s="31" t="s">
        <v>709</v>
      </c>
      <c r="C115" s="32" t="str">
        <f ca="1">Riferimenti!G109</f>
        <v/>
      </c>
      <c r="D115" s="32" t="str">
        <f>Riferimenti!H109</f>
        <v/>
      </c>
      <c r="E115" s="33" t="e">
        <f>VLOOKUP(Riferimenti!I109,Riferimenti!$A$2:$B$6,2,0)</f>
        <v>#N/A</v>
      </c>
      <c r="F115" s="32" t="str">
        <f>Riferimenti!J109</f>
        <v/>
      </c>
      <c r="G115" s="33" t="e">
        <f ca="1">VLOOKUP(Riferimenti!K109,Riferimenti!$A$20:$B$23,2,0)</f>
        <v>#N/A</v>
      </c>
      <c r="H115" s="37" t="str">
        <f>Riferimenti!L109</f>
        <v/>
      </c>
      <c r="I115" s="37" t="str">
        <f>Riferimenti!M109</f>
        <v/>
      </c>
      <c r="J115" s="37" t="str">
        <f>Riferimenti!N109</f>
        <v/>
      </c>
      <c r="K115" s="37" t="str">
        <f>Riferimenti!O109</f>
        <v/>
      </c>
      <c r="L115" s="37" t="str">
        <f>Riferimenti!P109</f>
        <v/>
      </c>
      <c r="M115" s="37" t="str">
        <f>Riferimenti!Q109</f>
        <v/>
      </c>
      <c r="N115" s="37" t="str">
        <f>Riferimenti!R109</f>
        <v/>
      </c>
      <c r="O115" s="37" t="str">
        <f>Riferimenti!S109</f>
        <v/>
      </c>
      <c r="P115" s="37" t="str">
        <f>Riferimenti!T109</f>
        <v/>
      </c>
      <c r="Q115" s="37" t="str">
        <f>Riferimenti!U109</f>
        <v/>
      </c>
      <c r="U115" s="2" t="b">
        <f t="shared" si="1"/>
        <v>1</v>
      </c>
    </row>
    <row r="116" spans="2:21" ht="37.5" customHeight="1" x14ac:dyDescent="0.2">
      <c r="B116" s="31" t="s">
        <v>710</v>
      </c>
      <c r="C116" s="32" t="str">
        <f ca="1">Riferimenti!G110</f>
        <v>Applicativi e sistemi informativi (sviluppo app, rilascio funzionalità aggiuntive, etc.)</v>
      </c>
      <c r="D116" s="32" t="str">
        <f>Riferimenti!H110</f>
        <v>Nuovo sistema software per servizi rilevazione presenze rilasciato in esercizio</v>
      </c>
      <c r="E116" s="33" t="str">
        <f>VLOOKUP(Riferimenti!I110,Riferimenti!$A$2:$B$6,2,0)</f>
        <v>si/no</v>
      </c>
      <c r="F116" s="32" t="str">
        <f>Riferimenti!J110</f>
        <v>Sistema di Monitoraggio PON</v>
      </c>
      <c r="G116" s="33" t="str">
        <f ca="1">VLOOKUP(Riferimenti!K110,Riferimenti!$A$20:$B$23,2,0)</f>
        <v>AS</v>
      </c>
      <c r="H116" s="37" t="str">
        <f>Riferimenti!L110</f>
        <v>NO</v>
      </c>
      <c r="I116" s="37" t="str">
        <f>Riferimenti!M110</f>
        <v>NO</v>
      </c>
      <c r="J116" s="37" t="str">
        <f>Riferimenti!N110</f>
        <v>NO</v>
      </c>
      <c r="K116" s="37" t="str">
        <f>Riferimenti!O110</f>
        <v>NO</v>
      </c>
      <c r="L116" s="37" t="str">
        <f>Riferimenti!P110</f>
        <v>NO</v>
      </c>
      <c r="M116" s="37" t="str">
        <f>Riferimenti!Q110</f>
        <v>NO</v>
      </c>
      <c r="N116" s="37" t="str">
        <f>Riferimenti!R110</f>
        <v>SI</v>
      </c>
      <c r="O116" s="37" t="str">
        <f>Riferimenti!S110</f>
        <v>SI</v>
      </c>
      <c r="P116" s="37" t="str">
        <f>Riferimenti!T110</f>
        <v>SI</v>
      </c>
      <c r="Q116" s="37" t="str">
        <f>Riferimenti!U110</f>
        <v>SI</v>
      </c>
      <c r="U116" s="2" t="b">
        <f t="shared" si="1"/>
        <v>0</v>
      </c>
    </row>
    <row r="117" spans="2:21" ht="37.5" hidden="1" customHeight="1" x14ac:dyDescent="0.2">
      <c r="B117" s="31" t="s">
        <v>711</v>
      </c>
      <c r="C117" s="32" t="str">
        <f ca="1">Riferimenti!G111</f>
        <v/>
      </c>
      <c r="D117" s="32" t="str">
        <f>Riferimenti!H111</f>
        <v/>
      </c>
      <c r="E117" s="33" t="e">
        <f>VLOOKUP(Riferimenti!I111,Riferimenti!$A$2:$B$6,2,0)</f>
        <v>#N/A</v>
      </c>
      <c r="F117" s="32" t="str">
        <f>Riferimenti!J111</f>
        <v/>
      </c>
      <c r="G117" s="33" t="e">
        <f ca="1">VLOOKUP(Riferimenti!K111,Riferimenti!$A$20:$B$23,2,0)</f>
        <v>#N/A</v>
      </c>
      <c r="H117" s="37" t="str">
        <f>Riferimenti!L111</f>
        <v/>
      </c>
      <c r="I117" s="37" t="str">
        <f>Riferimenti!M111</f>
        <v/>
      </c>
      <c r="J117" s="37" t="str">
        <f>Riferimenti!N111</f>
        <v/>
      </c>
      <c r="K117" s="37" t="str">
        <f>Riferimenti!O111</f>
        <v/>
      </c>
      <c r="L117" s="37" t="str">
        <f>Riferimenti!P111</f>
        <v/>
      </c>
      <c r="M117" s="37" t="str">
        <f>Riferimenti!Q111</f>
        <v/>
      </c>
      <c r="N117" s="37" t="str">
        <f>Riferimenti!R111</f>
        <v/>
      </c>
      <c r="O117" s="37" t="str">
        <f>Riferimenti!S111</f>
        <v/>
      </c>
      <c r="P117" s="37" t="str">
        <f>Riferimenti!T111</f>
        <v/>
      </c>
      <c r="Q117" s="37" t="str">
        <f>Riferimenti!U111</f>
        <v/>
      </c>
      <c r="U117" s="2" t="b">
        <f t="shared" si="1"/>
        <v>1</v>
      </c>
    </row>
    <row r="118" spans="2:21" ht="37.5" hidden="1" customHeight="1" x14ac:dyDescent="0.2">
      <c r="B118" s="31" t="s">
        <v>712</v>
      </c>
      <c r="C118" s="32" t="str">
        <f ca="1">Riferimenti!G112</f>
        <v/>
      </c>
      <c r="D118" s="32" t="str">
        <f>Riferimenti!H112</f>
        <v/>
      </c>
      <c r="E118" s="33" t="e">
        <f>VLOOKUP(Riferimenti!I112,Riferimenti!$A$2:$B$6,2,0)</f>
        <v>#N/A</v>
      </c>
      <c r="F118" s="32" t="str">
        <f>Riferimenti!J112</f>
        <v/>
      </c>
      <c r="G118" s="33" t="e">
        <f ca="1">VLOOKUP(Riferimenti!K112,Riferimenti!$A$20:$B$23,2,0)</f>
        <v>#N/A</v>
      </c>
      <c r="H118" s="37" t="str">
        <f>Riferimenti!L112</f>
        <v/>
      </c>
      <c r="I118" s="37" t="str">
        <f>Riferimenti!M112</f>
        <v/>
      </c>
      <c r="J118" s="37" t="str">
        <f>Riferimenti!N112</f>
        <v/>
      </c>
      <c r="K118" s="37" t="str">
        <f>Riferimenti!O112</f>
        <v/>
      </c>
      <c r="L118" s="37" t="str">
        <f>Riferimenti!P112</f>
        <v/>
      </c>
      <c r="M118" s="37" t="str">
        <f>Riferimenti!Q112</f>
        <v/>
      </c>
      <c r="N118" s="37" t="str">
        <f>Riferimenti!R112</f>
        <v/>
      </c>
      <c r="O118" s="37" t="str">
        <f>Riferimenti!S112</f>
        <v/>
      </c>
      <c r="P118" s="37" t="str">
        <f>Riferimenti!T112</f>
        <v/>
      </c>
      <c r="Q118" s="37" t="str">
        <f>Riferimenti!U112</f>
        <v/>
      </c>
      <c r="U118" s="2" t="b">
        <f t="shared" si="1"/>
        <v>1</v>
      </c>
    </row>
    <row r="119" spans="2:21" ht="37.5" hidden="1" customHeight="1" x14ac:dyDescent="0.2">
      <c r="B119" s="31" t="s">
        <v>713</v>
      </c>
      <c r="C119" s="32" t="str">
        <f ca="1">Riferimenti!G113</f>
        <v>Applicativi e sistemi informativi (sviluppo app, rilascio funzionalità aggiuntive, etc.)</v>
      </c>
      <c r="D119" s="32" t="str">
        <f>Riferimenti!H113</f>
        <v/>
      </c>
      <c r="E119" s="33" t="e">
        <f>VLOOKUP(Riferimenti!I113,Riferimenti!$A$2:$B$6,2,0)</f>
        <v>#N/A</v>
      </c>
      <c r="F119" s="32" t="str">
        <f>Riferimenti!J113</f>
        <v/>
      </c>
      <c r="G119" s="33" t="str">
        <f ca="1">VLOOKUP(Riferimenti!K113,Riferimenti!$A$20:$B$23,2,0)</f>
        <v>PS</v>
      </c>
      <c r="H119" s="37" t="str">
        <f>Riferimenti!L113</f>
        <v/>
      </c>
      <c r="I119" s="37" t="str">
        <f>Riferimenti!M113</f>
        <v/>
      </c>
      <c r="J119" s="37" t="str">
        <f>Riferimenti!N113</f>
        <v/>
      </c>
      <c r="K119" s="37" t="str">
        <f>Riferimenti!O113</f>
        <v/>
      </c>
      <c r="L119" s="37" t="str">
        <f>Riferimenti!P113</f>
        <v/>
      </c>
      <c r="M119" s="37" t="str">
        <f>Riferimenti!Q113</f>
        <v/>
      </c>
      <c r="N119" s="37" t="str">
        <f>Riferimenti!R113</f>
        <v/>
      </c>
      <c r="O119" s="37" t="str">
        <f>Riferimenti!S113</f>
        <v/>
      </c>
      <c r="P119" s="37" t="str">
        <f>Riferimenti!T113</f>
        <v/>
      </c>
      <c r="Q119" s="37" t="str">
        <f>Riferimenti!U113</f>
        <v/>
      </c>
      <c r="U119" s="2" t="b">
        <f t="shared" si="1"/>
        <v>1</v>
      </c>
    </row>
    <row r="120" spans="2:21" ht="37.5" hidden="1" customHeight="1" x14ac:dyDescent="0.2">
      <c r="B120" s="31" t="s">
        <v>714</v>
      </c>
      <c r="C120" s="32" t="str">
        <f ca="1">Riferimenti!G114</f>
        <v/>
      </c>
      <c r="D120" s="32" t="str">
        <f>Riferimenti!H114</f>
        <v/>
      </c>
      <c r="E120" s="33" t="e">
        <f>VLOOKUP(Riferimenti!I114,Riferimenti!$A$2:$B$6,2,0)</f>
        <v>#N/A</v>
      </c>
      <c r="F120" s="32" t="str">
        <f>Riferimenti!J114</f>
        <v/>
      </c>
      <c r="G120" s="33" t="e">
        <f ca="1">VLOOKUP(Riferimenti!K114,Riferimenti!$A$20:$B$23,2,0)</f>
        <v>#N/A</v>
      </c>
      <c r="H120" s="37" t="str">
        <f>Riferimenti!L114</f>
        <v/>
      </c>
      <c r="I120" s="37" t="str">
        <f>Riferimenti!M114</f>
        <v/>
      </c>
      <c r="J120" s="37" t="str">
        <f>Riferimenti!N114</f>
        <v/>
      </c>
      <c r="K120" s="37" t="str">
        <f>Riferimenti!O114</f>
        <v/>
      </c>
      <c r="L120" s="37" t="str">
        <f>Riferimenti!P114</f>
        <v/>
      </c>
      <c r="M120" s="37" t="str">
        <f>Riferimenti!Q114</f>
        <v/>
      </c>
      <c r="N120" s="37" t="str">
        <f>Riferimenti!R114</f>
        <v/>
      </c>
      <c r="O120" s="37" t="str">
        <f>Riferimenti!S114</f>
        <v/>
      </c>
      <c r="P120" s="37" t="str">
        <f>Riferimenti!T114</f>
        <v/>
      </c>
      <c r="Q120" s="37" t="str">
        <f>Riferimenti!U114</f>
        <v/>
      </c>
      <c r="U120" s="2" t="b">
        <f t="shared" si="1"/>
        <v>1</v>
      </c>
    </row>
    <row r="121" spans="2:21" ht="37.5" hidden="1" customHeight="1" x14ac:dyDescent="0.2">
      <c r="B121" s="31" t="s">
        <v>715</v>
      </c>
      <c r="C121" s="32" t="str">
        <f ca="1">Riferimenti!G115</f>
        <v/>
      </c>
      <c r="D121" s="32" t="str">
        <f>Riferimenti!H115</f>
        <v/>
      </c>
      <c r="E121" s="33" t="e">
        <f>VLOOKUP(Riferimenti!I115,Riferimenti!$A$2:$B$6,2,0)</f>
        <v>#N/A</v>
      </c>
      <c r="F121" s="32" t="str">
        <f>Riferimenti!J115</f>
        <v/>
      </c>
      <c r="G121" s="33" t="e">
        <f ca="1">VLOOKUP(Riferimenti!K115,Riferimenti!$A$20:$B$23,2,0)</f>
        <v>#N/A</v>
      </c>
      <c r="H121" s="37" t="str">
        <f>Riferimenti!L115</f>
        <v/>
      </c>
      <c r="I121" s="37" t="str">
        <f>Riferimenti!M115</f>
        <v/>
      </c>
      <c r="J121" s="37" t="str">
        <f>Riferimenti!N115</f>
        <v/>
      </c>
      <c r="K121" s="37" t="str">
        <f>Riferimenti!O115</f>
        <v/>
      </c>
      <c r="L121" s="37" t="str">
        <f>Riferimenti!P115</f>
        <v/>
      </c>
      <c r="M121" s="37" t="str">
        <f>Riferimenti!Q115</f>
        <v/>
      </c>
      <c r="N121" s="37" t="str">
        <f>Riferimenti!R115</f>
        <v/>
      </c>
      <c r="O121" s="37" t="str">
        <f>Riferimenti!S115</f>
        <v/>
      </c>
      <c r="P121" s="37" t="str">
        <f>Riferimenti!T115</f>
        <v/>
      </c>
      <c r="Q121" s="37" t="str">
        <f>Riferimenti!U115</f>
        <v/>
      </c>
      <c r="U121" s="2" t="b">
        <f t="shared" si="1"/>
        <v>1</v>
      </c>
    </row>
    <row r="122" spans="2:21" ht="37.5" hidden="1" customHeight="1" x14ac:dyDescent="0.2">
      <c r="B122" s="31" t="s">
        <v>716</v>
      </c>
      <c r="C122" s="32" t="str">
        <f ca="1">Riferimenti!G116</f>
        <v>Applicativi e sistemi informativi (sviluppo app, rilascio funzionalità aggiuntive, etc.)</v>
      </c>
      <c r="D122" s="32" t="str">
        <f>Riferimenti!H116</f>
        <v/>
      </c>
      <c r="E122" s="33" t="e">
        <f>VLOOKUP(Riferimenti!I116,Riferimenti!$A$2:$B$6,2,0)</f>
        <v>#N/A</v>
      </c>
      <c r="F122" s="32" t="str">
        <f>Riferimenti!J116</f>
        <v/>
      </c>
      <c r="G122" s="33" t="str">
        <f ca="1">VLOOKUP(Riferimenti!K116,Riferimenti!$A$20:$B$23,2,0)</f>
        <v>T</v>
      </c>
      <c r="H122" s="37" t="str">
        <f>Riferimenti!L116</f>
        <v/>
      </c>
      <c r="I122" s="37" t="str">
        <f>Riferimenti!M116</f>
        <v/>
      </c>
      <c r="J122" s="37" t="str">
        <f>Riferimenti!N116</f>
        <v/>
      </c>
      <c r="K122" s="37" t="str">
        <f>Riferimenti!O116</f>
        <v/>
      </c>
      <c r="L122" s="37" t="str">
        <f>Riferimenti!P116</f>
        <v/>
      </c>
      <c r="M122" s="37" t="str">
        <f>Riferimenti!Q116</f>
        <v/>
      </c>
      <c r="N122" s="37" t="str">
        <f>Riferimenti!R116</f>
        <v/>
      </c>
      <c r="O122" s="37" t="str">
        <f>Riferimenti!S116</f>
        <v/>
      </c>
      <c r="P122" s="37" t="str">
        <f>Riferimenti!T116</f>
        <v/>
      </c>
      <c r="Q122" s="37" t="str">
        <f>Riferimenti!U116</f>
        <v/>
      </c>
      <c r="U122" s="2" t="b">
        <f t="shared" si="1"/>
        <v>1</v>
      </c>
    </row>
    <row r="123" spans="2:21" ht="37.5" hidden="1" customHeight="1" x14ac:dyDescent="0.2">
      <c r="B123" s="31" t="s">
        <v>717</v>
      </c>
      <c r="C123" s="32" t="str">
        <f ca="1">Riferimenti!G117</f>
        <v/>
      </c>
      <c r="D123" s="32" t="str">
        <f>Riferimenti!H117</f>
        <v/>
      </c>
      <c r="E123" s="33" t="e">
        <f>VLOOKUP(Riferimenti!I117,Riferimenti!$A$2:$B$6,2,0)</f>
        <v>#N/A</v>
      </c>
      <c r="F123" s="32" t="str">
        <f>Riferimenti!J117</f>
        <v/>
      </c>
      <c r="G123" s="33" t="e">
        <f ca="1">VLOOKUP(Riferimenti!K117,Riferimenti!$A$20:$B$23,2,0)</f>
        <v>#N/A</v>
      </c>
      <c r="H123" s="37" t="str">
        <f>Riferimenti!L117</f>
        <v/>
      </c>
      <c r="I123" s="37" t="str">
        <f>Riferimenti!M117</f>
        <v/>
      </c>
      <c r="J123" s="37" t="str">
        <f>Riferimenti!N117</f>
        <v/>
      </c>
      <c r="K123" s="37" t="str">
        <f>Riferimenti!O117</f>
        <v/>
      </c>
      <c r="L123" s="37" t="str">
        <f>Riferimenti!P117</f>
        <v/>
      </c>
      <c r="M123" s="37" t="str">
        <f>Riferimenti!Q117</f>
        <v/>
      </c>
      <c r="N123" s="37" t="str">
        <f>Riferimenti!R117</f>
        <v/>
      </c>
      <c r="O123" s="37" t="str">
        <f>Riferimenti!S117</f>
        <v/>
      </c>
      <c r="P123" s="37" t="str">
        <f>Riferimenti!T117</f>
        <v/>
      </c>
      <c r="Q123" s="37" t="str">
        <f>Riferimenti!U117</f>
        <v/>
      </c>
      <c r="U123" s="2" t="b">
        <f t="shared" si="1"/>
        <v>1</v>
      </c>
    </row>
    <row r="124" spans="2:21" ht="37.5" hidden="1" customHeight="1" x14ac:dyDescent="0.2">
      <c r="B124" s="31" t="s">
        <v>718</v>
      </c>
      <c r="C124" s="32" t="str">
        <f ca="1">Riferimenti!G118</f>
        <v/>
      </c>
      <c r="D124" s="32" t="str">
        <f>Riferimenti!H118</f>
        <v/>
      </c>
      <c r="E124" s="33" t="e">
        <f>VLOOKUP(Riferimenti!I118,Riferimenti!$A$2:$B$6,2,0)</f>
        <v>#N/A</v>
      </c>
      <c r="F124" s="32" t="str">
        <f>Riferimenti!J118</f>
        <v/>
      </c>
      <c r="G124" s="33" t="e">
        <f ca="1">VLOOKUP(Riferimenti!K118,Riferimenti!$A$20:$B$23,2,0)</f>
        <v>#N/A</v>
      </c>
      <c r="H124" s="37" t="str">
        <f>Riferimenti!L118</f>
        <v/>
      </c>
      <c r="I124" s="37" t="str">
        <f>Riferimenti!M118</f>
        <v/>
      </c>
      <c r="J124" s="37" t="str">
        <f>Riferimenti!N118</f>
        <v/>
      </c>
      <c r="K124" s="37" t="str">
        <f>Riferimenti!O118</f>
        <v/>
      </c>
      <c r="L124" s="37" t="str">
        <f>Riferimenti!P118</f>
        <v/>
      </c>
      <c r="M124" s="37" t="str">
        <f>Riferimenti!Q118</f>
        <v/>
      </c>
      <c r="N124" s="37" t="str">
        <f>Riferimenti!R118</f>
        <v/>
      </c>
      <c r="O124" s="37" t="str">
        <f>Riferimenti!S118</f>
        <v/>
      </c>
      <c r="P124" s="37" t="str">
        <f>Riferimenti!T118</f>
        <v/>
      </c>
      <c r="Q124" s="37" t="str">
        <f>Riferimenti!U118</f>
        <v/>
      </c>
      <c r="U124" s="2" t="b">
        <f t="shared" si="1"/>
        <v>1</v>
      </c>
    </row>
    <row r="125" spans="2:21" ht="37.5" hidden="1" customHeight="1" x14ac:dyDescent="0.2">
      <c r="B125" s="31" t="s">
        <v>719</v>
      </c>
      <c r="C125" s="32" t="str">
        <f ca="1">Riferimenti!G119</f>
        <v>Applicativi e sistemi informativi (sviluppo app, rilascio funzionalità aggiuntive, etc.)</v>
      </c>
      <c r="D125" s="32" t="str">
        <f>Riferimenti!H119</f>
        <v/>
      </c>
      <c r="E125" s="33" t="e">
        <f>VLOOKUP(Riferimenti!I119,Riferimenti!$A$2:$B$6,2,0)</f>
        <v>#N/A</v>
      </c>
      <c r="F125" s="32" t="str">
        <f>Riferimenti!J119</f>
        <v/>
      </c>
      <c r="G125" s="33" t="str">
        <f ca="1">VLOOKUP(Riferimenti!K119,Riferimenti!$A$20:$B$23,2,0)</f>
        <v>MS</v>
      </c>
      <c r="H125" s="37" t="str">
        <f>Riferimenti!L119</f>
        <v/>
      </c>
      <c r="I125" s="37" t="str">
        <f>Riferimenti!M119</f>
        <v/>
      </c>
      <c r="J125" s="37" t="str">
        <f>Riferimenti!N119</f>
        <v/>
      </c>
      <c r="K125" s="37" t="str">
        <f>Riferimenti!O119</f>
        <v/>
      </c>
      <c r="L125" s="37" t="str">
        <f>Riferimenti!P119</f>
        <v/>
      </c>
      <c r="M125" s="37" t="str">
        <f>Riferimenti!Q119</f>
        <v/>
      </c>
      <c r="N125" s="37" t="str">
        <f>Riferimenti!R119</f>
        <v/>
      </c>
      <c r="O125" s="37" t="str">
        <f>Riferimenti!S119</f>
        <v/>
      </c>
      <c r="P125" s="37" t="str">
        <f>Riferimenti!T119</f>
        <v/>
      </c>
      <c r="Q125" s="37" t="str">
        <f>Riferimenti!U119</f>
        <v/>
      </c>
      <c r="U125" s="2" t="b">
        <f t="shared" si="1"/>
        <v>1</v>
      </c>
    </row>
    <row r="126" spans="2:21" ht="37.5" hidden="1" customHeight="1" x14ac:dyDescent="0.2">
      <c r="B126" s="31" t="s">
        <v>720</v>
      </c>
      <c r="C126" s="32" t="str">
        <f ca="1">Riferimenti!G120</f>
        <v/>
      </c>
      <c r="D126" s="32" t="str">
        <f>Riferimenti!H120</f>
        <v/>
      </c>
      <c r="E126" s="33" t="e">
        <f>VLOOKUP(Riferimenti!I120,Riferimenti!$A$2:$B$6,2,0)</f>
        <v>#N/A</v>
      </c>
      <c r="F126" s="32" t="str">
        <f>Riferimenti!J120</f>
        <v/>
      </c>
      <c r="G126" s="33" t="e">
        <f ca="1">VLOOKUP(Riferimenti!K120,Riferimenti!$A$20:$B$23,2,0)</f>
        <v>#N/A</v>
      </c>
      <c r="H126" s="37" t="str">
        <f>Riferimenti!L120</f>
        <v/>
      </c>
      <c r="I126" s="37" t="str">
        <f>Riferimenti!M120</f>
        <v/>
      </c>
      <c r="J126" s="37" t="str">
        <f>Riferimenti!N120</f>
        <v/>
      </c>
      <c r="K126" s="37" t="str">
        <f>Riferimenti!O120</f>
        <v/>
      </c>
      <c r="L126" s="37" t="str">
        <f>Riferimenti!P120</f>
        <v/>
      </c>
      <c r="M126" s="37" t="str">
        <f>Riferimenti!Q120</f>
        <v/>
      </c>
      <c r="N126" s="37" t="str">
        <f>Riferimenti!R120</f>
        <v/>
      </c>
      <c r="O126" s="37" t="str">
        <f>Riferimenti!S120</f>
        <v/>
      </c>
      <c r="P126" s="37" t="str">
        <f>Riferimenti!T120</f>
        <v/>
      </c>
      <c r="Q126" s="37" t="str">
        <f>Riferimenti!U120</f>
        <v/>
      </c>
      <c r="U126" s="2" t="b">
        <f t="shared" si="1"/>
        <v>1</v>
      </c>
    </row>
    <row r="127" spans="2:21" ht="37.5" hidden="1" customHeight="1" x14ac:dyDescent="0.2">
      <c r="B127" s="31" t="s">
        <v>721</v>
      </c>
      <c r="C127" s="32" t="str">
        <f ca="1">Riferimenti!G121</f>
        <v/>
      </c>
      <c r="D127" s="32" t="str">
        <f>Riferimenti!H121</f>
        <v/>
      </c>
      <c r="E127" s="33" t="e">
        <f>VLOOKUP(Riferimenti!I121,Riferimenti!$A$2:$B$6,2,0)</f>
        <v>#N/A</v>
      </c>
      <c r="F127" s="32" t="str">
        <f>Riferimenti!J121</f>
        <v/>
      </c>
      <c r="G127" s="33" t="e">
        <f ca="1">VLOOKUP(Riferimenti!K121,Riferimenti!$A$20:$B$23,2,0)</f>
        <v>#N/A</v>
      </c>
      <c r="H127" s="37" t="str">
        <f>Riferimenti!L121</f>
        <v/>
      </c>
      <c r="I127" s="37" t="str">
        <f>Riferimenti!M121</f>
        <v/>
      </c>
      <c r="J127" s="37" t="str">
        <f>Riferimenti!N121</f>
        <v/>
      </c>
      <c r="K127" s="37" t="str">
        <f>Riferimenti!O121</f>
        <v/>
      </c>
      <c r="L127" s="37" t="str">
        <f>Riferimenti!P121</f>
        <v/>
      </c>
      <c r="M127" s="37" t="str">
        <f>Riferimenti!Q121</f>
        <v/>
      </c>
      <c r="N127" s="37" t="str">
        <f>Riferimenti!R121</f>
        <v/>
      </c>
      <c r="O127" s="37" t="str">
        <f>Riferimenti!S121</f>
        <v/>
      </c>
      <c r="P127" s="37" t="str">
        <f>Riferimenti!T121</f>
        <v/>
      </c>
      <c r="Q127" s="37" t="str">
        <f>Riferimenti!U121</f>
        <v/>
      </c>
      <c r="U127" s="2" t="b">
        <f t="shared" si="1"/>
        <v>1</v>
      </c>
    </row>
    <row r="128" spans="2:21" ht="37.5" customHeight="1" x14ac:dyDescent="0.2">
      <c r="B128" s="31" t="s">
        <v>722</v>
      </c>
      <c r="C128" s="32" t="str">
        <f ca="1">Riferimenti!G122</f>
        <v>Prodotti multimediali e siti internet</v>
      </c>
      <c r="D128" s="32" t="str">
        <f>Riferimenti!H122</f>
        <v>Nuovo portale dei servizi rilasciato in esercizio</v>
      </c>
      <c r="E128" s="33" t="str">
        <f>VLOOKUP(Riferimenti!I122,Riferimenti!$A$2:$B$6,2,0)</f>
        <v>si/no</v>
      </c>
      <c r="F128" s="32" t="str">
        <f>Riferimenti!J122</f>
        <v>Sistema di Monitoraggio PON</v>
      </c>
      <c r="G128" s="33" t="str">
        <f ca="1">VLOOKUP(Riferimenti!K122,Riferimenti!$A$20:$B$23,2,0)</f>
        <v>AS</v>
      </c>
      <c r="H128" s="37" t="str">
        <f>Riferimenti!L122</f>
        <v>NO</v>
      </c>
      <c r="I128" s="37" t="str">
        <f>Riferimenti!M122</f>
        <v>NO</v>
      </c>
      <c r="J128" s="37" t="str">
        <f>Riferimenti!N122</f>
        <v>NO</v>
      </c>
      <c r="K128" s="37" t="str">
        <f>Riferimenti!O122</f>
        <v>NO</v>
      </c>
      <c r="L128" s="37" t="str">
        <f>Riferimenti!P122</f>
        <v>NO</v>
      </c>
      <c r="M128" s="37" t="s">
        <v>28</v>
      </c>
      <c r="N128" s="37" t="str">
        <f>Riferimenti!R122</f>
        <v>SI</v>
      </c>
      <c r="O128" s="37" t="str">
        <f>Riferimenti!S122</f>
        <v>SI</v>
      </c>
      <c r="P128" s="37" t="str">
        <f>Riferimenti!T122</f>
        <v>SI</v>
      </c>
      <c r="Q128" s="37" t="str">
        <f>Riferimenti!U122</f>
        <v>SI</v>
      </c>
      <c r="U128" s="2" t="b">
        <f t="shared" si="1"/>
        <v>0</v>
      </c>
    </row>
    <row r="129" spans="2:21" ht="37.5" hidden="1" customHeight="1" x14ac:dyDescent="0.2">
      <c r="B129" s="31" t="s">
        <v>723</v>
      </c>
      <c r="C129" s="32" t="str">
        <f ca="1">Riferimenti!G123</f>
        <v/>
      </c>
      <c r="D129" s="32" t="str">
        <f>Riferimenti!H123</f>
        <v/>
      </c>
      <c r="E129" s="33" t="e">
        <f>VLOOKUP(Riferimenti!I123,Riferimenti!$A$2:$B$6,2,0)</f>
        <v>#N/A</v>
      </c>
      <c r="F129" s="32" t="str">
        <f>Riferimenti!J123</f>
        <v/>
      </c>
      <c r="G129" s="33" t="e">
        <f ca="1">VLOOKUP(Riferimenti!K123,Riferimenti!$A$20:$B$23,2,0)</f>
        <v>#N/A</v>
      </c>
      <c r="H129" s="37" t="str">
        <f>Riferimenti!L123</f>
        <v/>
      </c>
      <c r="I129" s="37" t="str">
        <f>Riferimenti!M123</f>
        <v/>
      </c>
      <c r="J129" s="37" t="str">
        <f>Riferimenti!N123</f>
        <v/>
      </c>
      <c r="K129" s="37" t="str">
        <f>Riferimenti!O123</f>
        <v/>
      </c>
      <c r="L129" s="37" t="str">
        <f>Riferimenti!P123</f>
        <v/>
      </c>
      <c r="M129" s="37" t="str">
        <f>Riferimenti!Q123</f>
        <v/>
      </c>
      <c r="N129" s="37" t="str">
        <f>Riferimenti!R123</f>
        <v/>
      </c>
      <c r="O129" s="37" t="str">
        <f>Riferimenti!S123</f>
        <v/>
      </c>
      <c r="P129" s="37" t="str">
        <f>Riferimenti!T123</f>
        <v/>
      </c>
      <c r="Q129" s="37" t="str">
        <f>Riferimenti!U123</f>
        <v/>
      </c>
      <c r="U129" s="2" t="b">
        <f t="shared" si="1"/>
        <v>1</v>
      </c>
    </row>
    <row r="130" spans="2:21" ht="37.5" hidden="1" customHeight="1" x14ac:dyDescent="0.2">
      <c r="B130" s="31" t="s">
        <v>724</v>
      </c>
      <c r="C130" s="32" t="str">
        <f ca="1">Riferimenti!G124</f>
        <v/>
      </c>
      <c r="D130" s="32" t="str">
        <f>Riferimenti!H124</f>
        <v/>
      </c>
      <c r="E130" s="33" t="e">
        <f>VLOOKUP(Riferimenti!I124,Riferimenti!$A$2:$B$6,2,0)</f>
        <v>#N/A</v>
      </c>
      <c r="F130" s="32" t="str">
        <f>Riferimenti!J124</f>
        <v/>
      </c>
      <c r="G130" s="33" t="e">
        <f ca="1">VLOOKUP(Riferimenti!K124,Riferimenti!$A$20:$B$23,2,0)</f>
        <v>#N/A</v>
      </c>
      <c r="H130" s="37" t="str">
        <f>Riferimenti!L124</f>
        <v/>
      </c>
      <c r="I130" s="37" t="str">
        <f>Riferimenti!M124</f>
        <v/>
      </c>
      <c r="J130" s="37" t="str">
        <f>Riferimenti!N124</f>
        <v/>
      </c>
      <c r="K130" s="37" t="str">
        <f>Riferimenti!O124</f>
        <v/>
      </c>
      <c r="L130" s="37" t="str">
        <f>Riferimenti!P124</f>
        <v/>
      </c>
      <c r="M130" s="37" t="str">
        <f>Riferimenti!Q124</f>
        <v/>
      </c>
      <c r="N130" s="37" t="str">
        <f>Riferimenti!R124</f>
        <v/>
      </c>
      <c r="O130" s="37" t="str">
        <f>Riferimenti!S124</f>
        <v/>
      </c>
      <c r="P130" s="37" t="str">
        <f>Riferimenti!T124</f>
        <v/>
      </c>
      <c r="Q130" s="37" t="str">
        <f>Riferimenti!U124</f>
        <v/>
      </c>
      <c r="U130" s="2" t="b">
        <f t="shared" si="1"/>
        <v>1</v>
      </c>
    </row>
    <row r="131" spans="2:21" ht="37.5" hidden="1" customHeight="1" x14ac:dyDescent="0.2">
      <c r="B131" s="31" t="s">
        <v>725</v>
      </c>
      <c r="C131" s="32" t="str">
        <f ca="1">Riferimenti!G125</f>
        <v>Prodotti multimediali e siti internet</v>
      </c>
      <c r="D131" s="32" t="str">
        <f>Riferimenti!H125</f>
        <v/>
      </c>
      <c r="E131" s="33" t="e">
        <f>VLOOKUP(Riferimenti!I125,Riferimenti!$A$2:$B$6,2,0)</f>
        <v>#N/A</v>
      </c>
      <c r="F131" s="32" t="str">
        <f>Riferimenti!J125</f>
        <v/>
      </c>
      <c r="G131" s="33" t="str">
        <f ca="1">VLOOKUP(Riferimenti!K125,Riferimenti!$A$20:$B$23,2,0)</f>
        <v>PS</v>
      </c>
      <c r="H131" s="37" t="str">
        <f>Riferimenti!L125</f>
        <v/>
      </c>
      <c r="I131" s="37" t="str">
        <f>Riferimenti!M125</f>
        <v/>
      </c>
      <c r="J131" s="37" t="str">
        <f>Riferimenti!N125</f>
        <v/>
      </c>
      <c r="K131" s="37" t="str">
        <f>Riferimenti!O125</f>
        <v/>
      </c>
      <c r="L131" s="37" t="str">
        <f>Riferimenti!P125</f>
        <v/>
      </c>
      <c r="M131" s="37" t="str">
        <f>Riferimenti!Q125</f>
        <v/>
      </c>
      <c r="N131" s="37" t="str">
        <f>Riferimenti!R125</f>
        <v/>
      </c>
      <c r="O131" s="37" t="str">
        <f>Riferimenti!S125</f>
        <v/>
      </c>
      <c r="P131" s="37" t="str">
        <f>Riferimenti!T125</f>
        <v/>
      </c>
      <c r="Q131" s="37" t="str">
        <f>Riferimenti!U125</f>
        <v/>
      </c>
      <c r="U131" s="2" t="b">
        <f t="shared" si="1"/>
        <v>1</v>
      </c>
    </row>
    <row r="132" spans="2:21" ht="37.5" hidden="1" customHeight="1" x14ac:dyDescent="0.2">
      <c r="B132" s="31" t="s">
        <v>726</v>
      </c>
      <c r="C132" s="32" t="str">
        <f ca="1">Riferimenti!G126</f>
        <v/>
      </c>
      <c r="D132" s="32" t="str">
        <f>Riferimenti!H126</f>
        <v/>
      </c>
      <c r="E132" s="33" t="e">
        <f>VLOOKUP(Riferimenti!I126,Riferimenti!$A$2:$B$6,2,0)</f>
        <v>#N/A</v>
      </c>
      <c r="F132" s="32" t="str">
        <f>Riferimenti!J126</f>
        <v/>
      </c>
      <c r="G132" s="33" t="e">
        <f ca="1">VLOOKUP(Riferimenti!K126,Riferimenti!$A$20:$B$23,2,0)</f>
        <v>#N/A</v>
      </c>
      <c r="H132" s="37" t="str">
        <f>Riferimenti!L126</f>
        <v/>
      </c>
      <c r="I132" s="37" t="str">
        <f>Riferimenti!M126</f>
        <v/>
      </c>
      <c r="J132" s="37" t="str">
        <f>Riferimenti!N126</f>
        <v/>
      </c>
      <c r="K132" s="37" t="str">
        <f>Riferimenti!O126</f>
        <v/>
      </c>
      <c r="L132" s="37" t="str">
        <f>Riferimenti!P126</f>
        <v/>
      </c>
      <c r="M132" s="37" t="str">
        <f>Riferimenti!Q126</f>
        <v/>
      </c>
      <c r="N132" s="37" t="str">
        <f>Riferimenti!R126</f>
        <v/>
      </c>
      <c r="O132" s="37" t="str">
        <f>Riferimenti!S126</f>
        <v/>
      </c>
      <c r="P132" s="37" t="str">
        <f>Riferimenti!T126</f>
        <v/>
      </c>
      <c r="Q132" s="37" t="str">
        <f>Riferimenti!U126</f>
        <v/>
      </c>
      <c r="U132" s="2" t="b">
        <f t="shared" si="1"/>
        <v>1</v>
      </c>
    </row>
    <row r="133" spans="2:21" ht="37.5" hidden="1" customHeight="1" x14ac:dyDescent="0.2">
      <c r="B133" s="31" t="s">
        <v>727</v>
      </c>
      <c r="C133" s="32" t="str">
        <f ca="1">Riferimenti!G127</f>
        <v/>
      </c>
      <c r="D133" s="32" t="str">
        <f>Riferimenti!H127</f>
        <v/>
      </c>
      <c r="E133" s="33" t="e">
        <f>VLOOKUP(Riferimenti!I127,Riferimenti!$A$2:$B$6,2,0)</f>
        <v>#N/A</v>
      </c>
      <c r="F133" s="32" t="str">
        <f>Riferimenti!J127</f>
        <v/>
      </c>
      <c r="G133" s="33" t="e">
        <f ca="1">VLOOKUP(Riferimenti!K127,Riferimenti!$A$20:$B$23,2,0)</f>
        <v>#N/A</v>
      </c>
      <c r="H133" s="37" t="str">
        <f>Riferimenti!L127</f>
        <v/>
      </c>
      <c r="I133" s="37" t="str">
        <f>Riferimenti!M127</f>
        <v/>
      </c>
      <c r="J133" s="37" t="str">
        <f>Riferimenti!N127</f>
        <v/>
      </c>
      <c r="K133" s="37" t="str">
        <f>Riferimenti!O127</f>
        <v/>
      </c>
      <c r="L133" s="37" t="str">
        <f>Riferimenti!P127</f>
        <v/>
      </c>
      <c r="M133" s="37" t="str">
        <f>Riferimenti!Q127</f>
        <v/>
      </c>
      <c r="N133" s="37" t="str">
        <f>Riferimenti!R127</f>
        <v/>
      </c>
      <c r="O133" s="37" t="str">
        <f>Riferimenti!S127</f>
        <v/>
      </c>
      <c r="P133" s="37" t="str">
        <f>Riferimenti!T127</f>
        <v/>
      </c>
      <c r="Q133" s="37" t="str">
        <f>Riferimenti!U127</f>
        <v/>
      </c>
      <c r="U133" s="2" t="b">
        <f t="shared" si="1"/>
        <v>1</v>
      </c>
    </row>
    <row r="134" spans="2:21" ht="37.5" hidden="1" customHeight="1" x14ac:dyDescent="0.2">
      <c r="B134" s="31" t="s">
        <v>728</v>
      </c>
      <c r="C134" s="32" t="str">
        <f ca="1">Riferimenti!G128</f>
        <v>Prodotti multimediali e siti internet</v>
      </c>
      <c r="D134" s="32" t="str">
        <f>Riferimenti!H128</f>
        <v/>
      </c>
      <c r="E134" s="33" t="e">
        <f>VLOOKUP(Riferimenti!I128,Riferimenti!$A$2:$B$6,2,0)</f>
        <v>#N/A</v>
      </c>
      <c r="F134" s="32" t="str">
        <f>Riferimenti!J128</f>
        <v/>
      </c>
      <c r="G134" s="33" t="str">
        <f ca="1">VLOOKUP(Riferimenti!K128,Riferimenti!$A$20:$B$23,2,0)</f>
        <v>T</v>
      </c>
      <c r="H134" s="37" t="str">
        <f>Riferimenti!L128</f>
        <v/>
      </c>
      <c r="I134" s="37" t="str">
        <f>Riferimenti!M128</f>
        <v/>
      </c>
      <c r="J134" s="37" t="str">
        <f>Riferimenti!N128</f>
        <v/>
      </c>
      <c r="K134" s="37" t="str">
        <f>Riferimenti!O128</f>
        <v/>
      </c>
      <c r="L134" s="37" t="str">
        <f>Riferimenti!P128</f>
        <v/>
      </c>
      <c r="M134" s="37" t="str">
        <f>Riferimenti!Q128</f>
        <v/>
      </c>
      <c r="N134" s="37" t="str">
        <f>Riferimenti!R128</f>
        <v/>
      </c>
      <c r="O134" s="37" t="str">
        <f>Riferimenti!S128</f>
        <v/>
      </c>
      <c r="P134" s="37" t="str">
        <f>Riferimenti!T128</f>
        <v/>
      </c>
      <c r="Q134" s="37" t="str">
        <f>Riferimenti!U128</f>
        <v/>
      </c>
      <c r="U134" s="2" t="b">
        <f t="shared" si="1"/>
        <v>1</v>
      </c>
    </row>
    <row r="135" spans="2:21" ht="37.5" hidden="1" customHeight="1" x14ac:dyDescent="0.2">
      <c r="B135" s="31" t="s">
        <v>729</v>
      </c>
      <c r="C135" s="32" t="str">
        <f ca="1">Riferimenti!G129</f>
        <v/>
      </c>
      <c r="D135" s="32" t="str">
        <f>Riferimenti!H129</f>
        <v/>
      </c>
      <c r="E135" s="33" t="e">
        <f>VLOOKUP(Riferimenti!I129,Riferimenti!$A$2:$B$6,2,0)</f>
        <v>#N/A</v>
      </c>
      <c r="F135" s="32" t="str">
        <f>Riferimenti!J129</f>
        <v/>
      </c>
      <c r="G135" s="33" t="e">
        <f ca="1">VLOOKUP(Riferimenti!K129,Riferimenti!$A$20:$B$23,2,0)</f>
        <v>#N/A</v>
      </c>
      <c r="H135" s="37" t="str">
        <f>Riferimenti!L129</f>
        <v/>
      </c>
      <c r="I135" s="37" t="str">
        <f>Riferimenti!M129</f>
        <v/>
      </c>
      <c r="J135" s="37" t="str">
        <f>Riferimenti!N129</f>
        <v/>
      </c>
      <c r="K135" s="37" t="str">
        <f>Riferimenti!O129</f>
        <v/>
      </c>
      <c r="L135" s="37" t="str">
        <f>Riferimenti!P129</f>
        <v/>
      </c>
      <c r="M135" s="37" t="str">
        <f>Riferimenti!Q129</f>
        <v/>
      </c>
      <c r="N135" s="37" t="str">
        <f>Riferimenti!R129</f>
        <v/>
      </c>
      <c r="O135" s="37" t="str">
        <f>Riferimenti!S129</f>
        <v/>
      </c>
      <c r="P135" s="37" t="str">
        <f>Riferimenti!T129</f>
        <v/>
      </c>
      <c r="Q135" s="37" t="str">
        <f>Riferimenti!U129</f>
        <v/>
      </c>
      <c r="U135" s="2" t="b">
        <f t="shared" si="1"/>
        <v>1</v>
      </c>
    </row>
    <row r="136" spans="2:21" ht="37.5" hidden="1" customHeight="1" x14ac:dyDescent="0.2">
      <c r="B136" s="31" t="s">
        <v>730</v>
      </c>
      <c r="C136" s="32" t="str">
        <f ca="1">Riferimenti!G130</f>
        <v/>
      </c>
      <c r="D136" s="32" t="str">
        <f>Riferimenti!H130</f>
        <v/>
      </c>
      <c r="E136" s="33" t="e">
        <f>VLOOKUP(Riferimenti!I130,Riferimenti!$A$2:$B$6,2,0)</f>
        <v>#N/A</v>
      </c>
      <c r="F136" s="32" t="str">
        <f>Riferimenti!J130</f>
        <v/>
      </c>
      <c r="G136" s="33" t="e">
        <f ca="1">VLOOKUP(Riferimenti!K130,Riferimenti!$A$20:$B$23,2,0)</f>
        <v>#N/A</v>
      </c>
      <c r="H136" s="37" t="str">
        <f>Riferimenti!L130</f>
        <v/>
      </c>
      <c r="I136" s="37" t="str">
        <f>Riferimenti!M130</f>
        <v/>
      </c>
      <c r="J136" s="37" t="str">
        <f>Riferimenti!N130</f>
        <v/>
      </c>
      <c r="K136" s="37" t="str">
        <f>Riferimenti!O130</f>
        <v/>
      </c>
      <c r="L136" s="37" t="str">
        <f>Riferimenti!P130</f>
        <v/>
      </c>
      <c r="M136" s="37" t="str">
        <f>Riferimenti!Q130</f>
        <v/>
      </c>
      <c r="N136" s="37" t="str">
        <f>Riferimenti!R130</f>
        <v/>
      </c>
      <c r="O136" s="37" t="str">
        <f>Riferimenti!S130</f>
        <v/>
      </c>
      <c r="P136" s="37" t="str">
        <f>Riferimenti!T130</f>
        <v/>
      </c>
      <c r="Q136" s="37" t="str">
        <f>Riferimenti!U130</f>
        <v/>
      </c>
      <c r="U136" s="2" t="b">
        <f t="shared" si="1"/>
        <v>1</v>
      </c>
    </row>
    <row r="137" spans="2:21" ht="37.5" hidden="1" customHeight="1" x14ac:dyDescent="0.2">
      <c r="B137" s="31" t="s">
        <v>731</v>
      </c>
      <c r="C137" s="32" t="str">
        <f ca="1">Riferimenti!G131</f>
        <v>Prodotti multimediali e siti internet</v>
      </c>
      <c r="D137" s="32" t="str">
        <f>Riferimenti!H131</f>
        <v/>
      </c>
      <c r="E137" s="33" t="e">
        <f>VLOOKUP(Riferimenti!I131,Riferimenti!$A$2:$B$6,2,0)</f>
        <v>#N/A</v>
      </c>
      <c r="F137" s="32" t="str">
        <f>Riferimenti!J131</f>
        <v/>
      </c>
      <c r="G137" s="33" t="str">
        <f ca="1">VLOOKUP(Riferimenti!K131,Riferimenti!$A$20:$B$23,2,0)</f>
        <v>MS</v>
      </c>
      <c r="H137" s="37" t="str">
        <f>Riferimenti!L131</f>
        <v/>
      </c>
      <c r="I137" s="37" t="str">
        <f>Riferimenti!M131</f>
        <v/>
      </c>
      <c r="J137" s="37" t="str">
        <f>Riferimenti!N131</f>
        <v/>
      </c>
      <c r="K137" s="37" t="str">
        <f>Riferimenti!O131</f>
        <v/>
      </c>
      <c r="L137" s="37" t="str">
        <f>Riferimenti!P131</f>
        <v/>
      </c>
      <c r="M137" s="37" t="str">
        <f>Riferimenti!Q131</f>
        <v/>
      </c>
      <c r="N137" s="37" t="str">
        <f>Riferimenti!R131</f>
        <v/>
      </c>
      <c r="O137" s="37" t="str">
        <f>Riferimenti!S131</f>
        <v/>
      </c>
      <c r="P137" s="37" t="str">
        <f>Riferimenti!T131</f>
        <v/>
      </c>
      <c r="Q137" s="37" t="str">
        <f>Riferimenti!U131</f>
        <v/>
      </c>
      <c r="U137" s="2" t="b">
        <f t="shared" ref="U137:U200" si="2">OR(D137="",D137=0)</f>
        <v>1</v>
      </c>
    </row>
    <row r="138" spans="2:21" ht="37.5" hidden="1" customHeight="1" x14ac:dyDescent="0.2">
      <c r="B138" s="31" t="s">
        <v>732</v>
      </c>
      <c r="C138" s="32" t="str">
        <f ca="1">Riferimenti!G132</f>
        <v/>
      </c>
      <c r="D138" s="32" t="str">
        <f>Riferimenti!H132</f>
        <v/>
      </c>
      <c r="E138" s="33" t="e">
        <f>VLOOKUP(Riferimenti!I132,Riferimenti!$A$2:$B$6,2,0)</f>
        <v>#N/A</v>
      </c>
      <c r="F138" s="32" t="str">
        <f>Riferimenti!J132</f>
        <v/>
      </c>
      <c r="G138" s="33" t="e">
        <f ca="1">VLOOKUP(Riferimenti!K132,Riferimenti!$A$20:$B$23,2,0)</f>
        <v>#N/A</v>
      </c>
      <c r="H138" s="37" t="str">
        <f>Riferimenti!L132</f>
        <v/>
      </c>
      <c r="I138" s="37" t="str">
        <f>Riferimenti!M132</f>
        <v/>
      </c>
      <c r="J138" s="37" t="str">
        <f>Riferimenti!N132</f>
        <v/>
      </c>
      <c r="K138" s="37" t="str">
        <f>Riferimenti!O132</f>
        <v/>
      </c>
      <c r="L138" s="37" t="str">
        <f>Riferimenti!P132</f>
        <v/>
      </c>
      <c r="M138" s="37" t="str">
        <f>Riferimenti!Q132</f>
        <v/>
      </c>
      <c r="N138" s="37" t="str">
        <f>Riferimenti!R132</f>
        <v/>
      </c>
      <c r="O138" s="37" t="str">
        <f>Riferimenti!S132</f>
        <v/>
      </c>
      <c r="P138" s="37" t="str">
        <f>Riferimenti!T132</f>
        <v/>
      </c>
      <c r="Q138" s="37" t="str">
        <f>Riferimenti!U132</f>
        <v/>
      </c>
      <c r="U138" s="2" t="b">
        <f t="shared" si="2"/>
        <v>1</v>
      </c>
    </row>
    <row r="139" spans="2:21" ht="37.5" hidden="1" customHeight="1" x14ac:dyDescent="0.2">
      <c r="B139" s="31" t="s">
        <v>733</v>
      </c>
      <c r="C139" s="32" t="str">
        <f ca="1">Riferimenti!G133</f>
        <v/>
      </c>
      <c r="D139" s="32" t="str">
        <f>Riferimenti!H133</f>
        <v/>
      </c>
      <c r="E139" s="33" t="e">
        <f>VLOOKUP(Riferimenti!I133,Riferimenti!$A$2:$B$6,2,0)</f>
        <v>#N/A</v>
      </c>
      <c r="F139" s="32" t="str">
        <f>Riferimenti!J133</f>
        <v/>
      </c>
      <c r="G139" s="33" t="e">
        <f ca="1">VLOOKUP(Riferimenti!K133,Riferimenti!$A$20:$B$23,2,0)</f>
        <v>#N/A</v>
      </c>
      <c r="H139" s="37" t="str">
        <f>Riferimenti!L133</f>
        <v/>
      </c>
      <c r="I139" s="37" t="str">
        <f>Riferimenti!M133</f>
        <v/>
      </c>
      <c r="J139" s="37" t="str">
        <f>Riferimenti!N133</f>
        <v/>
      </c>
      <c r="K139" s="37" t="str">
        <f>Riferimenti!O133</f>
        <v/>
      </c>
      <c r="L139" s="37" t="str">
        <f>Riferimenti!P133</f>
        <v/>
      </c>
      <c r="M139" s="37" t="str">
        <f>Riferimenti!Q133</f>
        <v/>
      </c>
      <c r="N139" s="37" t="str">
        <f>Riferimenti!R133</f>
        <v/>
      </c>
      <c r="O139" s="37" t="str">
        <f>Riferimenti!S133</f>
        <v/>
      </c>
      <c r="P139" s="37" t="str">
        <f>Riferimenti!T133</f>
        <v/>
      </c>
      <c r="Q139" s="37" t="str">
        <f>Riferimenti!U133</f>
        <v/>
      </c>
      <c r="U139" s="2" t="b">
        <f t="shared" si="2"/>
        <v>1</v>
      </c>
    </row>
    <row r="140" spans="2:21" ht="37.5" customHeight="1" x14ac:dyDescent="0.2">
      <c r="B140" s="31" t="s">
        <v>734</v>
      </c>
      <c r="C140" s="32" t="str">
        <f ca="1">Riferimenti!G134</f>
        <v>Applicativi e sistemi informativi (sviluppo app, rilascio funzionalità aggiuntive, etc.)</v>
      </c>
      <c r="D140" s="32" t="str">
        <f>Riferimenti!H134</f>
        <v>n° di applicazioni mobile rilasciate in esercizio</v>
      </c>
      <c r="E140" s="33" t="str">
        <f>VLOOKUP(Riferimenti!I134,Riferimenti!$A$2:$B$6,2,0)</f>
        <v>si/no</v>
      </c>
      <c r="F140" s="32" t="str">
        <f>Riferimenti!J134</f>
        <v>Sistema di Monitoraggio PON</v>
      </c>
      <c r="G140" s="33" t="str">
        <f ca="1">VLOOKUP(Riferimenti!K134,Riferimenti!$A$20:$B$23,2,0)</f>
        <v>AS</v>
      </c>
      <c r="H140" s="37" t="str">
        <f>Riferimenti!L134</f>
        <v>NO</v>
      </c>
      <c r="I140" s="37" t="str">
        <f>Riferimenti!M134</f>
        <v>NO</v>
      </c>
      <c r="J140" s="37" t="str">
        <f>Riferimenti!N134</f>
        <v>NO</v>
      </c>
      <c r="K140" s="37" t="str">
        <f>Riferimenti!O134</f>
        <v>NO</v>
      </c>
      <c r="L140" s="37" t="str">
        <f>Riferimenti!P134</f>
        <v>NO</v>
      </c>
      <c r="M140" s="37" t="s">
        <v>28</v>
      </c>
      <c r="N140" s="37" t="str">
        <f>Riferimenti!R134</f>
        <v>SI</v>
      </c>
      <c r="O140" s="37" t="str">
        <f>Riferimenti!S134</f>
        <v>SI</v>
      </c>
      <c r="P140" s="37" t="str">
        <f>Riferimenti!T134</f>
        <v>SI</v>
      </c>
      <c r="Q140" s="37" t="str">
        <f>Riferimenti!U134</f>
        <v>SI</v>
      </c>
      <c r="U140" s="2" t="b">
        <f t="shared" si="2"/>
        <v>0</v>
      </c>
    </row>
    <row r="141" spans="2:21" ht="37.5" hidden="1" customHeight="1" x14ac:dyDescent="0.2">
      <c r="B141" s="31" t="s">
        <v>735</v>
      </c>
      <c r="C141" s="32" t="str">
        <f ca="1">Riferimenti!G135</f>
        <v/>
      </c>
      <c r="D141" s="32" t="str">
        <f>Riferimenti!H135</f>
        <v/>
      </c>
      <c r="E141" s="33" t="e">
        <f>VLOOKUP(Riferimenti!I135,Riferimenti!$A$2:$B$6,2,0)</f>
        <v>#N/A</v>
      </c>
      <c r="F141" s="32" t="str">
        <f>Riferimenti!J135</f>
        <v/>
      </c>
      <c r="G141" s="33" t="e">
        <f ca="1">VLOOKUP(Riferimenti!K135,Riferimenti!$A$20:$B$23,2,0)</f>
        <v>#N/A</v>
      </c>
      <c r="H141" s="37" t="str">
        <f>Riferimenti!L135</f>
        <v/>
      </c>
      <c r="I141" s="37" t="str">
        <f>Riferimenti!M135</f>
        <v/>
      </c>
      <c r="J141" s="37" t="str">
        <f>Riferimenti!N135</f>
        <v/>
      </c>
      <c r="K141" s="37" t="str">
        <f>Riferimenti!O135</f>
        <v/>
      </c>
      <c r="L141" s="37" t="str">
        <f>Riferimenti!P135</f>
        <v/>
      </c>
      <c r="M141" s="37" t="str">
        <f>Riferimenti!Q135</f>
        <v/>
      </c>
      <c r="N141" s="37" t="str">
        <f>Riferimenti!R135</f>
        <v/>
      </c>
      <c r="O141" s="37" t="str">
        <f>Riferimenti!S135</f>
        <v/>
      </c>
      <c r="P141" s="37" t="str">
        <f>Riferimenti!T135</f>
        <v/>
      </c>
      <c r="Q141" s="37" t="str">
        <f>Riferimenti!U135</f>
        <v/>
      </c>
      <c r="U141" s="2" t="b">
        <f t="shared" si="2"/>
        <v>1</v>
      </c>
    </row>
    <row r="142" spans="2:21" ht="37.5" hidden="1" customHeight="1" x14ac:dyDescent="0.2">
      <c r="B142" s="31" t="s">
        <v>736</v>
      </c>
      <c r="C142" s="32" t="str">
        <f ca="1">Riferimenti!G136</f>
        <v/>
      </c>
      <c r="D142" s="32" t="str">
        <f>Riferimenti!H136</f>
        <v/>
      </c>
      <c r="E142" s="33" t="e">
        <f>VLOOKUP(Riferimenti!I136,Riferimenti!$A$2:$B$6,2,0)</f>
        <v>#N/A</v>
      </c>
      <c r="F142" s="32" t="str">
        <f>Riferimenti!J136</f>
        <v/>
      </c>
      <c r="G142" s="33" t="e">
        <f ca="1">VLOOKUP(Riferimenti!K136,Riferimenti!$A$20:$B$23,2,0)</f>
        <v>#N/A</v>
      </c>
      <c r="H142" s="37" t="str">
        <f>Riferimenti!L136</f>
        <v/>
      </c>
      <c r="I142" s="37" t="str">
        <f>Riferimenti!M136</f>
        <v/>
      </c>
      <c r="J142" s="37" t="str">
        <f>Riferimenti!N136</f>
        <v/>
      </c>
      <c r="K142" s="37" t="str">
        <f>Riferimenti!O136</f>
        <v/>
      </c>
      <c r="L142" s="37" t="str">
        <f>Riferimenti!P136</f>
        <v/>
      </c>
      <c r="M142" s="37" t="str">
        <f>Riferimenti!Q136</f>
        <v/>
      </c>
      <c r="N142" s="37" t="str">
        <f>Riferimenti!R136</f>
        <v/>
      </c>
      <c r="O142" s="37" t="str">
        <f>Riferimenti!S136</f>
        <v/>
      </c>
      <c r="P142" s="37" t="str">
        <f>Riferimenti!T136</f>
        <v/>
      </c>
      <c r="Q142" s="37" t="str">
        <f>Riferimenti!U136</f>
        <v/>
      </c>
      <c r="U142" s="2" t="b">
        <f t="shared" si="2"/>
        <v>1</v>
      </c>
    </row>
    <row r="143" spans="2:21" ht="37.5" hidden="1" customHeight="1" x14ac:dyDescent="0.2">
      <c r="B143" s="31" t="s">
        <v>737</v>
      </c>
      <c r="C143" s="32" t="str">
        <f ca="1">Riferimenti!G137</f>
        <v>Applicativi e sistemi informativi (sviluppo app, rilascio funzionalità aggiuntive, etc.)</v>
      </c>
      <c r="D143" s="32" t="str">
        <f>Riferimenti!H137</f>
        <v/>
      </c>
      <c r="E143" s="33" t="e">
        <f>VLOOKUP(Riferimenti!I137,Riferimenti!$A$2:$B$6,2,0)</f>
        <v>#N/A</v>
      </c>
      <c r="F143" s="32" t="str">
        <f>Riferimenti!J137</f>
        <v/>
      </c>
      <c r="G143" s="33" t="str">
        <f ca="1">VLOOKUP(Riferimenti!K137,Riferimenti!$A$20:$B$23,2,0)</f>
        <v>PS</v>
      </c>
      <c r="H143" s="37" t="str">
        <f>Riferimenti!L137</f>
        <v/>
      </c>
      <c r="I143" s="37" t="str">
        <f>Riferimenti!M137</f>
        <v/>
      </c>
      <c r="J143" s="37" t="str">
        <f>Riferimenti!N137</f>
        <v/>
      </c>
      <c r="K143" s="37" t="str">
        <f>Riferimenti!O137</f>
        <v/>
      </c>
      <c r="L143" s="37" t="str">
        <f>Riferimenti!P137</f>
        <v/>
      </c>
      <c r="M143" s="37" t="str">
        <f>Riferimenti!Q137</f>
        <v/>
      </c>
      <c r="N143" s="37" t="str">
        <f>Riferimenti!R137</f>
        <v/>
      </c>
      <c r="O143" s="37" t="str">
        <f>Riferimenti!S137</f>
        <v/>
      </c>
      <c r="P143" s="37" t="str">
        <f>Riferimenti!T137</f>
        <v/>
      </c>
      <c r="Q143" s="37" t="str">
        <f>Riferimenti!U137</f>
        <v/>
      </c>
      <c r="U143" s="2" t="b">
        <f t="shared" si="2"/>
        <v>1</v>
      </c>
    </row>
    <row r="144" spans="2:21" ht="37.5" hidden="1" customHeight="1" x14ac:dyDescent="0.2">
      <c r="B144" s="31" t="s">
        <v>738</v>
      </c>
      <c r="C144" s="32" t="str">
        <f ca="1">Riferimenti!G138</f>
        <v/>
      </c>
      <c r="D144" s="32" t="str">
        <f>Riferimenti!H138</f>
        <v/>
      </c>
      <c r="E144" s="33" t="e">
        <f>VLOOKUP(Riferimenti!I138,Riferimenti!$A$2:$B$6,2,0)</f>
        <v>#N/A</v>
      </c>
      <c r="F144" s="32" t="str">
        <f>Riferimenti!J138</f>
        <v/>
      </c>
      <c r="G144" s="33" t="e">
        <f ca="1">VLOOKUP(Riferimenti!K138,Riferimenti!$A$20:$B$23,2,0)</f>
        <v>#N/A</v>
      </c>
      <c r="H144" s="37" t="str">
        <f>Riferimenti!L138</f>
        <v/>
      </c>
      <c r="I144" s="37" t="str">
        <f>Riferimenti!M138</f>
        <v/>
      </c>
      <c r="J144" s="37" t="str">
        <f>Riferimenti!N138</f>
        <v/>
      </c>
      <c r="K144" s="37" t="str">
        <f>Riferimenti!O138</f>
        <v/>
      </c>
      <c r="L144" s="37" t="str">
        <f>Riferimenti!P138</f>
        <v/>
      </c>
      <c r="M144" s="37" t="str">
        <f>Riferimenti!Q138</f>
        <v/>
      </c>
      <c r="N144" s="37" t="str">
        <f>Riferimenti!R138</f>
        <v/>
      </c>
      <c r="O144" s="37" t="str">
        <f>Riferimenti!S138</f>
        <v/>
      </c>
      <c r="P144" s="37" t="str">
        <f>Riferimenti!T138</f>
        <v/>
      </c>
      <c r="Q144" s="37" t="str">
        <f>Riferimenti!U138</f>
        <v/>
      </c>
      <c r="U144" s="2" t="b">
        <f t="shared" si="2"/>
        <v>1</v>
      </c>
    </row>
    <row r="145" spans="2:21" ht="37.5" hidden="1" customHeight="1" x14ac:dyDescent="0.2">
      <c r="B145" s="31" t="s">
        <v>739</v>
      </c>
      <c r="C145" s="32" t="str">
        <f ca="1">Riferimenti!G139</f>
        <v/>
      </c>
      <c r="D145" s="32" t="str">
        <f>Riferimenti!H139</f>
        <v/>
      </c>
      <c r="E145" s="33" t="e">
        <f>VLOOKUP(Riferimenti!I139,Riferimenti!$A$2:$B$6,2,0)</f>
        <v>#N/A</v>
      </c>
      <c r="F145" s="32" t="str">
        <f>Riferimenti!J139</f>
        <v/>
      </c>
      <c r="G145" s="33" t="e">
        <f ca="1">VLOOKUP(Riferimenti!K139,Riferimenti!$A$20:$B$23,2,0)</f>
        <v>#N/A</v>
      </c>
      <c r="H145" s="37" t="str">
        <f>Riferimenti!L139</f>
        <v/>
      </c>
      <c r="I145" s="37" t="str">
        <f>Riferimenti!M139</f>
        <v/>
      </c>
      <c r="J145" s="37" t="str">
        <f>Riferimenti!N139</f>
        <v/>
      </c>
      <c r="K145" s="37" t="str">
        <f>Riferimenti!O139</f>
        <v/>
      </c>
      <c r="L145" s="37" t="str">
        <f>Riferimenti!P139</f>
        <v/>
      </c>
      <c r="M145" s="37" t="str">
        <f>Riferimenti!Q139</f>
        <v/>
      </c>
      <c r="N145" s="37" t="str">
        <f>Riferimenti!R139</f>
        <v/>
      </c>
      <c r="O145" s="37" t="str">
        <f>Riferimenti!S139</f>
        <v/>
      </c>
      <c r="P145" s="37" t="str">
        <f>Riferimenti!T139</f>
        <v/>
      </c>
      <c r="Q145" s="37" t="str">
        <f>Riferimenti!U139</f>
        <v/>
      </c>
      <c r="U145" s="2" t="b">
        <f t="shared" si="2"/>
        <v>1</v>
      </c>
    </row>
    <row r="146" spans="2:21" ht="37.5" hidden="1" customHeight="1" x14ac:dyDescent="0.2">
      <c r="B146" s="31" t="s">
        <v>740</v>
      </c>
      <c r="C146" s="32" t="str">
        <f ca="1">Riferimenti!G140</f>
        <v>Applicativi e sistemi informativi (sviluppo app, rilascio funzionalità aggiuntive, etc.)</v>
      </c>
      <c r="D146" s="32" t="str">
        <f>Riferimenti!H140</f>
        <v/>
      </c>
      <c r="E146" s="33" t="e">
        <f>VLOOKUP(Riferimenti!I140,Riferimenti!$A$2:$B$6,2,0)</f>
        <v>#N/A</v>
      </c>
      <c r="F146" s="32" t="str">
        <f>Riferimenti!J140</f>
        <v/>
      </c>
      <c r="G146" s="33" t="str">
        <f ca="1">VLOOKUP(Riferimenti!K140,Riferimenti!$A$20:$B$23,2,0)</f>
        <v>T</v>
      </c>
      <c r="H146" s="37" t="str">
        <f>Riferimenti!L140</f>
        <v/>
      </c>
      <c r="I146" s="37" t="str">
        <f>Riferimenti!M140</f>
        <v/>
      </c>
      <c r="J146" s="37" t="str">
        <f>Riferimenti!N140</f>
        <v/>
      </c>
      <c r="K146" s="37" t="str">
        <f>Riferimenti!O140</f>
        <v/>
      </c>
      <c r="L146" s="37" t="str">
        <f>Riferimenti!P140</f>
        <v/>
      </c>
      <c r="M146" s="37" t="str">
        <f>Riferimenti!Q140</f>
        <v/>
      </c>
      <c r="N146" s="37" t="str">
        <f>Riferimenti!R140</f>
        <v/>
      </c>
      <c r="O146" s="37" t="str">
        <f>Riferimenti!S140</f>
        <v/>
      </c>
      <c r="P146" s="37" t="str">
        <f>Riferimenti!T140</f>
        <v/>
      </c>
      <c r="Q146" s="37" t="str">
        <f>Riferimenti!U140</f>
        <v/>
      </c>
      <c r="U146" s="2" t="b">
        <f t="shared" si="2"/>
        <v>1</v>
      </c>
    </row>
    <row r="147" spans="2:21" ht="37.5" hidden="1" customHeight="1" x14ac:dyDescent="0.2">
      <c r="B147" s="31" t="s">
        <v>741</v>
      </c>
      <c r="C147" s="32" t="str">
        <f ca="1">Riferimenti!G141</f>
        <v/>
      </c>
      <c r="D147" s="32" t="str">
        <f>Riferimenti!H141</f>
        <v/>
      </c>
      <c r="E147" s="33" t="e">
        <f>VLOOKUP(Riferimenti!I141,Riferimenti!$A$2:$B$6,2,0)</f>
        <v>#N/A</v>
      </c>
      <c r="F147" s="32" t="str">
        <f>Riferimenti!J141</f>
        <v/>
      </c>
      <c r="G147" s="33" t="e">
        <f ca="1">VLOOKUP(Riferimenti!K141,Riferimenti!$A$20:$B$23,2,0)</f>
        <v>#N/A</v>
      </c>
      <c r="H147" s="37" t="str">
        <f>Riferimenti!L141</f>
        <v/>
      </c>
      <c r="I147" s="37" t="str">
        <f>Riferimenti!M141</f>
        <v/>
      </c>
      <c r="J147" s="37" t="str">
        <f>Riferimenti!N141</f>
        <v/>
      </c>
      <c r="K147" s="37" t="str">
        <f>Riferimenti!O141</f>
        <v/>
      </c>
      <c r="L147" s="37" t="str">
        <f>Riferimenti!P141</f>
        <v/>
      </c>
      <c r="M147" s="37" t="str">
        <f>Riferimenti!Q141</f>
        <v/>
      </c>
      <c r="N147" s="37" t="str">
        <f>Riferimenti!R141</f>
        <v/>
      </c>
      <c r="O147" s="37" t="str">
        <f>Riferimenti!S141</f>
        <v/>
      </c>
      <c r="P147" s="37" t="str">
        <f>Riferimenti!T141</f>
        <v/>
      </c>
      <c r="Q147" s="37" t="str">
        <f>Riferimenti!U141</f>
        <v/>
      </c>
      <c r="U147" s="2" t="b">
        <f t="shared" si="2"/>
        <v>1</v>
      </c>
    </row>
    <row r="148" spans="2:21" ht="37.5" hidden="1" customHeight="1" x14ac:dyDescent="0.2">
      <c r="B148" s="31" t="s">
        <v>742</v>
      </c>
      <c r="C148" s="32" t="str">
        <f ca="1">Riferimenti!G142</f>
        <v/>
      </c>
      <c r="D148" s="32" t="str">
        <f>Riferimenti!H142</f>
        <v/>
      </c>
      <c r="E148" s="33" t="e">
        <f>VLOOKUP(Riferimenti!I142,Riferimenti!$A$2:$B$6,2,0)</f>
        <v>#N/A</v>
      </c>
      <c r="F148" s="32" t="str">
        <f>Riferimenti!J142</f>
        <v/>
      </c>
      <c r="G148" s="33" t="e">
        <f ca="1">VLOOKUP(Riferimenti!K142,Riferimenti!$A$20:$B$23,2,0)</f>
        <v>#N/A</v>
      </c>
      <c r="H148" s="37" t="str">
        <f>Riferimenti!L142</f>
        <v/>
      </c>
      <c r="I148" s="37" t="str">
        <f>Riferimenti!M142</f>
        <v/>
      </c>
      <c r="J148" s="37" t="str">
        <f>Riferimenti!N142</f>
        <v/>
      </c>
      <c r="K148" s="37" t="str">
        <f>Riferimenti!O142</f>
        <v/>
      </c>
      <c r="L148" s="37" t="str">
        <f>Riferimenti!P142</f>
        <v/>
      </c>
      <c r="M148" s="37" t="str">
        <f>Riferimenti!Q142</f>
        <v/>
      </c>
      <c r="N148" s="37" t="str">
        <f>Riferimenti!R142</f>
        <v/>
      </c>
      <c r="O148" s="37" t="str">
        <f>Riferimenti!S142</f>
        <v/>
      </c>
      <c r="P148" s="37" t="str">
        <f>Riferimenti!T142</f>
        <v/>
      </c>
      <c r="Q148" s="37" t="str">
        <f>Riferimenti!U142</f>
        <v/>
      </c>
      <c r="U148" s="2" t="b">
        <f t="shared" si="2"/>
        <v>1</v>
      </c>
    </row>
    <row r="149" spans="2:21" ht="37.5" hidden="1" customHeight="1" x14ac:dyDescent="0.2">
      <c r="B149" s="31" t="s">
        <v>743</v>
      </c>
      <c r="C149" s="32" t="str">
        <f ca="1">Riferimenti!G143</f>
        <v>Applicativi e sistemi informativi (sviluppo app, rilascio funzionalità aggiuntive, etc.)</v>
      </c>
      <c r="D149" s="32" t="str">
        <f>Riferimenti!H143</f>
        <v/>
      </c>
      <c r="E149" s="33" t="e">
        <f>VLOOKUP(Riferimenti!I143,Riferimenti!$A$2:$B$6,2,0)</f>
        <v>#N/A</v>
      </c>
      <c r="F149" s="32" t="str">
        <f>Riferimenti!J143</f>
        <v/>
      </c>
      <c r="G149" s="33" t="str">
        <f ca="1">VLOOKUP(Riferimenti!K143,Riferimenti!$A$20:$B$23,2,0)</f>
        <v>MS</v>
      </c>
      <c r="H149" s="37" t="str">
        <f>Riferimenti!L143</f>
        <v/>
      </c>
      <c r="I149" s="37" t="str">
        <f>Riferimenti!M143</f>
        <v/>
      </c>
      <c r="J149" s="37" t="str">
        <f>Riferimenti!N143</f>
        <v/>
      </c>
      <c r="K149" s="37" t="str">
        <f>Riferimenti!O143</f>
        <v/>
      </c>
      <c r="L149" s="37" t="str">
        <f>Riferimenti!P143</f>
        <v/>
      </c>
      <c r="M149" s="37" t="str">
        <f>Riferimenti!Q143</f>
        <v/>
      </c>
      <c r="N149" s="37" t="str">
        <f>Riferimenti!R143</f>
        <v/>
      </c>
      <c r="O149" s="37" t="str">
        <f>Riferimenti!S143</f>
        <v/>
      </c>
      <c r="P149" s="37" t="str">
        <f>Riferimenti!T143</f>
        <v/>
      </c>
      <c r="Q149" s="37" t="str">
        <f>Riferimenti!U143</f>
        <v/>
      </c>
      <c r="U149" s="2" t="b">
        <f t="shared" si="2"/>
        <v>1</v>
      </c>
    </row>
    <row r="150" spans="2:21" ht="37.5" hidden="1" customHeight="1" x14ac:dyDescent="0.2">
      <c r="B150" s="31" t="s">
        <v>744</v>
      </c>
      <c r="C150" s="32" t="str">
        <f ca="1">Riferimenti!G144</f>
        <v/>
      </c>
      <c r="D150" s="32" t="str">
        <f>Riferimenti!H144</f>
        <v/>
      </c>
      <c r="E150" s="33" t="e">
        <f>VLOOKUP(Riferimenti!I144,Riferimenti!$A$2:$B$6,2,0)</f>
        <v>#N/A</v>
      </c>
      <c r="F150" s="32" t="str">
        <f>Riferimenti!J144</f>
        <v/>
      </c>
      <c r="G150" s="33" t="e">
        <f ca="1">VLOOKUP(Riferimenti!K144,Riferimenti!$A$20:$B$23,2,0)</f>
        <v>#N/A</v>
      </c>
      <c r="H150" s="37" t="str">
        <f>Riferimenti!L144</f>
        <v/>
      </c>
      <c r="I150" s="37" t="str">
        <f>Riferimenti!M144</f>
        <v/>
      </c>
      <c r="J150" s="37" t="str">
        <f>Riferimenti!N144</f>
        <v/>
      </c>
      <c r="K150" s="37" t="str">
        <f>Riferimenti!O144</f>
        <v/>
      </c>
      <c r="L150" s="37" t="str">
        <f>Riferimenti!P144</f>
        <v/>
      </c>
      <c r="M150" s="37" t="str">
        <f>Riferimenti!Q144</f>
        <v/>
      </c>
      <c r="N150" s="37" t="str">
        <f>Riferimenti!R144</f>
        <v/>
      </c>
      <c r="O150" s="37" t="str">
        <f>Riferimenti!S144</f>
        <v/>
      </c>
      <c r="P150" s="37" t="str">
        <f>Riferimenti!T144</f>
        <v/>
      </c>
      <c r="Q150" s="37" t="str">
        <f>Riferimenti!U144</f>
        <v/>
      </c>
      <c r="U150" s="2" t="b">
        <f t="shared" si="2"/>
        <v>1</v>
      </c>
    </row>
    <row r="151" spans="2:21" ht="37.5" hidden="1" customHeight="1" x14ac:dyDescent="0.2">
      <c r="B151" s="31" t="s">
        <v>745</v>
      </c>
      <c r="C151" s="32" t="str">
        <f ca="1">Riferimenti!G145</f>
        <v/>
      </c>
      <c r="D151" s="32" t="str">
        <f>Riferimenti!H145</f>
        <v/>
      </c>
      <c r="E151" s="33" t="e">
        <f>VLOOKUP(Riferimenti!I145,Riferimenti!$A$2:$B$6,2,0)</f>
        <v>#N/A</v>
      </c>
      <c r="F151" s="32" t="str">
        <f>Riferimenti!J145</f>
        <v/>
      </c>
      <c r="G151" s="33" t="e">
        <f ca="1">VLOOKUP(Riferimenti!K145,Riferimenti!$A$20:$B$23,2,0)</f>
        <v>#N/A</v>
      </c>
      <c r="H151" s="37" t="str">
        <f>Riferimenti!L145</f>
        <v/>
      </c>
      <c r="I151" s="37" t="str">
        <f>Riferimenti!M145</f>
        <v/>
      </c>
      <c r="J151" s="37" t="str">
        <f>Riferimenti!N145</f>
        <v/>
      </c>
      <c r="K151" s="37" t="str">
        <f>Riferimenti!O145</f>
        <v/>
      </c>
      <c r="L151" s="37" t="str">
        <f>Riferimenti!P145</f>
        <v/>
      </c>
      <c r="M151" s="37" t="str">
        <f>Riferimenti!Q145</f>
        <v/>
      </c>
      <c r="N151" s="37" t="str">
        <f>Riferimenti!R145</f>
        <v/>
      </c>
      <c r="O151" s="37" t="str">
        <f>Riferimenti!S145</f>
        <v/>
      </c>
      <c r="P151" s="37" t="str">
        <f>Riferimenti!T145</f>
        <v/>
      </c>
      <c r="Q151" s="37" t="str">
        <f>Riferimenti!U145</f>
        <v/>
      </c>
      <c r="U151" s="2" t="b">
        <f t="shared" si="2"/>
        <v>1</v>
      </c>
    </row>
    <row r="152" spans="2:21" ht="37.5" customHeight="1" x14ac:dyDescent="0.2">
      <c r="B152" s="31" t="s">
        <v>746</v>
      </c>
      <c r="C152" s="32" t="str">
        <f ca="1">Riferimenti!G146</f>
        <v>Applicativi e sistemi informativi (sviluppo app, rilascio funzionalità aggiuntive, etc.)</v>
      </c>
      <c r="D152" s="32" t="str">
        <f>Riferimenti!H146</f>
        <v>Nuovo sistema knowledge management rilasciato in esercizio</v>
      </c>
      <c r="E152" s="33" t="str">
        <f>VLOOKUP(Riferimenti!I146,Riferimenti!$A$2:$B$6,2,0)</f>
        <v>si/no</v>
      </c>
      <c r="F152" s="32" t="str">
        <f>Riferimenti!J146</f>
        <v>Sistema di Monitoraggio PON</v>
      </c>
      <c r="G152" s="33" t="str">
        <f ca="1">VLOOKUP(Riferimenti!K146,Riferimenti!$A$20:$B$23,2,0)</f>
        <v>AS</v>
      </c>
      <c r="H152" s="37" t="str">
        <f>Riferimenti!L146</f>
        <v>NO</v>
      </c>
      <c r="I152" s="37" t="str">
        <f>Riferimenti!M146</f>
        <v>NO</v>
      </c>
      <c r="J152" s="37" t="str">
        <f>Riferimenti!N146</f>
        <v>NO</v>
      </c>
      <c r="K152" s="37" t="str">
        <f>Riferimenti!O146</f>
        <v>NO</v>
      </c>
      <c r="L152" s="37" t="str">
        <f>Riferimenti!P146</f>
        <v>NO</v>
      </c>
      <c r="M152" s="37" t="str">
        <f>Riferimenti!Q146</f>
        <v>NO</v>
      </c>
      <c r="N152" s="37" t="str">
        <f>Riferimenti!R146</f>
        <v>SI</v>
      </c>
      <c r="O152" s="37" t="str">
        <f>Riferimenti!S146</f>
        <v>SI</v>
      </c>
      <c r="P152" s="37" t="str">
        <f>Riferimenti!T146</f>
        <v>SI</v>
      </c>
      <c r="Q152" s="37" t="str">
        <f>Riferimenti!U146</f>
        <v>SI</v>
      </c>
      <c r="U152" s="2" t="b">
        <f t="shared" si="2"/>
        <v>0</v>
      </c>
    </row>
    <row r="153" spans="2:21" ht="37.5" hidden="1" customHeight="1" x14ac:dyDescent="0.2">
      <c r="B153" s="31" t="s">
        <v>747</v>
      </c>
      <c r="C153" s="32" t="str">
        <f ca="1">Riferimenti!G147</f>
        <v/>
      </c>
      <c r="D153" s="32" t="str">
        <f>Riferimenti!H147</f>
        <v/>
      </c>
      <c r="E153" s="33" t="e">
        <f>VLOOKUP(Riferimenti!I147,Riferimenti!$A$2:$B$6,2,0)</f>
        <v>#N/A</v>
      </c>
      <c r="F153" s="32" t="str">
        <f>Riferimenti!J147</f>
        <v/>
      </c>
      <c r="G153" s="33" t="e">
        <f ca="1">VLOOKUP(Riferimenti!K147,Riferimenti!$A$20:$B$23,2,0)</f>
        <v>#N/A</v>
      </c>
      <c r="H153" s="37" t="str">
        <f>Riferimenti!L147</f>
        <v/>
      </c>
      <c r="I153" s="37" t="str">
        <f>Riferimenti!M147</f>
        <v/>
      </c>
      <c r="J153" s="37" t="str">
        <f>Riferimenti!N147</f>
        <v/>
      </c>
      <c r="K153" s="37" t="str">
        <f>Riferimenti!O147</f>
        <v/>
      </c>
      <c r="L153" s="37" t="str">
        <f>Riferimenti!P147</f>
        <v/>
      </c>
      <c r="M153" s="37" t="str">
        <f>Riferimenti!Q147</f>
        <v/>
      </c>
      <c r="N153" s="37" t="str">
        <f>Riferimenti!R147</f>
        <v/>
      </c>
      <c r="O153" s="37" t="str">
        <f>Riferimenti!S147</f>
        <v/>
      </c>
      <c r="P153" s="37" t="str">
        <f>Riferimenti!T147</f>
        <v/>
      </c>
      <c r="Q153" s="37" t="str">
        <f>Riferimenti!U147</f>
        <v/>
      </c>
      <c r="U153" s="2" t="b">
        <f t="shared" si="2"/>
        <v>1</v>
      </c>
    </row>
    <row r="154" spans="2:21" ht="37.5" hidden="1" customHeight="1" x14ac:dyDescent="0.2">
      <c r="B154" s="31" t="s">
        <v>748</v>
      </c>
      <c r="C154" s="32" t="str">
        <f ca="1">Riferimenti!G148</f>
        <v/>
      </c>
      <c r="D154" s="32" t="str">
        <f>Riferimenti!H148</f>
        <v/>
      </c>
      <c r="E154" s="33" t="e">
        <f>VLOOKUP(Riferimenti!I148,Riferimenti!$A$2:$B$6,2,0)</f>
        <v>#N/A</v>
      </c>
      <c r="F154" s="32" t="str">
        <f>Riferimenti!J148</f>
        <v/>
      </c>
      <c r="G154" s="33" t="e">
        <f ca="1">VLOOKUP(Riferimenti!K148,Riferimenti!$A$20:$B$23,2,0)</f>
        <v>#N/A</v>
      </c>
      <c r="H154" s="37" t="str">
        <f>Riferimenti!L148</f>
        <v/>
      </c>
      <c r="I154" s="37" t="str">
        <f>Riferimenti!M148</f>
        <v/>
      </c>
      <c r="J154" s="37" t="str">
        <f>Riferimenti!N148</f>
        <v/>
      </c>
      <c r="K154" s="37" t="str">
        <f>Riferimenti!O148</f>
        <v/>
      </c>
      <c r="L154" s="37" t="str">
        <f>Riferimenti!P148</f>
        <v/>
      </c>
      <c r="M154" s="37" t="str">
        <f>Riferimenti!Q148</f>
        <v/>
      </c>
      <c r="N154" s="37" t="str">
        <f>Riferimenti!R148</f>
        <v/>
      </c>
      <c r="O154" s="37" t="str">
        <f>Riferimenti!S148</f>
        <v/>
      </c>
      <c r="P154" s="37" t="str">
        <f>Riferimenti!T148</f>
        <v/>
      </c>
      <c r="Q154" s="37" t="str">
        <f>Riferimenti!U148</f>
        <v/>
      </c>
      <c r="U154" s="2" t="b">
        <f t="shared" si="2"/>
        <v>1</v>
      </c>
    </row>
    <row r="155" spans="2:21" ht="37.5" hidden="1" customHeight="1" x14ac:dyDescent="0.2">
      <c r="B155" s="31" t="s">
        <v>749</v>
      </c>
      <c r="C155" s="32" t="str">
        <f ca="1">Riferimenti!G149</f>
        <v>Applicativi e sistemi informativi (sviluppo app, rilascio funzionalità aggiuntive, etc.)</v>
      </c>
      <c r="D155" s="32" t="str">
        <f>Riferimenti!H149</f>
        <v/>
      </c>
      <c r="E155" s="33" t="e">
        <f>VLOOKUP(Riferimenti!I149,Riferimenti!$A$2:$B$6,2,0)</f>
        <v>#N/A</v>
      </c>
      <c r="F155" s="32" t="str">
        <f>Riferimenti!J149</f>
        <v/>
      </c>
      <c r="G155" s="33" t="str">
        <f ca="1">VLOOKUP(Riferimenti!K149,Riferimenti!$A$20:$B$23,2,0)</f>
        <v>PS</v>
      </c>
      <c r="H155" s="37" t="str">
        <f>Riferimenti!L149</f>
        <v/>
      </c>
      <c r="I155" s="37" t="str">
        <f>Riferimenti!M149</f>
        <v/>
      </c>
      <c r="J155" s="37" t="str">
        <f>Riferimenti!N149</f>
        <v/>
      </c>
      <c r="K155" s="37" t="str">
        <f>Riferimenti!O149</f>
        <v/>
      </c>
      <c r="L155" s="37" t="str">
        <f>Riferimenti!P149</f>
        <v/>
      </c>
      <c r="M155" s="37" t="str">
        <f>Riferimenti!Q149</f>
        <v/>
      </c>
      <c r="N155" s="37" t="str">
        <f>Riferimenti!R149</f>
        <v/>
      </c>
      <c r="O155" s="37" t="str">
        <f>Riferimenti!S149</f>
        <v/>
      </c>
      <c r="P155" s="37" t="str">
        <f>Riferimenti!T149</f>
        <v/>
      </c>
      <c r="Q155" s="37" t="str">
        <f>Riferimenti!U149</f>
        <v/>
      </c>
      <c r="U155" s="2" t="b">
        <f t="shared" si="2"/>
        <v>1</v>
      </c>
    </row>
    <row r="156" spans="2:21" ht="37.5" hidden="1" customHeight="1" x14ac:dyDescent="0.2">
      <c r="B156" s="31" t="s">
        <v>750</v>
      </c>
      <c r="C156" s="32" t="str">
        <f ca="1">Riferimenti!G150</f>
        <v/>
      </c>
      <c r="D156" s="32" t="str">
        <f>Riferimenti!H150</f>
        <v/>
      </c>
      <c r="E156" s="33" t="e">
        <f>VLOOKUP(Riferimenti!I150,Riferimenti!$A$2:$B$6,2,0)</f>
        <v>#N/A</v>
      </c>
      <c r="F156" s="32" t="str">
        <f>Riferimenti!J150</f>
        <v/>
      </c>
      <c r="G156" s="33" t="e">
        <f ca="1">VLOOKUP(Riferimenti!K150,Riferimenti!$A$20:$B$23,2,0)</f>
        <v>#N/A</v>
      </c>
      <c r="H156" s="37" t="str">
        <f>Riferimenti!L150</f>
        <v/>
      </c>
      <c r="I156" s="37" t="str">
        <f>Riferimenti!M150</f>
        <v/>
      </c>
      <c r="J156" s="37" t="str">
        <f>Riferimenti!N150</f>
        <v/>
      </c>
      <c r="K156" s="37" t="str">
        <f>Riferimenti!O150</f>
        <v/>
      </c>
      <c r="L156" s="37" t="str">
        <f>Riferimenti!P150</f>
        <v/>
      </c>
      <c r="M156" s="37" t="str">
        <f>Riferimenti!Q150</f>
        <v/>
      </c>
      <c r="N156" s="37" t="str">
        <f>Riferimenti!R150</f>
        <v/>
      </c>
      <c r="O156" s="37" t="str">
        <f>Riferimenti!S150</f>
        <v/>
      </c>
      <c r="P156" s="37" t="str">
        <f>Riferimenti!T150</f>
        <v/>
      </c>
      <c r="Q156" s="37" t="str">
        <f>Riferimenti!U150</f>
        <v/>
      </c>
      <c r="U156" s="2" t="b">
        <f t="shared" si="2"/>
        <v>1</v>
      </c>
    </row>
    <row r="157" spans="2:21" ht="37.5" hidden="1" customHeight="1" x14ac:dyDescent="0.2">
      <c r="B157" s="31" t="s">
        <v>751</v>
      </c>
      <c r="C157" s="32" t="str">
        <f ca="1">Riferimenti!G151</f>
        <v/>
      </c>
      <c r="D157" s="32" t="str">
        <f>Riferimenti!H151</f>
        <v/>
      </c>
      <c r="E157" s="33" t="e">
        <f>VLOOKUP(Riferimenti!I151,Riferimenti!$A$2:$B$6,2,0)</f>
        <v>#N/A</v>
      </c>
      <c r="F157" s="32" t="str">
        <f>Riferimenti!J151</f>
        <v/>
      </c>
      <c r="G157" s="33" t="e">
        <f ca="1">VLOOKUP(Riferimenti!K151,Riferimenti!$A$20:$B$23,2,0)</f>
        <v>#N/A</v>
      </c>
      <c r="H157" s="37" t="str">
        <f>Riferimenti!L151</f>
        <v/>
      </c>
      <c r="I157" s="37" t="str">
        <f>Riferimenti!M151</f>
        <v/>
      </c>
      <c r="J157" s="37" t="str">
        <f>Riferimenti!N151</f>
        <v/>
      </c>
      <c r="K157" s="37" t="str">
        <f>Riferimenti!O151</f>
        <v/>
      </c>
      <c r="L157" s="37" t="str">
        <f>Riferimenti!P151</f>
        <v/>
      </c>
      <c r="M157" s="37" t="str">
        <f>Riferimenti!Q151</f>
        <v/>
      </c>
      <c r="N157" s="37" t="str">
        <f>Riferimenti!R151</f>
        <v/>
      </c>
      <c r="O157" s="37" t="str">
        <f>Riferimenti!S151</f>
        <v/>
      </c>
      <c r="P157" s="37" t="str">
        <f>Riferimenti!T151</f>
        <v/>
      </c>
      <c r="Q157" s="37" t="str">
        <f>Riferimenti!U151</f>
        <v/>
      </c>
      <c r="U157" s="2" t="b">
        <f t="shared" si="2"/>
        <v>1</v>
      </c>
    </row>
    <row r="158" spans="2:21" ht="37.5" hidden="1" customHeight="1" x14ac:dyDescent="0.2">
      <c r="B158" s="31" t="s">
        <v>752</v>
      </c>
      <c r="C158" s="32" t="str">
        <f ca="1">Riferimenti!G152</f>
        <v>Applicativi e sistemi informativi (sviluppo app, rilascio funzionalità aggiuntive, etc.)</v>
      </c>
      <c r="D158" s="32" t="str">
        <f>Riferimenti!H152</f>
        <v/>
      </c>
      <c r="E158" s="33" t="e">
        <f>VLOOKUP(Riferimenti!I152,Riferimenti!$A$2:$B$6,2,0)</f>
        <v>#N/A</v>
      </c>
      <c r="F158" s="32" t="str">
        <f>Riferimenti!J152</f>
        <v/>
      </c>
      <c r="G158" s="33" t="str">
        <f ca="1">VLOOKUP(Riferimenti!K152,Riferimenti!$A$20:$B$23,2,0)</f>
        <v>T</v>
      </c>
      <c r="H158" s="37" t="str">
        <f>Riferimenti!L152</f>
        <v/>
      </c>
      <c r="I158" s="37" t="str">
        <f>Riferimenti!M152</f>
        <v/>
      </c>
      <c r="J158" s="37" t="str">
        <f>Riferimenti!N152</f>
        <v/>
      </c>
      <c r="K158" s="37" t="str">
        <f>Riferimenti!O152</f>
        <v/>
      </c>
      <c r="L158" s="37" t="str">
        <f>Riferimenti!P152</f>
        <v/>
      </c>
      <c r="M158" s="37" t="str">
        <f>Riferimenti!Q152</f>
        <v/>
      </c>
      <c r="N158" s="37" t="str">
        <f>Riferimenti!R152</f>
        <v/>
      </c>
      <c r="O158" s="37" t="str">
        <f>Riferimenti!S152</f>
        <v/>
      </c>
      <c r="P158" s="37" t="str">
        <f>Riferimenti!T152</f>
        <v/>
      </c>
      <c r="Q158" s="37" t="str">
        <f>Riferimenti!U152</f>
        <v/>
      </c>
      <c r="U158" s="2" t="b">
        <f t="shared" si="2"/>
        <v>1</v>
      </c>
    </row>
    <row r="159" spans="2:21" ht="37.5" hidden="1" customHeight="1" x14ac:dyDescent="0.2">
      <c r="B159" s="31" t="s">
        <v>753</v>
      </c>
      <c r="C159" s="32" t="str">
        <f ca="1">Riferimenti!G153</f>
        <v/>
      </c>
      <c r="D159" s="32" t="str">
        <f>Riferimenti!H153</f>
        <v/>
      </c>
      <c r="E159" s="33" t="e">
        <f>VLOOKUP(Riferimenti!I153,Riferimenti!$A$2:$B$6,2,0)</f>
        <v>#N/A</v>
      </c>
      <c r="F159" s="32" t="str">
        <f>Riferimenti!J153</f>
        <v/>
      </c>
      <c r="G159" s="33" t="e">
        <f ca="1">VLOOKUP(Riferimenti!K153,Riferimenti!$A$20:$B$23,2,0)</f>
        <v>#N/A</v>
      </c>
      <c r="H159" s="37" t="str">
        <f>Riferimenti!L153</f>
        <v/>
      </c>
      <c r="I159" s="37" t="str">
        <f>Riferimenti!M153</f>
        <v/>
      </c>
      <c r="J159" s="37" t="str">
        <f>Riferimenti!N153</f>
        <v/>
      </c>
      <c r="K159" s="37" t="str">
        <f>Riferimenti!O153</f>
        <v/>
      </c>
      <c r="L159" s="37" t="str">
        <f>Riferimenti!P153</f>
        <v/>
      </c>
      <c r="M159" s="37" t="str">
        <f>Riferimenti!Q153</f>
        <v/>
      </c>
      <c r="N159" s="37" t="str">
        <f>Riferimenti!R153</f>
        <v/>
      </c>
      <c r="O159" s="37" t="str">
        <f>Riferimenti!S153</f>
        <v/>
      </c>
      <c r="P159" s="37" t="str">
        <f>Riferimenti!T153</f>
        <v/>
      </c>
      <c r="Q159" s="37" t="str">
        <f>Riferimenti!U153</f>
        <v/>
      </c>
      <c r="U159" s="2" t="b">
        <f t="shared" si="2"/>
        <v>1</v>
      </c>
    </row>
    <row r="160" spans="2:21" ht="37.5" hidden="1" customHeight="1" x14ac:dyDescent="0.2">
      <c r="B160" s="31" t="s">
        <v>754</v>
      </c>
      <c r="C160" s="32" t="str">
        <f ca="1">Riferimenti!G154</f>
        <v/>
      </c>
      <c r="D160" s="32" t="str">
        <f>Riferimenti!H154</f>
        <v/>
      </c>
      <c r="E160" s="33" t="e">
        <f>VLOOKUP(Riferimenti!I154,Riferimenti!$A$2:$B$6,2,0)</f>
        <v>#N/A</v>
      </c>
      <c r="F160" s="32" t="str">
        <f>Riferimenti!J154</f>
        <v/>
      </c>
      <c r="G160" s="33" t="e">
        <f ca="1">VLOOKUP(Riferimenti!K154,Riferimenti!$A$20:$B$23,2,0)</f>
        <v>#N/A</v>
      </c>
      <c r="H160" s="37" t="str">
        <f>Riferimenti!L154</f>
        <v/>
      </c>
      <c r="I160" s="37" t="str">
        <f>Riferimenti!M154</f>
        <v/>
      </c>
      <c r="J160" s="37" t="str">
        <f>Riferimenti!N154</f>
        <v/>
      </c>
      <c r="K160" s="37" t="str">
        <f>Riferimenti!O154</f>
        <v/>
      </c>
      <c r="L160" s="37" t="str">
        <f>Riferimenti!P154</f>
        <v/>
      </c>
      <c r="M160" s="37" t="str">
        <f>Riferimenti!Q154</f>
        <v/>
      </c>
      <c r="N160" s="37" t="str">
        <f>Riferimenti!R154</f>
        <v/>
      </c>
      <c r="O160" s="37" t="str">
        <f>Riferimenti!S154</f>
        <v/>
      </c>
      <c r="P160" s="37" t="str">
        <f>Riferimenti!T154</f>
        <v/>
      </c>
      <c r="Q160" s="37" t="str">
        <f>Riferimenti!U154</f>
        <v/>
      </c>
      <c r="U160" s="2" t="b">
        <f t="shared" si="2"/>
        <v>1</v>
      </c>
    </row>
    <row r="161" spans="2:21" ht="37.5" hidden="1" customHeight="1" x14ac:dyDescent="0.2">
      <c r="B161" s="31" t="s">
        <v>755</v>
      </c>
      <c r="C161" s="32" t="str">
        <f ca="1">Riferimenti!G155</f>
        <v>Applicativi e sistemi informativi (sviluppo app, rilascio funzionalità aggiuntive, etc.)</v>
      </c>
      <c r="D161" s="32" t="str">
        <f>Riferimenti!H155</f>
        <v/>
      </c>
      <c r="E161" s="33" t="e">
        <f>VLOOKUP(Riferimenti!I155,Riferimenti!$A$2:$B$6,2,0)</f>
        <v>#N/A</v>
      </c>
      <c r="F161" s="32" t="str">
        <f>Riferimenti!J155</f>
        <v/>
      </c>
      <c r="G161" s="33" t="str">
        <f ca="1">VLOOKUP(Riferimenti!K155,Riferimenti!$A$20:$B$23,2,0)</f>
        <v>MS</v>
      </c>
      <c r="H161" s="37" t="str">
        <f>Riferimenti!L155</f>
        <v/>
      </c>
      <c r="I161" s="37" t="str">
        <f>Riferimenti!M155</f>
        <v/>
      </c>
      <c r="J161" s="37" t="str">
        <f>Riferimenti!N155</f>
        <v/>
      </c>
      <c r="K161" s="37" t="str">
        <f>Riferimenti!O155</f>
        <v/>
      </c>
      <c r="L161" s="37" t="str">
        <f>Riferimenti!P155</f>
        <v/>
      </c>
      <c r="M161" s="37" t="str">
        <f>Riferimenti!Q155</f>
        <v/>
      </c>
      <c r="N161" s="37" t="str">
        <f>Riferimenti!R155</f>
        <v/>
      </c>
      <c r="O161" s="37" t="str">
        <f>Riferimenti!S155</f>
        <v/>
      </c>
      <c r="P161" s="37" t="str">
        <f>Riferimenti!T155</f>
        <v/>
      </c>
      <c r="Q161" s="37" t="str">
        <f>Riferimenti!U155</f>
        <v/>
      </c>
      <c r="U161" s="2" t="b">
        <f t="shared" si="2"/>
        <v>1</v>
      </c>
    </row>
    <row r="162" spans="2:21" ht="37.5" hidden="1" customHeight="1" x14ac:dyDescent="0.2">
      <c r="B162" s="31" t="s">
        <v>756</v>
      </c>
      <c r="C162" s="32" t="str">
        <f ca="1">Riferimenti!G156</f>
        <v/>
      </c>
      <c r="D162" s="32" t="str">
        <f>Riferimenti!H156</f>
        <v/>
      </c>
      <c r="E162" s="33" t="e">
        <f>VLOOKUP(Riferimenti!I156,Riferimenti!$A$2:$B$6,2,0)</f>
        <v>#N/A</v>
      </c>
      <c r="F162" s="32" t="str">
        <f>Riferimenti!J156</f>
        <v/>
      </c>
      <c r="G162" s="33" t="e">
        <f ca="1">VLOOKUP(Riferimenti!K156,Riferimenti!$A$20:$B$23,2,0)</f>
        <v>#N/A</v>
      </c>
      <c r="H162" s="37" t="str">
        <f>Riferimenti!L156</f>
        <v/>
      </c>
      <c r="I162" s="37" t="str">
        <f>Riferimenti!M156</f>
        <v/>
      </c>
      <c r="J162" s="37" t="str">
        <f>Riferimenti!N156</f>
        <v/>
      </c>
      <c r="K162" s="37" t="str">
        <f>Riferimenti!O156</f>
        <v/>
      </c>
      <c r="L162" s="37" t="str">
        <f>Riferimenti!P156</f>
        <v/>
      </c>
      <c r="M162" s="37" t="str">
        <f>Riferimenti!Q156</f>
        <v/>
      </c>
      <c r="N162" s="37" t="str">
        <f>Riferimenti!R156</f>
        <v/>
      </c>
      <c r="O162" s="37" t="str">
        <f>Riferimenti!S156</f>
        <v/>
      </c>
      <c r="P162" s="37" t="str">
        <f>Riferimenti!T156</f>
        <v/>
      </c>
      <c r="Q162" s="37" t="str">
        <f>Riferimenti!U156</f>
        <v/>
      </c>
      <c r="U162" s="2" t="b">
        <f t="shared" si="2"/>
        <v>1</v>
      </c>
    </row>
    <row r="163" spans="2:21" ht="37.5" hidden="1" customHeight="1" x14ac:dyDescent="0.2">
      <c r="B163" s="31" t="s">
        <v>757</v>
      </c>
      <c r="C163" s="32" t="str">
        <f ca="1">Riferimenti!G157</f>
        <v/>
      </c>
      <c r="D163" s="32" t="str">
        <f>Riferimenti!H157</f>
        <v/>
      </c>
      <c r="E163" s="33" t="e">
        <f>VLOOKUP(Riferimenti!I157,Riferimenti!$A$2:$B$6,2,0)</f>
        <v>#N/A</v>
      </c>
      <c r="F163" s="32" t="str">
        <f>Riferimenti!J157</f>
        <v/>
      </c>
      <c r="G163" s="33" t="e">
        <f ca="1">VLOOKUP(Riferimenti!K157,Riferimenti!$A$20:$B$23,2,0)</f>
        <v>#N/A</v>
      </c>
      <c r="H163" s="37" t="str">
        <f>Riferimenti!L157</f>
        <v/>
      </c>
      <c r="I163" s="37" t="str">
        <f>Riferimenti!M157</f>
        <v/>
      </c>
      <c r="J163" s="37" t="str">
        <f>Riferimenti!N157</f>
        <v/>
      </c>
      <c r="K163" s="37" t="str">
        <f>Riferimenti!O157</f>
        <v/>
      </c>
      <c r="L163" s="37" t="str">
        <f>Riferimenti!P157</f>
        <v/>
      </c>
      <c r="M163" s="37" t="str">
        <f>Riferimenti!Q157</f>
        <v/>
      </c>
      <c r="N163" s="37" t="str">
        <f>Riferimenti!R157</f>
        <v/>
      </c>
      <c r="O163" s="37" t="str">
        <f>Riferimenti!S157</f>
        <v/>
      </c>
      <c r="P163" s="37" t="str">
        <f>Riferimenti!T157</f>
        <v/>
      </c>
      <c r="Q163" s="37" t="str">
        <f>Riferimenti!U157</f>
        <v/>
      </c>
      <c r="U163" s="2" t="b">
        <f t="shared" si="2"/>
        <v>1</v>
      </c>
    </row>
    <row r="164" spans="2:21" ht="37.5" hidden="1" customHeight="1" x14ac:dyDescent="0.2">
      <c r="B164" s="31" t="s">
        <v>758</v>
      </c>
      <c r="C164" s="32" t="str">
        <f ca="1">Riferimenti!G158</f>
        <v/>
      </c>
      <c r="D164" s="32" t="str">
        <f>Riferimenti!H158</f>
        <v/>
      </c>
      <c r="E164" s="33" t="e">
        <f>VLOOKUP(Riferimenti!I158,Riferimenti!$A$2:$B$6,2,0)</f>
        <v>#N/A</v>
      </c>
      <c r="F164" s="32" t="str">
        <f>Riferimenti!J158</f>
        <v/>
      </c>
      <c r="G164" s="33" t="e">
        <f ca="1">VLOOKUP(Riferimenti!K158,Riferimenti!$A$20:$B$23,2,0)</f>
        <v>#N/A</v>
      </c>
      <c r="H164" s="37" t="str">
        <f>Riferimenti!L158</f>
        <v/>
      </c>
      <c r="I164" s="37" t="str">
        <f>Riferimenti!M158</f>
        <v/>
      </c>
      <c r="J164" s="37" t="str">
        <f>Riferimenti!N158</f>
        <v/>
      </c>
      <c r="K164" s="37" t="str">
        <f>Riferimenti!O158</f>
        <v/>
      </c>
      <c r="L164" s="37" t="str">
        <f>Riferimenti!P158</f>
        <v/>
      </c>
      <c r="M164" s="37" t="str">
        <f>Riferimenti!Q158</f>
        <v/>
      </c>
      <c r="N164" s="37" t="str">
        <f>Riferimenti!R158</f>
        <v/>
      </c>
      <c r="O164" s="37" t="str">
        <f>Riferimenti!S158</f>
        <v/>
      </c>
      <c r="P164" s="37" t="str">
        <f>Riferimenti!T158</f>
        <v/>
      </c>
      <c r="Q164" s="37" t="str">
        <f>Riferimenti!U158</f>
        <v/>
      </c>
      <c r="U164" s="2" t="b">
        <f t="shared" si="2"/>
        <v>1</v>
      </c>
    </row>
    <row r="165" spans="2:21" ht="37.5" hidden="1" customHeight="1" x14ac:dyDescent="0.2">
      <c r="B165" s="31" t="s">
        <v>759</v>
      </c>
      <c r="C165" s="32" t="str">
        <f ca="1">Riferimenti!G159</f>
        <v/>
      </c>
      <c r="D165" s="32" t="str">
        <f>Riferimenti!H159</f>
        <v/>
      </c>
      <c r="E165" s="33" t="e">
        <f>VLOOKUP(Riferimenti!I159,Riferimenti!$A$2:$B$6,2,0)</f>
        <v>#N/A</v>
      </c>
      <c r="F165" s="32" t="str">
        <f>Riferimenti!J159</f>
        <v/>
      </c>
      <c r="G165" s="33" t="e">
        <f ca="1">VLOOKUP(Riferimenti!K159,Riferimenti!$A$20:$B$23,2,0)</f>
        <v>#N/A</v>
      </c>
      <c r="H165" s="37" t="str">
        <f>Riferimenti!L159</f>
        <v/>
      </c>
      <c r="I165" s="37" t="str">
        <f>Riferimenti!M159</f>
        <v/>
      </c>
      <c r="J165" s="37" t="str">
        <f>Riferimenti!N159</f>
        <v/>
      </c>
      <c r="K165" s="37" t="str">
        <f>Riferimenti!O159</f>
        <v/>
      </c>
      <c r="L165" s="37" t="str">
        <f>Riferimenti!P159</f>
        <v/>
      </c>
      <c r="M165" s="37" t="str">
        <f>Riferimenti!Q159</f>
        <v/>
      </c>
      <c r="N165" s="37" t="str">
        <f>Riferimenti!R159</f>
        <v/>
      </c>
      <c r="O165" s="37" t="str">
        <f>Riferimenti!S159</f>
        <v/>
      </c>
      <c r="P165" s="37" t="str">
        <f>Riferimenti!T159</f>
        <v/>
      </c>
      <c r="Q165" s="37" t="str">
        <f>Riferimenti!U159</f>
        <v/>
      </c>
      <c r="U165" s="2" t="b">
        <f t="shared" si="2"/>
        <v>1</v>
      </c>
    </row>
    <row r="166" spans="2:21" ht="37.5" hidden="1" customHeight="1" x14ac:dyDescent="0.2">
      <c r="B166" s="31" t="s">
        <v>760</v>
      </c>
      <c r="C166" s="32" t="str">
        <f ca="1">Riferimenti!G160</f>
        <v/>
      </c>
      <c r="D166" s="32" t="str">
        <f>Riferimenti!H160</f>
        <v/>
      </c>
      <c r="E166" s="33" t="e">
        <f>VLOOKUP(Riferimenti!I160,Riferimenti!$A$2:$B$6,2,0)</f>
        <v>#N/A</v>
      </c>
      <c r="F166" s="32" t="str">
        <f>Riferimenti!J160</f>
        <v/>
      </c>
      <c r="G166" s="33" t="e">
        <f ca="1">VLOOKUP(Riferimenti!K160,Riferimenti!$A$20:$B$23,2,0)</f>
        <v>#N/A</v>
      </c>
      <c r="H166" s="37" t="str">
        <f>Riferimenti!L160</f>
        <v/>
      </c>
      <c r="I166" s="37" t="str">
        <f>Riferimenti!M160</f>
        <v/>
      </c>
      <c r="J166" s="37" t="str">
        <f>Riferimenti!N160</f>
        <v/>
      </c>
      <c r="K166" s="37" t="str">
        <f>Riferimenti!O160</f>
        <v/>
      </c>
      <c r="L166" s="37" t="str">
        <f>Riferimenti!P160</f>
        <v/>
      </c>
      <c r="M166" s="37" t="str">
        <f>Riferimenti!Q160</f>
        <v/>
      </c>
      <c r="N166" s="37" t="str">
        <f>Riferimenti!R160</f>
        <v/>
      </c>
      <c r="O166" s="37" t="str">
        <f>Riferimenti!S160</f>
        <v/>
      </c>
      <c r="P166" s="37" t="str">
        <f>Riferimenti!T160</f>
        <v/>
      </c>
      <c r="Q166" s="37" t="str">
        <f>Riferimenti!U160</f>
        <v/>
      </c>
      <c r="U166" s="2" t="b">
        <f t="shared" si="2"/>
        <v>1</v>
      </c>
    </row>
    <row r="167" spans="2:21" ht="37.5" hidden="1" customHeight="1" x14ac:dyDescent="0.2">
      <c r="B167" s="31" t="s">
        <v>761</v>
      </c>
      <c r="C167" s="32" t="str">
        <f ca="1">Riferimenti!G161</f>
        <v/>
      </c>
      <c r="D167" s="32" t="str">
        <f>Riferimenti!H161</f>
        <v/>
      </c>
      <c r="E167" s="33" t="e">
        <f>VLOOKUP(Riferimenti!I161,Riferimenti!$A$2:$B$6,2,0)</f>
        <v>#N/A</v>
      </c>
      <c r="F167" s="32" t="str">
        <f>Riferimenti!J161</f>
        <v/>
      </c>
      <c r="G167" s="33" t="e">
        <f ca="1">VLOOKUP(Riferimenti!K161,Riferimenti!$A$20:$B$23,2,0)</f>
        <v>#N/A</v>
      </c>
      <c r="H167" s="37" t="str">
        <f>Riferimenti!L161</f>
        <v/>
      </c>
      <c r="I167" s="37" t="str">
        <f>Riferimenti!M161</f>
        <v/>
      </c>
      <c r="J167" s="37" t="str">
        <f>Riferimenti!N161</f>
        <v/>
      </c>
      <c r="K167" s="37" t="str">
        <f>Riferimenti!O161</f>
        <v/>
      </c>
      <c r="L167" s="37" t="str">
        <f>Riferimenti!P161</f>
        <v/>
      </c>
      <c r="M167" s="37" t="str">
        <f>Riferimenti!Q161</f>
        <v/>
      </c>
      <c r="N167" s="37" t="str">
        <f>Riferimenti!R161</f>
        <v/>
      </c>
      <c r="O167" s="37" t="str">
        <f>Riferimenti!S161</f>
        <v/>
      </c>
      <c r="P167" s="37" t="str">
        <f>Riferimenti!T161</f>
        <v/>
      </c>
      <c r="Q167" s="37" t="str">
        <f>Riferimenti!U161</f>
        <v/>
      </c>
      <c r="U167" s="2" t="b">
        <f t="shared" si="2"/>
        <v>1</v>
      </c>
    </row>
    <row r="168" spans="2:21" ht="37.5" hidden="1" customHeight="1" x14ac:dyDescent="0.2">
      <c r="B168" s="31" t="s">
        <v>762</v>
      </c>
      <c r="C168" s="32" t="str">
        <f ca="1">Riferimenti!G162</f>
        <v/>
      </c>
      <c r="D168" s="32" t="str">
        <f>Riferimenti!H162</f>
        <v/>
      </c>
      <c r="E168" s="33" t="e">
        <f>VLOOKUP(Riferimenti!I162,Riferimenti!$A$2:$B$6,2,0)</f>
        <v>#N/A</v>
      </c>
      <c r="F168" s="32" t="str">
        <f>Riferimenti!J162</f>
        <v/>
      </c>
      <c r="G168" s="33" t="e">
        <f ca="1">VLOOKUP(Riferimenti!K162,Riferimenti!$A$20:$B$23,2,0)</f>
        <v>#N/A</v>
      </c>
      <c r="H168" s="37" t="str">
        <f>Riferimenti!L162</f>
        <v/>
      </c>
      <c r="I168" s="37" t="str">
        <f>Riferimenti!M162</f>
        <v/>
      </c>
      <c r="J168" s="37" t="str">
        <f>Riferimenti!N162</f>
        <v/>
      </c>
      <c r="K168" s="37" t="str">
        <f>Riferimenti!O162</f>
        <v/>
      </c>
      <c r="L168" s="37" t="str">
        <f>Riferimenti!P162</f>
        <v/>
      </c>
      <c r="M168" s="37" t="str">
        <f>Riferimenti!Q162</f>
        <v/>
      </c>
      <c r="N168" s="37" t="str">
        <f>Riferimenti!R162</f>
        <v/>
      </c>
      <c r="O168" s="37" t="str">
        <f>Riferimenti!S162</f>
        <v/>
      </c>
      <c r="P168" s="37" t="str">
        <f>Riferimenti!T162</f>
        <v/>
      </c>
      <c r="Q168" s="37" t="str">
        <f>Riferimenti!U162</f>
        <v/>
      </c>
      <c r="U168" s="2" t="b">
        <f t="shared" si="2"/>
        <v>1</v>
      </c>
    </row>
    <row r="169" spans="2:21" ht="37.5" hidden="1" customHeight="1" x14ac:dyDescent="0.2">
      <c r="B169" s="31" t="s">
        <v>763</v>
      </c>
      <c r="C169" s="32" t="str">
        <f ca="1">Riferimenti!G163</f>
        <v/>
      </c>
      <c r="D169" s="32" t="str">
        <f>Riferimenti!H163</f>
        <v/>
      </c>
      <c r="E169" s="33" t="e">
        <f>VLOOKUP(Riferimenti!I163,Riferimenti!$A$2:$B$6,2,0)</f>
        <v>#N/A</v>
      </c>
      <c r="F169" s="32" t="str">
        <f>Riferimenti!J163</f>
        <v/>
      </c>
      <c r="G169" s="33" t="e">
        <f ca="1">VLOOKUP(Riferimenti!K163,Riferimenti!$A$20:$B$23,2,0)</f>
        <v>#N/A</v>
      </c>
      <c r="H169" s="37" t="str">
        <f>Riferimenti!L163</f>
        <v/>
      </c>
      <c r="I169" s="37" t="str">
        <f>Riferimenti!M163</f>
        <v/>
      </c>
      <c r="J169" s="37" t="str">
        <f>Riferimenti!N163</f>
        <v/>
      </c>
      <c r="K169" s="37" t="str">
        <f>Riferimenti!O163</f>
        <v/>
      </c>
      <c r="L169" s="37" t="str">
        <f>Riferimenti!P163</f>
        <v/>
      </c>
      <c r="M169" s="37" t="str">
        <f>Riferimenti!Q163</f>
        <v/>
      </c>
      <c r="N169" s="37" t="str">
        <f>Riferimenti!R163</f>
        <v/>
      </c>
      <c r="O169" s="37" t="str">
        <f>Riferimenti!S163</f>
        <v/>
      </c>
      <c r="P169" s="37" t="str">
        <f>Riferimenti!T163</f>
        <v/>
      </c>
      <c r="Q169" s="37" t="str">
        <f>Riferimenti!U163</f>
        <v/>
      </c>
      <c r="U169" s="2" t="b">
        <f t="shared" si="2"/>
        <v>1</v>
      </c>
    </row>
    <row r="170" spans="2:21" ht="37.5" hidden="1" customHeight="1" x14ac:dyDescent="0.2">
      <c r="B170" s="31" t="s">
        <v>764</v>
      </c>
      <c r="C170" s="32" t="str">
        <f ca="1">Riferimenti!G164</f>
        <v/>
      </c>
      <c r="D170" s="32" t="str">
        <f>Riferimenti!H164</f>
        <v/>
      </c>
      <c r="E170" s="33" t="e">
        <f>VLOOKUP(Riferimenti!I164,Riferimenti!$A$2:$B$6,2,0)</f>
        <v>#N/A</v>
      </c>
      <c r="F170" s="32" t="str">
        <f>Riferimenti!J164</f>
        <v/>
      </c>
      <c r="G170" s="33" t="e">
        <f ca="1">VLOOKUP(Riferimenti!K164,Riferimenti!$A$20:$B$23,2,0)</f>
        <v>#N/A</v>
      </c>
      <c r="H170" s="37" t="str">
        <f>Riferimenti!L164</f>
        <v/>
      </c>
      <c r="I170" s="37" t="str">
        <f>Riferimenti!M164</f>
        <v/>
      </c>
      <c r="J170" s="37" t="str">
        <f>Riferimenti!N164</f>
        <v/>
      </c>
      <c r="K170" s="37" t="str">
        <f>Riferimenti!O164</f>
        <v/>
      </c>
      <c r="L170" s="37" t="str">
        <f>Riferimenti!P164</f>
        <v/>
      </c>
      <c r="M170" s="37" t="str">
        <f>Riferimenti!Q164</f>
        <v/>
      </c>
      <c r="N170" s="37" t="str">
        <f>Riferimenti!R164</f>
        <v/>
      </c>
      <c r="O170" s="37" t="str">
        <f>Riferimenti!S164</f>
        <v/>
      </c>
      <c r="P170" s="37" t="str">
        <f>Riferimenti!T164</f>
        <v/>
      </c>
      <c r="Q170" s="37" t="str">
        <f>Riferimenti!U164</f>
        <v/>
      </c>
      <c r="U170" s="2" t="b">
        <f t="shared" si="2"/>
        <v>1</v>
      </c>
    </row>
    <row r="171" spans="2:21" ht="37.5" hidden="1" customHeight="1" x14ac:dyDescent="0.2">
      <c r="B171" s="31" t="s">
        <v>765</v>
      </c>
      <c r="C171" s="32" t="str">
        <f ca="1">Riferimenti!G165</f>
        <v/>
      </c>
      <c r="D171" s="32" t="str">
        <f>Riferimenti!H165</f>
        <v/>
      </c>
      <c r="E171" s="33" t="e">
        <f>VLOOKUP(Riferimenti!I165,Riferimenti!$A$2:$B$6,2,0)</f>
        <v>#N/A</v>
      </c>
      <c r="F171" s="32" t="str">
        <f>Riferimenti!J165</f>
        <v/>
      </c>
      <c r="G171" s="33" t="e">
        <f ca="1">VLOOKUP(Riferimenti!K165,Riferimenti!$A$20:$B$23,2,0)</f>
        <v>#N/A</v>
      </c>
      <c r="H171" s="37" t="str">
        <f>Riferimenti!L165</f>
        <v/>
      </c>
      <c r="I171" s="37" t="str">
        <f>Riferimenti!M165</f>
        <v/>
      </c>
      <c r="J171" s="37" t="str">
        <f>Riferimenti!N165</f>
        <v/>
      </c>
      <c r="K171" s="37" t="str">
        <f>Riferimenti!O165</f>
        <v/>
      </c>
      <c r="L171" s="37" t="str">
        <f>Riferimenti!P165</f>
        <v/>
      </c>
      <c r="M171" s="37" t="str">
        <f>Riferimenti!Q165</f>
        <v/>
      </c>
      <c r="N171" s="37" t="str">
        <f>Riferimenti!R165</f>
        <v/>
      </c>
      <c r="O171" s="37" t="str">
        <f>Riferimenti!S165</f>
        <v/>
      </c>
      <c r="P171" s="37" t="str">
        <f>Riferimenti!T165</f>
        <v/>
      </c>
      <c r="Q171" s="37" t="str">
        <f>Riferimenti!U165</f>
        <v/>
      </c>
      <c r="U171" s="2" t="b">
        <f t="shared" si="2"/>
        <v>1</v>
      </c>
    </row>
    <row r="172" spans="2:21" ht="37.5" hidden="1" customHeight="1" x14ac:dyDescent="0.2">
      <c r="B172" s="31" t="s">
        <v>766</v>
      </c>
      <c r="C172" s="32" t="str">
        <f ca="1">Riferimenti!G166</f>
        <v/>
      </c>
      <c r="D172" s="32" t="str">
        <f>Riferimenti!H166</f>
        <v/>
      </c>
      <c r="E172" s="33" t="e">
        <f>VLOOKUP(Riferimenti!I166,Riferimenti!$A$2:$B$6,2,0)</f>
        <v>#N/A</v>
      </c>
      <c r="F172" s="32" t="str">
        <f>Riferimenti!J166</f>
        <v/>
      </c>
      <c r="G172" s="33" t="e">
        <f ca="1">VLOOKUP(Riferimenti!K166,Riferimenti!$A$20:$B$23,2,0)</f>
        <v>#N/A</v>
      </c>
      <c r="H172" s="37" t="str">
        <f>Riferimenti!L166</f>
        <v/>
      </c>
      <c r="I172" s="37" t="str">
        <f>Riferimenti!M166</f>
        <v/>
      </c>
      <c r="J172" s="37" t="str">
        <f>Riferimenti!N166</f>
        <v/>
      </c>
      <c r="K172" s="37" t="str">
        <f>Riferimenti!O166</f>
        <v/>
      </c>
      <c r="L172" s="37" t="str">
        <f>Riferimenti!P166</f>
        <v/>
      </c>
      <c r="M172" s="37" t="str">
        <f>Riferimenti!Q166</f>
        <v/>
      </c>
      <c r="N172" s="37" t="str">
        <f>Riferimenti!R166</f>
        <v/>
      </c>
      <c r="O172" s="37" t="str">
        <f>Riferimenti!S166</f>
        <v/>
      </c>
      <c r="P172" s="37" t="str">
        <f>Riferimenti!T166</f>
        <v/>
      </c>
      <c r="Q172" s="37" t="str">
        <f>Riferimenti!U166</f>
        <v/>
      </c>
      <c r="U172" s="2" t="b">
        <f t="shared" si="2"/>
        <v>1</v>
      </c>
    </row>
    <row r="173" spans="2:21" ht="37.5" hidden="1" customHeight="1" x14ac:dyDescent="0.2">
      <c r="B173" s="31" t="s">
        <v>767</v>
      </c>
      <c r="C173" s="32" t="str">
        <f ca="1">Riferimenti!G167</f>
        <v/>
      </c>
      <c r="D173" s="32" t="str">
        <f>Riferimenti!H167</f>
        <v/>
      </c>
      <c r="E173" s="33" t="e">
        <f>VLOOKUP(Riferimenti!I167,Riferimenti!$A$2:$B$6,2,0)</f>
        <v>#N/A</v>
      </c>
      <c r="F173" s="32" t="str">
        <f>Riferimenti!J167</f>
        <v/>
      </c>
      <c r="G173" s="33" t="e">
        <f ca="1">VLOOKUP(Riferimenti!K167,Riferimenti!$A$20:$B$23,2,0)</f>
        <v>#N/A</v>
      </c>
      <c r="H173" s="37" t="str">
        <f>Riferimenti!L167</f>
        <v/>
      </c>
      <c r="I173" s="37" t="str">
        <f>Riferimenti!M167</f>
        <v/>
      </c>
      <c r="J173" s="37" t="str">
        <f>Riferimenti!N167</f>
        <v/>
      </c>
      <c r="K173" s="37" t="str">
        <f>Riferimenti!O167</f>
        <v/>
      </c>
      <c r="L173" s="37" t="str">
        <f>Riferimenti!P167</f>
        <v/>
      </c>
      <c r="M173" s="37" t="str">
        <f>Riferimenti!Q167</f>
        <v/>
      </c>
      <c r="N173" s="37" t="str">
        <f>Riferimenti!R167</f>
        <v/>
      </c>
      <c r="O173" s="37" t="str">
        <f>Riferimenti!S167</f>
        <v/>
      </c>
      <c r="P173" s="37" t="str">
        <f>Riferimenti!T167</f>
        <v/>
      </c>
      <c r="Q173" s="37" t="str">
        <f>Riferimenti!U167</f>
        <v/>
      </c>
      <c r="U173" s="2" t="b">
        <f t="shared" si="2"/>
        <v>1</v>
      </c>
    </row>
    <row r="174" spans="2:21" ht="37.5" hidden="1" customHeight="1" x14ac:dyDescent="0.2">
      <c r="B174" s="31" t="s">
        <v>768</v>
      </c>
      <c r="C174" s="32" t="str">
        <f ca="1">Riferimenti!G168</f>
        <v/>
      </c>
      <c r="D174" s="32" t="str">
        <f>Riferimenti!H168</f>
        <v/>
      </c>
      <c r="E174" s="33" t="e">
        <f>VLOOKUP(Riferimenti!I168,Riferimenti!$A$2:$B$6,2,0)</f>
        <v>#N/A</v>
      </c>
      <c r="F174" s="32" t="str">
        <f>Riferimenti!J168</f>
        <v/>
      </c>
      <c r="G174" s="33" t="e">
        <f ca="1">VLOOKUP(Riferimenti!K168,Riferimenti!$A$20:$B$23,2,0)</f>
        <v>#N/A</v>
      </c>
      <c r="H174" s="37" t="str">
        <f>Riferimenti!L168</f>
        <v/>
      </c>
      <c r="I174" s="37" t="str">
        <f>Riferimenti!M168</f>
        <v/>
      </c>
      <c r="J174" s="37" t="str">
        <f>Riferimenti!N168</f>
        <v/>
      </c>
      <c r="K174" s="37" t="str">
        <f>Riferimenti!O168</f>
        <v/>
      </c>
      <c r="L174" s="37" t="str">
        <f>Riferimenti!P168</f>
        <v/>
      </c>
      <c r="M174" s="37" t="str">
        <f>Riferimenti!Q168</f>
        <v/>
      </c>
      <c r="N174" s="37" t="str">
        <f>Riferimenti!R168</f>
        <v/>
      </c>
      <c r="O174" s="37" t="str">
        <f>Riferimenti!S168</f>
        <v/>
      </c>
      <c r="P174" s="37" t="str">
        <f>Riferimenti!T168</f>
        <v/>
      </c>
      <c r="Q174" s="37" t="str">
        <f>Riferimenti!U168</f>
        <v/>
      </c>
      <c r="U174" s="2" t="b">
        <f t="shared" si="2"/>
        <v>1</v>
      </c>
    </row>
    <row r="175" spans="2:21" ht="37.5" hidden="1" customHeight="1" x14ac:dyDescent="0.2">
      <c r="B175" s="31" t="s">
        <v>769</v>
      </c>
      <c r="C175" s="32" t="str">
        <f ca="1">Riferimenti!G169</f>
        <v/>
      </c>
      <c r="D175" s="32" t="str">
        <f>Riferimenti!H169</f>
        <v/>
      </c>
      <c r="E175" s="33" t="e">
        <f>VLOOKUP(Riferimenti!I169,Riferimenti!$A$2:$B$6,2,0)</f>
        <v>#N/A</v>
      </c>
      <c r="F175" s="32" t="str">
        <f>Riferimenti!J169</f>
        <v/>
      </c>
      <c r="G175" s="33" t="e">
        <f ca="1">VLOOKUP(Riferimenti!K169,Riferimenti!$A$20:$B$23,2,0)</f>
        <v>#N/A</v>
      </c>
      <c r="H175" s="37" t="str">
        <f>Riferimenti!L169</f>
        <v/>
      </c>
      <c r="I175" s="37" t="str">
        <f>Riferimenti!M169</f>
        <v/>
      </c>
      <c r="J175" s="37" t="str">
        <f>Riferimenti!N169</f>
        <v/>
      </c>
      <c r="K175" s="37" t="str">
        <f>Riferimenti!O169</f>
        <v/>
      </c>
      <c r="L175" s="37" t="str">
        <f>Riferimenti!P169</f>
        <v/>
      </c>
      <c r="M175" s="37" t="str">
        <f>Riferimenti!Q169</f>
        <v/>
      </c>
      <c r="N175" s="37" t="str">
        <f>Riferimenti!R169</f>
        <v/>
      </c>
      <c r="O175" s="37" t="str">
        <f>Riferimenti!S169</f>
        <v/>
      </c>
      <c r="P175" s="37" t="str">
        <f>Riferimenti!T169</f>
        <v/>
      </c>
      <c r="Q175" s="37" t="str">
        <f>Riferimenti!U169</f>
        <v/>
      </c>
      <c r="U175" s="2" t="b">
        <f t="shared" si="2"/>
        <v>1</v>
      </c>
    </row>
    <row r="176" spans="2:21" ht="37.5" hidden="1" customHeight="1" x14ac:dyDescent="0.2">
      <c r="B176" s="31" t="s">
        <v>770</v>
      </c>
      <c r="C176" s="32" t="str">
        <f ca="1">Riferimenti!G170</f>
        <v/>
      </c>
      <c r="D176" s="32" t="str">
        <f>Riferimenti!H170</f>
        <v/>
      </c>
      <c r="E176" s="33" t="e">
        <f>VLOOKUP(Riferimenti!I170,Riferimenti!$A$2:$B$6,2,0)</f>
        <v>#N/A</v>
      </c>
      <c r="F176" s="32" t="str">
        <f>Riferimenti!J170</f>
        <v/>
      </c>
      <c r="G176" s="33" t="e">
        <f ca="1">VLOOKUP(Riferimenti!K170,Riferimenti!$A$20:$B$23,2,0)</f>
        <v>#N/A</v>
      </c>
      <c r="H176" s="37" t="str">
        <f>Riferimenti!L170</f>
        <v/>
      </c>
      <c r="I176" s="37" t="str">
        <f>Riferimenti!M170</f>
        <v/>
      </c>
      <c r="J176" s="37" t="str">
        <f>Riferimenti!N170</f>
        <v/>
      </c>
      <c r="K176" s="37" t="str">
        <f>Riferimenti!O170</f>
        <v/>
      </c>
      <c r="L176" s="37" t="str">
        <f>Riferimenti!P170</f>
        <v/>
      </c>
      <c r="M176" s="37" t="str">
        <f>Riferimenti!Q170</f>
        <v/>
      </c>
      <c r="N176" s="37" t="str">
        <f>Riferimenti!R170</f>
        <v/>
      </c>
      <c r="O176" s="37" t="str">
        <f>Riferimenti!S170</f>
        <v/>
      </c>
      <c r="P176" s="37" t="str">
        <f>Riferimenti!T170</f>
        <v/>
      </c>
      <c r="Q176" s="37" t="str">
        <f>Riferimenti!U170</f>
        <v/>
      </c>
      <c r="U176" s="2" t="b">
        <f t="shared" si="2"/>
        <v>1</v>
      </c>
    </row>
    <row r="177" spans="2:21" ht="37.5" hidden="1" customHeight="1" x14ac:dyDescent="0.2">
      <c r="B177" s="31" t="s">
        <v>771</v>
      </c>
      <c r="C177" s="32" t="str">
        <f ca="1">Riferimenti!G171</f>
        <v/>
      </c>
      <c r="D177" s="32" t="str">
        <f>Riferimenti!H171</f>
        <v/>
      </c>
      <c r="E177" s="33" t="e">
        <f>VLOOKUP(Riferimenti!I171,Riferimenti!$A$2:$B$6,2,0)</f>
        <v>#N/A</v>
      </c>
      <c r="F177" s="32" t="str">
        <f>Riferimenti!J171</f>
        <v/>
      </c>
      <c r="G177" s="33" t="e">
        <f ca="1">VLOOKUP(Riferimenti!K171,Riferimenti!$A$20:$B$23,2,0)</f>
        <v>#N/A</v>
      </c>
      <c r="H177" s="37" t="str">
        <f>Riferimenti!L171</f>
        <v/>
      </c>
      <c r="I177" s="37" t="str">
        <f>Riferimenti!M171</f>
        <v/>
      </c>
      <c r="J177" s="37" t="str">
        <f>Riferimenti!N171</f>
        <v/>
      </c>
      <c r="K177" s="37" t="str">
        <f>Riferimenti!O171</f>
        <v/>
      </c>
      <c r="L177" s="37" t="str">
        <f>Riferimenti!P171</f>
        <v/>
      </c>
      <c r="M177" s="37" t="str">
        <f>Riferimenti!Q171</f>
        <v/>
      </c>
      <c r="N177" s="37" t="str">
        <f>Riferimenti!R171</f>
        <v/>
      </c>
      <c r="O177" s="37" t="str">
        <f>Riferimenti!S171</f>
        <v/>
      </c>
      <c r="P177" s="37" t="str">
        <f>Riferimenti!T171</f>
        <v/>
      </c>
      <c r="Q177" s="37" t="str">
        <f>Riferimenti!U171</f>
        <v/>
      </c>
      <c r="U177" s="2" t="b">
        <f t="shared" si="2"/>
        <v>1</v>
      </c>
    </row>
    <row r="178" spans="2:21" ht="37.5" hidden="1" customHeight="1" x14ac:dyDescent="0.2">
      <c r="B178" s="31" t="s">
        <v>772</v>
      </c>
      <c r="C178" s="32" t="str">
        <f ca="1">Riferimenti!G172</f>
        <v/>
      </c>
      <c r="D178" s="32" t="str">
        <f>Riferimenti!H172</f>
        <v/>
      </c>
      <c r="E178" s="33" t="e">
        <f>VLOOKUP(Riferimenti!I172,Riferimenti!$A$2:$B$6,2,0)</f>
        <v>#N/A</v>
      </c>
      <c r="F178" s="32" t="str">
        <f>Riferimenti!J172</f>
        <v/>
      </c>
      <c r="G178" s="33" t="e">
        <f ca="1">VLOOKUP(Riferimenti!K172,Riferimenti!$A$20:$B$23,2,0)</f>
        <v>#N/A</v>
      </c>
      <c r="H178" s="37" t="str">
        <f>Riferimenti!L172</f>
        <v/>
      </c>
      <c r="I178" s="37" t="str">
        <f>Riferimenti!M172</f>
        <v/>
      </c>
      <c r="J178" s="37" t="str">
        <f>Riferimenti!N172</f>
        <v/>
      </c>
      <c r="K178" s="37" t="str">
        <f>Riferimenti!O172</f>
        <v/>
      </c>
      <c r="L178" s="37" t="str">
        <f>Riferimenti!P172</f>
        <v/>
      </c>
      <c r="M178" s="37" t="str">
        <f>Riferimenti!Q172</f>
        <v/>
      </c>
      <c r="N178" s="37" t="str">
        <f>Riferimenti!R172</f>
        <v/>
      </c>
      <c r="O178" s="37" t="str">
        <f>Riferimenti!S172</f>
        <v/>
      </c>
      <c r="P178" s="37" t="str">
        <f>Riferimenti!T172</f>
        <v/>
      </c>
      <c r="Q178" s="37" t="str">
        <f>Riferimenti!U172</f>
        <v/>
      </c>
      <c r="U178" s="2" t="b">
        <f t="shared" si="2"/>
        <v>1</v>
      </c>
    </row>
    <row r="179" spans="2:21" ht="37.5" hidden="1" customHeight="1" x14ac:dyDescent="0.2">
      <c r="B179" s="31" t="s">
        <v>773</v>
      </c>
      <c r="C179" s="32" t="str">
        <f ca="1">Riferimenti!G173</f>
        <v/>
      </c>
      <c r="D179" s="32" t="str">
        <f>Riferimenti!H173</f>
        <v/>
      </c>
      <c r="E179" s="33" t="e">
        <f>VLOOKUP(Riferimenti!I173,Riferimenti!$A$2:$B$6,2,0)</f>
        <v>#N/A</v>
      </c>
      <c r="F179" s="32" t="str">
        <f>Riferimenti!J173</f>
        <v/>
      </c>
      <c r="G179" s="33" t="e">
        <f ca="1">VLOOKUP(Riferimenti!K173,Riferimenti!$A$20:$B$23,2,0)</f>
        <v>#N/A</v>
      </c>
      <c r="H179" s="37" t="str">
        <f>Riferimenti!L173</f>
        <v/>
      </c>
      <c r="I179" s="37" t="str">
        <f>Riferimenti!M173</f>
        <v/>
      </c>
      <c r="J179" s="37" t="str">
        <f>Riferimenti!N173</f>
        <v/>
      </c>
      <c r="K179" s="37" t="str">
        <f>Riferimenti!O173</f>
        <v/>
      </c>
      <c r="L179" s="37" t="str">
        <f>Riferimenti!P173</f>
        <v/>
      </c>
      <c r="M179" s="37" t="str">
        <f>Riferimenti!Q173</f>
        <v/>
      </c>
      <c r="N179" s="37" t="str">
        <f>Riferimenti!R173</f>
        <v/>
      </c>
      <c r="O179" s="37" t="str">
        <f>Riferimenti!S173</f>
        <v/>
      </c>
      <c r="P179" s="37" t="str">
        <f>Riferimenti!T173</f>
        <v/>
      </c>
      <c r="Q179" s="37" t="str">
        <f>Riferimenti!U173</f>
        <v/>
      </c>
      <c r="U179" s="2" t="b">
        <f t="shared" si="2"/>
        <v>1</v>
      </c>
    </row>
    <row r="180" spans="2:21" ht="37.5" hidden="1" customHeight="1" x14ac:dyDescent="0.2">
      <c r="B180" s="31" t="s">
        <v>774</v>
      </c>
      <c r="C180" s="32" t="str">
        <f ca="1">Riferimenti!G174</f>
        <v/>
      </c>
      <c r="D180" s="32" t="str">
        <f>Riferimenti!H174</f>
        <v/>
      </c>
      <c r="E180" s="33" t="e">
        <f>VLOOKUP(Riferimenti!I174,Riferimenti!$A$2:$B$6,2,0)</f>
        <v>#N/A</v>
      </c>
      <c r="F180" s="32" t="str">
        <f>Riferimenti!J174</f>
        <v/>
      </c>
      <c r="G180" s="33" t="e">
        <f ca="1">VLOOKUP(Riferimenti!K174,Riferimenti!$A$20:$B$23,2,0)</f>
        <v>#N/A</v>
      </c>
      <c r="H180" s="37" t="str">
        <f>Riferimenti!L174</f>
        <v/>
      </c>
      <c r="I180" s="37" t="str">
        <f>Riferimenti!M174</f>
        <v/>
      </c>
      <c r="J180" s="37" t="str">
        <f>Riferimenti!N174</f>
        <v/>
      </c>
      <c r="K180" s="37" t="str">
        <f>Riferimenti!O174</f>
        <v/>
      </c>
      <c r="L180" s="37" t="str">
        <f>Riferimenti!P174</f>
        <v/>
      </c>
      <c r="M180" s="37" t="str">
        <f>Riferimenti!Q174</f>
        <v/>
      </c>
      <c r="N180" s="37" t="str">
        <f>Riferimenti!R174</f>
        <v/>
      </c>
      <c r="O180" s="37" t="str">
        <f>Riferimenti!S174</f>
        <v/>
      </c>
      <c r="P180" s="37" t="str">
        <f>Riferimenti!T174</f>
        <v/>
      </c>
      <c r="Q180" s="37" t="str">
        <f>Riferimenti!U174</f>
        <v/>
      </c>
      <c r="U180" s="2" t="b">
        <f t="shared" si="2"/>
        <v>1</v>
      </c>
    </row>
    <row r="181" spans="2:21" ht="37.5" hidden="1" customHeight="1" x14ac:dyDescent="0.2">
      <c r="B181" s="31" t="s">
        <v>775</v>
      </c>
      <c r="C181" s="32" t="str">
        <f ca="1">Riferimenti!G175</f>
        <v/>
      </c>
      <c r="D181" s="32" t="str">
        <f>Riferimenti!H175</f>
        <v/>
      </c>
      <c r="E181" s="33" t="e">
        <f>VLOOKUP(Riferimenti!I175,Riferimenti!$A$2:$B$6,2,0)</f>
        <v>#N/A</v>
      </c>
      <c r="F181" s="32" t="str">
        <f>Riferimenti!J175</f>
        <v/>
      </c>
      <c r="G181" s="33" t="e">
        <f ca="1">VLOOKUP(Riferimenti!K175,Riferimenti!$A$20:$B$23,2,0)</f>
        <v>#N/A</v>
      </c>
      <c r="H181" s="37" t="str">
        <f>Riferimenti!L175</f>
        <v/>
      </c>
      <c r="I181" s="37" t="str">
        <f>Riferimenti!M175</f>
        <v/>
      </c>
      <c r="J181" s="37" t="str">
        <f>Riferimenti!N175</f>
        <v/>
      </c>
      <c r="K181" s="37" t="str">
        <f>Riferimenti!O175</f>
        <v/>
      </c>
      <c r="L181" s="37" t="str">
        <f>Riferimenti!P175</f>
        <v/>
      </c>
      <c r="M181" s="37" t="str">
        <f>Riferimenti!Q175</f>
        <v/>
      </c>
      <c r="N181" s="37" t="str">
        <f>Riferimenti!R175</f>
        <v/>
      </c>
      <c r="O181" s="37" t="str">
        <f>Riferimenti!S175</f>
        <v/>
      </c>
      <c r="P181" s="37" t="str">
        <f>Riferimenti!T175</f>
        <v/>
      </c>
      <c r="Q181" s="37" t="str">
        <f>Riferimenti!U175</f>
        <v/>
      </c>
      <c r="U181" s="2" t="b">
        <f t="shared" si="2"/>
        <v>1</v>
      </c>
    </row>
    <row r="182" spans="2:21" ht="37.5" hidden="1" customHeight="1" x14ac:dyDescent="0.2">
      <c r="B182" s="31" t="s">
        <v>776</v>
      </c>
      <c r="C182" s="32" t="str">
        <f ca="1">Riferimenti!G176</f>
        <v/>
      </c>
      <c r="D182" s="32" t="str">
        <f>Riferimenti!H176</f>
        <v/>
      </c>
      <c r="E182" s="33" t="e">
        <f>VLOOKUP(Riferimenti!I176,Riferimenti!$A$2:$B$6,2,0)</f>
        <v>#N/A</v>
      </c>
      <c r="F182" s="32" t="str">
        <f>Riferimenti!J176</f>
        <v/>
      </c>
      <c r="G182" s="33" t="e">
        <f ca="1">VLOOKUP(Riferimenti!K176,Riferimenti!$A$20:$B$23,2,0)</f>
        <v>#N/A</v>
      </c>
      <c r="H182" s="37" t="str">
        <f>Riferimenti!L176</f>
        <v/>
      </c>
      <c r="I182" s="37" t="str">
        <f>Riferimenti!M176</f>
        <v/>
      </c>
      <c r="J182" s="37" t="str">
        <f>Riferimenti!N176</f>
        <v/>
      </c>
      <c r="K182" s="37" t="str">
        <f>Riferimenti!O176</f>
        <v/>
      </c>
      <c r="L182" s="37" t="str">
        <f>Riferimenti!P176</f>
        <v/>
      </c>
      <c r="M182" s="37" t="str">
        <f>Riferimenti!Q176</f>
        <v/>
      </c>
      <c r="N182" s="37" t="str">
        <f>Riferimenti!R176</f>
        <v/>
      </c>
      <c r="O182" s="37" t="str">
        <f>Riferimenti!S176</f>
        <v/>
      </c>
      <c r="P182" s="37" t="str">
        <f>Riferimenti!T176</f>
        <v/>
      </c>
      <c r="Q182" s="37" t="str">
        <f>Riferimenti!U176</f>
        <v/>
      </c>
      <c r="U182" s="2" t="b">
        <f t="shared" si="2"/>
        <v>1</v>
      </c>
    </row>
    <row r="183" spans="2:21" ht="37.5" hidden="1" customHeight="1" x14ac:dyDescent="0.2">
      <c r="B183" s="31" t="s">
        <v>777</v>
      </c>
      <c r="C183" s="32" t="str">
        <f ca="1">Riferimenti!G177</f>
        <v/>
      </c>
      <c r="D183" s="32" t="str">
        <f>Riferimenti!H177</f>
        <v/>
      </c>
      <c r="E183" s="33" t="e">
        <f>VLOOKUP(Riferimenti!I177,Riferimenti!$A$2:$B$6,2,0)</f>
        <v>#N/A</v>
      </c>
      <c r="F183" s="32" t="str">
        <f>Riferimenti!J177</f>
        <v/>
      </c>
      <c r="G183" s="33" t="e">
        <f ca="1">VLOOKUP(Riferimenti!K177,Riferimenti!$A$20:$B$23,2,0)</f>
        <v>#N/A</v>
      </c>
      <c r="H183" s="37" t="str">
        <f>Riferimenti!L177</f>
        <v/>
      </c>
      <c r="I183" s="37" t="str">
        <f>Riferimenti!M177</f>
        <v/>
      </c>
      <c r="J183" s="37" t="str">
        <f>Riferimenti!N177</f>
        <v/>
      </c>
      <c r="K183" s="37" t="str">
        <f>Riferimenti!O177</f>
        <v/>
      </c>
      <c r="L183" s="37" t="str">
        <f>Riferimenti!P177</f>
        <v/>
      </c>
      <c r="M183" s="37" t="str">
        <f>Riferimenti!Q177</f>
        <v/>
      </c>
      <c r="N183" s="37" t="str">
        <f>Riferimenti!R177</f>
        <v/>
      </c>
      <c r="O183" s="37" t="str">
        <f>Riferimenti!S177</f>
        <v/>
      </c>
      <c r="P183" s="37" t="str">
        <f>Riferimenti!T177</f>
        <v/>
      </c>
      <c r="Q183" s="37" t="str">
        <f>Riferimenti!U177</f>
        <v/>
      </c>
      <c r="U183" s="2" t="b">
        <f t="shared" si="2"/>
        <v>1</v>
      </c>
    </row>
    <row r="184" spans="2:21" ht="37.5" hidden="1" customHeight="1" x14ac:dyDescent="0.2">
      <c r="B184" s="31" t="s">
        <v>778</v>
      </c>
      <c r="C184" s="32" t="str">
        <f ca="1">Riferimenti!G178</f>
        <v/>
      </c>
      <c r="D184" s="32" t="str">
        <f>Riferimenti!H178</f>
        <v/>
      </c>
      <c r="E184" s="33" t="e">
        <f>VLOOKUP(Riferimenti!I178,Riferimenti!$A$2:$B$6,2,0)</f>
        <v>#N/A</v>
      </c>
      <c r="F184" s="32" t="str">
        <f>Riferimenti!J178</f>
        <v/>
      </c>
      <c r="G184" s="33" t="e">
        <f ca="1">VLOOKUP(Riferimenti!K178,Riferimenti!$A$20:$B$23,2,0)</f>
        <v>#N/A</v>
      </c>
      <c r="H184" s="37" t="str">
        <f>Riferimenti!L178</f>
        <v/>
      </c>
      <c r="I184" s="37" t="str">
        <f>Riferimenti!M178</f>
        <v/>
      </c>
      <c r="J184" s="37" t="str">
        <f>Riferimenti!N178</f>
        <v/>
      </c>
      <c r="K184" s="37" t="str">
        <f>Riferimenti!O178</f>
        <v/>
      </c>
      <c r="L184" s="37" t="str">
        <f>Riferimenti!P178</f>
        <v/>
      </c>
      <c r="M184" s="37" t="str">
        <f>Riferimenti!Q178</f>
        <v/>
      </c>
      <c r="N184" s="37" t="str">
        <f>Riferimenti!R178</f>
        <v/>
      </c>
      <c r="O184" s="37" t="str">
        <f>Riferimenti!S178</f>
        <v/>
      </c>
      <c r="P184" s="37" t="str">
        <f>Riferimenti!T178</f>
        <v/>
      </c>
      <c r="Q184" s="37" t="str">
        <f>Riferimenti!U178</f>
        <v/>
      </c>
      <c r="U184" s="2" t="b">
        <f t="shared" si="2"/>
        <v>1</v>
      </c>
    </row>
    <row r="185" spans="2:21" ht="37.5" hidden="1" customHeight="1" x14ac:dyDescent="0.2">
      <c r="B185" s="31" t="s">
        <v>779</v>
      </c>
      <c r="C185" s="32" t="str">
        <f ca="1">Riferimenti!G179</f>
        <v/>
      </c>
      <c r="D185" s="32" t="str">
        <f>Riferimenti!H179</f>
        <v/>
      </c>
      <c r="E185" s="33" t="e">
        <f>VLOOKUP(Riferimenti!I179,Riferimenti!$A$2:$B$6,2,0)</f>
        <v>#N/A</v>
      </c>
      <c r="F185" s="32" t="str">
        <f>Riferimenti!J179</f>
        <v/>
      </c>
      <c r="G185" s="33" t="e">
        <f ca="1">VLOOKUP(Riferimenti!K179,Riferimenti!$A$20:$B$23,2,0)</f>
        <v>#N/A</v>
      </c>
      <c r="H185" s="37" t="str">
        <f>Riferimenti!L179</f>
        <v/>
      </c>
      <c r="I185" s="37" t="str">
        <f>Riferimenti!M179</f>
        <v/>
      </c>
      <c r="J185" s="37" t="str">
        <f>Riferimenti!N179</f>
        <v/>
      </c>
      <c r="K185" s="37" t="str">
        <f>Riferimenti!O179</f>
        <v/>
      </c>
      <c r="L185" s="37" t="str">
        <f>Riferimenti!P179</f>
        <v/>
      </c>
      <c r="M185" s="37" t="str">
        <f>Riferimenti!Q179</f>
        <v/>
      </c>
      <c r="N185" s="37" t="str">
        <f>Riferimenti!R179</f>
        <v/>
      </c>
      <c r="O185" s="37" t="str">
        <f>Riferimenti!S179</f>
        <v/>
      </c>
      <c r="P185" s="37" t="str">
        <f>Riferimenti!T179</f>
        <v/>
      </c>
      <c r="Q185" s="37" t="str">
        <f>Riferimenti!U179</f>
        <v/>
      </c>
      <c r="U185" s="2" t="b">
        <f t="shared" si="2"/>
        <v>1</v>
      </c>
    </row>
    <row r="186" spans="2:21" ht="37.5" hidden="1" customHeight="1" x14ac:dyDescent="0.2">
      <c r="B186" s="31" t="s">
        <v>780</v>
      </c>
      <c r="C186" s="32" t="str">
        <f ca="1">Riferimenti!G180</f>
        <v/>
      </c>
      <c r="D186" s="32" t="str">
        <f>Riferimenti!H180</f>
        <v/>
      </c>
      <c r="E186" s="33" t="e">
        <f>VLOOKUP(Riferimenti!I180,Riferimenti!$A$2:$B$6,2,0)</f>
        <v>#N/A</v>
      </c>
      <c r="F186" s="32" t="str">
        <f>Riferimenti!J180</f>
        <v/>
      </c>
      <c r="G186" s="33" t="e">
        <f ca="1">VLOOKUP(Riferimenti!K180,Riferimenti!$A$20:$B$23,2,0)</f>
        <v>#N/A</v>
      </c>
      <c r="H186" s="37" t="str">
        <f>Riferimenti!L180</f>
        <v/>
      </c>
      <c r="I186" s="37" t="str">
        <f>Riferimenti!M180</f>
        <v/>
      </c>
      <c r="J186" s="37" t="str">
        <f>Riferimenti!N180</f>
        <v/>
      </c>
      <c r="K186" s="37" t="str">
        <f>Riferimenti!O180</f>
        <v/>
      </c>
      <c r="L186" s="37" t="str">
        <f>Riferimenti!P180</f>
        <v/>
      </c>
      <c r="M186" s="37" t="str">
        <f>Riferimenti!Q180</f>
        <v/>
      </c>
      <c r="N186" s="37" t="str">
        <f>Riferimenti!R180</f>
        <v/>
      </c>
      <c r="O186" s="37" t="str">
        <f>Riferimenti!S180</f>
        <v/>
      </c>
      <c r="P186" s="37" t="str">
        <f>Riferimenti!T180</f>
        <v/>
      </c>
      <c r="Q186" s="37" t="str">
        <f>Riferimenti!U180</f>
        <v/>
      </c>
      <c r="U186" s="2" t="b">
        <f t="shared" si="2"/>
        <v>1</v>
      </c>
    </row>
    <row r="187" spans="2:21" ht="37.5" hidden="1" customHeight="1" x14ac:dyDescent="0.2">
      <c r="B187" s="31" t="s">
        <v>781</v>
      </c>
      <c r="C187" s="32" t="str">
        <f ca="1">Riferimenti!G181</f>
        <v/>
      </c>
      <c r="D187" s="32" t="str">
        <f>Riferimenti!H181</f>
        <v/>
      </c>
      <c r="E187" s="33" t="e">
        <f>VLOOKUP(Riferimenti!I181,Riferimenti!$A$2:$B$6,2,0)</f>
        <v>#N/A</v>
      </c>
      <c r="F187" s="32" t="str">
        <f>Riferimenti!J181</f>
        <v/>
      </c>
      <c r="G187" s="33" t="e">
        <f ca="1">VLOOKUP(Riferimenti!K181,Riferimenti!$A$20:$B$23,2,0)</f>
        <v>#N/A</v>
      </c>
      <c r="H187" s="37" t="str">
        <f>Riferimenti!L181</f>
        <v/>
      </c>
      <c r="I187" s="37" t="str">
        <f>Riferimenti!M181</f>
        <v/>
      </c>
      <c r="J187" s="37" t="str">
        <f>Riferimenti!N181</f>
        <v/>
      </c>
      <c r="K187" s="37" t="str">
        <f>Riferimenti!O181</f>
        <v/>
      </c>
      <c r="L187" s="37" t="str">
        <f>Riferimenti!P181</f>
        <v/>
      </c>
      <c r="M187" s="37" t="str">
        <f>Riferimenti!Q181</f>
        <v/>
      </c>
      <c r="N187" s="37" t="str">
        <f>Riferimenti!R181</f>
        <v/>
      </c>
      <c r="O187" s="37" t="str">
        <f>Riferimenti!S181</f>
        <v/>
      </c>
      <c r="P187" s="37" t="str">
        <f>Riferimenti!T181</f>
        <v/>
      </c>
      <c r="Q187" s="37" t="str">
        <f>Riferimenti!U181</f>
        <v/>
      </c>
      <c r="U187" s="2" t="b">
        <f t="shared" si="2"/>
        <v>1</v>
      </c>
    </row>
    <row r="188" spans="2:21" ht="37.5" hidden="1" customHeight="1" x14ac:dyDescent="0.2">
      <c r="B188" s="31" t="s">
        <v>782</v>
      </c>
      <c r="C188" s="32" t="str">
        <f ca="1">Riferimenti!G182</f>
        <v/>
      </c>
      <c r="D188" s="32" t="str">
        <f>Riferimenti!H182</f>
        <v/>
      </c>
      <c r="E188" s="33" t="e">
        <f>VLOOKUP(Riferimenti!I182,Riferimenti!$A$2:$B$6,2,0)</f>
        <v>#N/A</v>
      </c>
      <c r="F188" s="32" t="str">
        <f>Riferimenti!J182</f>
        <v/>
      </c>
      <c r="G188" s="33" t="e">
        <f ca="1">VLOOKUP(Riferimenti!K182,Riferimenti!$A$20:$B$23,2,0)</f>
        <v>#N/A</v>
      </c>
      <c r="H188" s="37" t="str">
        <f>Riferimenti!L182</f>
        <v/>
      </c>
      <c r="I188" s="37" t="str">
        <f>Riferimenti!M182</f>
        <v/>
      </c>
      <c r="J188" s="37" t="str">
        <f>Riferimenti!N182</f>
        <v/>
      </c>
      <c r="K188" s="37" t="str">
        <f>Riferimenti!O182</f>
        <v/>
      </c>
      <c r="L188" s="37" t="str">
        <f>Riferimenti!P182</f>
        <v/>
      </c>
      <c r="M188" s="37" t="str">
        <f>Riferimenti!Q182</f>
        <v/>
      </c>
      <c r="N188" s="37" t="str">
        <f>Riferimenti!R182</f>
        <v/>
      </c>
      <c r="O188" s="37" t="str">
        <f>Riferimenti!S182</f>
        <v/>
      </c>
      <c r="P188" s="37" t="str">
        <f>Riferimenti!T182</f>
        <v/>
      </c>
      <c r="Q188" s="37" t="str">
        <f>Riferimenti!U182</f>
        <v/>
      </c>
      <c r="U188" s="2" t="b">
        <f t="shared" si="2"/>
        <v>1</v>
      </c>
    </row>
    <row r="189" spans="2:21" ht="37.5" hidden="1" customHeight="1" x14ac:dyDescent="0.2">
      <c r="B189" s="31" t="s">
        <v>783</v>
      </c>
      <c r="C189" s="32" t="str">
        <f ca="1">Riferimenti!G183</f>
        <v/>
      </c>
      <c r="D189" s="32" t="str">
        <f>Riferimenti!H183</f>
        <v/>
      </c>
      <c r="E189" s="33" t="e">
        <f>VLOOKUP(Riferimenti!I183,Riferimenti!$A$2:$B$6,2,0)</f>
        <v>#N/A</v>
      </c>
      <c r="F189" s="32" t="str">
        <f>Riferimenti!J183</f>
        <v/>
      </c>
      <c r="G189" s="33" t="e">
        <f ca="1">VLOOKUP(Riferimenti!K183,Riferimenti!$A$20:$B$23,2,0)</f>
        <v>#N/A</v>
      </c>
      <c r="H189" s="37" t="str">
        <f>Riferimenti!L183</f>
        <v/>
      </c>
      <c r="I189" s="37" t="str">
        <f>Riferimenti!M183</f>
        <v/>
      </c>
      <c r="J189" s="37" t="str">
        <f>Riferimenti!N183</f>
        <v/>
      </c>
      <c r="K189" s="37" t="str">
        <f>Riferimenti!O183</f>
        <v/>
      </c>
      <c r="L189" s="37" t="str">
        <f>Riferimenti!P183</f>
        <v/>
      </c>
      <c r="M189" s="37" t="str">
        <f>Riferimenti!Q183</f>
        <v/>
      </c>
      <c r="N189" s="37" t="str">
        <f>Riferimenti!R183</f>
        <v/>
      </c>
      <c r="O189" s="37" t="str">
        <f>Riferimenti!S183</f>
        <v/>
      </c>
      <c r="P189" s="37" t="str">
        <f>Riferimenti!T183</f>
        <v/>
      </c>
      <c r="Q189" s="37" t="str">
        <f>Riferimenti!U183</f>
        <v/>
      </c>
      <c r="U189" s="2" t="b">
        <f t="shared" si="2"/>
        <v>1</v>
      </c>
    </row>
    <row r="190" spans="2:21" ht="37.5" hidden="1" customHeight="1" x14ac:dyDescent="0.2">
      <c r="B190" s="31" t="s">
        <v>784</v>
      </c>
      <c r="C190" s="32" t="str">
        <f ca="1">Riferimenti!G184</f>
        <v/>
      </c>
      <c r="D190" s="32" t="str">
        <f>Riferimenti!H184</f>
        <v/>
      </c>
      <c r="E190" s="33" t="e">
        <f>VLOOKUP(Riferimenti!I184,Riferimenti!$A$2:$B$6,2,0)</f>
        <v>#N/A</v>
      </c>
      <c r="F190" s="32" t="str">
        <f>Riferimenti!J184</f>
        <v/>
      </c>
      <c r="G190" s="33" t="e">
        <f ca="1">VLOOKUP(Riferimenti!K184,Riferimenti!$A$20:$B$23,2,0)</f>
        <v>#N/A</v>
      </c>
      <c r="H190" s="37" t="str">
        <f>Riferimenti!L184</f>
        <v/>
      </c>
      <c r="I190" s="37" t="str">
        <f>Riferimenti!M184</f>
        <v/>
      </c>
      <c r="J190" s="37" t="str">
        <f>Riferimenti!N184</f>
        <v/>
      </c>
      <c r="K190" s="37" t="str">
        <f>Riferimenti!O184</f>
        <v/>
      </c>
      <c r="L190" s="37" t="str">
        <f>Riferimenti!P184</f>
        <v/>
      </c>
      <c r="M190" s="37" t="str">
        <f>Riferimenti!Q184</f>
        <v/>
      </c>
      <c r="N190" s="37" t="str">
        <f>Riferimenti!R184</f>
        <v/>
      </c>
      <c r="O190" s="37" t="str">
        <f>Riferimenti!S184</f>
        <v/>
      </c>
      <c r="P190" s="37" t="str">
        <f>Riferimenti!T184</f>
        <v/>
      </c>
      <c r="Q190" s="37" t="str">
        <f>Riferimenti!U184</f>
        <v/>
      </c>
      <c r="U190" s="2" t="b">
        <f t="shared" si="2"/>
        <v>1</v>
      </c>
    </row>
    <row r="191" spans="2:21" ht="37.5" hidden="1" customHeight="1" x14ac:dyDescent="0.2">
      <c r="B191" s="31" t="s">
        <v>785</v>
      </c>
      <c r="C191" s="32" t="str">
        <f ca="1">Riferimenti!G185</f>
        <v/>
      </c>
      <c r="D191" s="32" t="str">
        <f>Riferimenti!H185</f>
        <v/>
      </c>
      <c r="E191" s="33" t="e">
        <f>VLOOKUP(Riferimenti!I185,Riferimenti!$A$2:$B$6,2,0)</f>
        <v>#N/A</v>
      </c>
      <c r="F191" s="32" t="str">
        <f>Riferimenti!J185</f>
        <v/>
      </c>
      <c r="G191" s="33" t="e">
        <f ca="1">VLOOKUP(Riferimenti!K185,Riferimenti!$A$20:$B$23,2,0)</f>
        <v>#N/A</v>
      </c>
      <c r="H191" s="37" t="str">
        <f>Riferimenti!L185</f>
        <v/>
      </c>
      <c r="I191" s="37" t="str">
        <f>Riferimenti!M185</f>
        <v/>
      </c>
      <c r="J191" s="37" t="str">
        <f>Riferimenti!N185</f>
        <v/>
      </c>
      <c r="K191" s="37" t="str">
        <f>Riferimenti!O185</f>
        <v/>
      </c>
      <c r="L191" s="37" t="str">
        <f>Riferimenti!P185</f>
        <v/>
      </c>
      <c r="M191" s="37" t="str">
        <f>Riferimenti!Q185</f>
        <v/>
      </c>
      <c r="N191" s="37" t="str">
        <f>Riferimenti!R185</f>
        <v/>
      </c>
      <c r="O191" s="37" t="str">
        <f>Riferimenti!S185</f>
        <v/>
      </c>
      <c r="P191" s="37" t="str">
        <f>Riferimenti!T185</f>
        <v/>
      </c>
      <c r="Q191" s="37" t="str">
        <f>Riferimenti!U185</f>
        <v/>
      </c>
      <c r="U191" s="2" t="b">
        <f t="shared" si="2"/>
        <v>1</v>
      </c>
    </row>
    <row r="192" spans="2:21" ht="37.5" hidden="1" customHeight="1" x14ac:dyDescent="0.2">
      <c r="B192" s="31" t="s">
        <v>786</v>
      </c>
      <c r="C192" s="32" t="str">
        <f ca="1">Riferimenti!G186</f>
        <v/>
      </c>
      <c r="D192" s="32" t="str">
        <f>Riferimenti!H186</f>
        <v/>
      </c>
      <c r="E192" s="33" t="e">
        <f>VLOOKUP(Riferimenti!I186,Riferimenti!$A$2:$B$6,2,0)</f>
        <v>#N/A</v>
      </c>
      <c r="F192" s="32" t="str">
        <f>Riferimenti!J186</f>
        <v/>
      </c>
      <c r="G192" s="33" t="e">
        <f ca="1">VLOOKUP(Riferimenti!K186,Riferimenti!$A$20:$B$23,2,0)</f>
        <v>#N/A</v>
      </c>
      <c r="H192" s="37" t="str">
        <f>Riferimenti!L186</f>
        <v/>
      </c>
      <c r="I192" s="37" t="str">
        <f>Riferimenti!M186</f>
        <v/>
      </c>
      <c r="J192" s="37" t="str">
        <f>Riferimenti!N186</f>
        <v/>
      </c>
      <c r="K192" s="37" t="str">
        <f>Riferimenti!O186</f>
        <v/>
      </c>
      <c r="L192" s="37" t="str">
        <f>Riferimenti!P186</f>
        <v/>
      </c>
      <c r="M192" s="37" t="str">
        <f>Riferimenti!Q186</f>
        <v/>
      </c>
      <c r="N192" s="37" t="str">
        <f>Riferimenti!R186</f>
        <v/>
      </c>
      <c r="O192" s="37" t="str">
        <f>Riferimenti!S186</f>
        <v/>
      </c>
      <c r="P192" s="37" t="str">
        <f>Riferimenti!T186</f>
        <v/>
      </c>
      <c r="Q192" s="37" t="str">
        <f>Riferimenti!U186</f>
        <v/>
      </c>
      <c r="U192" s="2" t="b">
        <f t="shared" si="2"/>
        <v>1</v>
      </c>
    </row>
    <row r="193" spans="2:21" ht="37.5" hidden="1" customHeight="1" x14ac:dyDescent="0.2">
      <c r="B193" s="31" t="s">
        <v>787</v>
      </c>
      <c r="C193" s="32" t="str">
        <f ca="1">Riferimenti!G187</f>
        <v/>
      </c>
      <c r="D193" s="32" t="str">
        <f>Riferimenti!H187</f>
        <v/>
      </c>
      <c r="E193" s="33" t="e">
        <f>VLOOKUP(Riferimenti!I187,Riferimenti!$A$2:$B$6,2,0)</f>
        <v>#N/A</v>
      </c>
      <c r="F193" s="32" t="str">
        <f>Riferimenti!J187</f>
        <v/>
      </c>
      <c r="G193" s="33" t="e">
        <f ca="1">VLOOKUP(Riferimenti!K187,Riferimenti!$A$20:$B$23,2,0)</f>
        <v>#N/A</v>
      </c>
      <c r="H193" s="37" t="str">
        <f>Riferimenti!L187</f>
        <v/>
      </c>
      <c r="I193" s="37" t="str">
        <f>Riferimenti!M187</f>
        <v/>
      </c>
      <c r="J193" s="37" t="str">
        <f>Riferimenti!N187</f>
        <v/>
      </c>
      <c r="K193" s="37" t="str">
        <f>Riferimenti!O187</f>
        <v/>
      </c>
      <c r="L193" s="37" t="str">
        <f>Riferimenti!P187</f>
        <v/>
      </c>
      <c r="M193" s="37" t="str">
        <f>Riferimenti!Q187</f>
        <v/>
      </c>
      <c r="N193" s="37" t="str">
        <f>Riferimenti!R187</f>
        <v/>
      </c>
      <c r="O193" s="37" t="str">
        <f>Riferimenti!S187</f>
        <v/>
      </c>
      <c r="P193" s="37" t="str">
        <f>Riferimenti!T187</f>
        <v/>
      </c>
      <c r="Q193" s="37" t="str">
        <f>Riferimenti!U187</f>
        <v/>
      </c>
      <c r="U193" s="2" t="b">
        <f t="shared" si="2"/>
        <v>1</v>
      </c>
    </row>
    <row r="194" spans="2:21" ht="37.5" hidden="1" customHeight="1" x14ac:dyDescent="0.2">
      <c r="B194" s="31" t="s">
        <v>788</v>
      </c>
      <c r="C194" s="32" t="str">
        <f ca="1">Riferimenti!G188</f>
        <v/>
      </c>
      <c r="D194" s="32" t="str">
        <f>Riferimenti!H188</f>
        <v/>
      </c>
      <c r="E194" s="33" t="e">
        <f>VLOOKUP(Riferimenti!I188,Riferimenti!$A$2:$B$6,2,0)</f>
        <v>#N/A</v>
      </c>
      <c r="F194" s="32" t="str">
        <f>Riferimenti!J188</f>
        <v/>
      </c>
      <c r="G194" s="33" t="e">
        <f ca="1">VLOOKUP(Riferimenti!K188,Riferimenti!$A$20:$B$23,2,0)</f>
        <v>#N/A</v>
      </c>
      <c r="H194" s="37" t="str">
        <f>Riferimenti!L188</f>
        <v/>
      </c>
      <c r="I194" s="37" t="str">
        <f>Riferimenti!M188</f>
        <v/>
      </c>
      <c r="J194" s="37" t="str">
        <f>Riferimenti!N188</f>
        <v/>
      </c>
      <c r="K194" s="37" t="str">
        <f>Riferimenti!O188</f>
        <v/>
      </c>
      <c r="L194" s="37" t="str">
        <f>Riferimenti!P188</f>
        <v/>
      </c>
      <c r="M194" s="37" t="str">
        <f>Riferimenti!Q188</f>
        <v/>
      </c>
      <c r="N194" s="37" t="str">
        <f>Riferimenti!R188</f>
        <v/>
      </c>
      <c r="O194" s="37" t="str">
        <f>Riferimenti!S188</f>
        <v/>
      </c>
      <c r="P194" s="37" t="str">
        <f>Riferimenti!T188</f>
        <v/>
      </c>
      <c r="Q194" s="37" t="str">
        <f>Riferimenti!U188</f>
        <v/>
      </c>
      <c r="U194" s="2" t="b">
        <f t="shared" si="2"/>
        <v>1</v>
      </c>
    </row>
    <row r="195" spans="2:21" ht="37.5" hidden="1" customHeight="1" x14ac:dyDescent="0.2">
      <c r="B195" s="31" t="s">
        <v>789</v>
      </c>
      <c r="C195" s="32" t="str">
        <f ca="1">Riferimenti!G189</f>
        <v/>
      </c>
      <c r="D195" s="32" t="str">
        <f>Riferimenti!H189</f>
        <v/>
      </c>
      <c r="E195" s="33" t="e">
        <f>VLOOKUP(Riferimenti!I189,Riferimenti!$A$2:$B$6,2,0)</f>
        <v>#N/A</v>
      </c>
      <c r="F195" s="32" t="str">
        <f>Riferimenti!J189</f>
        <v/>
      </c>
      <c r="G195" s="33" t="e">
        <f ca="1">VLOOKUP(Riferimenti!K189,Riferimenti!$A$20:$B$23,2,0)</f>
        <v>#N/A</v>
      </c>
      <c r="H195" s="37" t="str">
        <f>Riferimenti!L189</f>
        <v/>
      </c>
      <c r="I195" s="37" t="str">
        <f>Riferimenti!M189</f>
        <v/>
      </c>
      <c r="J195" s="37" t="str">
        <f>Riferimenti!N189</f>
        <v/>
      </c>
      <c r="K195" s="37" t="str">
        <f>Riferimenti!O189</f>
        <v/>
      </c>
      <c r="L195" s="37" t="str">
        <f>Riferimenti!P189</f>
        <v/>
      </c>
      <c r="M195" s="37" t="str">
        <f>Riferimenti!Q189</f>
        <v/>
      </c>
      <c r="N195" s="37" t="str">
        <f>Riferimenti!R189</f>
        <v/>
      </c>
      <c r="O195" s="37" t="str">
        <f>Riferimenti!S189</f>
        <v/>
      </c>
      <c r="P195" s="37" t="str">
        <f>Riferimenti!T189</f>
        <v/>
      </c>
      <c r="Q195" s="37" t="str">
        <f>Riferimenti!U189</f>
        <v/>
      </c>
      <c r="U195" s="2" t="b">
        <f t="shared" si="2"/>
        <v>1</v>
      </c>
    </row>
    <row r="196" spans="2:21" ht="37.5" hidden="1" customHeight="1" x14ac:dyDescent="0.2">
      <c r="B196" s="31" t="s">
        <v>790</v>
      </c>
      <c r="C196" s="32" t="str">
        <f ca="1">Riferimenti!G190</f>
        <v/>
      </c>
      <c r="D196" s="32" t="str">
        <f>Riferimenti!H190</f>
        <v/>
      </c>
      <c r="E196" s="33" t="e">
        <f>VLOOKUP(Riferimenti!I190,Riferimenti!$A$2:$B$6,2,0)</f>
        <v>#N/A</v>
      </c>
      <c r="F196" s="32" t="str">
        <f>Riferimenti!J190</f>
        <v/>
      </c>
      <c r="G196" s="33" t="e">
        <f ca="1">VLOOKUP(Riferimenti!K190,Riferimenti!$A$20:$B$23,2,0)</f>
        <v>#N/A</v>
      </c>
      <c r="H196" s="37" t="str">
        <f>Riferimenti!L190</f>
        <v/>
      </c>
      <c r="I196" s="37" t="str">
        <f>Riferimenti!M190</f>
        <v/>
      </c>
      <c r="J196" s="37" t="str">
        <f>Riferimenti!N190</f>
        <v/>
      </c>
      <c r="K196" s="37" t="str">
        <f>Riferimenti!O190</f>
        <v/>
      </c>
      <c r="L196" s="37" t="str">
        <f>Riferimenti!P190</f>
        <v/>
      </c>
      <c r="M196" s="37" t="str">
        <f>Riferimenti!Q190</f>
        <v/>
      </c>
      <c r="N196" s="37" t="str">
        <f>Riferimenti!R190</f>
        <v/>
      </c>
      <c r="O196" s="37" t="str">
        <f>Riferimenti!S190</f>
        <v/>
      </c>
      <c r="P196" s="37" t="str">
        <f>Riferimenti!T190</f>
        <v/>
      </c>
      <c r="Q196" s="37" t="str">
        <f>Riferimenti!U190</f>
        <v/>
      </c>
      <c r="U196" s="2" t="b">
        <f t="shared" si="2"/>
        <v>1</v>
      </c>
    </row>
    <row r="197" spans="2:21" ht="37.5" hidden="1" customHeight="1" x14ac:dyDescent="0.2">
      <c r="B197" s="31" t="s">
        <v>791</v>
      </c>
      <c r="C197" s="32" t="str">
        <f ca="1">Riferimenti!G191</f>
        <v/>
      </c>
      <c r="D197" s="32" t="str">
        <f>Riferimenti!H191</f>
        <v/>
      </c>
      <c r="E197" s="33" t="e">
        <f>VLOOKUP(Riferimenti!I191,Riferimenti!$A$2:$B$6,2,0)</f>
        <v>#N/A</v>
      </c>
      <c r="F197" s="32" t="str">
        <f>Riferimenti!J191</f>
        <v/>
      </c>
      <c r="G197" s="33" t="e">
        <f ca="1">VLOOKUP(Riferimenti!K191,Riferimenti!$A$20:$B$23,2,0)</f>
        <v>#N/A</v>
      </c>
      <c r="H197" s="37" t="str">
        <f>Riferimenti!L191</f>
        <v/>
      </c>
      <c r="I197" s="37" t="str">
        <f>Riferimenti!M191</f>
        <v/>
      </c>
      <c r="J197" s="37" t="str">
        <f>Riferimenti!N191</f>
        <v/>
      </c>
      <c r="K197" s="37" t="str">
        <f>Riferimenti!O191</f>
        <v/>
      </c>
      <c r="L197" s="37" t="str">
        <f>Riferimenti!P191</f>
        <v/>
      </c>
      <c r="M197" s="37" t="str">
        <f>Riferimenti!Q191</f>
        <v/>
      </c>
      <c r="N197" s="37" t="str">
        <f>Riferimenti!R191</f>
        <v/>
      </c>
      <c r="O197" s="37" t="str">
        <f>Riferimenti!S191</f>
        <v/>
      </c>
      <c r="P197" s="37" t="str">
        <f>Riferimenti!T191</f>
        <v/>
      </c>
      <c r="Q197" s="37" t="str">
        <f>Riferimenti!U191</f>
        <v/>
      </c>
      <c r="U197" s="2" t="b">
        <f t="shared" si="2"/>
        <v>1</v>
      </c>
    </row>
    <row r="198" spans="2:21" ht="37.5" hidden="1" customHeight="1" x14ac:dyDescent="0.2">
      <c r="B198" s="31" t="s">
        <v>792</v>
      </c>
      <c r="C198" s="32" t="str">
        <f ca="1">Riferimenti!G192</f>
        <v/>
      </c>
      <c r="D198" s="32" t="str">
        <f>Riferimenti!H192</f>
        <v/>
      </c>
      <c r="E198" s="33" t="e">
        <f>VLOOKUP(Riferimenti!I192,Riferimenti!$A$2:$B$6,2,0)</f>
        <v>#N/A</v>
      </c>
      <c r="F198" s="32" t="str">
        <f>Riferimenti!J192</f>
        <v/>
      </c>
      <c r="G198" s="33" t="e">
        <f ca="1">VLOOKUP(Riferimenti!K192,Riferimenti!$A$20:$B$23,2,0)</f>
        <v>#N/A</v>
      </c>
      <c r="H198" s="37" t="str">
        <f>Riferimenti!L192</f>
        <v/>
      </c>
      <c r="I198" s="37" t="str">
        <f>Riferimenti!M192</f>
        <v/>
      </c>
      <c r="J198" s="37" t="str">
        <f>Riferimenti!N192</f>
        <v/>
      </c>
      <c r="K198" s="37" t="str">
        <f>Riferimenti!O192</f>
        <v/>
      </c>
      <c r="L198" s="37" t="str">
        <f>Riferimenti!P192</f>
        <v/>
      </c>
      <c r="M198" s="37" t="str">
        <f>Riferimenti!Q192</f>
        <v/>
      </c>
      <c r="N198" s="37" t="str">
        <f>Riferimenti!R192</f>
        <v/>
      </c>
      <c r="O198" s="37" t="str">
        <f>Riferimenti!S192</f>
        <v/>
      </c>
      <c r="P198" s="37" t="str">
        <f>Riferimenti!T192</f>
        <v/>
      </c>
      <c r="Q198" s="37" t="str">
        <f>Riferimenti!U192</f>
        <v/>
      </c>
      <c r="U198" s="2" t="b">
        <f t="shared" si="2"/>
        <v>1</v>
      </c>
    </row>
    <row r="199" spans="2:21" ht="37.5" hidden="1" customHeight="1" x14ac:dyDescent="0.2">
      <c r="B199" s="31" t="s">
        <v>793</v>
      </c>
      <c r="C199" s="32" t="str">
        <f ca="1">Riferimenti!G193</f>
        <v/>
      </c>
      <c r="D199" s="32" t="str">
        <f>Riferimenti!H193</f>
        <v/>
      </c>
      <c r="E199" s="33" t="e">
        <f>VLOOKUP(Riferimenti!I193,Riferimenti!$A$2:$B$6,2,0)</f>
        <v>#N/A</v>
      </c>
      <c r="F199" s="32" t="str">
        <f>Riferimenti!J193</f>
        <v/>
      </c>
      <c r="G199" s="33" t="e">
        <f ca="1">VLOOKUP(Riferimenti!K193,Riferimenti!$A$20:$B$23,2,0)</f>
        <v>#N/A</v>
      </c>
      <c r="H199" s="37" t="str">
        <f>Riferimenti!L193</f>
        <v/>
      </c>
      <c r="I199" s="37" t="str">
        <f>Riferimenti!M193</f>
        <v/>
      </c>
      <c r="J199" s="37" t="str">
        <f>Riferimenti!N193</f>
        <v/>
      </c>
      <c r="K199" s="37" t="str">
        <f>Riferimenti!O193</f>
        <v/>
      </c>
      <c r="L199" s="37" t="str">
        <f>Riferimenti!P193</f>
        <v/>
      </c>
      <c r="M199" s="37" t="str">
        <f>Riferimenti!Q193</f>
        <v/>
      </c>
      <c r="N199" s="37" t="str">
        <f>Riferimenti!R193</f>
        <v/>
      </c>
      <c r="O199" s="37" t="str">
        <f>Riferimenti!S193</f>
        <v/>
      </c>
      <c r="P199" s="37" t="str">
        <f>Riferimenti!T193</f>
        <v/>
      </c>
      <c r="Q199" s="37" t="str">
        <f>Riferimenti!U193</f>
        <v/>
      </c>
      <c r="U199" s="2" t="b">
        <f t="shared" si="2"/>
        <v>1</v>
      </c>
    </row>
    <row r="200" spans="2:21" ht="37.5" hidden="1" customHeight="1" x14ac:dyDescent="0.2">
      <c r="B200" s="31" t="s">
        <v>794</v>
      </c>
      <c r="C200" s="32" t="str">
        <f ca="1">Riferimenti!G194</f>
        <v/>
      </c>
      <c r="D200" s="32" t="str">
        <f>Riferimenti!H194</f>
        <v/>
      </c>
      <c r="E200" s="33" t="e">
        <f>VLOOKUP(Riferimenti!I194,Riferimenti!$A$2:$B$6,2,0)</f>
        <v>#N/A</v>
      </c>
      <c r="F200" s="32" t="str">
        <f>Riferimenti!J194</f>
        <v/>
      </c>
      <c r="G200" s="33" t="e">
        <f ca="1">VLOOKUP(Riferimenti!K194,Riferimenti!$A$20:$B$23,2,0)</f>
        <v>#N/A</v>
      </c>
      <c r="H200" s="37" t="str">
        <f>Riferimenti!L194</f>
        <v/>
      </c>
      <c r="I200" s="37" t="str">
        <f>Riferimenti!M194</f>
        <v/>
      </c>
      <c r="J200" s="37" t="str">
        <f>Riferimenti!N194</f>
        <v/>
      </c>
      <c r="K200" s="37" t="str">
        <f>Riferimenti!O194</f>
        <v/>
      </c>
      <c r="L200" s="37" t="str">
        <f>Riferimenti!P194</f>
        <v/>
      </c>
      <c r="M200" s="37" t="str">
        <f>Riferimenti!Q194</f>
        <v/>
      </c>
      <c r="N200" s="37" t="str">
        <f>Riferimenti!R194</f>
        <v/>
      </c>
      <c r="O200" s="37" t="str">
        <f>Riferimenti!S194</f>
        <v/>
      </c>
      <c r="P200" s="37" t="str">
        <f>Riferimenti!T194</f>
        <v/>
      </c>
      <c r="Q200" s="37" t="str">
        <f>Riferimenti!U194</f>
        <v/>
      </c>
      <c r="U200" s="2" t="b">
        <f t="shared" si="2"/>
        <v>1</v>
      </c>
    </row>
    <row r="201" spans="2:21" ht="37.5" hidden="1" customHeight="1" x14ac:dyDescent="0.2">
      <c r="B201" s="31" t="s">
        <v>795</v>
      </c>
      <c r="C201" s="32" t="str">
        <f ca="1">Riferimenti!G195</f>
        <v/>
      </c>
      <c r="D201" s="32" t="str">
        <f>Riferimenti!H195</f>
        <v/>
      </c>
      <c r="E201" s="33" t="e">
        <f>VLOOKUP(Riferimenti!I195,Riferimenti!$A$2:$B$6,2,0)</f>
        <v>#N/A</v>
      </c>
      <c r="F201" s="32" t="str">
        <f>Riferimenti!J195</f>
        <v/>
      </c>
      <c r="G201" s="33" t="e">
        <f ca="1">VLOOKUP(Riferimenti!K195,Riferimenti!$A$20:$B$23,2,0)</f>
        <v>#N/A</v>
      </c>
      <c r="H201" s="37" t="str">
        <f>Riferimenti!L195</f>
        <v/>
      </c>
      <c r="I201" s="37" t="str">
        <f>Riferimenti!M195</f>
        <v/>
      </c>
      <c r="J201" s="37" t="str">
        <f>Riferimenti!N195</f>
        <v/>
      </c>
      <c r="K201" s="37" t="str">
        <f>Riferimenti!O195</f>
        <v/>
      </c>
      <c r="L201" s="37" t="str">
        <f>Riferimenti!P195</f>
        <v/>
      </c>
      <c r="M201" s="37" t="str">
        <f>Riferimenti!Q195</f>
        <v/>
      </c>
      <c r="N201" s="37" t="str">
        <f>Riferimenti!R195</f>
        <v/>
      </c>
      <c r="O201" s="37" t="str">
        <f>Riferimenti!S195</f>
        <v/>
      </c>
      <c r="P201" s="37" t="str">
        <f>Riferimenti!T195</f>
        <v/>
      </c>
      <c r="Q201" s="37" t="str">
        <f>Riferimenti!U195</f>
        <v/>
      </c>
      <c r="U201" s="2" t="b">
        <f t="shared" ref="U201:U264" si="3">OR(D201="",D201=0)</f>
        <v>1</v>
      </c>
    </row>
    <row r="202" spans="2:21" ht="37.5" hidden="1" customHeight="1" x14ac:dyDescent="0.2">
      <c r="B202" s="31" t="s">
        <v>796</v>
      </c>
      <c r="C202" s="32" t="str">
        <f ca="1">Riferimenti!G196</f>
        <v/>
      </c>
      <c r="D202" s="32" t="str">
        <f>Riferimenti!H196</f>
        <v/>
      </c>
      <c r="E202" s="33" t="e">
        <f>VLOOKUP(Riferimenti!I196,Riferimenti!$A$2:$B$6,2,0)</f>
        <v>#N/A</v>
      </c>
      <c r="F202" s="32" t="str">
        <f>Riferimenti!J196</f>
        <v/>
      </c>
      <c r="G202" s="33" t="e">
        <f ca="1">VLOOKUP(Riferimenti!K196,Riferimenti!$A$20:$B$23,2,0)</f>
        <v>#N/A</v>
      </c>
      <c r="H202" s="37" t="str">
        <f>Riferimenti!L196</f>
        <v/>
      </c>
      <c r="I202" s="37" t="str">
        <f>Riferimenti!M196</f>
        <v/>
      </c>
      <c r="J202" s="37" t="str">
        <f>Riferimenti!N196</f>
        <v/>
      </c>
      <c r="K202" s="37" t="str">
        <f>Riferimenti!O196</f>
        <v/>
      </c>
      <c r="L202" s="37" t="str">
        <f>Riferimenti!P196</f>
        <v/>
      </c>
      <c r="M202" s="37" t="str">
        <f>Riferimenti!Q196</f>
        <v/>
      </c>
      <c r="N202" s="37" t="str">
        <f>Riferimenti!R196</f>
        <v/>
      </c>
      <c r="O202" s="37" t="str">
        <f>Riferimenti!S196</f>
        <v/>
      </c>
      <c r="P202" s="37" t="str">
        <f>Riferimenti!T196</f>
        <v/>
      </c>
      <c r="Q202" s="37" t="str">
        <f>Riferimenti!U196</f>
        <v/>
      </c>
      <c r="U202" s="2" t="b">
        <f t="shared" si="3"/>
        <v>1</v>
      </c>
    </row>
    <row r="203" spans="2:21" ht="37.5" hidden="1" customHeight="1" x14ac:dyDescent="0.2">
      <c r="B203" s="31" t="s">
        <v>797</v>
      </c>
      <c r="C203" s="32" t="str">
        <f ca="1">Riferimenti!G197</f>
        <v/>
      </c>
      <c r="D203" s="32" t="str">
        <f>Riferimenti!H197</f>
        <v/>
      </c>
      <c r="E203" s="33" t="e">
        <f>VLOOKUP(Riferimenti!I197,Riferimenti!$A$2:$B$6,2,0)</f>
        <v>#N/A</v>
      </c>
      <c r="F203" s="32" t="str">
        <f>Riferimenti!J197</f>
        <v/>
      </c>
      <c r="G203" s="33" t="e">
        <f ca="1">VLOOKUP(Riferimenti!K197,Riferimenti!$A$20:$B$23,2,0)</f>
        <v>#N/A</v>
      </c>
      <c r="H203" s="37" t="str">
        <f>Riferimenti!L197</f>
        <v/>
      </c>
      <c r="I203" s="37" t="str">
        <f>Riferimenti!M197</f>
        <v/>
      </c>
      <c r="J203" s="37" t="str">
        <f>Riferimenti!N197</f>
        <v/>
      </c>
      <c r="K203" s="37" t="str">
        <f>Riferimenti!O197</f>
        <v/>
      </c>
      <c r="L203" s="37" t="str">
        <f>Riferimenti!P197</f>
        <v/>
      </c>
      <c r="M203" s="37" t="str">
        <f>Riferimenti!Q197</f>
        <v/>
      </c>
      <c r="N203" s="37" t="str">
        <f>Riferimenti!R197</f>
        <v/>
      </c>
      <c r="O203" s="37" t="str">
        <f>Riferimenti!S197</f>
        <v/>
      </c>
      <c r="P203" s="37" t="str">
        <f>Riferimenti!T197</f>
        <v/>
      </c>
      <c r="Q203" s="37" t="str">
        <f>Riferimenti!U197</f>
        <v/>
      </c>
      <c r="U203" s="2" t="b">
        <f t="shared" si="3"/>
        <v>1</v>
      </c>
    </row>
    <row r="204" spans="2:21" ht="37.5" hidden="1" customHeight="1" x14ac:dyDescent="0.2">
      <c r="B204" s="31" t="s">
        <v>798</v>
      </c>
      <c r="C204" s="32" t="str">
        <f ca="1">Riferimenti!G198</f>
        <v/>
      </c>
      <c r="D204" s="32" t="str">
        <f>Riferimenti!H198</f>
        <v/>
      </c>
      <c r="E204" s="33" t="e">
        <f>VLOOKUP(Riferimenti!I198,Riferimenti!$A$2:$B$6,2,0)</f>
        <v>#N/A</v>
      </c>
      <c r="F204" s="32" t="str">
        <f>Riferimenti!J198</f>
        <v/>
      </c>
      <c r="G204" s="33" t="e">
        <f ca="1">VLOOKUP(Riferimenti!K198,Riferimenti!$A$20:$B$23,2,0)</f>
        <v>#N/A</v>
      </c>
      <c r="H204" s="37" t="str">
        <f>Riferimenti!L198</f>
        <v/>
      </c>
      <c r="I204" s="37" t="str">
        <f>Riferimenti!M198</f>
        <v/>
      </c>
      <c r="J204" s="37" t="str">
        <f>Riferimenti!N198</f>
        <v/>
      </c>
      <c r="K204" s="37" t="str">
        <f>Riferimenti!O198</f>
        <v/>
      </c>
      <c r="L204" s="37" t="str">
        <f>Riferimenti!P198</f>
        <v/>
      </c>
      <c r="M204" s="37" t="str">
        <f>Riferimenti!Q198</f>
        <v/>
      </c>
      <c r="N204" s="37" t="str">
        <f>Riferimenti!R198</f>
        <v/>
      </c>
      <c r="O204" s="37" t="str">
        <f>Riferimenti!S198</f>
        <v/>
      </c>
      <c r="P204" s="37" t="str">
        <f>Riferimenti!T198</f>
        <v/>
      </c>
      <c r="Q204" s="37" t="str">
        <f>Riferimenti!U198</f>
        <v/>
      </c>
      <c r="U204" s="2" t="b">
        <f t="shared" si="3"/>
        <v>1</v>
      </c>
    </row>
    <row r="205" spans="2:21" ht="37.5" hidden="1" customHeight="1" x14ac:dyDescent="0.2">
      <c r="B205" s="31" t="s">
        <v>799</v>
      </c>
      <c r="C205" s="32" t="str">
        <f ca="1">Riferimenti!G199</f>
        <v/>
      </c>
      <c r="D205" s="32" t="str">
        <f>Riferimenti!H199</f>
        <v/>
      </c>
      <c r="E205" s="33" t="e">
        <f>VLOOKUP(Riferimenti!I199,Riferimenti!$A$2:$B$6,2,0)</f>
        <v>#N/A</v>
      </c>
      <c r="F205" s="32" t="str">
        <f>Riferimenti!J199</f>
        <v/>
      </c>
      <c r="G205" s="33" t="e">
        <f ca="1">VLOOKUP(Riferimenti!K199,Riferimenti!$A$20:$B$23,2,0)</f>
        <v>#N/A</v>
      </c>
      <c r="H205" s="37" t="str">
        <f>Riferimenti!L199</f>
        <v/>
      </c>
      <c r="I205" s="37" t="str">
        <f>Riferimenti!M199</f>
        <v/>
      </c>
      <c r="J205" s="37" t="str">
        <f>Riferimenti!N199</f>
        <v/>
      </c>
      <c r="K205" s="37" t="str">
        <f>Riferimenti!O199</f>
        <v/>
      </c>
      <c r="L205" s="37" t="str">
        <f>Riferimenti!P199</f>
        <v/>
      </c>
      <c r="M205" s="37" t="str">
        <f>Riferimenti!Q199</f>
        <v/>
      </c>
      <c r="N205" s="37" t="str">
        <f>Riferimenti!R199</f>
        <v/>
      </c>
      <c r="O205" s="37" t="str">
        <f>Riferimenti!S199</f>
        <v/>
      </c>
      <c r="P205" s="37" t="str">
        <f>Riferimenti!T199</f>
        <v/>
      </c>
      <c r="Q205" s="37" t="str">
        <f>Riferimenti!U199</f>
        <v/>
      </c>
      <c r="U205" s="2" t="b">
        <f t="shared" si="3"/>
        <v>1</v>
      </c>
    </row>
    <row r="206" spans="2:21" ht="37.5" hidden="1" customHeight="1" x14ac:dyDescent="0.2">
      <c r="B206" s="31" t="s">
        <v>800</v>
      </c>
      <c r="C206" s="32" t="str">
        <f ca="1">Riferimenti!G200</f>
        <v/>
      </c>
      <c r="D206" s="32" t="str">
        <f>Riferimenti!H200</f>
        <v/>
      </c>
      <c r="E206" s="33" t="e">
        <f>VLOOKUP(Riferimenti!I200,Riferimenti!$A$2:$B$6,2,0)</f>
        <v>#N/A</v>
      </c>
      <c r="F206" s="32" t="str">
        <f>Riferimenti!J200</f>
        <v/>
      </c>
      <c r="G206" s="33" t="e">
        <f ca="1">VLOOKUP(Riferimenti!K200,Riferimenti!$A$20:$B$23,2,0)</f>
        <v>#N/A</v>
      </c>
      <c r="H206" s="37" t="str">
        <f>Riferimenti!L200</f>
        <v/>
      </c>
      <c r="I206" s="37" t="str">
        <f>Riferimenti!M200</f>
        <v/>
      </c>
      <c r="J206" s="37" t="str">
        <f>Riferimenti!N200</f>
        <v/>
      </c>
      <c r="K206" s="37" t="str">
        <f>Riferimenti!O200</f>
        <v/>
      </c>
      <c r="L206" s="37" t="str">
        <f>Riferimenti!P200</f>
        <v/>
      </c>
      <c r="M206" s="37" t="str">
        <f>Riferimenti!Q200</f>
        <v/>
      </c>
      <c r="N206" s="37" t="str">
        <f>Riferimenti!R200</f>
        <v/>
      </c>
      <c r="O206" s="37" t="str">
        <f>Riferimenti!S200</f>
        <v/>
      </c>
      <c r="P206" s="37" t="str">
        <f>Riferimenti!T200</f>
        <v/>
      </c>
      <c r="Q206" s="37" t="str">
        <f>Riferimenti!U200</f>
        <v/>
      </c>
      <c r="U206" s="2" t="b">
        <f t="shared" si="3"/>
        <v>1</v>
      </c>
    </row>
    <row r="207" spans="2:21" ht="37.5" hidden="1" customHeight="1" x14ac:dyDescent="0.2">
      <c r="B207" s="31" t="s">
        <v>801</v>
      </c>
      <c r="C207" s="32" t="str">
        <f ca="1">Riferimenti!G201</f>
        <v/>
      </c>
      <c r="D207" s="32" t="str">
        <f>Riferimenti!H201</f>
        <v/>
      </c>
      <c r="E207" s="33" t="e">
        <f>VLOOKUP(Riferimenti!I201,Riferimenti!$A$2:$B$6,2,0)</f>
        <v>#N/A</v>
      </c>
      <c r="F207" s="32" t="str">
        <f>Riferimenti!J201</f>
        <v/>
      </c>
      <c r="G207" s="33" t="e">
        <f ca="1">VLOOKUP(Riferimenti!K201,Riferimenti!$A$20:$B$23,2,0)</f>
        <v>#N/A</v>
      </c>
      <c r="H207" s="37" t="str">
        <f>Riferimenti!L201</f>
        <v/>
      </c>
      <c r="I207" s="37" t="str">
        <f>Riferimenti!M201</f>
        <v/>
      </c>
      <c r="J207" s="37" t="str">
        <f>Riferimenti!N201</f>
        <v/>
      </c>
      <c r="K207" s="37" t="str">
        <f>Riferimenti!O201</f>
        <v/>
      </c>
      <c r="L207" s="37" t="str">
        <f>Riferimenti!P201</f>
        <v/>
      </c>
      <c r="M207" s="37" t="str">
        <f>Riferimenti!Q201</f>
        <v/>
      </c>
      <c r="N207" s="37" t="str">
        <f>Riferimenti!R201</f>
        <v/>
      </c>
      <c r="O207" s="37" t="str">
        <f>Riferimenti!S201</f>
        <v/>
      </c>
      <c r="P207" s="37" t="str">
        <f>Riferimenti!T201</f>
        <v/>
      </c>
      <c r="Q207" s="37" t="str">
        <f>Riferimenti!U201</f>
        <v/>
      </c>
      <c r="U207" s="2" t="b">
        <f t="shared" si="3"/>
        <v>1</v>
      </c>
    </row>
    <row r="208" spans="2:21" ht="37.5" hidden="1" customHeight="1" x14ac:dyDescent="0.2">
      <c r="B208" s="31" t="s">
        <v>802</v>
      </c>
      <c r="C208" s="32" t="str">
        <f ca="1">Riferimenti!G202</f>
        <v/>
      </c>
      <c r="D208" s="32" t="str">
        <f>Riferimenti!H202</f>
        <v/>
      </c>
      <c r="E208" s="33" t="e">
        <f>VLOOKUP(Riferimenti!I202,Riferimenti!$A$2:$B$6,2,0)</f>
        <v>#N/A</v>
      </c>
      <c r="F208" s="32" t="str">
        <f>Riferimenti!J202</f>
        <v/>
      </c>
      <c r="G208" s="33" t="e">
        <f ca="1">VLOOKUP(Riferimenti!K202,Riferimenti!$A$20:$B$23,2,0)</f>
        <v>#N/A</v>
      </c>
      <c r="H208" s="37" t="str">
        <f>Riferimenti!L202</f>
        <v/>
      </c>
      <c r="I208" s="37" t="str">
        <f>Riferimenti!M202</f>
        <v/>
      </c>
      <c r="J208" s="37" t="str">
        <f>Riferimenti!N202</f>
        <v/>
      </c>
      <c r="K208" s="37" t="str">
        <f>Riferimenti!O202</f>
        <v/>
      </c>
      <c r="L208" s="37" t="str">
        <f>Riferimenti!P202</f>
        <v/>
      </c>
      <c r="M208" s="37" t="str">
        <f>Riferimenti!Q202</f>
        <v/>
      </c>
      <c r="N208" s="37" t="str">
        <f>Riferimenti!R202</f>
        <v/>
      </c>
      <c r="O208" s="37" t="str">
        <f>Riferimenti!S202</f>
        <v/>
      </c>
      <c r="P208" s="37" t="str">
        <f>Riferimenti!T202</f>
        <v/>
      </c>
      <c r="Q208" s="37" t="str">
        <f>Riferimenti!U202</f>
        <v/>
      </c>
      <c r="U208" s="2" t="b">
        <f t="shared" si="3"/>
        <v>1</v>
      </c>
    </row>
    <row r="209" spans="2:21" ht="37.5" hidden="1" customHeight="1" x14ac:dyDescent="0.2">
      <c r="B209" s="31" t="s">
        <v>803</v>
      </c>
      <c r="C209" s="32" t="str">
        <f ca="1">Riferimenti!G203</f>
        <v/>
      </c>
      <c r="D209" s="32" t="str">
        <f>Riferimenti!H203</f>
        <v/>
      </c>
      <c r="E209" s="33" t="e">
        <f>VLOOKUP(Riferimenti!I203,Riferimenti!$A$2:$B$6,2,0)</f>
        <v>#N/A</v>
      </c>
      <c r="F209" s="32" t="str">
        <f>Riferimenti!J203</f>
        <v/>
      </c>
      <c r="G209" s="33" t="e">
        <f ca="1">VLOOKUP(Riferimenti!K203,Riferimenti!$A$20:$B$23,2,0)</f>
        <v>#N/A</v>
      </c>
      <c r="H209" s="37" t="str">
        <f>Riferimenti!L203</f>
        <v/>
      </c>
      <c r="I209" s="37" t="str">
        <f>Riferimenti!M203</f>
        <v/>
      </c>
      <c r="J209" s="37" t="str">
        <f>Riferimenti!N203</f>
        <v/>
      </c>
      <c r="K209" s="37" t="str">
        <f>Riferimenti!O203</f>
        <v/>
      </c>
      <c r="L209" s="37" t="str">
        <f>Riferimenti!P203</f>
        <v/>
      </c>
      <c r="M209" s="37" t="str">
        <f>Riferimenti!Q203</f>
        <v/>
      </c>
      <c r="N209" s="37" t="str">
        <f>Riferimenti!R203</f>
        <v/>
      </c>
      <c r="O209" s="37" t="str">
        <f>Riferimenti!S203</f>
        <v/>
      </c>
      <c r="P209" s="37" t="str">
        <f>Riferimenti!T203</f>
        <v/>
      </c>
      <c r="Q209" s="37" t="str">
        <f>Riferimenti!U203</f>
        <v/>
      </c>
      <c r="U209" s="2" t="b">
        <f t="shared" si="3"/>
        <v>1</v>
      </c>
    </row>
    <row r="210" spans="2:21" ht="37.5" hidden="1" customHeight="1" x14ac:dyDescent="0.2">
      <c r="B210" s="31" t="s">
        <v>804</v>
      </c>
      <c r="C210" s="32" t="str">
        <f ca="1">Riferimenti!G204</f>
        <v/>
      </c>
      <c r="D210" s="32" t="str">
        <f>Riferimenti!H204</f>
        <v/>
      </c>
      <c r="E210" s="33" t="e">
        <f>VLOOKUP(Riferimenti!I204,Riferimenti!$A$2:$B$6,2,0)</f>
        <v>#N/A</v>
      </c>
      <c r="F210" s="32" t="str">
        <f>Riferimenti!J204</f>
        <v/>
      </c>
      <c r="G210" s="33" t="e">
        <f ca="1">VLOOKUP(Riferimenti!K204,Riferimenti!$A$20:$B$23,2,0)</f>
        <v>#N/A</v>
      </c>
      <c r="H210" s="37" t="str">
        <f>Riferimenti!L204</f>
        <v/>
      </c>
      <c r="I210" s="37" t="str">
        <f>Riferimenti!M204</f>
        <v/>
      </c>
      <c r="J210" s="37" t="str">
        <f>Riferimenti!N204</f>
        <v/>
      </c>
      <c r="K210" s="37" t="str">
        <f>Riferimenti!O204</f>
        <v/>
      </c>
      <c r="L210" s="37" t="str">
        <f>Riferimenti!P204</f>
        <v/>
      </c>
      <c r="M210" s="37" t="str">
        <f>Riferimenti!Q204</f>
        <v/>
      </c>
      <c r="N210" s="37" t="str">
        <f>Riferimenti!R204</f>
        <v/>
      </c>
      <c r="O210" s="37" t="str">
        <f>Riferimenti!S204</f>
        <v/>
      </c>
      <c r="P210" s="37" t="str">
        <f>Riferimenti!T204</f>
        <v/>
      </c>
      <c r="Q210" s="37" t="str">
        <f>Riferimenti!U204</f>
        <v/>
      </c>
      <c r="U210" s="2" t="b">
        <f t="shared" si="3"/>
        <v>1</v>
      </c>
    </row>
    <row r="211" spans="2:21" ht="37.5" hidden="1" customHeight="1" x14ac:dyDescent="0.2">
      <c r="B211" s="31" t="s">
        <v>805</v>
      </c>
      <c r="C211" s="32" t="str">
        <f ca="1">Riferimenti!G205</f>
        <v/>
      </c>
      <c r="D211" s="32" t="str">
        <f>Riferimenti!H205</f>
        <v/>
      </c>
      <c r="E211" s="33" t="e">
        <f>VLOOKUP(Riferimenti!I205,Riferimenti!$A$2:$B$6,2,0)</f>
        <v>#N/A</v>
      </c>
      <c r="F211" s="32" t="str">
        <f>Riferimenti!J205</f>
        <v/>
      </c>
      <c r="G211" s="33" t="e">
        <f ca="1">VLOOKUP(Riferimenti!K205,Riferimenti!$A$20:$B$23,2,0)</f>
        <v>#N/A</v>
      </c>
      <c r="H211" s="37" t="str">
        <f>Riferimenti!L205</f>
        <v/>
      </c>
      <c r="I211" s="37" t="str">
        <f>Riferimenti!M205</f>
        <v/>
      </c>
      <c r="J211" s="37" t="str">
        <f>Riferimenti!N205</f>
        <v/>
      </c>
      <c r="K211" s="37" t="str">
        <f>Riferimenti!O205</f>
        <v/>
      </c>
      <c r="L211" s="37" t="str">
        <f>Riferimenti!P205</f>
        <v/>
      </c>
      <c r="M211" s="37" t="str">
        <f>Riferimenti!Q205</f>
        <v/>
      </c>
      <c r="N211" s="37" t="str">
        <f>Riferimenti!R205</f>
        <v/>
      </c>
      <c r="O211" s="37" t="str">
        <f>Riferimenti!S205</f>
        <v/>
      </c>
      <c r="P211" s="37" t="str">
        <f>Riferimenti!T205</f>
        <v/>
      </c>
      <c r="Q211" s="37" t="str">
        <f>Riferimenti!U205</f>
        <v/>
      </c>
      <c r="U211" s="2" t="b">
        <f t="shared" si="3"/>
        <v>1</v>
      </c>
    </row>
    <row r="212" spans="2:21" ht="37.5" hidden="1" customHeight="1" x14ac:dyDescent="0.2">
      <c r="B212" s="31" t="s">
        <v>806</v>
      </c>
      <c r="C212" s="32" t="str">
        <f ca="1">Riferimenti!G206</f>
        <v/>
      </c>
      <c r="D212" s="32" t="str">
        <f>Riferimenti!H206</f>
        <v/>
      </c>
      <c r="E212" s="33" t="e">
        <f>VLOOKUP(Riferimenti!I206,Riferimenti!$A$2:$B$6,2,0)</f>
        <v>#N/A</v>
      </c>
      <c r="F212" s="32" t="str">
        <f>Riferimenti!J206</f>
        <v/>
      </c>
      <c r="G212" s="33" t="e">
        <f ca="1">VLOOKUP(Riferimenti!K206,Riferimenti!$A$20:$B$23,2,0)</f>
        <v>#N/A</v>
      </c>
      <c r="H212" s="37" t="str">
        <f>Riferimenti!L206</f>
        <v/>
      </c>
      <c r="I212" s="37" t="str">
        <f>Riferimenti!M206</f>
        <v/>
      </c>
      <c r="J212" s="37" t="str">
        <f>Riferimenti!N206</f>
        <v/>
      </c>
      <c r="K212" s="37" t="str">
        <f>Riferimenti!O206</f>
        <v/>
      </c>
      <c r="L212" s="37" t="str">
        <f>Riferimenti!P206</f>
        <v/>
      </c>
      <c r="M212" s="37" t="str">
        <f>Riferimenti!Q206</f>
        <v/>
      </c>
      <c r="N212" s="37" t="str">
        <f>Riferimenti!R206</f>
        <v/>
      </c>
      <c r="O212" s="37" t="str">
        <f>Riferimenti!S206</f>
        <v/>
      </c>
      <c r="P212" s="37" t="str">
        <f>Riferimenti!T206</f>
        <v/>
      </c>
      <c r="Q212" s="37" t="str">
        <f>Riferimenti!U206</f>
        <v/>
      </c>
      <c r="U212" s="2" t="b">
        <f t="shared" si="3"/>
        <v>1</v>
      </c>
    </row>
    <row r="213" spans="2:21" ht="37.5" hidden="1" customHeight="1" x14ac:dyDescent="0.2">
      <c r="B213" s="31" t="s">
        <v>807</v>
      </c>
      <c r="C213" s="32" t="str">
        <f ca="1">Riferimenti!G207</f>
        <v/>
      </c>
      <c r="D213" s="32" t="str">
        <f>Riferimenti!H207</f>
        <v/>
      </c>
      <c r="E213" s="33" t="e">
        <f>VLOOKUP(Riferimenti!I207,Riferimenti!$A$2:$B$6,2,0)</f>
        <v>#N/A</v>
      </c>
      <c r="F213" s="32" t="str">
        <f>Riferimenti!J207</f>
        <v/>
      </c>
      <c r="G213" s="33" t="e">
        <f ca="1">VLOOKUP(Riferimenti!K207,Riferimenti!$A$20:$B$23,2,0)</f>
        <v>#N/A</v>
      </c>
      <c r="H213" s="37" t="str">
        <f>Riferimenti!L207</f>
        <v/>
      </c>
      <c r="I213" s="37" t="str">
        <f>Riferimenti!M207</f>
        <v/>
      </c>
      <c r="J213" s="37" t="str">
        <f>Riferimenti!N207</f>
        <v/>
      </c>
      <c r="K213" s="37" t="str">
        <f>Riferimenti!O207</f>
        <v/>
      </c>
      <c r="L213" s="37" t="str">
        <f>Riferimenti!P207</f>
        <v/>
      </c>
      <c r="M213" s="37" t="str">
        <f>Riferimenti!Q207</f>
        <v/>
      </c>
      <c r="N213" s="37" t="str">
        <f>Riferimenti!R207</f>
        <v/>
      </c>
      <c r="O213" s="37" t="str">
        <f>Riferimenti!S207</f>
        <v/>
      </c>
      <c r="P213" s="37" t="str">
        <f>Riferimenti!T207</f>
        <v/>
      </c>
      <c r="Q213" s="37" t="str">
        <f>Riferimenti!U207</f>
        <v/>
      </c>
      <c r="U213" s="2" t="b">
        <f t="shared" si="3"/>
        <v>1</v>
      </c>
    </row>
    <row r="214" spans="2:21" ht="37.5" hidden="1" customHeight="1" x14ac:dyDescent="0.2">
      <c r="B214" s="31" t="s">
        <v>808</v>
      </c>
      <c r="C214" s="32" t="str">
        <f ca="1">Riferimenti!G208</f>
        <v/>
      </c>
      <c r="D214" s="32" t="str">
        <f>Riferimenti!H208</f>
        <v/>
      </c>
      <c r="E214" s="33" t="e">
        <f>VLOOKUP(Riferimenti!I208,Riferimenti!$A$2:$B$6,2,0)</f>
        <v>#N/A</v>
      </c>
      <c r="F214" s="32" t="str">
        <f>Riferimenti!J208</f>
        <v/>
      </c>
      <c r="G214" s="33" t="e">
        <f ca="1">VLOOKUP(Riferimenti!K208,Riferimenti!$A$20:$B$23,2,0)</f>
        <v>#N/A</v>
      </c>
      <c r="H214" s="37" t="str">
        <f>Riferimenti!L208</f>
        <v/>
      </c>
      <c r="I214" s="37" t="str">
        <f>Riferimenti!M208</f>
        <v/>
      </c>
      <c r="J214" s="37" t="str">
        <f>Riferimenti!N208</f>
        <v/>
      </c>
      <c r="K214" s="37" t="str">
        <f>Riferimenti!O208</f>
        <v/>
      </c>
      <c r="L214" s="37" t="str">
        <f>Riferimenti!P208</f>
        <v/>
      </c>
      <c r="M214" s="37" t="str">
        <f>Riferimenti!Q208</f>
        <v/>
      </c>
      <c r="N214" s="37" t="str">
        <f>Riferimenti!R208</f>
        <v/>
      </c>
      <c r="O214" s="37" t="str">
        <f>Riferimenti!S208</f>
        <v/>
      </c>
      <c r="P214" s="37" t="str">
        <f>Riferimenti!T208</f>
        <v/>
      </c>
      <c r="Q214" s="37" t="str">
        <f>Riferimenti!U208</f>
        <v/>
      </c>
      <c r="U214" s="2" t="b">
        <f t="shared" si="3"/>
        <v>1</v>
      </c>
    </row>
    <row r="215" spans="2:21" ht="37.5" hidden="1" customHeight="1" x14ac:dyDescent="0.2">
      <c r="B215" s="31" t="s">
        <v>809</v>
      </c>
      <c r="C215" s="32" t="str">
        <f ca="1">Riferimenti!G209</f>
        <v/>
      </c>
      <c r="D215" s="32" t="str">
        <f>Riferimenti!H209</f>
        <v/>
      </c>
      <c r="E215" s="33" t="e">
        <f>VLOOKUP(Riferimenti!I209,Riferimenti!$A$2:$B$6,2,0)</f>
        <v>#N/A</v>
      </c>
      <c r="F215" s="32" t="str">
        <f>Riferimenti!J209</f>
        <v/>
      </c>
      <c r="G215" s="33" t="e">
        <f ca="1">VLOOKUP(Riferimenti!K209,Riferimenti!$A$20:$B$23,2,0)</f>
        <v>#N/A</v>
      </c>
      <c r="H215" s="37" t="str">
        <f>Riferimenti!L209</f>
        <v/>
      </c>
      <c r="I215" s="37" t="str">
        <f>Riferimenti!M209</f>
        <v/>
      </c>
      <c r="J215" s="37" t="str">
        <f>Riferimenti!N209</f>
        <v/>
      </c>
      <c r="K215" s="37" t="str">
        <f>Riferimenti!O209</f>
        <v/>
      </c>
      <c r="L215" s="37" t="str">
        <f>Riferimenti!P209</f>
        <v/>
      </c>
      <c r="M215" s="37" t="str">
        <f>Riferimenti!Q209</f>
        <v/>
      </c>
      <c r="N215" s="37" t="str">
        <f>Riferimenti!R209</f>
        <v/>
      </c>
      <c r="O215" s="37" t="str">
        <f>Riferimenti!S209</f>
        <v/>
      </c>
      <c r="P215" s="37" t="str">
        <f>Riferimenti!T209</f>
        <v/>
      </c>
      <c r="Q215" s="37" t="str">
        <f>Riferimenti!U209</f>
        <v/>
      </c>
      <c r="U215" s="2" t="b">
        <f t="shared" si="3"/>
        <v>1</v>
      </c>
    </row>
    <row r="216" spans="2:21" ht="37.5" hidden="1" customHeight="1" x14ac:dyDescent="0.2">
      <c r="B216" s="31" t="s">
        <v>810</v>
      </c>
      <c r="C216" s="32" t="str">
        <f ca="1">Riferimenti!G210</f>
        <v/>
      </c>
      <c r="D216" s="32" t="str">
        <f>Riferimenti!H210</f>
        <v/>
      </c>
      <c r="E216" s="33" t="e">
        <f>VLOOKUP(Riferimenti!I210,Riferimenti!$A$2:$B$6,2,0)</f>
        <v>#N/A</v>
      </c>
      <c r="F216" s="32" t="str">
        <f>Riferimenti!J210</f>
        <v/>
      </c>
      <c r="G216" s="33" t="e">
        <f ca="1">VLOOKUP(Riferimenti!K210,Riferimenti!$A$20:$B$23,2,0)</f>
        <v>#N/A</v>
      </c>
      <c r="H216" s="37" t="str">
        <f>Riferimenti!L210</f>
        <v/>
      </c>
      <c r="I216" s="37" t="str">
        <f>Riferimenti!M210</f>
        <v/>
      </c>
      <c r="J216" s="37" t="str">
        <f>Riferimenti!N210</f>
        <v/>
      </c>
      <c r="K216" s="37" t="str">
        <f>Riferimenti!O210</f>
        <v/>
      </c>
      <c r="L216" s="37" t="str">
        <f>Riferimenti!P210</f>
        <v/>
      </c>
      <c r="M216" s="37" t="str">
        <f>Riferimenti!Q210</f>
        <v/>
      </c>
      <c r="N216" s="37" t="str">
        <f>Riferimenti!R210</f>
        <v/>
      </c>
      <c r="O216" s="37" t="str">
        <f>Riferimenti!S210</f>
        <v/>
      </c>
      <c r="P216" s="37" t="str">
        <f>Riferimenti!T210</f>
        <v/>
      </c>
      <c r="Q216" s="37" t="str">
        <f>Riferimenti!U210</f>
        <v/>
      </c>
      <c r="U216" s="2" t="b">
        <f t="shared" si="3"/>
        <v>1</v>
      </c>
    </row>
    <row r="217" spans="2:21" ht="37.5" hidden="1" customHeight="1" x14ac:dyDescent="0.2">
      <c r="B217" s="31" t="s">
        <v>811</v>
      </c>
      <c r="C217" s="32" t="str">
        <f ca="1">Riferimenti!G211</f>
        <v/>
      </c>
      <c r="D217" s="32" t="str">
        <f>Riferimenti!H211</f>
        <v/>
      </c>
      <c r="E217" s="33" t="e">
        <f>VLOOKUP(Riferimenti!I211,Riferimenti!$A$2:$B$6,2,0)</f>
        <v>#N/A</v>
      </c>
      <c r="F217" s="32" t="str">
        <f>Riferimenti!J211</f>
        <v/>
      </c>
      <c r="G217" s="33" t="e">
        <f ca="1">VLOOKUP(Riferimenti!K211,Riferimenti!$A$20:$B$23,2,0)</f>
        <v>#N/A</v>
      </c>
      <c r="H217" s="37" t="str">
        <f>Riferimenti!L211</f>
        <v/>
      </c>
      <c r="I217" s="37" t="str">
        <f>Riferimenti!M211</f>
        <v/>
      </c>
      <c r="J217" s="37" t="str">
        <f>Riferimenti!N211</f>
        <v/>
      </c>
      <c r="K217" s="37" t="str">
        <f>Riferimenti!O211</f>
        <v/>
      </c>
      <c r="L217" s="37" t="str">
        <f>Riferimenti!P211</f>
        <v/>
      </c>
      <c r="M217" s="37" t="str">
        <f>Riferimenti!Q211</f>
        <v/>
      </c>
      <c r="N217" s="37" t="str">
        <f>Riferimenti!R211</f>
        <v/>
      </c>
      <c r="O217" s="37" t="str">
        <f>Riferimenti!S211</f>
        <v/>
      </c>
      <c r="P217" s="37" t="str">
        <f>Riferimenti!T211</f>
        <v/>
      </c>
      <c r="Q217" s="37" t="str">
        <f>Riferimenti!U211</f>
        <v/>
      </c>
      <c r="U217" s="2" t="b">
        <f t="shared" si="3"/>
        <v>1</v>
      </c>
    </row>
    <row r="218" spans="2:21" ht="37.5" hidden="1" customHeight="1" x14ac:dyDescent="0.2">
      <c r="B218" s="31" t="s">
        <v>812</v>
      </c>
      <c r="C218" s="32" t="str">
        <f ca="1">Riferimenti!G212</f>
        <v/>
      </c>
      <c r="D218" s="32" t="str">
        <f>Riferimenti!H212</f>
        <v/>
      </c>
      <c r="E218" s="33" t="e">
        <f>VLOOKUP(Riferimenti!I212,Riferimenti!$A$2:$B$6,2,0)</f>
        <v>#N/A</v>
      </c>
      <c r="F218" s="32" t="str">
        <f>Riferimenti!J212</f>
        <v/>
      </c>
      <c r="G218" s="33" t="e">
        <f ca="1">VLOOKUP(Riferimenti!K212,Riferimenti!$A$20:$B$23,2,0)</f>
        <v>#N/A</v>
      </c>
      <c r="H218" s="37" t="str">
        <f>Riferimenti!L212</f>
        <v/>
      </c>
      <c r="I218" s="37" t="str">
        <f>Riferimenti!M212</f>
        <v/>
      </c>
      <c r="J218" s="37" t="str">
        <f>Riferimenti!N212</f>
        <v/>
      </c>
      <c r="K218" s="37" t="str">
        <f>Riferimenti!O212</f>
        <v/>
      </c>
      <c r="L218" s="37" t="str">
        <f>Riferimenti!P212</f>
        <v/>
      </c>
      <c r="M218" s="37" t="str">
        <f>Riferimenti!Q212</f>
        <v/>
      </c>
      <c r="N218" s="37" t="str">
        <f>Riferimenti!R212</f>
        <v/>
      </c>
      <c r="O218" s="37" t="str">
        <f>Riferimenti!S212</f>
        <v/>
      </c>
      <c r="P218" s="37" t="str">
        <f>Riferimenti!T212</f>
        <v/>
      </c>
      <c r="Q218" s="37" t="str">
        <f>Riferimenti!U212</f>
        <v/>
      </c>
      <c r="U218" s="2" t="b">
        <f t="shared" si="3"/>
        <v>1</v>
      </c>
    </row>
    <row r="219" spans="2:21" ht="37.5" hidden="1" customHeight="1" x14ac:dyDescent="0.2">
      <c r="B219" s="31" t="s">
        <v>813</v>
      </c>
      <c r="C219" s="32" t="str">
        <f ca="1">Riferimenti!G213</f>
        <v/>
      </c>
      <c r="D219" s="32" t="str">
        <f>Riferimenti!H213</f>
        <v/>
      </c>
      <c r="E219" s="33" t="e">
        <f>VLOOKUP(Riferimenti!I213,Riferimenti!$A$2:$B$6,2,0)</f>
        <v>#N/A</v>
      </c>
      <c r="F219" s="32" t="str">
        <f>Riferimenti!J213</f>
        <v/>
      </c>
      <c r="G219" s="33" t="e">
        <f ca="1">VLOOKUP(Riferimenti!K213,Riferimenti!$A$20:$B$23,2,0)</f>
        <v>#N/A</v>
      </c>
      <c r="H219" s="37" t="str">
        <f>Riferimenti!L213</f>
        <v/>
      </c>
      <c r="I219" s="37" t="str">
        <f>Riferimenti!M213</f>
        <v/>
      </c>
      <c r="J219" s="37" t="str">
        <f>Riferimenti!N213</f>
        <v/>
      </c>
      <c r="K219" s="37" t="str">
        <f>Riferimenti!O213</f>
        <v/>
      </c>
      <c r="L219" s="37" t="str">
        <f>Riferimenti!P213</f>
        <v/>
      </c>
      <c r="M219" s="37" t="str">
        <f>Riferimenti!Q213</f>
        <v/>
      </c>
      <c r="N219" s="37" t="str">
        <f>Riferimenti!R213</f>
        <v/>
      </c>
      <c r="O219" s="37" t="str">
        <f>Riferimenti!S213</f>
        <v/>
      </c>
      <c r="P219" s="37" t="str">
        <f>Riferimenti!T213</f>
        <v/>
      </c>
      <c r="Q219" s="37" t="str">
        <f>Riferimenti!U213</f>
        <v/>
      </c>
      <c r="U219" s="2" t="b">
        <f t="shared" si="3"/>
        <v>1</v>
      </c>
    </row>
    <row r="220" spans="2:21" ht="37.5" hidden="1" customHeight="1" x14ac:dyDescent="0.2">
      <c r="B220" s="31" t="s">
        <v>814</v>
      </c>
      <c r="C220" s="32" t="str">
        <f ca="1">Riferimenti!G214</f>
        <v/>
      </c>
      <c r="D220" s="32" t="str">
        <f>Riferimenti!H214</f>
        <v/>
      </c>
      <c r="E220" s="33" t="e">
        <f>VLOOKUP(Riferimenti!I214,Riferimenti!$A$2:$B$6,2,0)</f>
        <v>#N/A</v>
      </c>
      <c r="F220" s="32" t="str">
        <f>Riferimenti!J214</f>
        <v/>
      </c>
      <c r="G220" s="33" t="e">
        <f ca="1">VLOOKUP(Riferimenti!K214,Riferimenti!$A$20:$B$23,2,0)</f>
        <v>#N/A</v>
      </c>
      <c r="H220" s="37" t="str">
        <f>Riferimenti!L214</f>
        <v/>
      </c>
      <c r="I220" s="37" t="str">
        <f>Riferimenti!M214</f>
        <v/>
      </c>
      <c r="J220" s="37" t="str">
        <f>Riferimenti!N214</f>
        <v/>
      </c>
      <c r="K220" s="37" t="str">
        <f>Riferimenti!O214</f>
        <v/>
      </c>
      <c r="L220" s="37" t="str">
        <f>Riferimenti!P214</f>
        <v/>
      </c>
      <c r="M220" s="37" t="str">
        <f>Riferimenti!Q214</f>
        <v/>
      </c>
      <c r="N220" s="37" t="str">
        <f>Riferimenti!R214</f>
        <v/>
      </c>
      <c r="O220" s="37" t="str">
        <f>Riferimenti!S214</f>
        <v/>
      </c>
      <c r="P220" s="37" t="str">
        <f>Riferimenti!T214</f>
        <v/>
      </c>
      <c r="Q220" s="37" t="str">
        <f>Riferimenti!U214</f>
        <v/>
      </c>
      <c r="U220" s="2" t="b">
        <f t="shared" si="3"/>
        <v>1</v>
      </c>
    </row>
    <row r="221" spans="2:21" ht="37.5" hidden="1" customHeight="1" x14ac:dyDescent="0.2">
      <c r="B221" s="31" t="s">
        <v>815</v>
      </c>
      <c r="C221" s="32" t="str">
        <f ca="1">Riferimenti!G215</f>
        <v/>
      </c>
      <c r="D221" s="32" t="str">
        <f>Riferimenti!H215</f>
        <v/>
      </c>
      <c r="E221" s="33" t="e">
        <f>VLOOKUP(Riferimenti!I215,Riferimenti!$A$2:$B$6,2,0)</f>
        <v>#N/A</v>
      </c>
      <c r="F221" s="32" t="str">
        <f>Riferimenti!J215</f>
        <v/>
      </c>
      <c r="G221" s="33" t="e">
        <f ca="1">VLOOKUP(Riferimenti!K215,Riferimenti!$A$20:$B$23,2,0)</f>
        <v>#N/A</v>
      </c>
      <c r="H221" s="37" t="str">
        <f>Riferimenti!L215</f>
        <v/>
      </c>
      <c r="I221" s="37" t="str">
        <f>Riferimenti!M215</f>
        <v/>
      </c>
      <c r="J221" s="37" t="str">
        <f>Riferimenti!N215</f>
        <v/>
      </c>
      <c r="K221" s="37" t="str">
        <f>Riferimenti!O215</f>
        <v/>
      </c>
      <c r="L221" s="37" t="str">
        <f>Riferimenti!P215</f>
        <v/>
      </c>
      <c r="M221" s="37" t="str">
        <f>Riferimenti!Q215</f>
        <v/>
      </c>
      <c r="N221" s="37" t="str">
        <f>Riferimenti!R215</f>
        <v/>
      </c>
      <c r="O221" s="37" t="str">
        <f>Riferimenti!S215</f>
        <v/>
      </c>
      <c r="P221" s="37" t="str">
        <f>Riferimenti!T215</f>
        <v/>
      </c>
      <c r="Q221" s="37" t="str">
        <f>Riferimenti!U215</f>
        <v/>
      </c>
      <c r="U221" s="2" t="b">
        <f t="shared" si="3"/>
        <v>1</v>
      </c>
    </row>
    <row r="222" spans="2:21" ht="37.5" hidden="1" customHeight="1" x14ac:dyDescent="0.2">
      <c r="B222" s="31" t="s">
        <v>816</v>
      </c>
      <c r="C222" s="32" t="str">
        <f ca="1">Riferimenti!G216</f>
        <v/>
      </c>
      <c r="D222" s="32" t="str">
        <f>Riferimenti!H216</f>
        <v/>
      </c>
      <c r="E222" s="33" t="e">
        <f>VLOOKUP(Riferimenti!I216,Riferimenti!$A$2:$B$6,2,0)</f>
        <v>#N/A</v>
      </c>
      <c r="F222" s="32" t="str">
        <f>Riferimenti!J216</f>
        <v/>
      </c>
      <c r="G222" s="33" t="e">
        <f ca="1">VLOOKUP(Riferimenti!K216,Riferimenti!$A$20:$B$23,2,0)</f>
        <v>#N/A</v>
      </c>
      <c r="H222" s="37" t="str">
        <f>Riferimenti!L216</f>
        <v/>
      </c>
      <c r="I222" s="37" t="str">
        <f>Riferimenti!M216</f>
        <v/>
      </c>
      <c r="J222" s="37" t="str">
        <f>Riferimenti!N216</f>
        <v/>
      </c>
      <c r="K222" s="37" t="str">
        <f>Riferimenti!O216</f>
        <v/>
      </c>
      <c r="L222" s="37" t="str">
        <f>Riferimenti!P216</f>
        <v/>
      </c>
      <c r="M222" s="37" t="str">
        <f>Riferimenti!Q216</f>
        <v/>
      </c>
      <c r="N222" s="37" t="str">
        <f>Riferimenti!R216</f>
        <v/>
      </c>
      <c r="O222" s="37" t="str">
        <f>Riferimenti!S216</f>
        <v/>
      </c>
      <c r="P222" s="37" t="str">
        <f>Riferimenti!T216</f>
        <v/>
      </c>
      <c r="Q222" s="37" t="str">
        <f>Riferimenti!U216</f>
        <v/>
      </c>
      <c r="U222" s="2" t="b">
        <f t="shared" si="3"/>
        <v>1</v>
      </c>
    </row>
    <row r="223" spans="2:21" ht="37.5" hidden="1" customHeight="1" x14ac:dyDescent="0.2">
      <c r="B223" s="31" t="s">
        <v>817</v>
      </c>
      <c r="C223" s="32" t="str">
        <f ca="1">Riferimenti!G217</f>
        <v/>
      </c>
      <c r="D223" s="32" t="str">
        <f>Riferimenti!H217</f>
        <v/>
      </c>
      <c r="E223" s="33" t="e">
        <f>VLOOKUP(Riferimenti!I217,Riferimenti!$A$2:$B$6,2,0)</f>
        <v>#N/A</v>
      </c>
      <c r="F223" s="32" t="str">
        <f>Riferimenti!J217</f>
        <v/>
      </c>
      <c r="G223" s="33" t="e">
        <f ca="1">VLOOKUP(Riferimenti!K217,Riferimenti!$A$20:$B$23,2,0)</f>
        <v>#N/A</v>
      </c>
      <c r="H223" s="37" t="str">
        <f>Riferimenti!L217</f>
        <v/>
      </c>
      <c r="I223" s="37" t="str">
        <f>Riferimenti!M217</f>
        <v/>
      </c>
      <c r="J223" s="37" t="str">
        <f>Riferimenti!N217</f>
        <v/>
      </c>
      <c r="K223" s="37" t="str">
        <f>Riferimenti!O217</f>
        <v/>
      </c>
      <c r="L223" s="37" t="str">
        <f>Riferimenti!P217</f>
        <v/>
      </c>
      <c r="M223" s="37" t="str">
        <f>Riferimenti!Q217</f>
        <v/>
      </c>
      <c r="N223" s="37" t="str">
        <f>Riferimenti!R217</f>
        <v/>
      </c>
      <c r="O223" s="37" t="str">
        <f>Riferimenti!S217</f>
        <v/>
      </c>
      <c r="P223" s="37" t="str">
        <f>Riferimenti!T217</f>
        <v/>
      </c>
      <c r="Q223" s="37" t="str">
        <f>Riferimenti!U217</f>
        <v/>
      </c>
      <c r="U223" s="2" t="b">
        <f t="shared" si="3"/>
        <v>1</v>
      </c>
    </row>
    <row r="224" spans="2:21" ht="37.5" hidden="1" customHeight="1" x14ac:dyDescent="0.2">
      <c r="B224" s="31" t="s">
        <v>818</v>
      </c>
      <c r="C224" s="32" t="str">
        <f ca="1">Riferimenti!G218</f>
        <v/>
      </c>
      <c r="D224" s="32" t="str">
        <f>Riferimenti!H218</f>
        <v/>
      </c>
      <c r="E224" s="33" t="e">
        <f>VLOOKUP(Riferimenti!I218,Riferimenti!$A$2:$B$6,2,0)</f>
        <v>#N/A</v>
      </c>
      <c r="F224" s="32" t="str">
        <f>Riferimenti!J218</f>
        <v/>
      </c>
      <c r="G224" s="33" t="e">
        <f ca="1">VLOOKUP(Riferimenti!K218,Riferimenti!$A$20:$B$23,2,0)</f>
        <v>#N/A</v>
      </c>
      <c r="H224" s="37" t="str">
        <f>Riferimenti!L218</f>
        <v/>
      </c>
      <c r="I224" s="37" t="str">
        <f>Riferimenti!M218</f>
        <v/>
      </c>
      <c r="J224" s="37" t="str">
        <f>Riferimenti!N218</f>
        <v/>
      </c>
      <c r="K224" s="37" t="str">
        <f>Riferimenti!O218</f>
        <v/>
      </c>
      <c r="L224" s="37" t="str">
        <f>Riferimenti!P218</f>
        <v/>
      </c>
      <c r="M224" s="37" t="str">
        <f>Riferimenti!Q218</f>
        <v/>
      </c>
      <c r="N224" s="37" t="str">
        <f>Riferimenti!R218</f>
        <v/>
      </c>
      <c r="O224" s="37" t="str">
        <f>Riferimenti!S218</f>
        <v/>
      </c>
      <c r="P224" s="37" t="str">
        <f>Riferimenti!T218</f>
        <v/>
      </c>
      <c r="Q224" s="37" t="str">
        <f>Riferimenti!U218</f>
        <v/>
      </c>
      <c r="U224" s="2" t="b">
        <f t="shared" si="3"/>
        <v>1</v>
      </c>
    </row>
    <row r="225" spans="2:21" ht="37.5" hidden="1" customHeight="1" x14ac:dyDescent="0.2">
      <c r="B225" s="31" t="s">
        <v>819</v>
      </c>
      <c r="C225" s="32" t="str">
        <f ca="1">Riferimenti!G219</f>
        <v/>
      </c>
      <c r="D225" s="32" t="str">
        <f>Riferimenti!H219</f>
        <v/>
      </c>
      <c r="E225" s="33" t="e">
        <f>VLOOKUP(Riferimenti!I219,Riferimenti!$A$2:$B$6,2,0)</f>
        <v>#N/A</v>
      </c>
      <c r="F225" s="32" t="str">
        <f>Riferimenti!J219</f>
        <v/>
      </c>
      <c r="G225" s="33" t="e">
        <f ca="1">VLOOKUP(Riferimenti!K219,Riferimenti!$A$20:$B$23,2,0)</f>
        <v>#N/A</v>
      </c>
      <c r="H225" s="37" t="str">
        <f>Riferimenti!L219</f>
        <v/>
      </c>
      <c r="I225" s="37" t="str">
        <f>Riferimenti!M219</f>
        <v/>
      </c>
      <c r="J225" s="37" t="str">
        <f>Riferimenti!N219</f>
        <v/>
      </c>
      <c r="K225" s="37" t="str">
        <f>Riferimenti!O219</f>
        <v/>
      </c>
      <c r="L225" s="37" t="str">
        <f>Riferimenti!P219</f>
        <v/>
      </c>
      <c r="M225" s="37" t="str">
        <f>Riferimenti!Q219</f>
        <v/>
      </c>
      <c r="N225" s="37" t="str">
        <f>Riferimenti!R219</f>
        <v/>
      </c>
      <c r="O225" s="37" t="str">
        <f>Riferimenti!S219</f>
        <v/>
      </c>
      <c r="P225" s="37" t="str">
        <f>Riferimenti!T219</f>
        <v/>
      </c>
      <c r="Q225" s="37" t="str">
        <f>Riferimenti!U219</f>
        <v/>
      </c>
      <c r="U225" s="2" t="b">
        <f t="shared" si="3"/>
        <v>1</v>
      </c>
    </row>
    <row r="226" spans="2:21" ht="37.5" hidden="1" customHeight="1" x14ac:dyDescent="0.2">
      <c r="B226" s="31" t="s">
        <v>820</v>
      </c>
      <c r="C226" s="32" t="str">
        <f ca="1">Riferimenti!G220</f>
        <v/>
      </c>
      <c r="D226" s="32" t="str">
        <f>Riferimenti!H220</f>
        <v/>
      </c>
      <c r="E226" s="33" t="e">
        <f>VLOOKUP(Riferimenti!I220,Riferimenti!$A$2:$B$6,2,0)</f>
        <v>#N/A</v>
      </c>
      <c r="F226" s="32" t="str">
        <f>Riferimenti!J220</f>
        <v/>
      </c>
      <c r="G226" s="33" t="e">
        <f ca="1">VLOOKUP(Riferimenti!K220,Riferimenti!$A$20:$B$23,2,0)</f>
        <v>#N/A</v>
      </c>
      <c r="H226" s="37" t="str">
        <f>Riferimenti!L220</f>
        <v/>
      </c>
      <c r="I226" s="37" t="str">
        <f>Riferimenti!M220</f>
        <v/>
      </c>
      <c r="J226" s="37" t="str">
        <f>Riferimenti!N220</f>
        <v/>
      </c>
      <c r="K226" s="37" t="str">
        <f>Riferimenti!O220</f>
        <v/>
      </c>
      <c r="L226" s="37" t="str">
        <f>Riferimenti!P220</f>
        <v/>
      </c>
      <c r="M226" s="37" t="str">
        <f>Riferimenti!Q220</f>
        <v/>
      </c>
      <c r="N226" s="37" t="str">
        <f>Riferimenti!R220</f>
        <v/>
      </c>
      <c r="O226" s="37" t="str">
        <f>Riferimenti!S220</f>
        <v/>
      </c>
      <c r="P226" s="37" t="str">
        <f>Riferimenti!T220</f>
        <v/>
      </c>
      <c r="Q226" s="37" t="str">
        <f>Riferimenti!U220</f>
        <v/>
      </c>
      <c r="U226" s="2" t="b">
        <f t="shared" si="3"/>
        <v>1</v>
      </c>
    </row>
    <row r="227" spans="2:21" ht="37.5" hidden="1" customHeight="1" x14ac:dyDescent="0.2">
      <c r="B227" s="31" t="s">
        <v>821</v>
      </c>
      <c r="C227" s="32" t="str">
        <f ca="1">Riferimenti!G221</f>
        <v/>
      </c>
      <c r="D227" s="32" t="str">
        <f>Riferimenti!H221</f>
        <v/>
      </c>
      <c r="E227" s="33" t="e">
        <f>VLOOKUP(Riferimenti!I221,Riferimenti!$A$2:$B$6,2,0)</f>
        <v>#N/A</v>
      </c>
      <c r="F227" s="32" t="str">
        <f>Riferimenti!J221</f>
        <v/>
      </c>
      <c r="G227" s="33" t="e">
        <f ca="1">VLOOKUP(Riferimenti!K221,Riferimenti!$A$20:$B$23,2,0)</f>
        <v>#N/A</v>
      </c>
      <c r="H227" s="37" t="str">
        <f>Riferimenti!L221</f>
        <v/>
      </c>
      <c r="I227" s="37" t="str">
        <f>Riferimenti!M221</f>
        <v/>
      </c>
      <c r="J227" s="37" t="str">
        <f>Riferimenti!N221</f>
        <v/>
      </c>
      <c r="K227" s="37" t="str">
        <f>Riferimenti!O221</f>
        <v/>
      </c>
      <c r="L227" s="37" t="str">
        <f>Riferimenti!P221</f>
        <v/>
      </c>
      <c r="M227" s="37" t="str">
        <f>Riferimenti!Q221</f>
        <v/>
      </c>
      <c r="N227" s="37" t="str">
        <f>Riferimenti!R221</f>
        <v/>
      </c>
      <c r="O227" s="37" t="str">
        <f>Riferimenti!S221</f>
        <v/>
      </c>
      <c r="P227" s="37" t="str">
        <f>Riferimenti!T221</f>
        <v/>
      </c>
      <c r="Q227" s="37" t="str">
        <f>Riferimenti!U221</f>
        <v/>
      </c>
      <c r="U227" s="2" t="b">
        <f t="shared" si="3"/>
        <v>1</v>
      </c>
    </row>
    <row r="228" spans="2:21" ht="37.5" hidden="1" customHeight="1" x14ac:dyDescent="0.2">
      <c r="B228" s="31" t="s">
        <v>822</v>
      </c>
      <c r="C228" s="32" t="str">
        <f ca="1">Riferimenti!G222</f>
        <v/>
      </c>
      <c r="D228" s="32" t="str">
        <f>Riferimenti!H222</f>
        <v/>
      </c>
      <c r="E228" s="33" t="e">
        <f>VLOOKUP(Riferimenti!I222,Riferimenti!$A$2:$B$6,2,0)</f>
        <v>#N/A</v>
      </c>
      <c r="F228" s="32" t="str">
        <f>Riferimenti!J222</f>
        <v/>
      </c>
      <c r="G228" s="33" t="e">
        <f ca="1">VLOOKUP(Riferimenti!K222,Riferimenti!$A$20:$B$23,2,0)</f>
        <v>#N/A</v>
      </c>
      <c r="H228" s="37" t="str">
        <f>Riferimenti!L222</f>
        <v/>
      </c>
      <c r="I228" s="37" t="str">
        <f>Riferimenti!M222</f>
        <v/>
      </c>
      <c r="J228" s="37" t="str">
        <f>Riferimenti!N222</f>
        <v/>
      </c>
      <c r="K228" s="37" t="str">
        <f>Riferimenti!O222</f>
        <v/>
      </c>
      <c r="L228" s="37" t="str">
        <f>Riferimenti!P222</f>
        <v/>
      </c>
      <c r="M228" s="37" t="str">
        <f>Riferimenti!Q222</f>
        <v/>
      </c>
      <c r="N228" s="37" t="str">
        <f>Riferimenti!R222</f>
        <v/>
      </c>
      <c r="O228" s="37" t="str">
        <f>Riferimenti!S222</f>
        <v/>
      </c>
      <c r="P228" s="37" t="str">
        <f>Riferimenti!T222</f>
        <v/>
      </c>
      <c r="Q228" s="37" t="str">
        <f>Riferimenti!U222</f>
        <v/>
      </c>
      <c r="U228" s="2" t="b">
        <f t="shared" si="3"/>
        <v>1</v>
      </c>
    </row>
    <row r="229" spans="2:21" ht="37.5" hidden="1" customHeight="1" x14ac:dyDescent="0.2">
      <c r="B229" s="31" t="s">
        <v>823</v>
      </c>
      <c r="C229" s="32" t="str">
        <f ca="1">Riferimenti!G223</f>
        <v/>
      </c>
      <c r="D229" s="32" t="str">
        <f>Riferimenti!H223</f>
        <v/>
      </c>
      <c r="E229" s="33" t="e">
        <f>VLOOKUP(Riferimenti!I223,Riferimenti!$A$2:$B$6,2,0)</f>
        <v>#N/A</v>
      </c>
      <c r="F229" s="32" t="str">
        <f>Riferimenti!J223</f>
        <v/>
      </c>
      <c r="G229" s="33" t="e">
        <f ca="1">VLOOKUP(Riferimenti!K223,Riferimenti!$A$20:$B$23,2,0)</f>
        <v>#N/A</v>
      </c>
      <c r="H229" s="37" t="str">
        <f>Riferimenti!L223</f>
        <v/>
      </c>
      <c r="I229" s="37" t="str">
        <f>Riferimenti!M223</f>
        <v/>
      </c>
      <c r="J229" s="37" t="str">
        <f>Riferimenti!N223</f>
        <v/>
      </c>
      <c r="K229" s="37" t="str">
        <f>Riferimenti!O223</f>
        <v/>
      </c>
      <c r="L229" s="37" t="str">
        <f>Riferimenti!P223</f>
        <v/>
      </c>
      <c r="M229" s="37" t="str">
        <f>Riferimenti!Q223</f>
        <v/>
      </c>
      <c r="N229" s="37" t="str">
        <f>Riferimenti!R223</f>
        <v/>
      </c>
      <c r="O229" s="37" t="str">
        <f>Riferimenti!S223</f>
        <v/>
      </c>
      <c r="P229" s="37" t="str">
        <f>Riferimenti!T223</f>
        <v/>
      </c>
      <c r="Q229" s="37" t="str">
        <f>Riferimenti!U223</f>
        <v/>
      </c>
      <c r="U229" s="2" t="b">
        <f t="shared" si="3"/>
        <v>1</v>
      </c>
    </row>
    <row r="230" spans="2:21" ht="37.5" hidden="1" customHeight="1" x14ac:dyDescent="0.2">
      <c r="B230" s="31" t="s">
        <v>824</v>
      </c>
      <c r="C230" s="32" t="str">
        <f ca="1">Riferimenti!G224</f>
        <v/>
      </c>
      <c r="D230" s="32" t="str">
        <f>Riferimenti!H224</f>
        <v/>
      </c>
      <c r="E230" s="33" t="e">
        <f>VLOOKUP(Riferimenti!I224,Riferimenti!$A$2:$B$6,2,0)</f>
        <v>#N/A</v>
      </c>
      <c r="F230" s="32" t="str">
        <f>Riferimenti!J224</f>
        <v/>
      </c>
      <c r="G230" s="33" t="e">
        <f ca="1">VLOOKUP(Riferimenti!K224,Riferimenti!$A$20:$B$23,2,0)</f>
        <v>#N/A</v>
      </c>
      <c r="H230" s="37" t="str">
        <f>Riferimenti!L224</f>
        <v/>
      </c>
      <c r="I230" s="37" t="str">
        <f>Riferimenti!M224</f>
        <v/>
      </c>
      <c r="J230" s="37" t="str">
        <f>Riferimenti!N224</f>
        <v/>
      </c>
      <c r="K230" s="37" t="str">
        <f>Riferimenti!O224</f>
        <v/>
      </c>
      <c r="L230" s="37" t="str">
        <f>Riferimenti!P224</f>
        <v/>
      </c>
      <c r="M230" s="37" t="str">
        <f>Riferimenti!Q224</f>
        <v/>
      </c>
      <c r="N230" s="37" t="str">
        <f>Riferimenti!R224</f>
        <v/>
      </c>
      <c r="O230" s="37" t="str">
        <f>Riferimenti!S224</f>
        <v/>
      </c>
      <c r="P230" s="37" t="str">
        <f>Riferimenti!T224</f>
        <v/>
      </c>
      <c r="Q230" s="37" t="str">
        <f>Riferimenti!U224</f>
        <v/>
      </c>
      <c r="U230" s="2" t="b">
        <f t="shared" si="3"/>
        <v>1</v>
      </c>
    </row>
    <row r="231" spans="2:21" ht="37.5" hidden="1" customHeight="1" x14ac:dyDescent="0.2">
      <c r="B231" s="31" t="s">
        <v>825</v>
      </c>
      <c r="C231" s="32" t="str">
        <f ca="1">Riferimenti!G225</f>
        <v/>
      </c>
      <c r="D231" s="32" t="str">
        <f>Riferimenti!H225</f>
        <v/>
      </c>
      <c r="E231" s="33" t="e">
        <f>VLOOKUP(Riferimenti!I225,Riferimenti!$A$2:$B$6,2,0)</f>
        <v>#N/A</v>
      </c>
      <c r="F231" s="32" t="str">
        <f>Riferimenti!J225</f>
        <v/>
      </c>
      <c r="G231" s="33" t="e">
        <f ca="1">VLOOKUP(Riferimenti!K225,Riferimenti!$A$20:$B$23,2,0)</f>
        <v>#N/A</v>
      </c>
      <c r="H231" s="37" t="str">
        <f>Riferimenti!L225</f>
        <v/>
      </c>
      <c r="I231" s="37" t="str">
        <f>Riferimenti!M225</f>
        <v/>
      </c>
      <c r="J231" s="37" t="str">
        <f>Riferimenti!N225</f>
        <v/>
      </c>
      <c r="K231" s="37" t="str">
        <f>Riferimenti!O225</f>
        <v/>
      </c>
      <c r="L231" s="37" t="str">
        <f>Riferimenti!P225</f>
        <v/>
      </c>
      <c r="M231" s="37" t="str">
        <f>Riferimenti!Q225</f>
        <v/>
      </c>
      <c r="N231" s="37" t="str">
        <f>Riferimenti!R225</f>
        <v/>
      </c>
      <c r="O231" s="37" t="str">
        <f>Riferimenti!S225</f>
        <v/>
      </c>
      <c r="P231" s="37" t="str">
        <f>Riferimenti!T225</f>
        <v/>
      </c>
      <c r="Q231" s="37" t="str">
        <f>Riferimenti!U225</f>
        <v/>
      </c>
      <c r="U231" s="2" t="b">
        <f t="shared" si="3"/>
        <v>1</v>
      </c>
    </row>
    <row r="232" spans="2:21" ht="37.5" hidden="1" customHeight="1" x14ac:dyDescent="0.2">
      <c r="B232" s="31" t="s">
        <v>826</v>
      </c>
      <c r="C232" s="32" t="str">
        <f ca="1">Riferimenti!G226</f>
        <v/>
      </c>
      <c r="D232" s="32" t="str">
        <f>Riferimenti!H226</f>
        <v/>
      </c>
      <c r="E232" s="33" t="e">
        <f>VLOOKUP(Riferimenti!I226,Riferimenti!$A$2:$B$6,2,0)</f>
        <v>#N/A</v>
      </c>
      <c r="F232" s="32" t="str">
        <f>Riferimenti!J226</f>
        <v/>
      </c>
      <c r="G232" s="33" t="e">
        <f ca="1">VLOOKUP(Riferimenti!K226,Riferimenti!$A$20:$B$23,2,0)</f>
        <v>#N/A</v>
      </c>
      <c r="H232" s="37" t="str">
        <f>Riferimenti!L226</f>
        <v/>
      </c>
      <c r="I232" s="37" t="str">
        <f>Riferimenti!M226</f>
        <v/>
      </c>
      <c r="J232" s="37" t="str">
        <f>Riferimenti!N226</f>
        <v/>
      </c>
      <c r="K232" s="37" t="str">
        <f>Riferimenti!O226</f>
        <v/>
      </c>
      <c r="L232" s="37" t="str">
        <f>Riferimenti!P226</f>
        <v/>
      </c>
      <c r="M232" s="37" t="str">
        <f>Riferimenti!Q226</f>
        <v/>
      </c>
      <c r="N232" s="37" t="str">
        <f>Riferimenti!R226</f>
        <v/>
      </c>
      <c r="O232" s="37" t="str">
        <f>Riferimenti!S226</f>
        <v/>
      </c>
      <c r="P232" s="37" t="str">
        <f>Riferimenti!T226</f>
        <v/>
      </c>
      <c r="Q232" s="37" t="str">
        <f>Riferimenti!U226</f>
        <v/>
      </c>
      <c r="U232" s="2" t="b">
        <f t="shared" si="3"/>
        <v>1</v>
      </c>
    </row>
    <row r="233" spans="2:21" ht="37.5" hidden="1" customHeight="1" x14ac:dyDescent="0.2">
      <c r="B233" s="31" t="s">
        <v>827</v>
      </c>
      <c r="C233" s="32" t="str">
        <f ca="1">Riferimenti!G227</f>
        <v/>
      </c>
      <c r="D233" s="32" t="str">
        <f>Riferimenti!H227</f>
        <v/>
      </c>
      <c r="E233" s="33" t="e">
        <f>VLOOKUP(Riferimenti!I227,Riferimenti!$A$2:$B$6,2,0)</f>
        <v>#N/A</v>
      </c>
      <c r="F233" s="32" t="str">
        <f>Riferimenti!J227</f>
        <v/>
      </c>
      <c r="G233" s="33" t="e">
        <f ca="1">VLOOKUP(Riferimenti!K227,Riferimenti!$A$20:$B$23,2,0)</f>
        <v>#N/A</v>
      </c>
      <c r="H233" s="37" t="str">
        <f>Riferimenti!L227</f>
        <v/>
      </c>
      <c r="I233" s="37" t="str">
        <f>Riferimenti!M227</f>
        <v/>
      </c>
      <c r="J233" s="37" t="str">
        <f>Riferimenti!N227</f>
        <v/>
      </c>
      <c r="K233" s="37" t="str">
        <f>Riferimenti!O227</f>
        <v/>
      </c>
      <c r="L233" s="37" t="str">
        <f>Riferimenti!P227</f>
        <v/>
      </c>
      <c r="M233" s="37" t="str">
        <f>Riferimenti!Q227</f>
        <v/>
      </c>
      <c r="N233" s="37" t="str">
        <f>Riferimenti!R227</f>
        <v/>
      </c>
      <c r="O233" s="37" t="str">
        <f>Riferimenti!S227</f>
        <v/>
      </c>
      <c r="P233" s="37" t="str">
        <f>Riferimenti!T227</f>
        <v/>
      </c>
      <c r="Q233" s="37" t="str">
        <f>Riferimenti!U227</f>
        <v/>
      </c>
      <c r="U233" s="2" t="b">
        <f t="shared" si="3"/>
        <v>1</v>
      </c>
    </row>
    <row r="234" spans="2:21" ht="37.5" hidden="1" customHeight="1" x14ac:dyDescent="0.2">
      <c r="B234" s="31" t="s">
        <v>828</v>
      </c>
      <c r="C234" s="32" t="str">
        <f ca="1">Riferimenti!G228</f>
        <v/>
      </c>
      <c r="D234" s="32" t="str">
        <f>Riferimenti!H228</f>
        <v/>
      </c>
      <c r="E234" s="33" t="e">
        <f>VLOOKUP(Riferimenti!I228,Riferimenti!$A$2:$B$6,2,0)</f>
        <v>#N/A</v>
      </c>
      <c r="F234" s="32" t="str">
        <f>Riferimenti!J228</f>
        <v/>
      </c>
      <c r="G234" s="33" t="e">
        <f ca="1">VLOOKUP(Riferimenti!K228,Riferimenti!$A$20:$B$23,2,0)</f>
        <v>#N/A</v>
      </c>
      <c r="H234" s="37" t="str">
        <f>Riferimenti!L228</f>
        <v/>
      </c>
      <c r="I234" s="37" t="str">
        <f>Riferimenti!M228</f>
        <v/>
      </c>
      <c r="J234" s="37" t="str">
        <f>Riferimenti!N228</f>
        <v/>
      </c>
      <c r="K234" s="37" t="str">
        <f>Riferimenti!O228</f>
        <v/>
      </c>
      <c r="L234" s="37" t="str">
        <f>Riferimenti!P228</f>
        <v/>
      </c>
      <c r="M234" s="37" t="str">
        <f>Riferimenti!Q228</f>
        <v/>
      </c>
      <c r="N234" s="37" t="str">
        <f>Riferimenti!R228</f>
        <v/>
      </c>
      <c r="O234" s="37" t="str">
        <f>Riferimenti!S228</f>
        <v/>
      </c>
      <c r="P234" s="37" t="str">
        <f>Riferimenti!T228</f>
        <v/>
      </c>
      <c r="Q234" s="37" t="str">
        <f>Riferimenti!U228</f>
        <v/>
      </c>
      <c r="U234" s="2" t="b">
        <f t="shared" si="3"/>
        <v>1</v>
      </c>
    </row>
    <row r="235" spans="2:21" ht="37.5" hidden="1" customHeight="1" x14ac:dyDescent="0.2">
      <c r="B235" s="31" t="s">
        <v>829</v>
      </c>
      <c r="C235" s="32" t="str">
        <f ca="1">Riferimenti!G229</f>
        <v/>
      </c>
      <c r="D235" s="32" t="str">
        <f>Riferimenti!H229</f>
        <v/>
      </c>
      <c r="E235" s="33" t="e">
        <f>VLOOKUP(Riferimenti!I229,Riferimenti!$A$2:$B$6,2,0)</f>
        <v>#N/A</v>
      </c>
      <c r="F235" s="32" t="str">
        <f>Riferimenti!J229</f>
        <v/>
      </c>
      <c r="G235" s="33" t="e">
        <f ca="1">VLOOKUP(Riferimenti!K229,Riferimenti!$A$20:$B$23,2,0)</f>
        <v>#N/A</v>
      </c>
      <c r="H235" s="37" t="str">
        <f>Riferimenti!L229</f>
        <v/>
      </c>
      <c r="I235" s="37" t="str">
        <f>Riferimenti!M229</f>
        <v/>
      </c>
      <c r="J235" s="37" t="str">
        <f>Riferimenti!N229</f>
        <v/>
      </c>
      <c r="K235" s="37" t="str">
        <f>Riferimenti!O229</f>
        <v/>
      </c>
      <c r="L235" s="37" t="str">
        <f>Riferimenti!P229</f>
        <v/>
      </c>
      <c r="M235" s="37" t="str">
        <f>Riferimenti!Q229</f>
        <v/>
      </c>
      <c r="N235" s="37" t="str">
        <f>Riferimenti!R229</f>
        <v/>
      </c>
      <c r="O235" s="37" t="str">
        <f>Riferimenti!S229</f>
        <v/>
      </c>
      <c r="P235" s="37" t="str">
        <f>Riferimenti!T229</f>
        <v/>
      </c>
      <c r="Q235" s="37" t="str">
        <f>Riferimenti!U229</f>
        <v/>
      </c>
      <c r="U235" s="2" t="b">
        <f t="shared" si="3"/>
        <v>1</v>
      </c>
    </row>
    <row r="236" spans="2:21" ht="37.5" hidden="1" customHeight="1" x14ac:dyDescent="0.2">
      <c r="B236" s="31" t="s">
        <v>830</v>
      </c>
      <c r="C236" s="32" t="str">
        <f ca="1">Riferimenti!G230</f>
        <v/>
      </c>
      <c r="D236" s="32" t="str">
        <f>Riferimenti!H230</f>
        <v/>
      </c>
      <c r="E236" s="33" t="e">
        <f>VLOOKUP(Riferimenti!I230,Riferimenti!$A$2:$B$6,2,0)</f>
        <v>#N/A</v>
      </c>
      <c r="F236" s="32" t="str">
        <f>Riferimenti!J230</f>
        <v/>
      </c>
      <c r="G236" s="33" t="e">
        <f ca="1">VLOOKUP(Riferimenti!K230,Riferimenti!$A$20:$B$23,2,0)</f>
        <v>#N/A</v>
      </c>
      <c r="H236" s="37" t="str">
        <f>Riferimenti!L230</f>
        <v/>
      </c>
      <c r="I236" s="37" t="str">
        <f>Riferimenti!M230</f>
        <v/>
      </c>
      <c r="J236" s="37" t="str">
        <f>Riferimenti!N230</f>
        <v/>
      </c>
      <c r="K236" s="37" t="str">
        <f>Riferimenti!O230</f>
        <v/>
      </c>
      <c r="L236" s="37" t="str">
        <f>Riferimenti!P230</f>
        <v/>
      </c>
      <c r="M236" s="37" t="str">
        <f>Riferimenti!Q230</f>
        <v/>
      </c>
      <c r="N236" s="37" t="str">
        <f>Riferimenti!R230</f>
        <v/>
      </c>
      <c r="O236" s="37" t="str">
        <f>Riferimenti!S230</f>
        <v/>
      </c>
      <c r="P236" s="37" t="str">
        <f>Riferimenti!T230</f>
        <v/>
      </c>
      <c r="Q236" s="37" t="str">
        <f>Riferimenti!U230</f>
        <v/>
      </c>
      <c r="U236" s="2" t="b">
        <f t="shared" si="3"/>
        <v>1</v>
      </c>
    </row>
    <row r="237" spans="2:21" ht="37.5" hidden="1" customHeight="1" x14ac:dyDescent="0.2">
      <c r="B237" s="31" t="s">
        <v>831</v>
      </c>
      <c r="C237" s="32" t="str">
        <f ca="1">Riferimenti!G231</f>
        <v/>
      </c>
      <c r="D237" s="32" t="str">
        <f>Riferimenti!H231</f>
        <v/>
      </c>
      <c r="E237" s="33" t="e">
        <f>VLOOKUP(Riferimenti!I231,Riferimenti!$A$2:$B$6,2,0)</f>
        <v>#N/A</v>
      </c>
      <c r="F237" s="32" t="str">
        <f>Riferimenti!J231</f>
        <v/>
      </c>
      <c r="G237" s="33" t="e">
        <f ca="1">VLOOKUP(Riferimenti!K231,Riferimenti!$A$20:$B$23,2,0)</f>
        <v>#N/A</v>
      </c>
      <c r="H237" s="37" t="str">
        <f>Riferimenti!L231</f>
        <v/>
      </c>
      <c r="I237" s="37" t="str">
        <f>Riferimenti!M231</f>
        <v/>
      </c>
      <c r="J237" s="37" t="str">
        <f>Riferimenti!N231</f>
        <v/>
      </c>
      <c r="K237" s="37" t="str">
        <f>Riferimenti!O231</f>
        <v/>
      </c>
      <c r="L237" s="37" t="str">
        <f>Riferimenti!P231</f>
        <v/>
      </c>
      <c r="M237" s="37" t="str">
        <f>Riferimenti!Q231</f>
        <v/>
      </c>
      <c r="N237" s="37" t="str">
        <f>Riferimenti!R231</f>
        <v/>
      </c>
      <c r="O237" s="37" t="str">
        <f>Riferimenti!S231</f>
        <v/>
      </c>
      <c r="P237" s="37" t="str">
        <f>Riferimenti!T231</f>
        <v/>
      </c>
      <c r="Q237" s="37" t="str">
        <f>Riferimenti!U231</f>
        <v/>
      </c>
      <c r="U237" s="2" t="b">
        <f t="shared" si="3"/>
        <v>1</v>
      </c>
    </row>
    <row r="238" spans="2:21" ht="37.5" hidden="1" customHeight="1" x14ac:dyDescent="0.2">
      <c r="B238" s="31" t="s">
        <v>832</v>
      </c>
      <c r="C238" s="32" t="str">
        <f ca="1">Riferimenti!G232</f>
        <v/>
      </c>
      <c r="D238" s="32" t="str">
        <f>Riferimenti!H232</f>
        <v/>
      </c>
      <c r="E238" s="33" t="e">
        <f>VLOOKUP(Riferimenti!I232,Riferimenti!$A$2:$B$6,2,0)</f>
        <v>#N/A</v>
      </c>
      <c r="F238" s="32" t="str">
        <f>Riferimenti!J232</f>
        <v/>
      </c>
      <c r="G238" s="33" t="e">
        <f ca="1">VLOOKUP(Riferimenti!K232,Riferimenti!$A$20:$B$23,2,0)</f>
        <v>#N/A</v>
      </c>
      <c r="H238" s="37" t="str">
        <f>Riferimenti!L232</f>
        <v/>
      </c>
      <c r="I238" s="37" t="str">
        <f>Riferimenti!M232</f>
        <v/>
      </c>
      <c r="J238" s="37" t="str">
        <f>Riferimenti!N232</f>
        <v/>
      </c>
      <c r="K238" s="37" t="str">
        <f>Riferimenti!O232</f>
        <v/>
      </c>
      <c r="L238" s="37" t="str">
        <f>Riferimenti!P232</f>
        <v/>
      </c>
      <c r="M238" s="37" t="str">
        <f>Riferimenti!Q232</f>
        <v/>
      </c>
      <c r="N238" s="37" t="str">
        <f>Riferimenti!R232</f>
        <v/>
      </c>
      <c r="O238" s="37" t="str">
        <f>Riferimenti!S232</f>
        <v/>
      </c>
      <c r="P238" s="37" t="str">
        <f>Riferimenti!T232</f>
        <v/>
      </c>
      <c r="Q238" s="37" t="str">
        <f>Riferimenti!U232</f>
        <v/>
      </c>
      <c r="U238" s="2" t="b">
        <f t="shared" si="3"/>
        <v>1</v>
      </c>
    </row>
    <row r="239" spans="2:21" ht="37.5" hidden="1" customHeight="1" x14ac:dyDescent="0.2">
      <c r="B239" s="31" t="s">
        <v>833</v>
      </c>
      <c r="C239" s="32" t="str">
        <f ca="1">Riferimenti!G233</f>
        <v/>
      </c>
      <c r="D239" s="32" t="str">
        <f>Riferimenti!H233</f>
        <v/>
      </c>
      <c r="E239" s="33" t="e">
        <f>VLOOKUP(Riferimenti!I233,Riferimenti!$A$2:$B$6,2,0)</f>
        <v>#N/A</v>
      </c>
      <c r="F239" s="32" t="str">
        <f>Riferimenti!J233</f>
        <v/>
      </c>
      <c r="G239" s="33" t="e">
        <f ca="1">VLOOKUP(Riferimenti!K233,Riferimenti!$A$20:$B$23,2,0)</f>
        <v>#N/A</v>
      </c>
      <c r="H239" s="37" t="str">
        <f>Riferimenti!L233</f>
        <v/>
      </c>
      <c r="I239" s="37" t="str">
        <f>Riferimenti!M233</f>
        <v/>
      </c>
      <c r="J239" s="37" t="str">
        <f>Riferimenti!N233</f>
        <v/>
      </c>
      <c r="K239" s="37" t="str">
        <f>Riferimenti!O233</f>
        <v/>
      </c>
      <c r="L239" s="37" t="str">
        <f>Riferimenti!P233</f>
        <v/>
      </c>
      <c r="M239" s="37" t="str">
        <f>Riferimenti!Q233</f>
        <v/>
      </c>
      <c r="N239" s="37" t="str">
        <f>Riferimenti!R233</f>
        <v/>
      </c>
      <c r="O239" s="37" t="str">
        <f>Riferimenti!S233</f>
        <v/>
      </c>
      <c r="P239" s="37" t="str">
        <f>Riferimenti!T233</f>
        <v/>
      </c>
      <c r="Q239" s="37" t="str">
        <f>Riferimenti!U233</f>
        <v/>
      </c>
      <c r="U239" s="2" t="b">
        <f t="shared" si="3"/>
        <v>1</v>
      </c>
    </row>
    <row r="240" spans="2:21" ht="37.5" hidden="1" customHeight="1" x14ac:dyDescent="0.2">
      <c r="B240" s="31" t="s">
        <v>834</v>
      </c>
      <c r="C240" s="32" t="str">
        <f ca="1">Riferimenti!G234</f>
        <v/>
      </c>
      <c r="D240" s="32" t="str">
        <f>Riferimenti!H234</f>
        <v/>
      </c>
      <c r="E240" s="33" t="e">
        <f>VLOOKUP(Riferimenti!I234,Riferimenti!$A$2:$B$6,2,0)</f>
        <v>#N/A</v>
      </c>
      <c r="F240" s="32" t="str">
        <f>Riferimenti!J234</f>
        <v/>
      </c>
      <c r="G240" s="33" t="e">
        <f ca="1">VLOOKUP(Riferimenti!K234,Riferimenti!$A$20:$B$23,2,0)</f>
        <v>#N/A</v>
      </c>
      <c r="H240" s="37" t="str">
        <f>Riferimenti!L234</f>
        <v/>
      </c>
      <c r="I240" s="37" t="str">
        <f>Riferimenti!M234</f>
        <v/>
      </c>
      <c r="J240" s="37" t="str">
        <f>Riferimenti!N234</f>
        <v/>
      </c>
      <c r="K240" s="37" t="str">
        <f>Riferimenti!O234</f>
        <v/>
      </c>
      <c r="L240" s="37" t="str">
        <f>Riferimenti!P234</f>
        <v/>
      </c>
      <c r="M240" s="37" t="str">
        <f>Riferimenti!Q234</f>
        <v/>
      </c>
      <c r="N240" s="37" t="str">
        <f>Riferimenti!R234</f>
        <v/>
      </c>
      <c r="O240" s="37" t="str">
        <f>Riferimenti!S234</f>
        <v/>
      </c>
      <c r="P240" s="37" t="str">
        <f>Riferimenti!T234</f>
        <v/>
      </c>
      <c r="Q240" s="37" t="str">
        <f>Riferimenti!U234</f>
        <v/>
      </c>
      <c r="U240" s="2" t="b">
        <f t="shared" si="3"/>
        <v>1</v>
      </c>
    </row>
    <row r="241" spans="2:21" ht="37.5" hidden="1" customHeight="1" x14ac:dyDescent="0.2">
      <c r="B241" s="31" t="s">
        <v>835</v>
      </c>
      <c r="C241" s="32" t="str">
        <f ca="1">Riferimenti!G235</f>
        <v/>
      </c>
      <c r="D241" s="32" t="str">
        <f>Riferimenti!H235</f>
        <v/>
      </c>
      <c r="E241" s="33" t="e">
        <f>VLOOKUP(Riferimenti!I235,Riferimenti!$A$2:$B$6,2,0)</f>
        <v>#N/A</v>
      </c>
      <c r="F241" s="32" t="str">
        <f>Riferimenti!J235</f>
        <v/>
      </c>
      <c r="G241" s="33" t="e">
        <f ca="1">VLOOKUP(Riferimenti!K235,Riferimenti!$A$20:$B$23,2,0)</f>
        <v>#N/A</v>
      </c>
      <c r="H241" s="37" t="str">
        <f>Riferimenti!L235</f>
        <v/>
      </c>
      <c r="I241" s="37" t="str">
        <f>Riferimenti!M235</f>
        <v/>
      </c>
      <c r="J241" s="37" t="str">
        <f>Riferimenti!N235</f>
        <v/>
      </c>
      <c r="K241" s="37" t="str">
        <f>Riferimenti!O235</f>
        <v/>
      </c>
      <c r="L241" s="37" t="str">
        <f>Riferimenti!P235</f>
        <v/>
      </c>
      <c r="M241" s="37" t="str">
        <f>Riferimenti!Q235</f>
        <v/>
      </c>
      <c r="N241" s="37" t="str">
        <f>Riferimenti!R235</f>
        <v/>
      </c>
      <c r="O241" s="37" t="str">
        <f>Riferimenti!S235</f>
        <v/>
      </c>
      <c r="P241" s="37" t="str">
        <f>Riferimenti!T235</f>
        <v/>
      </c>
      <c r="Q241" s="37" t="str">
        <f>Riferimenti!U235</f>
        <v/>
      </c>
      <c r="U241" s="2" t="b">
        <f t="shared" si="3"/>
        <v>1</v>
      </c>
    </row>
    <row r="242" spans="2:21" ht="37.5" hidden="1" customHeight="1" x14ac:dyDescent="0.2">
      <c r="B242" s="31" t="s">
        <v>836</v>
      </c>
      <c r="C242" s="32" t="str">
        <f ca="1">Riferimenti!G236</f>
        <v/>
      </c>
      <c r="D242" s="32" t="str">
        <f>Riferimenti!H236</f>
        <v/>
      </c>
      <c r="E242" s="33" t="e">
        <f>VLOOKUP(Riferimenti!I236,Riferimenti!$A$2:$B$6,2,0)</f>
        <v>#N/A</v>
      </c>
      <c r="F242" s="32" t="str">
        <f>Riferimenti!J236</f>
        <v/>
      </c>
      <c r="G242" s="33" t="e">
        <f ca="1">VLOOKUP(Riferimenti!K236,Riferimenti!$A$20:$B$23,2,0)</f>
        <v>#N/A</v>
      </c>
      <c r="H242" s="37" t="str">
        <f>Riferimenti!L236</f>
        <v/>
      </c>
      <c r="I242" s="37" t="str">
        <f>Riferimenti!M236</f>
        <v/>
      </c>
      <c r="J242" s="37" t="str">
        <f>Riferimenti!N236</f>
        <v/>
      </c>
      <c r="K242" s="37" t="str">
        <f>Riferimenti!O236</f>
        <v/>
      </c>
      <c r="L242" s="37" t="str">
        <f>Riferimenti!P236</f>
        <v/>
      </c>
      <c r="M242" s="37" t="str">
        <f>Riferimenti!Q236</f>
        <v/>
      </c>
      <c r="N242" s="37" t="str">
        <f>Riferimenti!R236</f>
        <v/>
      </c>
      <c r="O242" s="37" t="str">
        <f>Riferimenti!S236</f>
        <v/>
      </c>
      <c r="P242" s="37" t="str">
        <f>Riferimenti!T236</f>
        <v/>
      </c>
      <c r="Q242" s="37" t="str">
        <f>Riferimenti!U236</f>
        <v/>
      </c>
      <c r="U242" s="2" t="b">
        <f t="shared" si="3"/>
        <v>1</v>
      </c>
    </row>
    <row r="243" spans="2:21" ht="37.5" hidden="1" customHeight="1" x14ac:dyDescent="0.2">
      <c r="B243" s="31" t="s">
        <v>837</v>
      </c>
      <c r="C243" s="32" t="str">
        <f ca="1">Riferimenti!G237</f>
        <v/>
      </c>
      <c r="D243" s="32" t="str">
        <f>Riferimenti!H237</f>
        <v/>
      </c>
      <c r="E243" s="33" t="e">
        <f>VLOOKUP(Riferimenti!I237,Riferimenti!$A$2:$B$6,2,0)</f>
        <v>#N/A</v>
      </c>
      <c r="F243" s="32" t="str">
        <f>Riferimenti!J237</f>
        <v/>
      </c>
      <c r="G243" s="33" t="e">
        <f ca="1">VLOOKUP(Riferimenti!K237,Riferimenti!$A$20:$B$23,2,0)</f>
        <v>#N/A</v>
      </c>
      <c r="H243" s="37" t="str">
        <f>Riferimenti!L237</f>
        <v/>
      </c>
      <c r="I243" s="37" t="str">
        <f>Riferimenti!M237</f>
        <v/>
      </c>
      <c r="J243" s="37" t="str">
        <f>Riferimenti!N237</f>
        <v/>
      </c>
      <c r="K243" s="37" t="str">
        <f>Riferimenti!O237</f>
        <v/>
      </c>
      <c r="L243" s="37" t="str">
        <f>Riferimenti!P237</f>
        <v/>
      </c>
      <c r="M243" s="37" t="str">
        <f>Riferimenti!Q237</f>
        <v/>
      </c>
      <c r="N243" s="37" t="str">
        <f>Riferimenti!R237</f>
        <v/>
      </c>
      <c r="O243" s="37" t="str">
        <f>Riferimenti!S237</f>
        <v/>
      </c>
      <c r="P243" s="37" t="str">
        <f>Riferimenti!T237</f>
        <v/>
      </c>
      <c r="Q243" s="37" t="str">
        <f>Riferimenti!U237</f>
        <v/>
      </c>
      <c r="U243" s="2" t="b">
        <f t="shared" si="3"/>
        <v>1</v>
      </c>
    </row>
    <row r="244" spans="2:21" ht="37.5" hidden="1" customHeight="1" x14ac:dyDescent="0.2">
      <c r="B244" s="31" t="s">
        <v>838</v>
      </c>
      <c r="C244" s="32" t="str">
        <f ca="1">Riferimenti!G238</f>
        <v/>
      </c>
      <c r="D244" s="32" t="str">
        <f>Riferimenti!H238</f>
        <v/>
      </c>
      <c r="E244" s="33" t="e">
        <f>VLOOKUP(Riferimenti!I238,Riferimenti!$A$2:$B$6,2,0)</f>
        <v>#N/A</v>
      </c>
      <c r="F244" s="32" t="str">
        <f>Riferimenti!J238</f>
        <v/>
      </c>
      <c r="G244" s="33" t="e">
        <f ca="1">VLOOKUP(Riferimenti!K238,Riferimenti!$A$20:$B$23,2,0)</f>
        <v>#N/A</v>
      </c>
      <c r="H244" s="37" t="str">
        <f>Riferimenti!L238</f>
        <v/>
      </c>
      <c r="I244" s="37" t="str">
        <f>Riferimenti!M238</f>
        <v/>
      </c>
      <c r="J244" s="37" t="str">
        <f>Riferimenti!N238</f>
        <v/>
      </c>
      <c r="K244" s="37" t="str">
        <f>Riferimenti!O238</f>
        <v/>
      </c>
      <c r="L244" s="37" t="str">
        <f>Riferimenti!P238</f>
        <v/>
      </c>
      <c r="M244" s="37" t="str">
        <f>Riferimenti!Q238</f>
        <v/>
      </c>
      <c r="N244" s="37" t="str">
        <f>Riferimenti!R238</f>
        <v/>
      </c>
      <c r="O244" s="37" t="str">
        <f>Riferimenti!S238</f>
        <v/>
      </c>
      <c r="P244" s="37" t="str">
        <f>Riferimenti!T238</f>
        <v/>
      </c>
      <c r="Q244" s="37" t="str">
        <f>Riferimenti!U238</f>
        <v/>
      </c>
      <c r="U244" s="2" t="b">
        <f t="shared" si="3"/>
        <v>1</v>
      </c>
    </row>
    <row r="245" spans="2:21" ht="37.5" hidden="1" customHeight="1" x14ac:dyDescent="0.2">
      <c r="B245" s="31" t="s">
        <v>839</v>
      </c>
      <c r="C245" s="32" t="str">
        <f ca="1">Riferimenti!G239</f>
        <v/>
      </c>
      <c r="D245" s="32" t="str">
        <f>Riferimenti!H239</f>
        <v/>
      </c>
      <c r="E245" s="33" t="e">
        <f>VLOOKUP(Riferimenti!I239,Riferimenti!$A$2:$B$6,2,0)</f>
        <v>#N/A</v>
      </c>
      <c r="F245" s="32" t="str">
        <f>Riferimenti!J239</f>
        <v/>
      </c>
      <c r="G245" s="33" t="e">
        <f ca="1">VLOOKUP(Riferimenti!K239,Riferimenti!$A$20:$B$23,2,0)</f>
        <v>#N/A</v>
      </c>
      <c r="H245" s="37" t="str">
        <f>Riferimenti!L239</f>
        <v/>
      </c>
      <c r="I245" s="37" t="str">
        <f>Riferimenti!M239</f>
        <v/>
      </c>
      <c r="J245" s="37" t="str">
        <f>Riferimenti!N239</f>
        <v/>
      </c>
      <c r="K245" s="37" t="str">
        <f>Riferimenti!O239</f>
        <v/>
      </c>
      <c r="L245" s="37" t="str">
        <f>Riferimenti!P239</f>
        <v/>
      </c>
      <c r="M245" s="37" t="str">
        <f>Riferimenti!Q239</f>
        <v/>
      </c>
      <c r="N245" s="37" t="str">
        <f>Riferimenti!R239</f>
        <v/>
      </c>
      <c r="O245" s="37" t="str">
        <f>Riferimenti!S239</f>
        <v/>
      </c>
      <c r="P245" s="37" t="str">
        <f>Riferimenti!T239</f>
        <v/>
      </c>
      <c r="Q245" s="37" t="str">
        <f>Riferimenti!U239</f>
        <v/>
      </c>
      <c r="U245" s="2" t="b">
        <f t="shared" si="3"/>
        <v>1</v>
      </c>
    </row>
    <row r="246" spans="2:21" ht="37.5" hidden="1" customHeight="1" x14ac:dyDescent="0.2">
      <c r="B246" s="31" t="s">
        <v>840</v>
      </c>
      <c r="C246" s="32" t="str">
        <f ca="1">Riferimenti!G240</f>
        <v/>
      </c>
      <c r="D246" s="32" t="str">
        <f>Riferimenti!H240</f>
        <v/>
      </c>
      <c r="E246" s="33" t="e">
        <f>VLOOKUP(Riferimenti!I240,Riferimenti!$A$2:$B$6,2,0)</f>
        <v>#N/A</v>
      </c>
      <c r="F246" s="32" t="str">
        <f>Riferimenti!J240</f>
        <v/>
      </c>
      <c r="G246" s="33" t="e">
        <f ca="1">VLOOKUP(Riferimenti!K240,Riferimenti!$A$20:$B$23,2,0)</f>
        <v>#N/A</v>
      </c>
      <c r="H246" s="37" t="str">
        <f>Riferimenti!L240</f>
        <v/>
      </c>
      <c r="I246" s="37" t="str">
        <f>Riferimenti!M240</f>
        <v/>
      </c>
      <c r="J246" s="37" t="str">
        <f>Riferimenti!N240</f>
        <v/>
      </c>
      <c r="K246" s="37" t="str">
        <f>Riferimenti!O240</f>
        <v/>
      </c>
      <c r="L246" s="37" t="str">
        <f>Riferimenti!P240</f>
        <v/>
      </c>
      <c r="M246" s="37" t="str">
        <f>Riferimenti!Q240</f>
        <v/>
      </c>
      <c r="N246" s="37" t="str">
        <f>Riferimenti!R240</f>
        <v/>
      </c>
      <c r="O246" s="37" t="str">
        <f>Riferimenti!S240</f>
        <v/>
      </c>
      <c r="P246" s="37" t="str">
        <f>Riferimenti!T240</f>
        <v/>
      </c>
      <c r="Q246" s="37" t="str">
        <f>Riferimenti!U240</f>
        <v/>
      </c>
      <c r="U246" s="2" t="b">
        <f t="shared" si="3"/>
        <v>1</v>
      </c>
    </row>
    <row r="247" spans="2:21" ht="37.5" hidden="1" customHeight="1" x14ac:dyDescent="0.2">
      <c r="B247" s="31" t="s">
        <v>841</v>
      </c>
      <c r="C247" s="32" t="str">
        <f ca="1">Riferimenti!G241</f>
        <v/>
      </c>
      <c r="D247" s="32" t="str">
        <f>Riferimenti!H241</f>
        <v/>
      </c>
      <c r="E247" s="33" t="e">
        <f>VLOOKUP(Riferimenti!I241,Riferimenti!$A$2:$B$6,2,0)</f>
        <v>#N/A</v>
      </c>
      <c r="F247" s="32" t="str">
        <f>Riferimenti!J241</f>
        <v/>
      </c>
      <c r="G247" s="33" t="e">
        <f ca="1">VLOOKUP(Riferimenti!K241,Riferimenti!$A$20:$B$23,2,0)</f>
        <v>#N/A</v>
      </c>
      <c r="H247" s="37" t="str">
        <f>Riferimenti!L241</f>
        <v/>
      </c>
      <c r="I247" s="37" t="str">
        <f>Riferimenti!M241</f>
        <v/>
      </c>
      <c r="J247" s="37" t="str">
        <f>Riferimenti!N241</f>
        <v/>
      </c>
      <c r="K247" s="37" t="str">
        <f>Riferimenti!O241</f>
        <v/>
      </c>
      <c r="L247" s="37" t="str">
        <f>Riferimenti!P241</f>
        <v/>
      </c>
      <c r="M247" s="37" t="str">
        <f>Riferimenti!Q241</f>
        <v/>
      </c>
      <c r="N247" s="37" t="str">
        <f>Riferimenti!R241</f>
        <v/>
      </c>
      <c r="O247" s="37" t="str">
        <f>Riferimenti!S241</f>
        <v/>
      </c>
      <c r="P247" s="37" t="str">
        <f>Riferimenti!T241</f>
        <v/>
      </c>
      <c r="Q247" s="37" t="str">
        <f>Riferimenti!U241</f>
        <v/>
      </c>
      <c r="U247" s="2" t="b">
        <f t="shared" si="3"/>
        <v>1</v>
      </c>
    </row>
    <row r="248" spans="2:21" ht="37.5" hidden="1" customHeight="1" x14ac:dyDescent="0.2">
      <c r="B248" s="31" t="s">
        <v>842</v>
      </c>
      <c r="C248" s="32" t="str">
        <f ca="1">Riferimenti!G242</f>
        <v/>
      </c>
      <c r="D248" s="32" t="str">
        <f>Riferimenti!H242</f>
        <v/>
      </c>
      <c r="E248" s="33" t="e">
        <f>VLOOKUP(Riferimenti!I242,Riferimenti!$A$2:$B$6,2,0)</f>
        <v>#N/A</v>
      </c>
      <c r="F248" s="32" t="str">
        <f>Riferimenti!J242</f>
        <v/>
      </c>
      <c r="G248" s="33" t="e">
        <f ca="1">VLOOKUP(Riferimenti!K242,Riferimenti!$A$20:$B$23,2,0)</f>
        <v>#N/A</v>
      </c>
      <c r="H248" s="37" t="str">
        <f>Riferimenti!L242</f>
        <v/>
      </c>
      <c r="I248" s="37" t="str">
        <f>Riferimenti!M242</f>
        <v/>
      </c>
      <c r="J248" s="37" t="str">
        <f>Riferimenti!N242</f>
        <v/>
      </c>
      <c r="K248" s="37" t="str">
        <f>Riferimenti!O242</f>
        <v/>
      </c>
      <c r="L248" s="37" t="str">
        <f>Riferimenti!P242</f>
        <v/>
      </c>
      <c r="M248" s="37" t="str">
        <f>Riferimenti!Q242</f>
        <v/>
      </c>
      <c r="N248" s="37" t="str">
        <f>Riferimenti!R242</f>
        <v/>
      </c>
      <c r="O248" s="37" t="str">
        <f>Riferimenti!S242</f>
        <v/>
      </c>
      <c r="P248" s="37" t="str">
        <f>Riferimenti!T242</f>
        <v/>
      </c>
      <c r="Q248" s="37" t="str">
        <f>Riferimenti!U242</f>
        <v/>
      </c>
      <c r="U248" s="2" t="b">
        <f t="shared" si="3"/>
        <v>1</v>
      </c>
    </row>
    <row r="249" spans="2:21" ht="37.5" hidden="1" customHeight="1" x14ac:dyDescent="0.2">
      <c r="B249" s="31" t="s">
        <v>843</v>
      </c>
      <c r="C249" s="32" t="str">
        <f ca="1">Riferimenti!G243</f>
        <v/>
      </c>
      <c r="D249" s="32" t="str">
        <f>Riferimenti!H243</f>
        <v/>
      </c>
      <c r="E249" s="33" t="e">
        <f>VLOOKUP(Riferimenti!I243,Riferimenti!$A$2:$B$6,2,0)</f>
        <v>#N/A</v>
      </c>
      <c r="F249" s="32" t="str">
        <f>Riferimenti!J243</f>
        <v/>
      </c>
      <c r="G249" s="33" t="e">
        <f ca="1">VLOOKUP(Riferimenti!K243,Riferimenti!$A$20:$B$23,2,0)</f>
        <v>#N/A</v>
      </c>
      <c r="H249" s="37" t="str">
        <f>Riferimenti!L243</f>
        <v/>
      </c>
      <c r="I249" s="37" t="str">
        <f>Riferimenti!M243</f>
        <v/>
      </c>
      <c r="J249" s="37" t="str">
        <f>Riferimenti!N243</f>
        <v/>
      </c>
      <c r="K249" s="37" t="str">
        <f>Riferimenti!O243</f>
        <v/>
      </c>
      <c r="L249" s="37" t="str">
        <f>Riferimenti!P243</f>
        <v/>
      </c>
      <c r="M249" s="37" t="str">
        <f>Riferimenti!Q243</f>
        <v/>
      </c>
      <c r="N249" s="37" t="str">
        <f>Riferimenti!R243</f>
        <v/>
      </c>
      <c r="O249" s="37" t="str">
        <f>Riferimenti!S243</f>
        <v/>
      </c>
      <c r="P249" s="37" t="str">
        <f>Riferimenti!T243</f>
        <v/>
      </c>
      <c r="Q249" s="37" t="str">
        <f>Riferimenti!U243</f>
        <v/>
      </c>
      <c r="U249" s="2" t="b">
        <f t="shared" si="3"/>
        <v>1</v>
      </c>
    </row>
    <row r="250" spans="2:21" ht="37.5" hidden="1" customHeight="1" x14ac:dyDescent="0.2">
      <c r="B250" s="31" t="s">
        <v>844</v>
      </c>
      <c r="C250" s="32" t="str">
        <f ca="1">Riferimenti!G244</f>
        <v/>
      </c>
      <c r="D250" s="32" t="str">
        <f>Riferimenti!H244</f>
        <v/>
      </c>
      <c r="E250" s="33" t="e">
        <f>VLOOKUP(Riferimenti!I244,Riferimenti!$A$2:$B$6,2,0)</f>
        <v>#N/A</v>
      </c>
      <c r="F250" s="32" t="str">
        <f>Riferimenti!J244</f>
        <v/>
      </c>
      <c r="G250" s="33" t="e">
        <f ca="1">VLOOKUP(Riferimenti!K244,Riferimenti!$A$20:$B$23,2,0)</f>
        <v>#N/A</v>
      </c>
      <c r="H250" s="37" t="str">
        <f>Riferimenti!L244</f>
        <v/>
      </c>
      <c r="I250" s="37" t="str">
        <f>Riferimenti!M244</f>
        <v/>
      </c>
      <c r="J250" s="37" t="str">
        <f>Riferimenti!N244</f>
        <v/>
      </c>
      <c r="K250" s="37" t="str">
        <f>Riferimenti!O244</f>
        <v/>
      </c>
      <c r="L250" s="37" t="str">
        <f>Riferimenti!P244</f>
        <v/>
      </c>
      <c r="M250" s="37" t="str">
        <f>Riferimenti!Q244</f>
        <v/>
      </c>
      <c r="N250" s="37" t="str">
        <f>Riferimenti!R244</f>
        <v/>
      </c>
      <c r="O250" s="37" t="str">
        <f>Riferimenti!S244</f>
        <v/>
      </c>
      <c r="P250" s="37" t="str">
        <f>Riferimenti!T244</f>
        <v/>
      </c>
      <c r="Q250" s="37" t="str">
        <f>Riferimenti!U244</f>
        <v/>
      </c>
      <c r="U250" s="2" t="b">
        <f t="shared" si="3"/>
        <v>1</v>
      </c>
    </row>
    <row r="251" spans="2:21" ht="37.5" hidden="1" customHeight="1" x14ac:dyDescent="0.2">
      <c r="B251" s="31" t="s">
        <v>845</v>
      </c>
      <c r="C251" s="32" t="str">
        <f ca="1">Riferimenti!G245</f>
        <v/>
      </c>
      <c r="D251" s="32" t="str">
        <f>Riferimenti!H245</f>
        <v/>
      </c>
      <c r="E251" s="33" t="e">
        <f>VLOOKUP(Riferimenti!I245,Riferimenti!$A$2:$B$6,2,0)</f>
        <v>#N/A</v>
      </c>
      <c r="F251" s="32" t="str">
        <f>Riferimenti!J245</f>
        <v/>
      </c>
      <c r="G251" s="33" t="e">
        <f ca="1">VLOOKUP(Riferimenti!K245,Riferimenti!$A$20:$B$23,2,0)</f>
        <v>#N/A</v>
      </c>
      <c r="H251" s="37" t="str">
        <f>Riferimenti!L245</f>
        <v/>
      </c>
      <c r="I251" s="37" t="str">
        <f>Riferimenti!M245</f>
        <v/>
      </c>
      <c r="J251" s="37" t="str">
        <f>Riferimenti!N245</f>
        <v/>
      </c>
      <c r="K251" s="37" t="str">
        <f>Riferimenti!O245</f>
        <v/>
      </c>
      <c r="L251" s="37" t="str">
        <f>Riferimenti!P245</f>
        <v/>
      </c>
      <c r="M251" s="37" t="str">
        <f>Riferimenti!Q245</f>
        <v/>
      </c>
      <c r="N251" s="37" t="str">
        <f>Riferimenti!R245</f>
        <v/>
      </c>
      <c r="O251" s="37" t="str">
        <f>Riferimenti!S245</f>
        <v/>
      </c>
      <c r="P251" s="37" t="str">
        <f>Riferimenti!T245</f>
        <v/>
      </c>
      <c r="Q251" s="37" t="str">
        <f>Riferimenti!U245</f>
        <v/>
      </c>
      <c r="U251" s="2" t="b">
        <f t="shared" si="3"/>
        <v>1</v>
      </c>
    </row>
    <row r="252" spans="2:21" ht="37.5" hidden="1" customHeight="1" x14ac:dyDescent="0.2">
      <c r="B252" s="31" t="s">
        <v>846</v>
      </c>
      <c r="C252" s="32" t="str">
        <f ca="1">Riferimenti!G246</f>
        <v/>
      </c>
      <c r="D252" s="32" t="str">
        <f>Riferimenti!H246</f>
        <v/>
      </c>
      <c r="E252" s="33" t="e">
        <f>VLOOKUP(Riferimenti!I246,Riferimenti!$A$2:$B$6,2,0)</f>
        <v>#N/A</v>
      </c>
      <c r="F252" s="32" t="str">
        <f>Riferimenti!J246</f>
        <v/>
      </c>
      <c r="G252" s="33" t="e">
        <f ca="1">VLOOKUP(Riferimenti!K246,Riferimenti!$A$20:$B$23,2,0)</f>
        <v>#N/A</v>
      </c>
      <c r="H252" s="37" t="str">
        <f>Riferimenti!L246</f>
        <v/>
      </c>
      <c r="I252" s="37" t="str">
        <f>Riferimenti!M246</f>
        <v/>
      </c>
      <c r="J252" s="37" t="str">
        <f>Riferimenti!N246</f>
        <v/>
      </c>
      <c r="K252" s="37" t="str">
        <f>Riferimenti!O246</f>
        <v/>
      </c>
      <c r="L252" s="37" t="str">
        <f>Riferimenti!P246</f>
        <v/>
      </c>
      <c r="M252" s="37" t="str">
        <f>Riferimenti!Q246</f>
        <v/>
      </c>
      <c r="N252" s="37" t="str">
        <f>Riferimenti!R246</f>
        <v/>
      </c>
      <c r="O252" s="37" t="str">
        <f>Riferimenti!S246</f>
        <v/>
      </c>
      <c r="P252" s="37" t="str">
        <f>Riferimenti!T246</f>
        <v/>
      </c>
      <c r="Q252" s="37" t="str">
        <f>Riferimenti!U246</f>
        <v/>
      </c>
      <c r="U252" s="2" t="b">
        <f t="shared" si="3"/>
        <v>1</v>
      </c>
    </row>
    <row r="253" spans="2:21" ht="37.5" hidden="1" customHeight="1" x14ac:dyDescent="0.2">
      <c r="B253" s="31" t="s">
        <v>847</v>
      </c>
      <c r="C253" s="32" t="str">
        <f ca="1">Riferimenti!G247</f>
        <v/>
      </c>
      <c r="D253" s="32" t="str">
        <f>Riferimenti!H247</f>
        <v/>
      </c>
      <c r="E253" s="33" t="e">
        <f>VLOOKUP(Riferimenti!I247,Riferimenti!$A$2:$B$6,2,0)</f>
        <v>#N/A</v>
      </c>
      <c r="F253" s="32" t="str">
        <f>Riferimenti!J247</f>
        <v/>
      </c>
      <c r="G253" s="33" t="e">
        <f ca="1">VLOOKUP(Riferimenti!K247,Riferimenti!$A$20:$B$23,2,0)</f>
        <v>#N/A</v>
      </c>
      <c r="H253" s="37" t="str">
        <f>Riferimenti!L247</f>
        <v/>
      </c>
      <c r="I253" s="37" t="str">
        <f>Riferimenti!M247</f>
        <v/>
      </c>
      <c r="J253" s="37" t="str">
        <f>Riferimenti!N247</f>
        <v/>
      </c>
      <c r="K253" s="37" t="str">
        <f>Riferimenti!O247</f>
        <v/>
      </c>
      <c r="L253" s="37" t="str">
        <f>Riferimenti!P247</f>
        <v/>
      </c>
      <c r="M253" s="37" t="str">
        <f>Riferimenti!Q247</f>
        <v/>
      </c>
      <c r="N253" s="37" t="str">
        <f>Riferimenti!R247</f>
        <v/>
      </c>
      <c r="O253" s="37" t="str">
        <f>Riferimenti!S247</f>
        <v/>
      </c>
      <c r="P253" s="37" t="str">
        <f>Riferimenti!T247</f>
        <v/>
      </c>
      <c r="Q253" s="37" t="str">
        <f>Riferimenti!U247</f>
        <v/>
      </c>
      <c r="U253" s="2" t="b">
        <f t="shared" si="3"/>
        <v>1</v>
      </c>
    </row>
    <row r="254" spans="2:21" ht="37.5" hidden="1" customHeight="1" x14ac:dyDescent="0.2">
      <c r="B254" s="31" t="s">
        <v>848</v>
      </c>
      <c r="C254" s="32" t="str">
        <f ca="1">Riferimenti!G248</f>
        <v/>
      </c>
      <c r="D254" s="32" t="str">
        <f>Riferimenti!H248</f>
        <v/>
      </c>
      <c r="E254" s="33" t="e">
        <f>VLOOKUP(Riferimenti!I248,Riferimenti!$A$2:$B$6,2,0)</f>
        <v>#N/A</v>
      </c>
      <c r="F254" s="32" t="str">
        <f>Riferimenti!J248</f>
        <v/>
      </c>
      <c r="G254" s="33" t="e">
        <f ca="1">VLOOKUP(Riferimenti!K248,Riferimenti!$A$20:$B$23,2,0)</f>
        <v>#N/A</v>
      </c>
      <c r="H254" s="37" t="str">
        <f>Riferimenti!L248</f>
        <v/>
      </c>
      <c r="I254" s="37" t="str">
        <f>Riferimenti!M248</f>
        <v/>
      </c>
      <c r="J254" s="37" t="str">
        <f>Riferimenti!N248</f>
        <v/>
      </c>
      <c r="K254" s="37" t="str">
        <f>Riferimenti!O248</f>
        <v/>
      </c>
      <c r="L254" s="37" t="str">
        <f>Riferimenti!P248</f>
        <v/>
      </c>
      <c r="M254" s="37" t="str">
        <f>Riferimenti!Q248</f>
        <v/>
      </c>
      <c r="N254" s="37" t="str">
        <f>Riferimenti!R248</f>
        <v/>
      </c>
      <c r="O254" s="37" t="str">
        <f>Riferimenti!S248</f>
        <v/>
      </c>
      <c r="P254" s="37" t="str">
        <f>Riferimenti!T248</f>
        <v/>
      </c>
      <c r="Q254" s="37" t="str">
        <f>Riferimenti!U248</f>
        <v/>
      </c>
      <c r="U254" s="2" t="b">
        <f t="shared" si="3"/>
        <v>1</v>
      </c>
    </row>
    <row r="255" spans="2:21" ht="37.5" hidden="1" customHeight="1" x14ac:dyDescent="0.2">
      <c r="B255" s="31" t="s">
        <v>849</v>
      </c>
      <c r="C255" s="32" t="str">
        <f ca="1">Riferimenti!G249</f>
        <v/>
      </c>
      <c r="D255" s="32" t="str">
        <f>Riferimenti!H249</f>
        <v/>
      </c>
      <c r="E255" s="33" t="e">
        <f>VLOOKUP(Riferimenti!I249,Riferimenti!$A$2:$B$6,2,0)</f>
        <v>#N/A</v>
      </c>
      <c r="F255" s="32" t="str">
        <f>Riferimenti!J249</f>
        <v/>
      </c>
      <c r="G255" s="33" t="e">
        <f ca="1">VLOOKUP(Riferimenti!K249,Riferimenti!$A$20:$B$23,2,0)</f>
        <v>#N/A</v>
      </c>
      <c r="H255" s="37" t="str">
        <f>Riferimenti!L249</f>
        <v/>
      </c>
      <c r="I255" s="37" t="str">
        <f>Riferimenti!M249</f>
        <v/>
      </c>
      <c r="J255" s="37" t="str">
        <f>Riferimenti!N249</f>
        <v/>
      </c>
      <c r="K255" s="37" t="str">
        <f>Riferimenti!O249</f>
        <v/>
      </c>
      <c r="L255" s="37" t="str">
        <f>Riferimenti!P249</f>
        <v/>
      </c>
      <c r="M255" s="37" t="str">
        <f>Riferimenti!Q249</f>
        <v/>
      </c>
      <c r="N255" s="37" t="str">
        <f>Riferimenti!R249</f>
        <v/>
      </c>
      <c r="O255" s="37" t="str">
        <f>Riferimenti!S249</f>
        <v/>
      </c>
      <c r="P255" s="37" t="str">
        <f>Riferimenti!T249</f>
        <v/>
      </c>
      <c r="Q255" s="37" t="str">
        <f>Riferimenti!U249</f>
        <v/>
      </c>
      <c r="U255" s="2" t="b">
        <f t="shared" si="3"/>
        <v>1</v>
      </c>
    </row>
    <row r="256" spans="2:21" ht="37.5" hidden="1" customHeight="1" x14ac:dyDescent="0.2">
      <c r="B256" s="31" t="s">
        <v>850</v>
      </c>
      <c r="C256" s="32" t="str">
        <f ca="1">Riferimenti!G250</f>
        <v/>
      </c>
      <c r="D256" s="32" t="str">
        <f>Riferimenti!H250</f>
        <v/>
      </c>
      <c r="E256" s="33" t="e">
        <f>VLOOKUP(Riferimenti!I250,Riferimenti!$A$2:$B$6,2,0)</f>
        <v>#N/A</v>
      </c>
      <c r="F256" s="32" t="str">
        <f>Riferimenti!J250</f>
        <v/>
      </c>
      <c r="G256" s="33" t="e">
        <f ca="1">VLOOKUP(Riferimenti!K250,Riferimenti!$A$20:$B$23,2,0)</f>
        <v>#N/A</v>
      </c>
      <c r="H256" s="37" t="str">
        <f>Riferimenti!L250</f>
        <v/>
      </c>
      <c r="I256" s="37" t="str">
        <f>Riferimenti!M250</f>
        <v/>
      </c>
      <c r="J256" s="37" t="str">
        <f>Riferimenti!N250</f>
        <v/>
      </c>
      <c r="K256" s="37" t="str">
        <f>Riferimenti!O250</f>
        <v/>
      </c>
      <c r="L256" s="37" t="str">
        <f>Riferimenti!P250</f>
        <v/>
      </c>
      <c r="M256" s="37" t="str">
        <f>Riferimenti!Q250</f>
        <v/>
      </c>
      <c r="N256" s="37" t="str">
        <f>Riferimenti!R250</f>
        <v/>
      </c>
      <c r="O256" s="37" t="str">
        <f>Riferimenti!S250</f>
        <v/>
      </c>
      <c r="P256" s="37" t="str">
        <f>Riferimenti!T250</f>
        <v/>
      </c>
      <c r="Q256" s="37" t="str">
        <f>Riferimenti!U250</f>
        <v/>
      </c>
      <c r="U256" s="2" t="b">
        <f t="shared" si="3"/>
        <v>1</v>
      </c>
    </row>
    <row r="257" spans="2:21" ht="37.5" hidden="1" customHeight="1" x14ac:dyDescent="0.2">
      <c r="B257" s="31" t="s">
        <v>851</v>
      </c>
      <c r="C257" s="32" t="str">
        <f ca="1">Riferimenti!G251</f>
        <v/>
      </c>
      <c r="D257" s="32" t="str">
        <f>Riferimenti!H251</f>
        <v/>
      </c>
      <c r="E257" s="33" t="e">
        <f>VLOOKUP(Riferimenti!I251,Riferimenti!$A$2:$B$6,2,0)</f>
        <v>#N/A</v>
      </c>
      <c r="F257" s="32" t="str">
        <f>Riferimenti!J251</f>
        <v/>
      </c>
      <c r="G257" s="33" t="e">
        <f ca="1">VLOOKUP(Riferimenti!K251,Riferimenti!$A$20:$B$23,2,0)</f>
        <v>#N/A</v>
      </c>
      <c r="H257" s="37" t="str">
        <f>Riferimenti!L251</f>
        <v/>
      </c>
      <c r="I257" s="37" t="str">
        <f>Riferimenti!M251</f>
        <v/>
      </c>
      <c r="J257" s="37" t="str">
        <f>Riferimenti!N251</f>
        <v/>
      </c>
      <c r="K257" s="37" t="str">
        <f>Riferimenti!O251</f>
        <v/>
      </c>
      <c r="L257" s="37" t="str">
        <f>Riferimenti!P251</f>
        <v/>
      </c>
      <c r="M257" s="37" t="str">
        <f>Riferimenti!Q251</f>
        <v/>
      </c>
      <c r="N257" s="37" t="str">
        <f>Riferimenti!R251</f>
        <v/>
      </c>
      <c r="O257" s="37" t="str">
        <f>Riferimenti!S251</f>
        <v/>
      </c>
      <c r="P257" s="37" t="str">
        <f>Riferimenti!T251</f>
        <v/>
      </c>
      <c r="Q257" s="37" t="str">
        <f>Riferimenti!U251</f>
        <v/>
      </c>
      <c r="U257" s="2" t="b">
        <f t="shared" si="3"/>
        <v>1</v>
      </c>
    </row>
    <row r="258" spans="2:21" ht="37.5" hidden="1" customHeight="1" x14ac:dyDescent="0.2">
      <c r="B258" s="31" t="s">
        <v>852</v>
      </c>
      <c r="C258" s="32" t="str">
        <f ca="1">Riferimenti!G252</f>
        <v/>
      </c>
      <c r="D258" s="32" t="str">
        <f>Riferimenti!H252</f>
        <v/>
      </c>
      <c r="E258" s="33" t="e">
        <f>VLOOKUP(Riferimenti!I252,Riferimenti!$A$2:$B$6,2,0)</f>
        <v>#N/A</v>
      </c>
      <c r="F258" s="32" t="str">
        <f>Riferimenti!J252</f>
        <v/>
      </c>
      <c r="G258" s="33" t="e">
        <f ca="1">VLOOKUP(Riferimenti!K252,Riferimenti!$A$20:$B$23,2,0)</f>
        <v>#N/A</v>
      </c>
      <c r="H258" s="37" t="str">
        <f>Riferimenti!L252</f>
        <v/>
      </c>
      <c r="I258" s="37" t="str">
        <f>Riferimenti!M252</f>
        <v/>
      </c>
      <c r="J258" s="37" t="str">
        <f>Riferimenti!N252</f>
        <v/>
      </c>
      <c r="K258" s="37" t="str">
        <f>Riferimenti!O252</f>
        <v/>
      </c>
      <c r="L258" s="37" t="str">
        <f>Riferimenti!P252</f>
        <v/>
      </c>
      <c r="M258" s="37" t="str">
        <f>Riferimenti!Q252</f>
        <v/>
      </c>
      <c r="N258" s="37" t="str">
        <f>Riferimenti!R252</f>
        <v/>
      </c>
      <c r="O258" s="37" t="str">
        <f>Riferimenti!S252</f>
        <v/>
      </c>
      <c r="P258" s="37" t="str">
        <f>Riferimenti!T252</f>
        <v/>
      </c>
      <c r="Q258" s="37" t="str">
        <f>Riferimenti!U252</f>
        <v/>
      </c>
      <c r="U258" s="2" t="b">
        <f t="shared" si="3"/>
        <v>1</v>
      </c>
    </row>
    <row r="259" spans="2:21" ht="37.5" hidden="1" customHeight="1" x14ac:dyDescent="0.2">
      <c r="B259" s="31" t="s">
        <v>853</v>
      </c>
      <c r="C259" s="32" t="str">
        <f ca="1">Riferimenti!G253</f>
        <v/>
      </c>
      <c r="D259" s="32" t="str">
        <f>Riferimenti!H253</f>
        <v/>
      </c>
      <c r="E259" s="33" t="e">
        <f>VLOOKUP(Riferimenti!I253,Riferimenti!$A$2:$B$6,2,0)</f>
        <v>#N/A</v>
      </c>
      <c r="F259" s="32" t="str">
        <f>Riferimenti!J253</f>
        <v/>
      </c>
      <c r="G259" s="33" t="e">
        <f ca="1">VLOOKUP(Riferimenti!K253,Riferimenti!$A$20:$B$23,2,0)</f>
        <v>#N/A</v>
      </c>
      <c r="H259" s="37" t="str">
        <f>Riferimenti!L253</f>
        <v/>
      </c>
      <c r="I259" s="37" t="str">
        <f>Riferimenti!M253</f>
        <v/>
      </c>
      <c r="J259" s="37" t="str">
        <f>Riferimenti!N253</f>
        <v/>
      </c>
      <c r="K259" s="37" t="str">
        <f>Riferimenti!O253</f>
        <v/>
      </c>
      <c r="L259" s="37" t="str">
        <f>Riferimenti!P253</f>
        <v/>
      </c>
      <c r="M259" s="37" t="str">
        <f>Riferimenti!Q253</f>
        <v/>
      </c>
      <c r="N259" s="37" t="str">
        <f>Riferimenti!R253</f>
        <v/>
      </c>
      <c r="O259" s="37" t="str">
        <f>Riferimenti!S253</f>
        <v/>
      </c>
      <c r="P259" s="37" t="str">
        <f>Riferimenti!T253</f>
        <v/>
      </c>
      <c r="Q259" s="37" t="str">
        <f>Riferimenti!U253</f>
        <v/>
      </c>
      <c r="U259" s="2" t="b">
        <f t="shared" si="3"/>
        <v>1</v>
      </c>
    </row>
    <row r="260" spans="2:21" ht="37.5" hidden="1" customHeight="1" x14ac:dyDescent="0.2">
      <c r="B260" s="31" t="s">
        <v>854</v>
      </c>
      <c r="C260" s="32" t="str">
        <f ca="1">Riferimenti!G254</f>
        <v/>
      </c>
      <c r="D260" s="32" t="str">
        <f>Riferimenti!H254</f>
        <v/>
      </c>
      <c r="E260" s="33" t="e">
        <f>VLOOKUP(Riferimenti!I254,Riferimenti!$A$2:$B$6,2,0)</f>
        <v>#N/A</v>
      </c>
      <c r="F260" s="32" t="str">
        <f>Riferimenti!J254</f>
        <v/>
      </c>
      <c r="G260" s="33" t="e">
        <f ca="1">VLOOKUP(Riferimenti!K254,Riferimenti!$A$20:$B$23,2,0)</f>
        <v>#N/A</v>
      </c>
      <c r="H260" s="37" t="str">
        <f>Riferimenti!L254</f>
        <v/>
      </c>
      <c r="I260" s="37" t="str">
        <f>Riferimenti!M254</f>
        <v/>
      </c>
      <c r="J260" s="37" t="str">
        <f>Riferimenti!N254</f>
        <v/>
      </c>
      <c r="K260" s="37" t="str">
        <f>Riferimenti!O254</f>
        <v/>
      </c>
      <c r="L260" s="37" t="str">
        <f>Riferimenti!P254</f>
        <v/>
      </c>
      <c r="M260" s="37" t="str">
        <f>Riferimenti!Q254</f>
        <v/>
      </c>
      <c r="N260" s="37" t="str">
        <f>Riferimenti!R254</f>
        <v/>
      </c>
      <c r="O260" s="37" t="str">
        <f>Riferimenti!S254</f>
        <v/>
      </c>
      <c r="P260" s="37" t="str">
        <f>Riferimenti!T254</f>
        <v/>
      </c>
      <c r="Q260" s="37" t="str">
        <f>Riferimenti!U254</f>
        <v/>
      </c>
      <c r="U260" s="2" t="b">
        <f t="shared" si="3"/>
        <v>1</v>
      </c>
    </row>
    <row r="261" spans="2:21" ht="37.5" hidden="1" customHeight="1" x14ac:dyDescent="0.2">
      <c r="B261" s="31" t="s">
        <v>855</v>
      </c>
      <c r="C261" s="32" t="str">
        <f ca="1">Riferimenti!G255</f>
        <v/>
      </c>
      <c r="D261" s="32" t="str">
        <f>Riferimenti!H255</f>
        <v/>
      </c>
      <c r="E261" s="33" t="e">
        <f>VLOOKUP(Riferimenti!I255,Riferimenti!$A$2:$B$6,2,0)</f>
        <v>#N/A</v>
      </c>
      <c r="F261" s="32" t="str">
        <f>Riferimenti!J255</f>
        <v/>
      </c>
      <c r="G261" s="33" t="e">
        <f ca="1">VLOOKUP(Riferimenti!K255,Riferimenti!$A$20:$B$23,2,0)</f>
        <v>#N/A</v>
      </c>
      <c r="H261" s="37" t="str">
        <f>Riferimenti!L255</f>
        <v/>
      </c>
      <c r="I261" s="37" t="str">
        <f>Riferimenti!M255</f>
        <v/>
      </c>
      <c r="J261" s="37" t="str">
        <f>Riferimenti!N255</f>
        <v/>
      </c>
      <c r="K261" s="37" t="str">
        <f>Riferimenti!O255</f>
        <v/>
      </c>
      <c r="L261" s="37" t="str">
        <f>Riferimenti!P255</f>
        <v/>
      </c>
      <c r="M261" s="37" t="str">
        <f>Riferimenti!Q255</f>
        <v/>
      </c>
      <c r="N261" s="37" t="str">
        <f>Riferimenti!R255</f>
        <v/>
      </c>
      <c r="O261" s="37" t="str">
        <f>Riferimenti!S255</f>
        <v/>
      </c>
      <c r="P261" s="37" t="str">
        <f>Riferimenti!T255</f>
        <v/>
      </c>
      <c r="Q261" s="37" t="str">
        <f>Riferimenti!U255</f>
        <v/>
      </c>
      <c r="U261" s="2" t="b">
        <f t="shared" si="3"/>
        <v>1</v>
      </c>
    </row>
    <row r="262" spans="2:21" ht="37.5" hidden="1" customHeight="1" x14ac:dyDescent="0.2">
      <c r="B262" s="31" t="s">
        <v>856</v>
      </c>
      <c r="C262" s="32" t="str">
        <f ca="1">Riferimenti!G256</f>
        <v/>
      </c>
      <c r="D262" s="32" t="str">
        <f>Riferimenti!H256</f>
        <v/>
      </c>
      <c r="E262" s="33" t="e">
        <f>VLOOKUP(Riferimenti!I256,Riferimenti!$A$2:$B$6,2,0)</f>
        <v>#N/A</v>
      </c>
      <c r="F262" s="32" t="str">
        <f>Riferimenti!J256</f>
        <v/>
      </c>
      <c r="G262" s="33" t="e">
        <f ca="1">VLOOKUP(Riferimenti!K256,Riferimenti!$A$20:$B$23,2,0)</f>
        <v>#N/A</v>
      </c>
      <c r="H262" s="37" t="str">
        <f>Riferimenti!L256</f>
        <v/>
      </c>
      <c r="I262" s="37" t="str">
        <f>Riferimenti!M256</f>
        <v/>
      </c>
      <c r="J262" s="37" t="str">
        <f>Riferimenti!N256</f>
        <v/>
      </c>
      <c r="K262" s="37" t="str">
        <f>Riferimenti!O256</f>
        <v/>
      </c>
      <c r="L262" s="37" t="str">
        <f>Riferimenti!P256</f>
        <v/>
      </c>
      <c r="M262" s="37" t="str">
        <f>Riferimenti!Q256</f>
        <v/>
      </c>
      <c r="N262" s="37" t="str">
        <f>Riferimenti!R256</f>
        <v/>
      </c>
      <c r="O262" s="37" t="str">
        <f>Riferimenti!S256</f>
        <v/>
      </c>
      <c r="P262" s="37" t="str">
        <f>Riferimenti!T256</f>
        <v/>
      </c>
      <c r="Q262" s="37" t="str">
        <f>Riferimenti!U256</f>
        <v/>
      </c>
      <c r="U262" s="2" t="b">
        <f t="shared" si="3"/>
        <v>1</v>
      </c>
    </row>
    <row r="263" spans="2:21" ht="37.5" hidden="1" customHeight="1" x14ac:dyDescent="0.2">
      <c r="B263" s="31" t="s">
        <v>857</v>
      </c>
      <c r="C263" s="32" t="str">
        <f ca="1">Riferimenti!G257</f>
        <v/>
      </c>
      <c r="D263" s="32" t="str">
        <f>Riferimenti!H257</f>
        <v/>
      </c>
      <c r="E263" s="33" t="e">
        <f>VLOOKUP(Riferimenti!I257,Riferimenti!$A$2:$B$6,2,0)</f>
        <v>#N/A</v>
      </c>
      <c r="F263" s="32" t="str">
        <f>Riferimenti!J257</f>
        <v/>
      </c>
      <c r="G263" s="33" t="e">
        <f ca="1">VLOOKUP(Riferimenti!K257,Riferimenti!$A$20:$B$23,2,0)</f>
        <v>#N/A</v>
      </c>
      <c r="H263" s="37" t="str">
        <f>Riferimenti!L257</f>
        <v/>
      </c>
      <c r="I263" s="37" t="str">
        <f>Riferimenti!M257</f>
        <v/>
      </c>
      <c r="J263" s="37" t="str">
        <f>Riferimenti!N257</f>
        <v/>
      </c>
      <c r="K263" s="37" t="str">
        <f>Riferimenti!O257</f>
        <v/>
      </c>
      <c r="L263" s="37" t="str">
        <f>Riferimenti!P257</f>
        <v/>
      </c>
      <c r="M263" s="37" t="str">
        <f>Riferimenti!Q257</f>
        <v/>
      </c>
      <c r="N263" s="37" t="str">
        <f>Riferimenti!R257</f>
        <v/>
      </c>
      <c r="O263" s="37" t="str">
        <f>Riferimenti!S257</f>
        <v/>
      </c>
      <c r="P263" s="37" t="str">
        <f>Riferimenti!T257</f>
        <v/>
      </c>
      <c r="Q263" s="37" t="str">
        <f>Riferimenti!U257</f>
        <v/>
      </c>
      <c r="U263" s="2" t="b">
        <f t="shared" si="3"/>
        <v>1</v>
      </c>
    </row>
    <row r="264" spans="2:21" ht="37.5" hidden="1" customHeight="1" x14ac:dyDescent="0.2">
      <c r="B264" s="31" t="s">
        <v>858</v>
      </c>
      <c r="C264" s="32" t="str">
        <f ca="1">Riferimenti!G258</f>
        <v/>
      </c>
      <c r="D264" s="32" t="str">
        <f>Riferimenti!H258</f>
        <v/>
      </c>
      <c r="E264" s="33" t="e">
        <f>VLOOKUP(Riferimenti!I258,Riferimenti!$A$2:$B$6,2,0)</f>
        <v>#N/A</v>
      </c>
      <c r="F264" s="32" t="str">
        <f>Riferimenti!J258</f>
        <v/>
      </c>
      <c r="G264" s="33" t="e">
        <f ca="1">VLOOKUP(Riferimenti!K258,Riferimenti!$A$20:$B$23,2,0)</f>
        <v>#N/A</v>
      </c>
      <c r="H264" s="37" t="str">
        <f>Riferimenti!L258</f>
        <v/>
      </c>
      <c r="I264" s="37" t="str">
        <f>Riferimenti!M258</f>
        <v/>
      </c>
      <c r="J264" s="37" t="str">
        <f>Riferimenti!N258</f>
        <v/>
      </c>
      <c r="K264" s="37" t="str">
        <f>Riferimenti!O258</f>
        <v/>
      </c>
      <c r="L264" s="37" t="str">
        <f>Riferimenti!P258</f>
        <v/>
      </c>
      <c r="M264" s="37" t="str">
        <f>Riferimenti!Q258</f>
        <v/>
      </c>
      <c r="N264" s="37" t="str">
        <f>Riferimenti!R258</f>
        <v/>
      </c>
      <c r="O264" s="37" t="str">
        <f>Riferimenti!S258</f>
        <v/>
      </c>
      <c r="P264" s="37" t="str">
        <f>Riferimenti!T258</f>
        <v/>
      </c>
      <c r="Q264" s="37" t="str">
        <f>Riferimenti!U258</f>
        <v/>
      </c>
      <c r="U264" s="2" t="b">
        <f t="shared" si="3"/>
        <v>1</v>
      </c>
    </row>
    <row r="265" spans="2:21" ht="37.5" hidden="1" customHeight="1" x14ac:dyDescent="0.2">
      <c r="B265" s="31" t="s">
        <v>859</v>
      </c>
      <c r="C265" s="32" t="str">
        <f ca="1">Riferimenti!G259</f>
        <v/>
      </c>
      <c r="D265" s="32" t="str">
        <f>Riferimenti!H259</f>
        <v/>
      </c>
      <c r="E265" s="33" t="e">
        <f>VLOOKUP(Riferimenti!I259,Riferimenti!$A$2:$B$6,2,0)</f>
        <v>#N/A</v>
      </c>
      <c r="F265" s="32" t="str">
        <f>Riferimenti!J259</f>
        <v/>
      </c>
      <c r="G265" s="33" t="e">
        <f ca="1">VLOOKUP(Riferimenti!K259,Riferimenti!$A$20:$B$23,2,0)</f>
        <v>#N/A</v>
      </c>
      <c r="H265" s="37" t="str">
        <f>Riferimenti!L259</f>
        <v/>
      </c>
      <c r="I265" s="37" t="str">
        <f>Riferimenti!M259</f>
        <v/>
      </c>
      <c r="J265" s="37" t="str">
        <f>Riferimenti!N259</f>
        <v/>
      </c>
      <c r="K265" s="37" t="str">
        <f>Riferimenti!O259</f>
        <v/>
      </c>
      <c r="L265" s="37" t="str">
        <f>Riferimenti!P259</f>
        <v/>
      </c>
      <c r="M265" s="37" t="str">
        <f>Riferimenti!Q259</f>
        <v/>
      </c>
      <c r="N265" s="37" t="str">
        <f>Riferimenti!R259</f>
        <v/>
      </c>
      <c r="O265" s="37" t="str">
        <f>Riferimenti!S259</f>
        <v/>
      </c>
      <c r="P265" s="37" t="str">
        <f>Riferimenti!T259</f>
        <v/>
      </c>
      <c r="Q265" s="37" t="str">
        <f>Riferimenti!U259</f>
        <v/>
      </c>
      <c r="U265" s="2" t="b">
        <f t="shared" ref="U265:U328" si="4">OR(D265="",D265=0)</f>
        <v>1</v>
      </c>
    </row>
    <row r="266" spans="2:21" ht="37.5" hidden="1" customHeight="1" x14ac:dyDescent="0.2">
      <c r="B266" s="31" t="s">
        <v>860</v>
      </c>
      <c r="C266" s="32" t="str">
        <f ca="1">Riferimenti!G260</f>
        <v/>
      </c>
      <c r="D266" s="32" t="str">
        <f>Riferimenti!H260</f>
        <v/>
      </c>
      <c r="E266" s="33" t="e">
        <f>VLOOKUP(Riferimenti!I260,Riferimenti!$A$2:$B$6,2,0)</f>
        <v>#N/A</v>
      </c>
      <c r="F266" s="32" t="str">
        <f>Riferimenti!J260</f>
        <v/>
      </c>
      <c r="G266" s="33" t="e">
        <f ca="1">VLOOKUP(Riferimenti!K260,Riferimenti!$A$20:$B$23,2,0)</f>
        <v>#N/A</v>
      </c>
      <c r="H266" s="37" t="str">
        <f>Riferimenti!L260</f>
        <v/>
      </c>
      <c r="I266" s="37" t="str">
        <f>Riferimenti!M260</f>
        <v/>
      </c>
      <c r="J266" s="37" t="str">
        <f>Riferimenti!N260</f>
        <v/>
      </c>
      <c r="K266" s="37" t="str">
        <f>Riferimenti!O260</f>
        <v/>
      </c>
      <c r="L266" s="37" t="str">
        <f>Riferimenti!P260</f>
        <v/>
      </c>
      <c r="M266" s="37" t="str">
        <f>Riferimenti!Q260</f>
        <v/>
      </c>
      <c r="N266" s="37" t="str">
        <f>Riferimenti!R260</f>
        <v/>
      </c>
      <c r="O266" s="37" t="str">
        <f>Riferimenti!S260</f>
        <v/>
      </c>
      <c r="P266" s="37" t="str">
        <f>Riferimenti!T260</f>
        <v/>
      </c>
      <c r="Q266" s="37" t="str">
        <f>Riferimenti!U260</f>
        <v/>
      </c>
      <c r="U266" s="2" t="b">
        <f t="shared" si="4"/>
        <v>1</v>
      </c>
    </row>
    <row r="267" spans="2:21" ht="37.5" hidden="1" customHeight="1" x14ac:dyDescent="0.2">
      <c r="B267" s="31" t="s">
        <v>861</v>
      </c>
      <c r="C267" s="32" t="str">
        <f ca="1">Riferimenti!G261</f>
        <v/>
      </c>
      <c r="D267" s="32" t="str">
        <f>Riferimenti!H261</f>
        <v/>
      </c>
      <c r="E267" s="33" t="e">
        <f>VLOOKUP(Riferimenti!I261,Riferimenti!$A$2:$B$6,2,0)</f>
        <v>#N/A</v>
      </c>
      <c r="F267" s="32" t="str">
        <f>Riferimenti!J261</f>
        <v/>
      </c>
      <c r="G267" s="33" t="e">
        <f ca="1">VLOOKUP(Riferimenti!K261,Riferimenti!$A$20:$B$23,2,0)</f>
        <v>#N/A</v>
      </c>
      <c r="H267" s="37" t="str">
        <f>Riferimenti!L261</f>
        <v/>
      </c>
      <c r="I267" s="37" t="str">
        <f>Riferimenti!M261</f>
        <v/>
      </c>
      <c r="J267" s="37" t="str">
        <f>Riferimenti!N261</f>
        <v/>
      </c>
      <c r="K267" s="37" t="str">
        <f>Riferimenti!O261</f>
        <v/>
      </c>
      <c r="L267" s="37" t="str">
        <f>Riferimenti!P261</f>
        <v/>
      </c>
      <c r="M267" s="37" t="str">
        <f>Riferimenti!Q261</f>
        <v/>
      </c>
      <c r="N267" s="37" t="str">
        <f>Riferimenti!R261</f>
        <v/>
      </c>
      <c r="O267" s="37" t="str">
        <f>Riferimenti!S261</f>
        <v/>
      </c>
      <c r="P267" s="37" t="str">
        <f>Riferimenti!T261</f>
        <v/>
      </c>
      <c r="Q267" s="37" t="str">
        <f>Riferimenti!U261</f>
        <v/>
      </c>
      <c r="U267" s="2" t="b">
        <f t="shared" si="4"/>
        <v>1</v>
      </c>
    </row>
    <row r="268" spans="2:21" ht="37.5" hidden="1" customHeight="1" x14ac:dyDescent="0.2">
      <c r="B268" s="31" t="s">
        <v>862</v>
      </c>
      <c r="C268" s="32" t="str">
        <f ca="1">Riferimenti!G262</f>
        <v/>
      </c>
      <c r="D268" s="32" t="str">
        <f>Riferimenti!H262</f>
        <v/>
      </c>
      <c r="E268" s="33" t="e">
        <f>VLOOKUP(Riferimenti!I262,Riferimenti!$A$2:$B$6,2,0)</f>
        <v>#N/A</v>
      </c>
      <c r="F268" s="32" t="str">
        <f>Riferimenti!J262</f>
        <v/>
      </c>
      <c r="G268" s="33" t="e">
        <f ca="1">VLOOKUP(Riferimenti!K262,Riferimenti!$A$20:$B$23,2,0)</f>
        <v>#N/A</v>
      </c>
      <c r="H268" s="37" t="str">
        <f>Riferimenti!L262</f>
        <v/>
      </c>
      <c r="I268" s="37" t="str">
        <f>Riferimenti!M262</f>
        <v/>
      </c>
      <c r="J268" s="37" t="str">
        <f>Riferimenti!N262</f>
        <v/>
      </c>
      <c r="K268" s="37" t="str">
        <f>Riferimenti!O262</f>
        <v/>
      </c>
      <c r="L268" s="37" t="str">
        <f>Riferimenti!P262</f>
        <v/>
      </c>
      <c r="M268" s="37" t="str">
        <f>Riferimenti!Q262</f>
        <v/>
      </c>
      <c r="N268" s="37" t="str">
        <f>Riferimenti!R262</f>
        <v/>
      </c>
      <c r="O268" s="37" t="str">
        <f>Riferimenti!S262</f>
        <v/>
      </c>
      <c r="P268" s="37" t="str">
        <f>Riferimenti!T262</f>
        <v/>
      </c>
      <c r="Q268" s="37" t="str">
        <f>Riferimenti!U262</f>
        <v/>
      </c>
      <c r="U268" s="2" t="b">
        <f t="shared" si="4"/>
        <v>1</v>
      </c>
    </row>
    <row r="269" spans="2:21" ht="37.5" hidden="1" customHeight="1" x14ac:dyDescent="0.2">
      <c r="B269" s="31" t="s">
        <v>863</v>
      </c>
      <c r="C269" s="32" t="str">
        <f ca="1">Riferimenti!G263</f>
        <v/>
      </c>
      <c r="D269" s="32" t="str">
        <f>Riferimenti!H263</f>
        <v/>
      </c>
      <c r="E269" s="33" t="e">
        <f>VLOOKUP(Riferimenti!I263,Riferimenti!$A$2:$B$6,2,0)</f>
        <v>#N/A</v>
      </c>
      <c r="F269" s="32" t="str">
        <f>Riferimenti!J263</f>
        <v/>
      </c>
      <c r="G269" s="33" t="e">
        <f ca="1">VLOOKUP(Riferimenti!K263,Riferimenti!$A$20:$B$23,2,0)</f>
        <v>#N/A</v>
      </c>
      <c r="H269" s="37" t="str">
        <f>Riferimenti!L263</f>
        <v/>
      </c>
      <c r="I269" s="37" t="str">
        <f>Riferimenti!M263</f>
        <v/>
      </c>
      <c r="J269" s="37" t="str">
        <f>Riferimenti!N263</f>
        <v/>
      </c>
      <c r="K269" s="37" t="str">
        <f>Riferimenti!O263</f>
        <v/>
      </c>
      <c r="L269" s="37" t="str">
        <f>Riferimenti!P263</f>
        <v/>
      </c>
      <c r="M269" s="37" t="str">
        <f>Riferimenti!Q263</f>
        <v/>
      </c>
      <c r="N269" s="37" t="str">
        <f>Riferimenti!R263</f>
        <v/>
      </c>
      <c r="O269" s="37" t="str">
        <f>Riferimenti!S263</f>
        <v/>
      </c>
      <c r="P269" s="37" t="str">
        <f>Riferimenti!T263</f>
        <v/>
      </c>
      <c r="Q269" s="37" t="str">
        <f>Riferimenti!U263</f>
        <v/>
      </c>
      <c r="U269" s="2" t="b">
        <f t="shared" si="4"/>
        <v>1</v>
      </c>
    </row>
    <row r="270" spans="2:21" ht="37.5" hidden="1" customHeight="1" x14ac:dyDescent="0.2">
      <c r="B270" s="31" t="s">
        <v>864</v>
      </c>
      <c r="C270" s="32" t="str">
        <f ca="1">Riferimenti!G264</f>
        <v/>
      </c>
      <c r="D270" s="32" t="str">
        <f>Riferimenti!H264</f>
        <v/>
      </c>
      <c r="E270" s="33" t="e">
        <f>VLOOKUP(Riferimenti!I264,Riferimenti!$A$2:$B$6,2,0)</f>
        <v>#N/A</v>
      </c>
      <c r="F270" s="32" t="str">
        <f>Riferimenti!J264</f>
        <v/>
      </c>
      <c r="G270" s="33" t="e">
        <f ca="1">VLOOKUP(Riferimenti!K264,Riferimenti!$A$20:$B$23,2,0)</f>
        <v>#N/A</v>
      </c>
      <c r="H270" s="37" t="str">
        <f>Riferimenti!L264</f>
        <v/>
      </c>
      <c r="I270" s="37" t="str">
        <f>Riferimenti!M264</f>
        <v/>
      </c>
      <c r="J270" s="37" t="str">
        <f>Riferimenti!N264</f>
        <v/>
      </c>
      <c r="K270" s="37" t="str">
        <f>Riferimenti!O264</f>
        <v/>
      </c>
      <c r="L270" s="37" t="str">
        <f>Riferimenti!P264</f>
        <v/>
      </c>
      <c r="M270" s="37" t="str">
        <f>Riferimenti!Q264</f>
        <v/>
      </c>
      <c r="N270" s="37" t="str">
        <f>Riferimenti!R264</f>
        <v/>
      </c>
      <c r="O270" s="37" t="str">
        <f>Riferimenti!S264</f>
        <v/>
      </c>
      <c r="P270" s="37" t="str">
        <f>Riferimenti!T264</f>
        <v/>
      </c>
      <c r="Q270" s="37" t="str">
        <f>Riferimenti!U264</f>
        <v/>
      </c>
      <c r="U270" s="2" t="b">
        <f t="shared" si="4"/>
        <v>1</v>
      </c>
    </row>
    <row r="271" spans="2:21" ht="37.5" hidden="1" customHeight="1" x14ac:dyDescent="0.2">
      <c r="B271" s="31" t="s">
        <v>865</v>
      </c>
      <c r="C271" s="32" t="str">
        <f ca="1">Riferimenti!G265</f>
        <v/>
      </c>
      <c r="D271" s="32" t="str">
        <f>Riferimenti!H265</f>
        <v/>
      </c>
      <c r="E271" s="33" t="e">
        <f>VLOOKUP(Riferimenti!I265,Riferimenti!$A$2:$B$6,2,0)</f>
        <v>#N/A</v>
      </c>
      <c r="F271" s="32" t="str">
        <f>Riferimenti!J265</f>
        <v/>
      </c>
      <c r="G271" s="33" t="e">
        <f ca="1">VLOOKUP(Riferimenti!K265,Riferimenti!$A$20:$B$23,2,0)</f>
        <v>#N/A</v>
      </c>
      <c r="H271" s="37" t="str">
        <f>Riferimenti!L265</f>
        <v/>
      </c>
      <c r="I271" s="37" t="str">
        <f>Riferimenti!M265</f>
        <v/>
      </c>
      <c r="J271" s="37" t="str">
        <f>Riferimenti!N265</f>
        <v/>
      </c>
      <c r="K271" s="37" t="str">
        <f>Riferimenti!O265</f>
        <v/>
      </c>
      <c r="L271" s="37" t="str">
        <f>Riferimenti!P265</f>
        <v/>
      </c>
      <c r="M271" s="37" t="str">
        <f>Riferimenti!Q265</f>
        <v/>
      </c>
      <c r="N271" s="37" t="str">
        <f>Riferimenti!R265</f>
        <v/>
      </c>
      <c r="O271" s="37" t="str">
        <f>Riferimenti!S265</f>
        <v/>
      </c>
      <c r="P271" s="37" t="str">
        <f>Riferimenti!T265</f>
        <v/>
      </c>
      <c r="Q271" s="37" t="str">
        <f>Riferimenti!U265</f>
        <v/>
      </c>
      <c r="U271" s="2" t="b">
        <f t="shared" si="4"/>
        <v>1</v>
      </c>
    </row>
    <row r="272" spans="2:21" ht="37.5" hidden="1" customHeight="1" x14ac:dyDescent="0.2">
      <c r="B272" s="31" t="s">
        <v>866</v>
      </c>
      <c r="C272" s="32" t="str">
        <f ca="1">Riferimenti!G266</f>
        <v/>
      </c>
      <c r="D272" s="32" t="str">
        <f>Riferimenti!H266</f>
        <v/>
      </c>
      <c r="E272" s="33" t="e">
        <f>VLOOKUP(Riferimenti!I266,Riferimenti!$A$2:$B$6,2,0)</f>
        <v>#N/A</v>
      </c>
      <c r="F272" s="32" t="str">
        <f>Riferimenti!J266</f>
        <v/>
      </c>
      <c r="G272" s="33" t="e">
        <f ca="1">VLOOKUP(Riferimenti!K266,Riferimenti!$A$20:$B$23,2,0)</f>
        <v>#N/A</v>
      </c>
      <c r="H272" s="37" t="str">
        <f>Riferimenti!L266</f>
        <v/>
      </c>
      <c r="I272" s="37" t="str">
        <f>Riferimenti!M266</f>
        <v/>
      </c>
      <c r="J272" s="37" t="str">
        <f>Riferimenti!N266</f>
        <v/>
      </c>
      <c r="K272" s="37" t="str">
        <f>Riferimenti!O266</f>
        <v/>
      </c>
      <c r="L272" s="37" t="str">
        <f>Riferimenti!P266</f>
        <v/>
      </c>
      <c r="M272" s="37" t="str">
        <f>Riferimenti!Q266</f>
        <v/>
      </c>
      <c r="N272" s="37" t="str">
        <f>Riferimenti!R266</f>
        <v/>
      </c>
      <c r="O272" s="37" t="str">
        <f>Riferimenti!S266</f>
        <v/>
      </c>
      <c r="P272" s="37" t="str">
        <f>Riferimenti!T266</f>
        <v/>
      </c>
      <c r="Q272" s="37" t="str">
        <f>Riferimenti!U266</f>
        <v/>
      </c>
      <c r="U272" s="2" t="b">
        <f t="shared" si="4"/>
        <v>1</v>
      </c>
    </row>
    <row r="273" spans="2:21" ht="37.5" hidden="1" customHeight="1" x14ac:dyDescent="0.2">
      <c r="B273" s="31" t="s">
        <v>867</v>
      </c>
      <c r="C273" s="32" t="str">
        <f ca="1">Riferimenti!G267</f>
        <v/>
      </c>
      <c r="D273" s="32" t="str">
        <f>Riferimenti!H267</f>
        <v/>
      </c>
      <c r="E273" s="33" t="e">
        <f>VLOOKUP(Riferimenti!I267,Riferimenti!$A$2:$B$6,2,0)</f>
        <v>#N/A</v>
      </c>
      <c r="F273" s="32" t="str">
        <f>Riferimenti!J267</f>
        <v/>
      </c>
      <c r="G273" s="33" t="e">
        <f ca="1">VLOOKUP(Riferimenti!K267,Riferimenti!$A$20:$B$23,2,0)</f>
        <v>#N/A</v>
      </c>
      <c r="H273" s="37" t="str">
        <f>Riferimenti!L267</f>
        <v/>
      </c>
      <c r="I273" s="37" t="str">
        <f>Riferimenti!M267</f>
        <v/>
      </c>
      <c r="J273" s="37" t="str">
        <f>Riferimenti!N267</f>
        <v/>
      </c>
      <c r="K273" s="37" t="str">
        <f>Riferimenti!O267</f>
        <v/>
      </c>
      <c r="L273" s="37" t="str">
        <f>Riferimenti!P267</f>
        <v/>
      </c>
      <c r="M273" s="37" t="str">
        <f>Riferimenti!Q267</f>
        <v/>
      </c>
      <c r="N273" s="37" t="str">
        <f>Riferimenti!R267</f>
        <v/>
      </c>
      <c r="O273" s="37" t="str">
        <f>Riferimenti!S267</f>
        <v/>
      </c>
      <c r="P273" s="37" t="str">
        <f>Riferimenti!T267</f>
        <v/>
      </c>
      <c r="Q273" s="37" t="str">
        <f>Riferimenti!U267</f>
        <v/>
      </c>
      <c r="U273" s="2" t="b">
        <f t="shared" si="4"/>
        <v>1</v>
      </c>
    </row>
    <row r="274" spans="2:21" ht="37.5" hidden="1" customHeight="1" x14ac:dyDescent="0.2">
      <c r="B274" s="31" t="s">
        <v>868</v>
      </c>
      <c r="C274" s="32" t="str">
        <f ca="1">Riferimenti!G268</f>
        <v/>
      </c>
      <c r="D274" s="32" t="str">
        <f>Riferimenti!H268</f>
        <v/>
      </c>
      <c r="E274" s="33" t="e">
        <f>VLOOKUP(Riferimenti!I268,Riferimenti!$A$2:$B$6,2,0)</f>
        <v>#N/A</v>
      </c>
      <c r="F274" s="32" t="str">
        <f>Riferimenti!J268</f>
        <v/>
      </c>
      <c r="G274" s="33" t="e">
        <f ca="1">VLOOKUP(Riferimenti!K268,Riferimenti!$A$20:$B$23,2,0)</f>
        <v>#N/A</v>
      </c>
      <c r="H274" s="37" t="str">
        <f>Riferimenti!L268</f>
        <v/>
      </c>
      <c r="I274" s="37" t="str">
        <f>Riferimenti!M268</f>
        <v/>
      </c>
      <c r="J274" s="37" t="str">
        <f>Riferimenti!N268</f>
        <v/>
      </c>
      <c r="K274" s="37" t="str">
        <f>Riferimenti!O268</f>
        <v/>
      </c>
      <c r="L274" s="37" t="str">
        <f>Riferimenti!P268</f>
        <v/>
      </c>
      <c r="M274" s="37" t="str">
        <f>Riferimenti!Q268</f>
        <v/>
      </c>
      <c r="N274" s="37" t="str">
        <f>Riferimenti!R268</f>
        <v/>
      </c>
      <c r="O274" s="37" t="str">
        <f>Riferimenti!S268</f>
        <v/>
      </c>
      <c r="P274" s="37" t="str">
        <f>Riferimenti!T268</f>
        <v/>
      </c>
      <c r="Q274" s="37" t="str">
        <f>Riferimenti!U268</f>
        <v/>
      </c>
      <c r="U274" s="2" t="b">
        <f t="shared" si="4"/>
        <v>1</v>
      </c>
    </row>
    <row r="275" spans="2:21" ht="37.5" hidden="1" customHeight="1" x14ac:dyDescent="0.2">
      <c r="B275" s="31" t="s">
        <v>869</v>
      </c>
      <c r="C275" s="32" t="str">
        <f ca="1">Riferimenti!G269</f>
        <v/>
      </c>
      <c r="D275" s="32" t="str">
        <f>Riferimenti!H269</f>
        <v/>
      </c>
      <c r="E275" s="33" t="e">
        <f>VLOOKUP(Riferimenti!I269,Riferimenti!$A$2:$B$6,2,0)</f>
        <v>#N/A</v>
      </c>
      <c r="F275" s="32" t="str">
        <f>Riferimenti!J269</f>
        <v/>
      </c>
      <c r="G275" s="33" t="e">
        <f ca="1">VLOOKUP(Riferimenti!K269,Riferimenti!$A$20:$B$23,2,0)</f>
        <v>#N/A</v>
      </c>
      <c r="H275" s="37" t="str">
        <f>Riferimenti!L269</f>
        <v/>
      </c>
      <c r="I275" s="37" t="str">
        <f>Riferimenti!M269</f>
        <v/>
      </c>
      <c r="J275" s="37" t="str">
        <f>Riferimenti!N269</f>
        <v/>
      </c>
      <c r="K275" s="37" t="str">
        <f>Riferimenti!O269</f>
        <v/>
      </c>
      <c r="L275" s="37" t="str">
        <f>Riferimenti!P269</f>
        <v/>
      </c>
      <c r="M275" s="37" t="str">
        <f>Riferimenti!Q269</f>
        <v/>
      </c>
      <c r="N275" s="37" t="str">
        <f>Riferimenti!R269</f>
        <v/>
      </c>
      <c r="O275" s="37" t="str">
        <f>Riferimenti!S269</f>
        <v/>
      </c>
      <c r="P275" s="37" t="str">
        <f>Riferimenti!T269</f>
        <v/>
      </c>
      <c r="Q275" s="37" t="str">
        <f>Riferimenti!U269</f>
        <v/>
      </c>
      <c r="U275" s="2" t="b">
        <f t="shared" si="4"/>
        <v>1</v>
      </c>
    </row>
    <row r="276" spans="2:21" ht="37.5" hidden="1" customHeight="1" x14ac:dyDescent="0.2">
      <c r="B276" s="31" t="s">
        <v>870</v>
      </c>
      <c r="C276" s="32" t="str">
        <f ca="1">Riferimenti!G270</f>
        <v/>
      </c>
      <c r="D276" s="32" t="str">
        <f>Riferimenti!H270</f>
        <v/>
      </c>
      <c r="E276" s="33" t="e">
        <f>VLOOKUP(Riferimenti!I270,Riferimenti!$A$2:$B$6,2,0)</f>
        <v>#N/A</v>
      </c>
      <c r="F276" s="32" t="str">
        <f>Riferimenti!J270</f>
        <v/>
      </c>
      <c r="G276" s="33" t="e">
        <f ca="1">VLOOKUP(Riferimenti!K270,Riferimenti!$A$20:$B$23,2,0)</f>
        <v>#N/A</v>
      </c>
      <c r="H276" s="37" t="str">
        <f>Riferimenti!L270</f>
        <v/>
      </c>
      <c r="I276" s="37" t="str">
        <f>Riferimenti!M270</f>
        <v/>
      </c>
      <c r="J276" s="37" t="str">
        <f>Riferimenti!N270</f>
        <v/>
      </c>
      <c r="K276" s="37" t="str">
        <f>Riferimenti!O270</f>
        <v/>
      </c>
      <c r="L276" s="37" t="str">
        <f>Riferimenti!P270</f>
        <v/>
      </c>
      <c r="M276" s="37" t="str">
        <f>Riferimenti!Q270</f>
        <v/>
      </c>
      <c r="N276" s="37" t="str">
        <f>Riferimenti!R270</f>
        <v/>
      </c>
      <c r="O276" s="37" t="str">
        <f>Riferimenti!S270</f>
        <v/>
      </c>
      <c r="P276" s="37" t="str">
        <f>Riferimenti!T270</f>
        <v/>
      </c>
      <c r="Q276" s="37" t="str">
        <f>Riferimenti!U270</f>
        <v/>
      </c>
      <c r="U276" s="2" t="b">
        <f t="shared" si="4"/>
        <v>1</v>
      </c>
    </row>
    <row r="277" spans="2:21" ht="37.5" hidden="1" customHeight="1" x14ac:dyDescent="0.2">
      <c r="B277" s="31" t="s">
        <v>871</v>
      </c>
      <c r="C277" s="32" t="str">
        <f ca="1">Riferimenti!G271</f>
        <v/>
      </c>
      <c r="D277" s="32" t="str">
        <f>Riferimenti!H271</f>
        <v/>
      </c>
      <c r="E277" s="33" t="e">
        <f>VLOOKUP(Riferimenti!I271,Riferimenti!$A$2:$B$6,2,0)</f>
        <v>#N/A</v>
      </c>
      <c r="F277" s="32" t="str">
        <f>Riferimenti!J271</f>
        <v/>
      </c>
      <c r="G277" s="33" t="e">
        <f ca="1">VLOOKUP(Riferimenti!K271,Riferimenti!$A$20:$B$23,2,0)</f>
        <v>#N/A</v>
      </c>
      <c r="H277" s="37" t="str">
        <f>Riferimenti!L271</f>
        <v/>
      </c>
      <c r="I277" s="37" t="str">
        <f>Riferimenti!M271</f>
        <v/>
      </c>
      <c r="J277" s="37" t="str">
        <f>Riferimenti!N271</f>
        <v/>
      </c>
      <c r="K277" s="37" t="str">
        <f>Riferimenti!O271</f>
        <v/>
      </c>
      <c r="L277" s="37" t="str">
        <f>Riferimenti!P271</f>
        <v/>
      </c>
      <c r="M277" s="37" t="str">
        <f>Riferimenti!Q271</f>
        <v/>
      </c>
      <c r="N277" s="37" t="str">
        <f>Riferimenti!R271</f>
        <v/>
      </c>
      <c r="O277" s="37" t="str">
        <f>Riferimenti!S271</f>
        <v/>
      </c>
      <c r="P277" s="37" t="str">
        <f>Riferimenti!T271</f>
        <v/>
      </c>
      <c r="Q277" s="37" t="str">
        <f>Riferimenti!U271</f>
        <v/>
      </c>
      <c r="U277" s="2" t="b">
        <f t="shared" si="4"/>
        <v>1</v>
      </c>
    </row>
    <row r="278" spans="2:21" ht="37.5" hidden="1" customHeight="1" x14ac:dyDescent="0.2">
      <c r="B278" s="31" t="s">
        <v>872</v>
      </c>
      <c r="C278" s="32" t="str">
        <f ca="1">Riferimenti!G272</f>
        <v/>
      </c>
      <c r="D278" s="32" t="str">
        <f>Riferimenti!H272</f>
        <v/>
      </c>
      <c r="E278" s="33" t="e">
        <f>VLOOKUP(Riferimenti!I272,Riferimenti!$A$2:$B$6,2,0)</f>
        <v>#N/A</v>
      </c>
      <c r="F278" s="32" t="str">
        <f>Riferimenti!J272</f>
        <v/>
      </c>
      <c r="G278" s="33" t="e">
        <f ca="1">VLOOKUP(Riferimenti!K272,Riferimenti!$A$20:$B$23,2,0)</f>
        <v>#N/A</v>
      </c>
      <c r="H278" s="37" t="str">
        <f>Riferimenti!L272</f>
        <v/>
      </c>
      <c r="I278" s="37" t="str">
        <f>Riferimenti!M272</f>
        <v/>
      </c>
      <c r="J278" s="37" t="str">
        <f>Riferimenti!N272</f>
        <v/>
      </c>
      <c r="K278" s="37" t="str">
        <f>Riferimenti!O272</f>
        <v/>
      </c>
      <c r="L278" s="37" t="str">
        <f>Riferimenti!P272</f>
        <v/>
      </c>
      <c r="M278" s="37" t="str">
        <f>Riferimenti!Q272</f>
        <v/>
      </c>
      <c r="N278" s="37" t="str">
        <f>Riferimenti!R272</f>
        <v/>
      </c>
      <c r="O278" s="37" t="str">
        <f>Riferimenti!S272</f>
        <v/>
      </c>
      <c r="P278" s="37" t="str">
        <f>Riferimenti!T272</f>
        <v/>
      </c>
      <c r="Q278" s="37" t="str">
        <f>Riferimenti!U272</f>
        <v/>
      </c>
      <c r="U278" s="2" t="b">
        <f t="shared" si="4"/>
        <v>1</v>
      </c>
    </row>
    <row r="279" spans="2:21" ht="37.5" hidden="1" customHeight="1" x14ac:dyDescent="0.2">
      <c r="B279" s="31" t="s">
        <v>873</v>
      </c>
      <c r="C279" s="32" t="str">
        <f ca="1">Riferimenti!G273</f>
        <v/>
      </c>
      <c r="D279" s="32" t="str">
        <f>Riferimenti!H273</f>
        <v/>
      </c>
      <c r="E279" s="33" t="e">
        <f>VLOOKUP(Riferimenti!I273,Riferimenti!$A$2:$B$6,2,0)</f>
        <v>#N/A</v>
      </c>
      <c r="F279" s="32" t="str">
        <f>Riferimenti!J273</f>
        <v/>
      </c>
      <c r="G279" s="33" t="e">
        <f ca="1">VLOOKUP(Riferimenti!K273,Riferimenti!$A$20:$B$23,2,0)</f>
        <v>#N/A</v>
      </c>
      <c r="H279" s="37" t="str">
        <f>Riferimenti!L273</f>
        <v/>
      </c>
      <c r="I279" s="37" t="str">
        <f>Riferimenti!M273</f>
        <v/>
      </c>
      <c r="J279" s="37" t="str">
        <f>Riferimenti!N273</f>
        <v/>
      </c>
      <c r="K279" s="37" t="str">
        <f>Riferimenti!O273</f>
        <v/>
      </c>
      <c r="L279" s="37" t="str">
        <f>Riferimenti!P273</f>
        <v/>
      </c>
      <c r="M279" s="37" t="str">
        <f>Riferimenti!Q273</f>
        <v/>
      </c>
      <c r="N279" s="37" t="str">
        <f>Riferimenti!R273</f>
        <v/>
      </c>
      <c r="O279" s="37" t="str">
        <f>Riferimenti!S273</f>
        <v/>
      </c>
      <c r="P279" s="37" t="str">
        <f>Riferimenti!T273</f>
        <v/>
      </c>
      <c r="Q279" s="37" t="str">
        <f>Riferimenti!U273</f>
        <v/>
      </c>
      <c r="U279" s="2" t="b">
        <f t="shared" si="4"/>
        <v>1</v>
      </c>
    </row>
    <row r="280" spans="2:21" ht="37.5" hidden="1" customHeight="1" x14ac:dyDescent="0.2">
      <c r="B280" s="31" t="s">
        <v>874</v>
      </c>
      <c r="C280" s="32" t="str">
        <f ca="1">Riferimenti!G274</f>
        <v/>
      </c>
      <c r="D280" s="32" t="str">
        <f>Riferimenti!H274</f>
        <v/>
      </c>
      <c r="E280" s="33" t="e">
        <f>VLOOKUP(Riferimenti!I274,Riferimenti!$A$2:$B$6,2,0)</f>
        <v>#N/A</v>
      </c>
      <c r="F280" s="32" t="str">
        <f>Riferimenti!J274</f>
        <v/>
      </c>
      <c r="G280" s="33" t="e">
        <f ca="1">VLOOKUP(Riferimenti!K274,Riferimenti!$A$20:$B$23,2,0)</f>
        <v>#N/A</v>
      </c>
      <c r="H280" s="37" t="str">
        <f>Riferimenti!L274</f>
        <v/>
      </c>
      <c r="I280" s="37" t="str">
        <f>Riferimenti!M274</f>
        <v/>
      </c>
      <c r="J280" s="37" t="str">
        <f>Riferimenti!N274</f>
        <v/>
      </c>
      <c r="K280" s="37" t="str">
        <f>Riferimenti!O274</f>
        <v/>
      </c>
      <c r="L280" s="37" t="str">
        <f>Riferimenti!P274</f>
        <v/>
      </c>
      <c r="M280" s="37" t="str">
        <f>Riferimenti!Q274</f>
        <v/>
      </c>
      <c r="N280" s="37" t="str">
        <f>Riferimenti!R274</f>
        <v/>
      </c>
      <c r="O280" s="37" t="str">
        <f>Riferimenti!S274</f>
        <v/>
      </c>
      <c r="P280" s="37" t="str">
        <f>Riferimenti!T274</f>
        <v/>
      </c>
      <c r="Q280" s="37" t="str">
        <f>Riferimenti!U274</f>
        <v/>
      </c>
      <c r="U280" s="2" t="b">
        <f t="shared" si="4"/>
        <v>1</v>
      </c>
    </row>
    <row r="281" spans="2:21" ht="37.5" hidden="1" customHeight="1" x14ac:dyDescent="0.2">
      <c r="B281" s="31" t="s">
        <v>875</v>
      </c>
      <c r="C281" s="32" t="str">
        <f ca="1">Riferimenti!G275</f>
        <v/>
      </c>
      <c r="D281" s="32" t="str">
        <f>Riferimenti!H275</f>
        <v/>
      </c>
      <c r="E281" s="33" t="e">
        <f>VLOOKUP(Riferimenti!I275,Riferimenti!$A$2:$B$6,2,0)</f>
        <v>#N/A</v>
      </c>
      <c r="F281" s="32" t="str">
        <f>Riferimenti!J275</f>
        <v/>
      </c>
      <c r="G281" s="33" t="e">
        <f ca="1">VLOOKUP(Riferimenti!K275,Riferimenti!$A$20:$B$23,2,0)</f>
        <v>#N/A</v>
      </c>
      <c r="H281" s="37" t="str">
        <f>Riferimenti!L275</f>
        <v/>
      </c>
      <c r="I281" s="37" t="str">
        <f>Riferimenti!M275</f>
        <v/>
      </c>
      <c r="J281" s="37" t="str">
        <f>Riferimenti!N275</f>
        <v/>
      </c>
      <c r="K281" s="37" t="str">
        <f>Riferimenti!O275</f>
        <v/>
      </c>
      <c r="L281" s="37" t="str">
        <f>Riferimenti!P275</f>
        <v/>
      </c>
      <c r="M281" s="37" t="str">
        <f>Riferimenti!Q275</f>
        <v/>
      </c>
      <c r="N281" s="37" t="str">
        <f>Riferimenti!R275</f>
        <v/>
      </c>
      <c r="O281" s="37" t="str">
        <f>Riferimenti!S275</f>
        <v/>
      </c>
      <c r="P281" s="37" t="str">
        <f>Riferimenti!T275</f>
        <v/>
      </c>
      <c r="Q281" s="37" t="str">
        <f>Riferimenti!U275</f>
        <v/>
      </c>
      <c r="U281" s="2" t="b">
        <f t="shared" si="4"/>
        <v>1</v>
      </c>
    </row>
    <row r="282" spans="2:21" ht="37.5" hidden="1" customHeight="1" x14ac:dyDescent="0.2">
      <c r="B282" s="31" t="s">
        <v>876</v>
      </c>
      <c r="C282" s="32" t="str">
        <f ca="1">Riferimenti!G276</f>
        <v/>
      </c>
      <c r="D282" s="32" t="str">
        <f>Riferimenti!H276</f>
        <v/>
      </c>
      <c r="E282" s="33" t="e">
        <f>VLOOKUP(Riferimenti!I276,Riferimenti!$A$2:$B$6,2,0)</f>
        <v>#N/A</v>
      </c>
      <c r="F282" s="32" t="str">
        <f>Riferimenti!J276</f>
        <v/>
      </c>
      <c r="G282" s="33" t="e">
        <f ca="1">VLOOKUP(Riferimenti!K276,Riferimenti!$A$20:$B$23,2,0)</f>
        <v>#N/A</v>
      </c>
      <c r="H282" s="37" t="str">
        <f>Riferimenti!L276</f>
        <v/>
      </c>
      <c r="I282" s="37" t="str">
        <f>Riferimenti!M276</f>
        <v/>
      </c>
      <c r="J282" s="37" t="str">
        <f>Riferimenti!N276</f>
        <v/>
      </c>
      <c r="K282" s="37" t="str">
        <f>Riferimenti!O276</f>
        <v/>
      </c>
      <c r="L282" s="37" t="str">
        <f>Riferimenti!P276</f>
        <v/>
      </c>
      <c r="M282" s="37" t="str">
        <f>Riferimenti!Q276</f>
        <v/>
      </c>
      <c r="N282" s="37" t="str">
        <f>Riferimenti!R276</f>
        <v/>
      </c>
      <c r="O282" s="37" t="str">
        <f>Riferimenti!S276</f>
        <v/>
      </c>
      <c r="P282" s="37" t="str">
        <f>Riferimenti!T276</f>
        <v/>
      </c>
      <c r="Q282" s="37" t="str">
        <f>Riferimenti!U276</f>
        <v/>
      </c>
      <c r="U282" s="2" t="b">
        <f t="shared" si="4"/>
        <v>1</v>
      </c>
    </row>
    <row r="283" spans="2:21" ht="37.5" hidden="1" customHeight="1" x14ac:dyDescent="0.2">
      <c r="B283" s="31" t="s">
        <v>877</v>
      </c>
      <c r="C283" s="32" t="str">
        <f ca="1">Riferimenti!G277</f>
        <v/>
      </c>
      <c r="D283" s="32" t="str">
        <f>Riferimenti!H277</f>
        <v/>
      </c>
      <c r="E283" s="33" t="e">
        <f>VLOOKUP(Riferimenti!I277,Riferimenti!$A$2:$B$6,2,0)</f>
        <v>#N/A</v>
      </c>
      <c r="F283" s="32" t="str">
        <f>Riferimenti!J277</f>
        <v/>
      </c>
      <c r="G283" s="33" t="e">
        <f ca="1">VLOOKUP(Riferimenti!K277,Riferimenti!$A$20:$B$23,2,0)</f>
        <v>#N/A</v>
      </c>
      <c r="H283" s="37" t="str">
        <f>Riferimenti!L277</f>
        <v/>
      </c>
      <c r="I283" s="37" t="str">
        <f>Riferimenti!M277</f>
        <v/>
      </c>
      <c r="J283" s="37" t="str">
        <f>Riferimenti!N277</f>
        <v/>
      </c>
      <c r="K283" s="37" t="str">
        <f>Riferimenti!O277</f>
        <v/>
      </c>
      <c r="L283" s="37" t="str">
        <f>Riferimenti!P277</f>
        <v/>
      </c>
      <c r="M283" s="37" t="str">
        <f>Riferimenti!Q277</f>
        <v/>
      </c>
      <c r="N283" s="37" t="str">
        <f>Riferimenti!R277</f>
        <v/>
      </c>
      <c r="O283" s="37" t="str">
        <f>Riferimenti!S277</f>
        <v/>
      </c>
      <c r="P283" s="37" t="str">
        <f>Riferimenti!T277</f>
        <v/>
      </c>
      <c r="Q283" s="37" t="str">
        <f>Riferimenti!U277</f>
        <v/>
      </c>
      <c r="U283" s="2" t="b">
        <f t="shared" si="4"/>
        <v>1</v>
      </c>
    </row>
    <row r="284" spans="2:21" ht="37.5" hidden="1" customHeight="1" x14ac:dyDescent="0.2">
      <c r="B284" s="31" t="s">
        <v>878</v>
      </c>
      <c r="C284" s="32" t="str">
        <f ca="1">Riferimenti!G278</f>
        <v/>
      </c>
      <c r="D284" s="32" t="str">
        <f>Riferimenti!H278</f>
        <v/>
      </c>
      <c r="E284" s="33" t="e">
        <f>VLOOKUP(Riferimenti!I278,Riferimenti!$A$2:$B$6,2,0)</f>
        <v>#N/A</v>
      </c>
      <c r="F284" s="32" t="str">
        <f>Riferimenti!J278</f>
        <v/>
      </c>
      <c r="G284" s="33" t="e">
        <f ca="1">VLOOKUP(Riferimenti!K278,Riferimenti!$A$20:$B$23,2,0)</f>
        <v>#N/A</v>
      </c>
      <c r="H284" s="37" t="str">
        <f>Riferimenti!L278</f>
        <v/>
      </c>
      <c r="I284" s="37" t="str">
        <f>Riferimenti!M278</f>
        <v/>
      </c>
      <c r="J284" s="37" t="str">
        <f>Riferimenti!N278</f>
        <v/>
      </c>
      <c r="K284" s="37" t="str">
        <f>Riferimenti!O278</f>
        <v/>
      </c>
      <c r="L284" s="37" t="str">
        <f>Riferimenti!P278</f>
        <v/>
      </c>
      <c r="M284" s="37" t="str">
        <f>Riferimenti!Q278</f>
        <v/>
      </c>
      <c r="N284" s="37" t="str">
        <f>Riferimenti!R278</f>
        <v/>
      </c>
      <c r="O284" s="37" t="str">
        <f>Riferimenti!S278</f>
        <v/>
      </c>
      <c r="P284" s="37" t="str">
        <f>Riferimenti!T278</f>
        <v/>
      </c>
      <c r="Q284" s="37" t="str">
        <f>Riferimenti!U278</f>
        <v/>
      </c>
      <c r="U284" s="2" t="b">
        <f t="shared" si="4"/>
        <v>1</v>
      </c>
    </row>
    <row r="285" spans="2:21" ht="37.5" hidden="1" customHeight="1" x14ac:dyDescent="0.2">
      <c r="B285" s="31" t="s">
        <v>879</v>
      </c>
      <c r="C285" s="32" t="str">
        <f ca="1">Riferimenti!G279</f>
        <v/>
      </c>
      <c r="D285" s="32" t="str">
        <f>Riferimenti!H279</f>
        <v/>
      </c>
      <c r="E285" s="33" t="e">
        <f>VLOOKUP(Riferimenti!I279,Riferimenti!$A$2:$B$6,2,0)</f>
        <v>#N/A</v>
      </c>
      <c r="F285" s="32" t="str">
        <f>Riferimenti!J279</f>
        <v/>
      </c>
      <c r="G285" s="33" t="e">
        <f ca="1">VLOOKUP(Riferimenti!K279,Riferimenti!$A$20:$B$23,2,0)</f>
        <v>#N/A</v>
      </c>
      <c r="H285" s="37" t="str">
        <f>Riferimenti!L279</f>
        <v/>
      </c>
      <c r="I285" s="37" t="str">
        <f>Riferimenti!M279</f>
        <v/>
      </c>
      <c r="J285" s="37" t="str">
        <f>Riferimenti!N279</f>
        <v/>
      </c>
      <c r="K285" s="37" t="str">
        <f>Riferimenti!O279</f>
        <v/>
      </c>
      <c r="L285" s="37" t="str">
        <f>Riferimenti!P279</f>
        <v/>
      </c>
      <c r="M285" s="37" t="str">
        <f>Riferimenti!Q279</f>
        <v/>
      </c>
      <c r="N285" s="37" t="str">
        <f>Riferimenti!R279</f>
        <v/>
      </c>
      <c r="O285" s="37" t="str">
        <f>Riferimenti!S279</f>
        <v/>
      </c>
      <c r="P285" s="37" t="str">
        <f>Riferimenti!T279</f>
        <v/>
      </c>
      <c r="Q285" s="37" t="str">
        <f>Riferimenti!U279</f>
        <v/>
      </c>
      <c r="U285" s="2" t="b">
        <f t="shared" si="4"/>
        <v>1</v>
      </c>
    </row>
    <row r="286" spans="2:21" ht="37.5" hidden="1" customHeight="1" x14ac:dyDescent="0.2">
      <c r="B286" s="31" t="s">
        <v>880</v>
      </c>
      <c r="C286" s="32" t="str">
        <f ca="1">Riferimenti!G280</f>
        <v/>
      </c>
      <c r="D286" s="32" t="str">
        <f>Riferimenti!H280</f>
        <v/>
      </c>
      <c r="E286" s="33" t="e">
        <f>VLOOKUP(Riferimenti!I280,Riferimenti!$A$2:$B$6,2,0)</f>
        <v>#N/A</v>
      </c>
      <c r="F286" s="32" t="str">
        <f>Riferimenti!J280</f>
        <v/>
      </c>
      <c r="G286" s="33" t="e">
        <f ca="1">VLOOKUP(Riferimenti!K280,Riferimenti!$A$20:$B$23,2,0)</f>
        <v>#N/A</v>
      </c>
      <c r="H286" s="37" t="str">
        <f>Riferimenti!L280</f>
        <v/>
      </c>
      <c r="I286" s="37" t="str">
        <f>Riferimenti!M280</f>
        <v/>
      </c>
      <c r="J286" s="37" t="str">
        <f>Riferimenti!N280</f>
        <v/>
      </c>
      <c r="K286" s="37" t="str">
        <f>Riferimenti!O280</f>
        <v/>
      </c>
      <c r="L286" s="37" t="str">
        <f>Riferimenti!P280</f>
        <v/>
      </c>
      <c r="M286" s="37" t="str">
        <f>Riferimenti!Q280</f>
        <v/>
      </c>
      <c r="N286" s="37" t="str">
        <f>Riferimenti!R280</f>
        <v/>
      </c>
      <c r="O286" s="37" t="str">
        <f>Riferimenti!S280</f>
        <v/>
      </c>
      <c r="P286" s="37" t="str">
        <f>Riferimenti!T280</f>
        <v/>
      </c>
      <c r="Q286" s="37" t="str">
        <f>Riferimenti!U280</f>
        <v/>
      </c>
      <c r="U286" s="2" t="b">
        <f t="shared" si="4"/>
        <v>1</v>
      </c>
    </row>
    <row r="287" spans="2:21" ht="37.5" hidden="1" customHeight="1" x14ac:dyDescent="0.2">
      <c r="B287" s="31" t="s">
        <v>881</v>
      </c>
      <c r="C287" s="32" t="str">
        <f ca="1">Riferimenti!G281</f>
        <v/>
      </c>
      <c r="D287" s="32" t="str">
        <f>Riferimenti!H281</f>
        <v/>
      </c>
      <c r="E287" s="33" t="e">
        <f>VLOOKUP(Riferimenti!I281,Riferimenti!$A$2:$B$6,2,0)</f>
        <v>#N/A</v>
      </c>
      <c r="F287" s="32" t="str">
        <f>Riferimenti!J281</f>
        <v/>
      </c>
      <c r="G287" s="33" t="e">
        <f ca="1">VLOOKUP(Riferimenti!K281,Riferimenti!$A$20:$B$23,2,0)</f>
        <v>#N/A</v>
      </c>
      <c r="H287" s="37" t="str">
        <f>Riferimenti!L281</f>
        <v/>
      </c>
      <c r="I287" s="37" t="str">
        <f>Riferimenti!M281</f>
        <v/>
      </c>
      <c r="J287" s="37" t="str">
        <f>Riferimenti!N281</f>
        <v/>
      </c>
      <c r="K287" s="37" t="str">
        <f>Riferimenti!O281</f>
        <v/>
      </c>
      <c r="L287" s="37" t="str">
        <f>Riferimenti!P281</f>
        <v/>
      </c>
      <c r="M287" s="37" t="str">
        <f>Riferimenti!Q281</f>
        <v/>
      </c>
      <c r="N287" s="37" t="str">
        <f>Riferimenti!R281</f>
        <v/>
      </c>
      <c r="O287" s="37" t="str">
        <f>Riferimenti!S281</f>
        <v/>
      </c>
      <c r="P287" s="37" t="str">
        <f>Riferimenti!T281</f>
        <v/>
      </c>
      <c r="Q287" s="37" t="str">
        <f>Riferimenti!U281</f>
        <v/>
      </c>
      <c r="U287" s="2" t="b">
        <f t="shared" si="4"/>
        <v>1</v>
      </c>
    </row>
    <row r="288" spans="2:21" ht="37.5" hidden="1" customHeight="1" x14ac:dyDescent="0.2">
      <c r="B288" s="31" t="s">
        <v>882</v>
      </c>
      <c r="C288" s="32" t="str">
        <f ca="1">Riferimenti!G282</f>
        <v/>
      </c>
      <c r="D288" s="32" t="str">
        <f>Riferimenti!H282</f>
        <v/>
      </c>
      <c r="E288" s="33" t="e">
        <f>VLOOKUP(Riferimenti!I282,Riferimenti!$A$2:$B$6,2,0)</f>
        <v>#N/A</v>
      </c>
      <c r="F288" s="32" t="str">
        <f>Riferimenti!J282</f>
        <v/>
      </c>
      <c r="G288" s="33" t="e">
        <f ca="1">VLOOKUP(Riferimenti!K282,Riferimenti!$A$20:$B$23,2,0)</f>
        <v>#N/A</v>
      </c>
      <c r="H288" s="37" t="str">
        <f>Riferimenti!L282</f>
        <v/>
      </c>
      <c r="I288" s="37" t="str">
        <f>Riferimenti!M282</f>
        <v/>
      </c>
      <c r="J288" s="37" t="str">
        <f>Riferimenti!N282</f>
        <v/>
      </c>
      <c r="K288" s="37" t="str">
        <f>Riferimenti!O282</f>
        <v/>
      </c>
      <c r="L288" s="37" t="str">
        <f>Riferimenti!P282</f>
        <v/>
      </c>
      <c r="M288" s="37" t="str">
        <f>Riferimenti!Q282</f>
        <v/>
      </c>
      <c r="N288" s="37" t="str">
        <f>Riferimenti!R282</f>
        <v/>
      </c>
      <c r="O288" s="37" t="str">
        <f>Riferimenti!S282</f>
        <v/>
      </c>
      <c r="P288" s="37" t="str">
        <f>Riferimenti!T282</f>
        <v/>
      </c>
      <c r="Q288" s="37" t="str">
        <f>Riferimenti!U282</f>
        <v/>
      </c>
      <c r="U288" s="2" t="b">
        <f t="shared" si="4"/>
        <v>1</v>
      </c>
    </row>
    <row r="289" spans="2:21" ht="37.5" hidden="1" customHeight="1" x14ac:dyDescent="0.2">
      <c r="B289" s="31" t="s">
        <v>883</v>
      </c>
      <c r="C289" s="32" t="str">
        <f ca="1">Riferimenti!G283</f>
        <v/>
      </c>
      <c r="D289" s="32" t="str">
        <f>Riferimenti!H283</f>
        <v/>
      </c>
      <c r="E289" s="33" t="e">
        <f>VLOOKUP(Riferimenti!I283,Riferimenti!$A$2:$B$6,2,0)</f>
        <v>#N/A</v>
      </c>
      <c r="F289" s="32" t="str">
        <f>Riferimenti!J283</f>
        <v/>
      </c>
      <c r="G289" s="33" t="e">
        <f ca="1">VLOOKUP(Riferimenti!K283,Riferimenti!$A$20:$B$23,2,0)</f>
        <v>#N/A</v>
      </c>
      <c r="H289" s="37" t="str">
        <f>Riferimenti!L283</f>
        <v/>
      </c>
      <c r="I289" s="37" t="str">
        <f>Riferimenti!M283</f>
        <v/>
      </c>
      <c r="J289" s="37" t="str">
        <f>Riferimenti!N283</f>
        <v/>
      </c>
      <c r="K289" s="37" t="str">
        <f>Riferimenti!O283</f>
        <v/>
      </c>
      <c r="L289" s="37" t="str">
        <f>Riferimenti!P283</f>
        <v/>
      </c>
      <c r="M289" s="37" t="str">
        <f>Riferimenti!Q283</f>
        <v/>
      </c>
      <c r="N289" s="37" t="str">
        <f>Riferimenti!R283</f>
        <v/>
      </c>
      <c r="O289" s="37" t="str">
        <f>Riferimenti!S283</f>
        <v/>
      </c>
      <c r="P289" s="37" t="str">
        <f>Riferimenti!T283</f>
        <v/>
      </c>
      <c r="Q289" s="37" t="str">
        <f>Riferimenti!U283</f>
        <v/>
      </c>
      <c r="U289" s="2" t="b">
        <f t="shared" si="4"/>
        <v>1</v>
      </c>
    </row>
    <row r="290" spans="2:21" ht="37.5" hidden="1" customHeight="1" x14ac:dyDescent="0.2">
      <c r="B290" s="31" t="s">
        <v>884</v>
      </c>
      <c r="C290" s="32" t="str">
        <f ca="1">Riferimenti!G284</f>
        <v/>
      </c>
      <c r="D290" s="32" t="str">
        <f>Riferimenti!H284</f>
        <v/>
      </c>
      <c r="E290" s="33" t="e">
        <f>VLOOKUP(Riferimenti!I284,Riferimenti!$A$2:$B$6,2,0)</f>
        <v>#N/A</v>
      </c>
      <c r="F290" s="32" t="str">
        <f>Riferimenti!J284</f>
        <v/>
      </c>
      <c r="G290" s="33" t="e">
        <f ca="1">VLOOKUP(Riferimenti!K284,Riferimenti!$A$20:$B$23,2,0)</f>
        <v>#N/A</v>
      </c>
      <c r="H290" s="37" t="str">
        <f>Riferimenti!L284</f>
        <v/>
      </c>
      <c r="I290" s="37" t="str">
        <f>Riferimenti!M284</f>
        <v/>
      </c>
      <c r="J290" s="37" t="str">
        <f>Riferimenti!N284</f>
        <v/>
      </c>
      <c r="K290" s="37" t="str">
        <f>Riferimenti!O284</f>
        <v/>
      </c>
      <c r="L290" s="37" t="str">
        <f>Riferimenti!P284</f>
        <v/>
      </c>
      <c r="M290" s="37" t="str">
        <f>Riferimenti!Q284</f>
        <v/>
      </c>
      <c r="N290" s="37" t="str">
        <f>Riferimenti!R284</f>
        <v/>
      </c>
      <c r="O290" s="37" t="str">
        <f>Riferimenti!S284</f>
        <v/>
      </c>
      <c r="P290" s="37" t="str">
        <f>Riferimenti!T284</f>
        <v/>
      </c>
      <c r="Q290" s="37" t="str">
        <f>Riferimenti!U284</f>
        <v/>
      </c>
      <c r="U290" s="2" t="b">
        <f t="shared" si="4"/>
        <v>1</v>
      </c>
    </row>
    <row r="291" spans="2:21" ht="37.5" hidden="1" customHeight="1" x14ac:dyDescent="0.2">
      <c r="B291" s="31" t="s">
        <v>885</v>
      </c>
      <c r="C291" s="32" t="str">
        <f ca="1">Riferimenti!G285</f>
        <v/>
      </c>
      <c r="D291" s="32" t="str">
        <f>Riferimenti!H285</f>
        <v/>
      </c>
      <c r="E291" s="33" t="e">
        <f>VLOOKUP(Riferimenti!I285,Riferimenti!$A$2:$B$6,2,0)</f>
        <v>#N/A</v>
      </c>
      <c r="F291" s="32" t="str">
        <f>Riferimenti!J285</f>
        <v/>
      </c>
      <c r="G291" s="33" t="e">
        <f ca="1">VLOOKUP(Riferimenti!K285,Riferimenti!$A$20:$B$23,2,0)</f>
        <v>#N/A</v>
      </c>
      <c r="H291" s="37" t="str">
        <f>Riferimenti!L285</f>
        <v/>
      </c>
      <c r="I291" s="37" t="str">
        <f>Riferimenti!M285</f>
        <v/>
      </c>
      <c r="J291" s="37" t="str">
        <f>Riferimenti!N285</f>
        <v/>
      </c>
      <c r="K291" s="37" t="str">
        <f>Riferimenti!O285</f>
        <v/>
      </c>
      <c r="L291" s="37" t="str">
        <f>Riferimenti!P285</f>
        <v/>
      </c>
      <c r="M291" s="37" t="str">
        <f>Riferimenti!Q285</f>
        <v/>
      </c>
      <c r="N291" s="37" t="str">
        <f>Riferimenti!R285</f>
        <v/>
      </c>
      <c r="O291" s="37" t="str">
        <f>Riferimenti!S285</f>
        <v/>
      </c>
      <c r="P291" s="37" t="str">
        <f>Riferimenti!T285</f>
        <v/>
      </c>
      <c r="Q291" s="37" t="str">
        <f>Riferimenti!U285</f>
        <v/>
      </c>
      <c r="U291" s="2" t="b">
        <f t="shared" si="4"/>
        <v>1</v>
      </c>
    </row>
    <row r="292" spans="2:21" ht="37.5" hidden="1" customHeight="1" x14ac:dyDescent="0.2">
      <c r="B292" s="31" t="s">
        <v>886</v>
      </c>
      <c r="C292" s="32" t="str">
        <f ca="1">Riferimenti!G286</f>
        <v/>
      </c>
      <c r="D292" s="32" t="str">
        <f>Riferimenti!H286</f>
        <v/>
      </c>
      <c r="E292" s="33" t="e">
        <f>VLOOKUP(Riferimenti!I286,Riferimenti!$A$2:$B$6,2,0)</f>
        <v>#N/A</v>
      </c>
      <c r="F292" s="32" t="str">
        <f>Riferimenti!J286</f>
        <v/>
      </c>
      <c r="G292" s="33" t="e">
        <f ca="1">VLOOKUP(Riferimenti!K286,Riferimenti!$A$20:$B$23,2,0)</f>
        <v>#N/A</v>
      </c>
      <c r="H292" s="37" t="str">
        <f>Riferimenti!L286</f>
        <v/>
      </c>
      <c r="I292" s="37" t="str">
        <f>Riferimenti!M286</f>
        <v/>
      </c>
      <c r="J292" s="37" t="str">
        <f>Riferimenti!N286</f>
        <v/>
      </c>
      <c r="K292" s="37" t="str">
        <f>Riferimenti!O286</f>
        <v/>
      </c>
      <c r="L292" s="37" t="str">
        <f>Riferimenti!P286</f>
        <v/>
      </c>
      <c r="M292" s="37" t="str">
        <f>Riferimenti!Q286</f>
        <v/>
      </c>
      <c r="N292" s="37" t="str">
        <f>Riferimenti!R286</f>
        <v/>
      </c>
      <c r="O292" s="37" t="str">
        <f>Riferimenti!S286</f>
        <v/>
      </c>
      <c r="P292" s="37" t="str">
        <f>Riferimenti!T286</f>
        <v/>
      </c>
      <c r="Q292" s="37" t="str">
        <f>Riferimenti!U286</f>
        <v/>
      </c>
      <c r="U292" s="2" t="b">
        <f t="shared" si="4"/>
        <v>1</v>
      </c>
    </row>
    <row r="293" spans="2:21" ht="37.5" hidden="1" customHeight="1" x14ac:dyDescent="0.2">
      <c r="B293" s="31" t="s">
        <v>887</v>
      </c>
      <c r="C293" s="32" t="str">
        <f ca="1">Riferimenti!G287</f>
        <v/>
      </c>
      <c r="D293" s="32" t="str">
        <f>Riferimenti!H287</f>
        <v/>
      </c>
      <c r="E293" s="33" t="e">
        <f>VLOOKUP(Riferimenti!I287,Riferimenti!$A$2:$B$6,2,0)</f>
        <v>#N/A</v>
      </c>
      <c r="F293" s="32" t="str">
        <f>Riferimenti!J287</f>
        <v/>
      </c>
      <c r="G293" s="33" t="e">
        <f ca="1">VLOOKUP(Riferimenti!K287,Riferimenti!$A$20:$B$23,2,0)</f>
        <v>#N/A</v>
      </c>
      <c r="H293" s="37" t="str">
        <f>Riferimenti!L287</f>
        <v/>
      </c>
      <c r="I293" s="37" t="str">
        <f>Riferimenti!M287</f>
        <v/>
      </c>
      <c r="J293" s="37" t="str">
        <f>Riferimenti!N287</f>
        <v/>
      </c>
      <c r="K293" s="37" t="str">
        <f>Riferimenti!O287</f>
        <v/>
      </c>
      <c r="L293" s="37" t="str">
        <f>Riferimenti!P287</f>
        <v/>
      </c>
      <c r="M293" s="37" t="str">
        <f>Riferimenti!Q287</f>
        <v/>
      </c>
      <c r="N293" s="37" t="str">
        <f>Riferimenti!R287</f>
        <v/>
      </c>
      <c r="O293" s="37" t="str">
        <f>Riferimenti!S287</f>
        <v/>
      </c>
      <c r="P293" s="37" t="str">
        <f>Riferimenti!T287</f>
        <v/>
      </c>
      <c r="Q293" s="37" t="str">
        <f>Riferimenti!U287</f>
        <v/>
      </c>
      <c r="U293" s="2" t="b">
        <f t="shared" si="4"/>
        <v>1</v>
      </c>
    </row>
    <row r="294" spans="2:21" ht="37.5" hidden="1" customHeight="1" x14ac:dyDescent="0.2">
      <c r="B294" s="31" t="s">
        <v>888</v>
      </c>
      <c r="C294" s="32" t="str">
        <f ca="1">Riferimenti!G288</f>
        <v/>
      </c>
      <c r="D294" s="32" t="str">
        <f>Riferimenti!H288</f>
        <v/>
      </c>
      <c r="E294" s="33" t="e">
        <f>VLOOKUP(Riferimenti!I288,Riferimenti!$A$2:$B$6,2,0)</f>
        <v>#N/A</v>
      </c>
      <c r="F294" s="32" t="str">
        <f>Riferimenti!J288</f>
        <v/>
      </c>
      <c r="G294" s="33" t="e">
        <f ca="1">VLOOKUP(Riferimenti!K288,Riferimenti!$A$20:$B$23,2,0)</f>
        <v>#N/A</v>
      </c>
      <c r="H294" s="37" t="str">
        <f>Riferimenti!L288</f>
        <v/>
      </c>
      <c r="I294" s="37" t="str">
        <f>Riferimenti!M288</f>
        <v/>
      </c>
      <c r="J294" s="37" t="str">
        <f>Riferimenti!N288</f>
        <v/>
      </c>
      <c r="K294" s="37" t="str">
        <f>Riferimenti!O288</f>
        <v/>
      </c>
      <c r="L294" s="37" t="str">
        <f>Riferimenti!P288</f>
        <v/>
      </c>
      <c r="M294" s="37" t="str">
        <f>Riferimenti!Q288</f>
        <v/>
      </c>
      <c r="N294" s="37" t="str">
        <f>Riferimenti!R288</f>
        <v/>
      </c>
      <c r="O294" s="37" t="str">
        <f>Riferimenti!S288</f>
        <v/>
      </c>
      <c r="P294" s="37" t="str">
        <f>Riferimenti!T288</f>
        <v/>
      </c>
      <c r="Q294" s="37" t="str">
        <f>Riferimenti!U288</f>
        <v/>
      </c>
      <c r="U294" s="2" t="b">
        <f t="shared" si="4"/>
        <v>1</v>
      </c>
    </row>
    <row r="295" spans="2:21" ht="37.5" hidden="1" customHeight="1" x14ac:dyDescent="0.2">
      <c r="B295" s="31" t="s">
        <v>889</v>
      </c>
      <c r="C295" s="32" t="str">
        <f ca="1">Riferimenti!G289</f>
        <v/>
      </c>
      <c r="D295" s="32" t="str">
        <f>Riferimenti!H289</f>
        <v/>
      </c>
      <c r="E295" s="33" t="e">
        <f>VLOOKUP(Riferimenti!I289,Riferimenti!$A$2:$B$6,2,0)</f>
        <v>#N/A</v>
      </c>
      <c r="F295" s="32" t="str">
        <f>Riferimenti!J289</f>
        <v/>
      </c>
      <c r="G295" s="33" t="e">
        <f ca="1">VLOOKUP(Riferimenti!K289,Riferimenti!$A$20:$B$23,2,0)</f>
        <v>#N/A</v>
      </c>
      <c r="H295" s="37" t="str">
        <f>Riferimenti!L289</f>
        <v/>
      </c>
      <c r="I295" s="37" t="str">
        <f>Riferimenti!M289</f>
        <v/>
      </c>
      <c r="J295" s="37" t="str">
        <f>Riferimenti!N289</f>
        <v/>
      </c>
      <c r="K295" s="37" t="str">
        <f>Riferimenti!O289</f>
        <v/>
      </c>
      <c r="L295" s="37" t="str">
        <f>Riferimenti!P289</f>
        <v/>
      </c>
      <c r="M295" s="37" t="str">
        <f>Riferimenti!Q289</f>
        <v/>
      </c>
      <c r="N295" s="37" t="str">
        <f>Riferimenti!R289</f>
        <v/>
      </c>
      <c r="O295" s="37" t="str">
        <f>Riferimenti!S289</f>
        <v/>
      </c>
      <c r="P295" s="37" t="str">
        <f>Riferimenti!T289</f>
        <v/>
      </c>
      <c r="Q295" s="37" t="str">
        <f>Riferimenti!U289</f>
        <v/>
      </c>
      <c r="U295" s="2" t="b">
        <f t="shared" si="4"/>
        <v>1</v>
      </c>
    </row>
    <row r="296" spans="2:21" ht="37.5" hidden="1" customHeight="1" x14ac:dyDescent="0.2">
      <c r="B296" s="31" t="s">
        <v>890</v>
      </c>
      <c r="C296" s="32" t="str">
        <f ca="1">Riferimenti!G290</f>
        <v/>
      </c>
      <c r="D296" s="32" t="str">
        <f>Riferimenti!H290</f>
        <v/>
      </c>
      <c r="E296" s="33" t="e">
        <f>VLOOKUP(Riferimenti!I290,Riferimenti!$A$2:$B$6,2,0)</f>
        <v>#N/A</v>
      </c>
      <c r="F296" s="32" t="str">
        <f>Riferimenti!J290</f>
        <v/>
      </c>
      <c r="G296" s="33" t="e">
        <f ca="1">VLOOKUP(Riferimenti!K290,Riferimenti!$A$20:$B$23,2,0)</f>
        <v>#N/A</v>
      </c>
      <c r="H296" s="37" t="str">
        <f>Riferimenti!L290</f>
        <v/>
      </c>
      <c r="I296" s="37" t="str">
        <f>Riferimenti!M290</f>
        <v/>
      </c>
      <c r="J296" s="37" t="str">
        <f>Riferimenti!N290</f>
        <v/>
      </c>
      <c r="K296" s="37" t="str">
        <f>Riferimenti!O290</f>
        <v/>
      </c>
      <c r="L296" s="37" t="str">
        <f>Riferimenti!P290</f>
        <v/>
      </c>
      <c r="M296" s="37" t="str">
        <f>Riferimenti!Q290</f>
        <v/>
      </c>
      <c r="N296" s="37" t="str">
        <f>Riferimenti!R290</f>
        <v/>
      </c>
      <c r="O296" s="37" t="str">
        <f>Riferimenti!S290</f>
        <v/>
      </c>
      <c r="P296" s="37" t="str">
        <f>Riferimenti!T290</f>
        <v/>
      </c>
      <c r="Q296" s="37" t="str">
        <f>Riferimenti!U290</f>
        <v/>
      </c>
      <c r="U296" s="2" t="b">
        <f t="shared" si="4"/>
        <v>1</v>
      </c>
    </row>
    <row r="297" spans="2:21" ht="37.5" hidden="1" customHeight="1" x14ac:dyDescent="0.2">
      <c r="B297" s="31" t="s">
        <v>891</v>
      </c>
      <c r="C297" s="32" t="str">
        <f ca="1">Riferimenti!G291</f>
        <v/>
      </c>
      <c r="D297" s="32" t="str">
        <f>Riferimenti!H291</f>
        <v/>
      </c>
      <c r="E297" s="33" t="e">
        <f>VLOOKUP(Riferimenti!I291,Riferimenti!$A$2:$B$6,2,0)</f>
        <v>#N/A</v>
      </c>
      <c r="F297" s="32" t="str">
        <f>Riferimenti!J291</f>
        <v/>
      </c>
      <c r="G297" s="33" t="e">
        <f ca="1">VLOOKUP(Riferimenti!K291,Riferimenti!$A$20:$B$23,2,0)</f>
        <v>#N/A</v>
      </c>
      <c r="H297" s="37" t="str">
        <f>Riferimenti!L291</f>
        <v/>
      </c>
      <c r="I297" s="37" t="str">
        <f>Riferimenti!M291</f>
        <v/>
      </c>
      <c r="J297" s="37" t="str">
        <f>Riferimenti!N291</f>
        <v/>
      </c>
      <c r="K297" s="37" t="str">
        <f>Riferimenti!O291</f>
        <v/>
      </c>
      <c r="L297" s="37" t="str">
        <f>Riferimenti!P291</f>
        <v/>
      </c>
      <c r="M297" s="37" t="str">
        <f>Riferimenti!Q291</f>
        <v/>
      </c>
      <c r="N297" s="37" t="str">
        <f>Riferimenti!R291</f>
        <v/>
      </c>
      <c r="O297" s="37" t="str">
        <f>Riferimenti!S291</f>
        <v/>
      </c>
      <c r="P297" s="37" t="str">
        <f>Riferimenti!T291</f>
        <v/>
      </c>
      <c r="Q297" s="37" t="str">
        <f>Riferimenti!U291</f>
        <v/>
      </c>
      <c r="U297" s="2" t="b">
        <f t="shared" si="4"/>
        <v>1</v>
      </c>
    </row>
    <row r="298" spans="2:21" ht="37.5" hidden="1" customHeight="1" x14ac:dyDescent="0.2">
      <c r="B298" s="31" t="s">
        <v>892</v>
      </c>
      <c r="C298" s="32" t="str">
        <f ca="1">Riferimenti!G292</f>
        <v/>
      </c>
      <c r="D298" s="32" t="str">
        <f>Riferimenti!H292</f>
        <v/>
      </c>
      <c r="E298" s="33" t="e">
        <f>VLOOKUP(Riferimenti!I292,Riferimenti!$A$2:$B$6,2,0)</f>
        <v>#N/A</v>
      </c>
      <c r="F298" s="32" t="str">
        <f>Riferimenti!J292</f>
        <v/>
      </c>
      <c r="G298" s="33" t="e">
        <f ca="1">VLOOKUP(Riferimenti!K292,Riferimenti!$A$20:$B$23,2,0)</f>
        <v>#N/A</v>
      </c>
      <c r="H298" s="37" t="str">
        <f>Riferimenti!L292</f>
        <v/>
      </c>
      <c r="I298" s="37" t="str">
        <f>Riferimenti!M292</f>
        <v/>
      </c>
      <c r="J298" s="37" t="str">
        <f>Riferimenti!N292</f>
        <v/>
      </c>
      <c r="K298" s="37" t="str">
        <f>Riferimenti!O292</f>
        <v/>
      </c>
      <c r="L298" s="37" t="str">
        <f>Riferimenti!P292</f>
        <v/>
      </c>
      <c r="M298" s="37" t="str">
        <f>Riferimenti!Q292</f>
        <v/>
      </c>
      <c r="N298" s="37" t="str">
        <f>Riferimenti!R292</f>
        <v/>
      </c>
      <c r="O298" s="37" t="str">
        <f>Riferimenti!S292</f>
        <v/>
      </c>
      <c r="P298" s="37" t="str">
        <f>Riferimenti!T292</f>
        <v/>
      </c>
      <c r="Q298" s="37" t="str">
        <f>Riferimenti!U292</f>
        <v/>
      </c>
      <c r="U298" s="2" t="b">
        <f t="shared" si="4"/>
        <v>1</v>
      </c>
    </row>
    <row r="299" spans="2:21" ht="37.5" hidden="1" customHeight="1" x14ac:dyDescent="0.2">
      <c r="B299" s="31" t="s">
        <v>893</v>
      </c>
      <c r="C299" s="32" t="str">
        <f ca="1">Riferimenti!G293</f>
        <v/>
      </c>
      <c r="D299" s="32" t="str">
        <f>Riferimenti!H293</f>
        <v/>
      </c>
      <c r="E299" s="33" t="e">
        <f>VLOOKUP(Riferimenti!I293,Riferimenti!$A$2:$B$6,2,0)</f>
        <v>#N/A</v>
      </c>
      <c r="F299" s="32" t="str">
        <f>Riferimenti!J293</f>
        <v/>
      </c>
      <c r="G299" s="33" t="e">
        <f ca="1">VLOOKUP(Riferimenti!K293,Riferimenti!$A$20:$B$23,2,0)</f>
        <v>#N/A</v>
      </c>
      <c r="H299" s="37" t="str">
        <f>Riferimenti!L293</f>
        <v/>
      </c>
      <c r="I299" s="37" t="str">
        <f>Riferimenti!M293</f>
        <v/>
      </c>
      <c r="J299" s="37" t="str">
        <f>Riferimenti!N293</f>
        <v/>
      </c>
      <c r="K299" s="37" t="str">
        <f>Riferimenti!O293</f>
        <v/>
      </c>
      <c r="L299" s="37" t="str">
        <f>Riferimenti!P293</f>
        <v/>
      </c>
      <c r="M299" s="37" t="str">
        <f>Riferimenti!Q293</f>
        <v/>
      </c>
      <c r="N299" s="37" t="str">
        <f>Riferimenti!R293</f>
        <v/>
      </c>
      <c r="O299" s="37" t="str">
        <f>Riferimenti!S293</f>
        <v/>
      </c>
      <c r="P299" s="37" t="str">
        <f>Riferimenti!T293</f>
        <v/>
      </c>
      <c r="Q299" s="37" t="str">
        <f>Riferimenti!U293</f>
        <v/>
      </c>
      <c r="U299" s="2" t="b">
        <f t="shared" si="4"/>
        <v>1</v>
      </c>
    </row>
    <row r="300" spans="2:21" ht="37.5" hidden="1" customHeight="1" x14ac:dyDescent="0.2">
      <c r="B300" s="31" t="s">
        <v>894</v>
      </c>
      <c r="C300" s="32" t="str">
        <f ca="1">Riferimenti!G294</f>
        <v/>
      </c>
      <c r="D300" s="32" t="str">
        <f>Riferimenti!H294</f>
        <v/>
      </c>
      <c r="E300" s="33" t="e">
        <f>VLOOKUP(Riferimenti!I294,Riferimenti!$A$2:$B$6,2,0)</f>
        <v>#N/A</v>
      </c>
      <c r="F300" s="32" t="str">
        <f>Riferimenti!J294</f>
        <v/>
      </c>
      <c r="G300" s="33" t="e">
        <f ca="1">VLOOKUP(Riferimenti!K294,Riferimenti!$A$20:$B$23,2,0)</f>
        <v>#N/A</v>
      </c>
      <c r="H300" s="37" t="str">
        <f>Riferimenti!L294</f>
        <v/>
      </c>
      <c r="I300" s="37" t="str">
        <f>Riferimenti!M294</f>
        <v/>
      </c>
      <c r="J300" s="37" t="str">
        <f>Riferimenti!N294</f>
        <v/>
      </c>
      <c r="K300" s="37" t="str">
        <f>Riferimenti!O294</f>
        <v/>
      </c>
      <c r="L300" s="37" t="str">
        <f>Riferimenti!P294</f>
        <v/>
      </c>
      <c r="M300" s="37" t="str">
        <f>Riferimenti!Q294</f>
        <v/>
      </c>
      <c r="N300" s="37" t="str">
        <f>Riferimenti!R294</f>
        <v/>
      </c>
      <c r="O300" s="37" t="str">
        <f>Riferimenti!S294</f>
        <v/>
      </c>
      <c r="P300" s="37" t="str">
        <f>Riferimenti!T294</f>
        <v/>
      </c>
      <c r="Q300" s="37" t="str">
        <f>Riferimenti!U294</f>
        <v/>
      </c>
      <c r="U300" s="2" t="b">
        <f t="shared" si="4"/>
        <v>1</v>
      </c>
    </row>
    <row r="301" spans="2:21" ht="37.5" hidden="1" customHeight="1" x14ac:dyDescent="0.2">
      <c r="B301" s="31" t="s">
        <v>895</v>
      </c>
      <c r="C301" s="32" t="str">
        <f ca="1">Riferimenti!G295</f>
        <v/>
      </c>
      <c r="D301" s="32" t="str">
        <f>Riferimenti!H295</f>
        <v/>
      </c>
      <c r="E301" s="33" t="e">
        <f>VLOOKUP(Riferimenti!I295,Riferimenti!$A$2:$B$6,2,0)</f>
        <v>#N/A</v>
      </c>
      <c r="F301" s="32" t="str">
        <f>Riferimenti!J295</f>
        <v/>
      </c>
      <c r="G301" s="33" t="e">
        <f ca="1">VLOOKUP(Riferimenti!K295,Riferimenti!$A$20:$B$23,2,0)</f>
        <v>#N/A</v>
      </c>
      <c r="H301" s="37" t="str">
        <f>Riferimenti!L295</f>
        <v/>
      </c>
      <c r="I301" s="37" t="str">
        <f>Riferimenti!M295</f>
        <v/>
      </c>
      <c r="J301" s="37" t="str">
        <f>Riferimenti!N295</f>
        <v/>
      </c>
      <c r="K301" s="37" t="str">
        <f>Riferimenti!O295</f>
        <v/>
      </c>
      <c r="L301" s="37" t="str">
        <f>Riferimenti!P295</f>
        <v/>
      </c>
      <c r="M301" s="37" t="str">
        <f>Riferimenti!Q295</f>
        <v/>
      </c>
      <c r="N301" s="37" t="str">
        <f>Riferimenti!R295</f>
        <v/>
      </c>
      <c r="O301" s="37" t="str">
        <f>Riferimenti!S295</f>
        <v/>
      </c>
      <c r="P301" s="37" t="str">
        <f>Riferimenti!T295</f>
        <v/>
      </c>
      <c r="Q301" s="37" t="str">
        <f>Riferimenti!U295</f>
        <v/>
      </c>
      <c r="U301" s="2" t="b">
        <f t="shared" si="4"/>
        <v>1</v>
      </c>
    </row>
    <row r="302" spans="2:21" ht="37.5" hidden="1" customHeight="1" x14ac:dyDescent="0.2">
      <c r="B302" s="31" t="s">
        <v>896</v>
      </c>
      <c r="C302" s="32" t="str">
        <f ca="1">Riferimenti!G296</f>
        <v/>
      </c>
      <c r="D302" s="32" t="str">
        <f>Riferimenti!H296</f>
        <v/>
      </c>
      <c r="E302" s="33" t="e">
        <f>VLOOKUP(Riferimenti!I296,Riferimenti!$A$2:$B$6,2,0)</f>
        <v>#N/A</v>
      </c>
      <c r="F302" s="32" t="str">
        <f>Riferimenti!J296</f>
        <v/>
      </c>
      <c r="G302" s="33" t="e">
        <f ca="1">VLOOKUP(Riferimenti!K296,Riferimenti!$A$20:$B$23,2,0)</f>
        <v>#N/A</v>
      </c>
      <c r="H302" s="37" t="str">
        <f>Riferimenti!L296</f>
        <v/>
      </c>
      <c r="I302" s="37" t="str">
        <f>Riferimenti!M296</f>
        <v/>
      </c>
      <c r="J302" s="37" t="str">
        <f>Riferimenti!N296</f>
        <v/>
      </c>
      <c r="K302" s="37" t="str">
        <f>Riferimenti!O296</f>
        <v/>
      </c>
      <c r="L302" s="37" t="str">
        <f>Riferimenti!P296</f>
        <v/>
      </c>
      <c r="M302" s="37" t="str">
        <f>Riferimenti!Q296</f>
        <v/>
      </c>
      <c r="N302" s="37" t="str">
        <f>Riferimenti!R296</f>
        <v/>
      </c>
      <c r="O302" s="37" t="str">
        <f>Riferimenti!S296</f>
        <v/>
      </c>
      <c r="P302" s="37" t="str">
        <f>Riferimenti!T296</f>
        <v/>
      </c>
      <c r="Q302" s="37" t="str">
        <f>Riferimenti!U296</f>
        <v/>
      </c>
      <c r="U302" s="2" t="b">
        <f t="shared" si="4"/>
        <v>1</v>
      </c>
    </row>
    <row r="303" spans="2:21" ht="37.5" hidden="1" customHeight="1" x14ac:dyDescent="0.2">
      <c r="B303" s="31" t="s">
        <v>897</v>
      </c>
      <c r="C303" s="32" t="str">
        <f ca="1">Riferimenti!G297</f>
        <v/>
      </c>
      <c r="D303" s="32" t="str">
        <f>Riferimenti!H297</f>
        <v/>
      </c>
      <c r="E303" s="33" t="e">
        <f>VLOOKUP(Riferimenti!I297,Riferimenti!$A$2:$B$6,2,0)</f>
        <v>#N/A</v>
      </c>
      <c r="F303" s="32" t="str">
        <f>Riferimenti!J297</f>
        <v/>
      </c>
      <c r="G303" s="33" t="e">
        <f ca="1">VLOOKUP(Riferimenti!K297,Riferimenti!$A$20:$B$23,2,0)</f>
        <v>#N/A</v>
      </c>
      <c r="H303" s="37" t="str">
        <f>Riferimenti!L297</f>
        <v/>
      </c>
      <c r="I303" s="37" t="str">
        <f>Riferimenti!M297</f>
        <v/>
      </c>
      <c r="J303" s="37" t="str">
        <f>Riferimenti!N297</f>
        <v/>
      </c>
      <c r="K303" s="37" t="str">
        <f>Riferimenti!O297</f>
        <v/>
      </c>
      <c r="L303" s="37" t="str">
        <f>Riferimenti!P297</f>
        <v/>
      </c>
      <c r="M303" s="37" t="str">
        <f>Riferimenti!Q297</f>
        <v/>
      </c>
      <c r="N303" s="37" t="str">
        <f>Riferimenti!R297</f>
        <v/>
      </c>
      <c r="O303" s="37" t="str">
        <f>Riferimenti!S297</f>
        <v/>
      </c>
      <c r="P303" s="37" t="str">
        <f>Riferimenti!T297</f>
        <v/>
      </c>
      <c r="Q303" s="37" t="str">
        <f>Riferimenti!U297</f>
        <v/>
      </c>
      <c r="U303" s="2" t="b">
        <f t="shared" si="4"/>
        <v>1</v>
      </c>
    </row>
    <row r="304" spans="2:21" ht="37.5" hidden="1" customHeight="1" x14ac:dyDescent="0.2">
      <c r="B304" s="31" t="s">
        <v>898</v>
      </c>
      <c r="C304" s="32" t="str">
        <f ca="1">Riferimenti!G298</f>
        <v/>
      </c>
      <c r="D304" s="32" t="str">
        <f>Riferimenti!H298</f>
        <v/>
      </c>
      <c r="E304" s="33" t="e">
        <f>VLOOKUP(Riferimenti!I298,Riferimenti!$A$2:$B$6,2,0)</f>
        <v>#N/A</v>
      </c>
      <c r="F304" s="32" t="str">
        <f>Riferimenti!J298</f>
        <v/>
      </c>
      <c r="G304" s="33" t="e">
        <f ca="1">VLOOKUP(Riferimenti!K298,Riferimenti!$A$20:$B$23,2,0)</f>
        <v>#N/A</v>
      </c>
      <c r="H304" s="37" t="str">
        <f>Riferimenti!L298</f>
        <v/>
      </c>
      <c r="I304" s="37" t="str">
        <f>Riferimenti!M298</f>
        <v/>
      </c>
      <c r="J304" s="37" t="str">
        <f>Riferimenti!N298</f>
        <v/>
      </c>
      <c r="K304" s="37" t="str">
        <f>Riferimenti!O298</f>
        <v/>
      </c>
      <c r="L304" s="37" t="str">
        <f>Riferimenti!P298</f>
        <v/>
      </c>
      <c r="M304" s="37" t="str">
        <f>Riferimenti!Q298</f>
        <v/>
      </c>
      <c r="N304" s="37" t="str">
        <f>Riferimenti!R298</f>
        <v/>
      </c>
      <c r="O304" s="37" t="str">
        <f>Riferimenti!S298</f>
        <v/>
      </c>
      <c r="P304" s="37" t="str">
        <f>Riferimenti!T298</f>
        <v/>
      </c>
      <c r="Q304" s="37" t="str">
        <f>Riferimenti!U298</f>
        <v/>
      </c>
      <c r="U304" s="2" t="b">
        <f t="shared" si="4"/>
        <v>1</v>
      </c>
    </row>
    <row r="305" spans="2:21" ht="37.5" hidden="1" customHeight="1" x14ac:dyDescent="0.2">
      <c r="B305" s="31" t="s">
        <v>899</v>
      </c>
      <c r="C305" s="32" t="str">
        <f ca="1">Riferimenti!G299</f>
        <v/>
      </c>
      <c r="D305" s="32" t="str">
        <f>Riferimenti!H299</f>
        <v/>
      </c>
      <c r="E305" s="33" t="e">
        <f>VLOOKUP(Riferimenti!I299,Riferimenti!$A$2:$B$6,2,0)</f>
        <v>#N/A</v>
      </c>
      <c r="F305" s="32" t="str">
        <f>Riferimenti!J299</f>
        <v/>
      </c>
      <c r="G305" s="33" t="e">
        <f ca="1">VLOOKUP(Riferimenti!K299,Riferimenti!$A$20:$B$23,2,0)</f>
        <v>#N/A</v>
      </c>
      <c r="H305" s="37" t="str">
        <f>Riferimenti!L299</f>
        <v/>
      </c>
      <c r="I305" s="37" t="str">
        <f>Riferimenti!M299</f>
        <v/>
      </c>
      <c r="J305" s="37" t="str">
        <f>Riferimenti!N299</f>
        <v/>
      </c>
      <c r="K305" s="37" t="str">
        <f>Riferimenti!O299</f>
        <v/>
      </c>
      <c r="L305" s="37" t="str">
        <f>Riferimenti!P299</f>
        <v/>
      </c>
      <c r="M305" s="37" t="str">
        <f>Riferimenti!Q299</f>
        <v/>
      </c>
      <c r="N305" s="37" t="str">
        <f>Riferimenti!R299</f>
        <v/>
      </c>
      <c r="O305" s="37" t="str">
        <f>Riferimenti!S299</f>
        <v/>
      </c>
      <c r="P305" s="37" t="str">
        <f>Riferimenti!T299</f>
        <v/>
      </c>
      <c r="Q305" s="37" t="str">
        <f>Riferimenti!U299</f>
        <v/>
      </c>
      <c r="U305" s="2" t="b">
        <f t="shared" si="4"/>
        <v>1</v>
      </c>
    </row>
    <row r="306" spans="2:21" ht="37.5" hidden="1" customHeight="1" x14ac:dyDescent="0.2">
      <c r="B306" s="31" t="s">
        <v>900</v>
      </c>
      <c r="C306" s="32" t="str">
        <f ca="1">Riferimenti!G300</f>
        <v/>
      </c>
      <c r="D306" s="32" t="str">
        <f>Riferimenti!H300</f>
        <v/>
      </c>
      <c r="E306" s="33" t="e">
        <f>VLOOKUP(Riferimenti!I300,Riferimenti!$A$2:$B$6,2,0)</f>
        <v>#N/A</v>
      </c>
      <c r="F306" s="32" t="str">
        <f>Riferimenti!J300</f>
        <v/>
      </c>
      <c r="G306" s="33" t="e">
        <f ca="1">VLOOKUP(Riferimenti!K300,Riferimenti!$A$20:$B$23,2,0)</f>
        <v>#N/A</v>
      </c>
      <c r="H306" s="37" t="str">
        <f>Riferimenti!L300</f>
        <v/>
      </c>
      <c r="I306" s="37" t="str">
        <f>Riferimenti!M300</f>
        <v/>
      </c>
      <c r="J306" s="37" t="str">
        <f>Riferimenti!N300</f>
        <v/>
      </c>
      <c r="K306" s="37" t="str">
        <f>Riferimenti!O300</f>
        <v/>
      </c>
      <c r="L306" s="37" t="str">
        <f>Riferimenti!P300</f>
        <v/>
      </c>
      <c r="M306" s="37" t="str">
        <f>Riferimenti!Q300</f>
        <v/>
      </c>
      <c r="N306" s="37" t="str">
        <f>Riferimenti!R300</f>
        <v/>
      </c>
      <c r="O306" s="37" t="str">
        <f>Riferimenti!S300</f>
        <v/>
      </c>
      <c r="P306" s="37" t="str">
        <f>Riferimenti!T300</f>
        <v/>
      </c>
      <c r="Q306" s="37" t="str">
        <f>Riferimenti!U300</f>
        <v/>
      </c>
      <c r="U306" s="2" t="b">
        <f t="shared" si="4"/>
        <v>1</v>
      </c>
    </row>
    <row r="307" spans="2:21" ht="37.5" hidden="1" customHeight="1" x14ac:dyDescent="0.2">
      <c r="B307" s="31" t="s">
        <v>901</v>
      </c>
      <c r="C307" s="32" t="str">
        <f ca="1">Riferimenti!G301</f>
        <v/>
      </c>
      <c r="D307" s="32" t="str">
        <f>Riferimenti!H301</f>
        <v/>
      </c>
      <c r="E307" s="33" t="e">
        <f>VLOOKUP(Riferimenti!I301,Riferimenti!$A$2:$B$6,2,0)</f>
        <v>#N/A</v>
      </c>
      <c r="F307" s="32" t="str">
        <f>Riferimenti!J301</f>
        <v/>
      </c>
      <c r="G307" s="33" t="e">
        <f ca="1">VLOOKUP(Riferimenti!K301,Riferimenti!$A$20:$B$23,2,0)</f>
        <v>#N/A</v>
      </c>
      <c r="H307" s="37" t="str">
        <f>Riferimenti!L301</f>
        <v/>
      </c>
      <c r="I307" s="37" t="str">
        <f>Riferimenti!M301</f>
        <v/>
      </c>
      <c r="J307" s="37" t="str">
        <f>Riferimenti!N301</f>
        <v/>
      </c>
      <c r="K307" s="37" t="str">
        <f>Riferimenti!O301</f>
        <v/>
      </c>
      <c r="L307" s="37" t="str">
        <f>Riferimenti!P301</f>
        <v/>
      </c>
      <c r="M307" s="37" t="str">
        <f>Riferimenti!Q301</f>
        <v/>
      </c>
      <c r="N307" s="37" t="str">
        <f>Riferimenti!R301</f>
        <v/>
      </c>
      <c r="O307" s="37" t="str">
        <f>Riferimenti!S301</f>
        <v/>
      </c>
      <c r="P307" s="37" t="str">
        <f>Riferimenti!T301</f>
        <v/>
      </c>
      <c r="Q307" s="37" t="str">
        <f>Riferimenti!U301</f>
        <v/>
      </c>
      <c r="U307" s="2" t="b">
        <f t="shared" si="4"/>
        <v>1</v>
      </c>
    </row>
    <row r="308" spans="2:21" ht="37.5" hidden="1" customHeight="1" x14ac:dyDescent="0.2">
      <c r="B308" s="31" t="s">
        <v>902</v>
      </c>
      <c r="C308" s="32" t="str">
        <f ca="1">Riferimenti!G302</f>
        <v/>
      </c>
      <c r="D308" s="32" t="str">
        <f>Riferimenti!H302</f>
        <v/>
      </c>
      <c r="E308" s="33" t="e">
        <f>VLOOKUP(Riferimenti!I302,Riferimenti!$A$2:$B$6,2,0)</f>
        <v>#N/A</v>
      </c>
      <c r="F308" s="32" t="str">
        <f>Riferimenti!J302</f>
        <v/>
      </c>
      <c r="G308" s="33" t="e">
        <f ca="1">VLOOKUP(Riferimenti!K302,Riferimenti!$A$20:$B$23,2,0)</f>
        <v>#N/A</v>
      </c>
      <c r="H308" s="37" t="str">
        <f>Riferimenti!L302</f>
        <v/>
      </c>
      <c r="I308" s="37" t="str">
        <f>Riferimenti!M302</f>
        <v/>
      </c>
      <c r="J308" s="37" t="str">
        <f>Riferimenti!N302</f>
        <v/>
      </c>
      <c r="K308" s="37" t="str">
        <f>Riferimenti!O302</f>
        <v/>
      </c>
      <c r="L308" s="37" t="str">
        <f>Riferimenti!P302</f>
        <v/>
      </c>
      <c r="M308" s="37" t="str">
        <f>Riferimenti!Q302</f>
        <v/>
      </c>
      <c r="N308" s="37" t="str">
        <f>Riferimenti!R302</f>
        <v/>
      </c>
      <c r="O308" s="37" t="str">
        <f>Riferimenti!S302</f>
        <v/>
      </c>
      <c r="P308" s="37" t="str">
        <f>Riferimenti!T302</f>
        <v/>
      </c>
      <c r="Q308" s="37" t="str">
        <f>Riferimenti!U302</f>
        <v/>
      </c>
      <c r="U308" s="2" t="b">
        <f t="shared" si="4"/>
        <v>1</v>
      </c>
    </row>
    <row r="309" spans="2:21" ht="37.5" hidden="1" customHeight="1" x14ac:dyDescent="0.2">
      <c r="B309" s="31" t="s">
        <v>903</v>
      </c>
      <c r="C309" s="32" t="str">
        <f ca="1">Riferimenti!G303</f>
        <v/>
      </c>
      <c r="D309" s="32" t="str">
        <f>Riferimenti!H303</f>
        <v/>
      </c>
      <c r="E309" s="33" t="e">
        <f>VLOOKUP(Riferimenti!I303,Riferimenti!$A$2:$B$6,2,0)</f>
        <v>#N/A</v>
      </c>
      <c r="F309" s="32" t="str">
        <f>Riferimenti!J303</f>
        <v/>
      </c>
      <c r="G309" s="33" t="e">
        <f ca="1">VLOOKUP(Riferimenti!K303,Riferimenti!$A$20:$B$23,2,0)</f>
        <v>#N/A</v>
      </c>
      <c r="H309" s="37" t="str">
        <f>Riferimenti!L303</f>
        <v/>
      </c>
      <c r="I309" s="37" t="str">
        <f>Riferimenti!M303</f>
        <v/>
      </c>
      <c r="J309" s="37" t="str">
        <f>Riferimenti!N303</f>
        <v/>
      </c>
      <c r="K309" s="37" t="str">
        <f>Riferimenti!O303</f>
        <v/>
      </c>
      <c r="L309" s="37" t="str">
        <f>Riferimenti!P303</f>
        <v/>
      </c>
      <c r="M309" s="37" t="str">
        <f>Riferimenti!Q303</f>
        <v/>
      </c>
      <c r="N309" s="37" t="str">
        <f>Riferimenti!R303</f>
        <v/>
      </c>
      <c r="O309" s="37" t="str">
        <f>Riferimenti!S303</f>
        <v/>
      </c>
      <c r="P309" s="37" t="str">
        <f>Riferimenti!T303</f>
        <v/>
      </c>
      <c r="Q309" s="37" t="str">
        <f>Riferimenti!U303</f>
        <v/>
      </c>
      <c r="U309" s="2" t="b">
        <f t="shared" si="4"/>
        <v>1</v>
      </c>
    </row>
    <row r="310" spans="2:21" ht="37.5" hidden="1" customHeight="1" x14ac:dyDescent="0.2">
      <c r="B310" s="31" t="s">
        <v>904</v>
      </c>
      <c r="C310" s="32" t="str">
        <f ca="1">Riferimenti!G304</f>
        <v/>
      </c>
      <c r="D310" s="32" t="str">
        <f>Riferimenti!H304</f>
        <v/>
      </c>
      <c r="E310" s="33" t="e">
        <f>VLOOKUP(Riferimenti!I304,Riferimenti!$A$2:$B$6,2,0)</f>
        <v>#N/A</v>
      </c>
      <c r="F310" s="32" t="str">
        <f>Riferimenti!J304</f>
        <v/>
      </c>
      <c r="G310" s="33" t="e">
        <f ca="1">VLOOKUP(Riferimenti!K304,Riferimenti!$A$20:$B$23,2,0)</f>
        <v>#N/A</v>
      </c>
      <c r="H310" s="37" t="str">
        <f>Riferimenti!L304</f>
        <v/>
      </c>
      <c r="I310" s="37" t="str">
        <f>Riferimenti!M304</f>
        <v/>
      </c>
      <c r="J310" s="37" t="str">
        <f>Riferimenti!N304</f>
        <v/>
      </c>
      <c r="K310" s="37" t="str">
        <f>Riferimenti!O304</f>
        <v/>
      </c>
      <c r="L310" s="37" t="str">
        <f>Riferimenti!P304</f>
        <v/>
      </c>
      <c r="M310" s="37" t="str">
        <f>Riferimenti!Q304</f>
        <v/>
      </c>
      <c r="N310" s="37" t="str">
        <f>Riferimenti!R304</f>
        <v/>
      </c>
      <c r="O310" s="37" t="str">
        <f>Riferimenti!S304</f>
        <v/>
      </c>
      <c r="P310" s="37" t="str">
        <f>Riferimenti!T304</f>
        <v/>
      </c>
      <c r="Q310" s="37" t="str">
        <f>Riferimenti!U304</f>
        <v/>
      </c>
      <c r="U310" s="2" t="b">
        <f t="shared" si="4"/>
        <v>1</v>
      </c>
    </row>
    <row r="311" spans="2:21" ht="37.5" hidden="1" customHeight="1" x14ac:dyDescent="0.2">
      <c r="B311" s="31" t="s">
        <v>905</v>
      </c>
      <c r="C311" s="32" t="str">
        <f ca="1">Riferimenti!G305</f>
        <v/>
      </c>
      <c r="D311" s="32" t="str">
        <f>Riferimenti!H305</f>
        <v/>
      </c>
      <c r="E311" s="33" t="e">
        <f>VLOOKUP(Riferimenti!I305,Riferimenti!$A$2:$B$6,2,0)</f>
        <v>#N/A</v>
      </c>
      <c r="F311" s="32" t="str">
        <f>Riferimenti!J305</f>
        <v/>
      </c>
      <c r="G311" s="33" t="e">
        <f ca="1">VLOOKUP(Riferimenti!K305,Riferimenti!$A$20:$B$23,2,0)</f>
        <v>#N/A</v>
      </c>
      <c r="H311" s="37" t="str">
        <f>Riferimenti!L305</f>
        <v/>
      </c>
      <c r="I311" s="37" t="str">
        <f>Riferimenti!M305</f>
        <v/>
      </c>
      <c r="J311" s="37" t="str">
        <f>Riferimenti!N305</f>
        <v/>
      </c>
      <c r="K311" s="37" t="str">
        <f>Riferimenti!O305</f>
        <v/>
      </c>
      <c r="L311" s="37" t="str">
        <f>Riferimenti!P305</f>
        <v/>
      </c>
      <c r="M311" s="37" t="str">
        <f>Riferimenti!Q305</f>
        <v/>
      </c>
      <c r="N311" s="37" t="str">
        <f>Riferimenti!R305</f>
        <v/>
      </c>
      <c r="O311" s="37" t="str">
        <f>Riferimenti!S305</f>
        <v/>
      </c>
      <c r="P311" s="37" t="str">
        <f>Riferimenti!T305</f>
        <v/>
      </c>
      <c r="Q311" s="37" t="str">
        <f>Riferimenti!U305</f>
        <v/>
      </c>
      <c r="U311" s="2" t="b">
        <f t="shared" si="4"/>
        <v>1</v>
      </c>
    </row>
    <row r="312" spans="2:21" ht="37.5" hidden="1" customHeight="1" x14ac:dyDescent="0.2">
      <c r="B312" s="31" t="s">
        <v>906</v>
      </c>
      <c r="C312" s="32" t="str">
        <f ca="1">Riferimenti!G306</f>
        <v/>
      </c>
      <c r="D312" s="32" t="str">
        <f>Riferimenti!H306</f>
        <v/>
      </c>
      <c r="E312" s="33" t="e">
        <f>VLOOKUP(Riferimenti!I306,Riferimenti!$A$2:$B$6,2,0)</f>
        <v>#N/A</v>
      </c>
      <c r="F312" s="32" t="str">
        <f>Riferimenti!J306</f>
        <v/>
      </c>
      <c r="G312" s="33" t="e">
        <f ca="1">VLOOKUP(Riferimenti!K306,Riferimenti!$A$20:$B$23,2,0)</f>
        <v>#N/A</v>
      </c>
      <c r="H312" s="37" t="str">
        <f>Riferimenti!L306</f>
        <v/>
      </c>
      <c r="I312" s="37" t="str">
        <f>Riferimenti!M306</f>
        <v/>
      </c>
      <c r="J312" s="37" t="str">
        <f>Riferimenti!N306</f>
        <v/>
      </c>
      <c r="K312" s="37" t="str">
        <f>Riferimenti!O306</f>
        <v/>
      </c>
      <c r="L312" s="37" t="str">
        <f>Riferimenti!P306</f>
        <v/>
      </c>
      <c r="M312" s="37" t="str">
        <f>Riferimenti!Q306</f>
        <v/>
      </c>
      <c r="N312" s="37" t="str">
        <f>Riferimenti!R306</f>
        <v/>
      </c>
      <c r="O312" s="37" t="str">
        <f>Riferimenti!S306</f>
        <v/>
      </c>
      <c r="P312" s="37" t="str">
        <f>Riferimenti!T306</f>
        <v/>
      </c>
      <c r="Q312" s="37" t="str">
        <f>Riferimenti!U306</f>
        <v/>
      </c>
      <c r="U312" s="2" t="b">
        <f t="shared" si="4"/>
        <v>1</v>
      </c>
    </row>
    <row r="313" spans="2:21" ht="37.5" hidden="1" customHeight="1" x14ac:dyDescent="0.2">
      <c r="B313" s="31" t="s">
        <v>907</v>
      </c>
      <c r="C313" s="32" t="str">
        <f ca="1">Riferimenti!G307</f>
        <v/>
      </c>
      <c r="D313" s="32" t="str">
        <f>Riferimenti!H307</f>
        <v/>
      </c>
      <c r="E313" s="33" t="e">
        <f>VLOOKUP(Riferimenti!I307,Riferimenti!$A$2:$B$6,2,0)</f>
        <v>#N/A</v>
      </c>
      <c r="F313" s="32" t="str">
        <f>Riferimenti!J307</f>
        <v/>
      </c>
      <c r="G313" s="33" t="e">
        <f ca="1">VLOOKUP(Riferimenti!K307,Riferimenti!$A$20:$B$23,2,0)</f>
        <v>#N/A</v>
      </c>
      <c r="H313" s="37" t="str">
        <f>Riferimenti!L307</f>
        <v/>
      </c>
      <c r="I313" s="37" t="str">
        <f>Riferimenti!M307</f>
        <v/>
      </c>
      <c r="J313" s="37" t="str">
        <f>Riferimenti!N307</f>
        <v/>
      </c>
      <c r="K313" s="37" t="str">
        <f>Riferimenti!O307</f>
        <v/>
      </c>
      <c r="L313" s="37" t="str">
        <f>Riferimenti!P307</f>
        <v/>
      </c>
      <c r="M313" s="37" t="str">
        <f>Riferimenti!Q307</f>
        <v/>
      </c>
      <c r="N313" s="37" t="str">
        <f>Riferimenti!R307</f>
        <v/>
      </c>
      <c r="O313" s="37" t="str">
        <f>Riferimenti!S307</f>
        <v/>
      </c>
      <c r="P313" s="37" t="str">
        <f>Riferimenti!T307</f>
        <v/>
      </c>
      <c r="Q313" s="37" t="str">
        <f>Riferimenti!U307</f>
        <v/>
      </c>
      <c r="U313" s="2" t="b">
        <f t="shared" si="4"/>
        <v>1</v>
      </c>
    </row>
    <row r="314" spans="2:21" ht="37.5" hidden="1" customHeight="1" x14ac:dyDescent="0.2">
      <c r="B314" s="31" t="s">
        <v>908</v>
      </c>
      <c r="C314" s="32" t="str">
        <f ca="1">Riferimenti!G308</f>
        <v/>
      </c>
      <c r="D314" s="32" t="str">
        <f>Riferimenti!H308</f>
        <v/>
      </c>
      <c r="E314" s="33" t="e">
        <f>VLOOKUP(Riferimenti!I308,Riferimenti!$A$2:$B$6,2,0)</f>
        <v>#N/A</v>
      </c>
      <c r="F314" s="32" t="str">
        <f>Riferimenti!J308</f>
        <v/>
      </c>
      <c r="G314" s="33" t="e">
        <f ca="1">VLOOKUP(Riferimenti!K308,Riferimenti!$A$20:$B$23,2,0)</f>
        <v>#N/A</v>
      </c>
      <c r="H314" s="37" t="str">
        <f>Riferimenti!L308</f>
        <v/>
      </c>
      <c r="I314" s="37" t="str">
        <f>Riferimenti!M308</f>
        <v/>
      </c>
      <c r="J314" s="37" t="str">
        <f>Riferimenti!N308</f>
        <v/>
      </c>
      <c r="K314" s="37" t="str">
        <f>Riferimenti!O308</f>
        <v/>
      </c>
      <c r="L314" s="37" t="str">
        <f>Riferimenti!P308</f>
        <v/>
      </c>
      <c r="M314" s="37" t="str">
        <f>Riferimenti!Q308</f>
        <v/>
      </c>
      <c r="N314" s="37" t="str">
        <f>Riferimenti!R308</f>
        <v/>
      </c>
      <c r="O314" s="37" t="str">
        <f>Riferimenti!S308</f>
        <v/>
      </c>
      <c r="P314" s="37" t="str">
        <f>Riferimenti!T308</f>
        <v/>
      </c>
      <c r="Q314" s="37" t="str">
        <f>Riferimenti!U308</f>
        <v/>
      </c>
      <c r="U314" s="2" t="b">
        <f t="shared" si="4"/>
        <v>1</v>
      </c>
    </row>
    <row r="315" spans="2:21" ht="37.5" hidden="1" customHeight="1" x14ac:dyDescent="0.2">
      <c r="B315" s="31" t="s">
        <v>909</v>
      </c>
      <c r="C315" s="32" t="str">
        <f ca="1">Riferimenti!G309</f>
        <v/>
      </c>
      <c r="D315" s="32" t="str">
        <f>Riferimenti!H309</f>
        <v/>
      </c>
      <c r="E315" s="33" t="e">
        <f>VLOOKUP(Riferimenti!I309,Riferimenti!$A$2:$B$6,2,0)</f>
        <v>#N/A</v>
      </c>
      <c r="F315" s="32" t="str">
        <f>Riferimenti!J309</f>
        <v/>
      </c>
      <c r="G315" s="33" t="e">
        <f ca="1">VLOOKUP(Riferimenti!K309,Riferimenti!$A$20:$B$23,2,0)</f>
        <v>#N/A</v>
      </c>
      <c r="H315" s="37" t="str">
        <f>Riferimenti!L309</f>
        <v/>
      </c>
      <c r="I315" s="37" t="str">
        <f>Riferimenti!M309</f>
        <v/>
      </c>
      <c r="J315" s="37" t="str">
        <f>Riferimenti!N309</f>
        <v/>
      </c>
      <c r="K315" s="37" t="str">
        <f>Riferimenti!O309</f>
        <v/>
      </c>
      <c r="L315" s="37" t="str">
        <f>Riferimenti!P309</f>
        <v/>
      </c>
      <c r="M315" s="37" t="str">
        <f>Riferimenti!Q309</f>
        <v/>
      </c>
      <c r="N315" s="37" t="str">
        <f>Riferimenti!R309</f>
        <v/>
      </c>
      <c r="O315" s="37" t="str">
        <f>Riferimenti!S309</f>
        <v/>
      </c>
      <c r="P315" s="37" t="str">
        <f>Riferimenti!T309</f>
        <v/>
      </c>
      <c r="Q315" s="37" t="str">
        <f>Riferimenti!U309</f>
        <v/>
      </c>
      <c r="U315" s="2" t="b">
        <f t="shared" si="4"/>
        <v>1</v>
      </c>
    </row>
    <row r="316" spans="2:21" ht="37.5" hidden="1" customHeight="1" x14ac:dyDescent="0.2">
      <c r="B316" s="31" t="s">
        <v>910</v>
      </c>
      <c r="C316" s="32" t="str">
        <f ca="1">Riferimenti!G310</f>
        <v/>
      </c>
      <c r="D316" s="32" t="str">
        <f>Riferimenti!H310</f>
        <v/>
      </c>
      <c r="E316" s="33" t="e">
        <f>VLOOKUP(Riferimenti!I310,Riferimenti!$A$2:$B$6,2,0)</f>
        <v>#N/A</v>
      </c>
      <c r="F316" s="32" t="str">
        <f>Riferimenti!J310</f>
        <v/>
      </c>
      <c r="G316" s="33" t="e">
        <f ca="1">VLOOKUP(Riferimenti!K310,Riferimenti!$A$20:$B$23,2,0)</f>
        <v>#N/A</v>
      </c>
      <c r="H316" s="37" t="str">
        <f>Riferimenti!L310</f>
        <v/>
      </c>
      <c r="I316" s="37" t="str">
        <f>Riferimenti!M310</f>
        <v/>
      </c>
      <c r="J316" s="37" t="str">
        <f>Riferimenti!N310</f>
        <v/>
      </c>
      <c r="K316" s="37" t="str">
        <f>Riferimenti!O310</f>
        <v/>
      </c>
      <c r="L316" s="37" t="str">
        <f>Riferimenti!P310</f>
        <v/>
      </c>
      <c r="M316" s="37" t="str">
        <f>Riferimenti!Q310</f>
        <v/>
      </c>
      <c r="N316" s="37" t="str">
        <f>Riferimenti!R310</f>
        <v/>
      </c>
      <c r="O316" s="37" t="str">
        <f>Riferimenti!S310</f>
        <v/>
      </c>
      <c r="P316" s="37" t="str">
        <f>Riferimenti!T310</f>
        <v/>
      </c>
      <c r="Q316" s="37" t="str">
        <f>Riferimenti!U310</f>
        <v/>
      </c>
      <c r="U316" s="2" t="b">
        <f t="shared" si="4"/>
        <v>1</v>
      </c>
    </row>
    <row r="317" spans="2:21" ht="37.5" hidden="1" customHeight="1" x14ac:dyDescent="0.2">
      <c r="B317" s="31" t="s">
        <v>911</v>
      </c>
      <c r="C317" s="32" t="str">
        <f ca="1">Riferimenti!G311</f>
        <v/>
      </c>
      <c r="D317" s="32" t="str">
        <f>Riferimenti!H311</f>
        <v/>
      </c>
      <c r="E317" s="33" t="e">
        <f>VLOOKUP(Riferimenti!I311,Riferimenti!$A$2:$B$6,2,0)</f>
        <v>#N/A</v>
      </c>
      <c r="F317" s="32" t="str">
        <f>Riferimenti!J311</f>
        <v/>
      </c>
      <c r="G317" s="33" t="e">
        <f ca="1">VLOOKUP(Riferimenti!K311,Riferimenti!$A$20:$B$23,2,0)</f>
        <v>#N/A</v>
      </c>
      <c r="H317" s="37" t="str">
        <f>Riferimenti!L311</f>
        <v/>
      </c>
      <c r="I317" s="37" t="str">
        <f>Riferimenti!M311</f>
        <v/>
      </c>
      <c r="J317" s="37" t="str">
        <f>Riferimenti!N311</f>
        <v/>
      </c>
      <c r="K317" s="37" t="str">
        <f>Riferimenti!O311</f>
        <v/>
      </c>
      <c r="L317" s="37" t="str">
        <f>Riferimenti!P311</f>
        <v/>
      </c>
      <c r="M317" s="37" t="str">
        <f>Riferimenti!Q311</f>
        <v/>
      </c>
      <c r="N317" s="37" t="str">
        <f>Riferimenti!R311</f>
        <v/>
      </c>
      <c r="O317" s="37" t="str">
        <f>Riferimenti!S311</f>
        <v/>
      </c>
      <c r="P317" s="37" t="str">
        <f>Riferimenti!T311</f>
        <v/>
      </c>
      <c r="Q317" s="37" t="str">
        <f>Riferimenti!U311</f>
        <v/>
      </c>
      <c r="U317" s="2" t="b">
        <f t="shared" si="4"/>
        <v>1</v>
      </c>
    </row>
    <row r="318" spans="2:21" ht="37.5" hidden="1" customHeight="1" x14ac:dyDescent="0.2">
      <c r="B318" s="31" t="s">
        <v>912</v>
      </c>
      <c r="C318" s="32" t="str">
        <f ca="1">Riferimenti!G312</f>
        <v/>
      </c>
      <c r="D318" s="32" t="str">
        <f>Riferimenti!H312</f>
        <v/>
      </c>
      <c r="E318" s="33" t="e">
        <f>VLOOKUP(Riferimenti!I312,Riferimenti!$A$2:$B$6,2,0)</f>
        <v>#N/A</v>
      </c>
      <c r="F318" s="32" t="str">
        <f>Riferimenti!J312</f>
        <v/>
      </c>
      <c r="G318" s="33" t="e">
        <f ca="1">VLOOKUP(Riferimenti!K312,Riferimenti!$A$20:$B$23,2,0)</f>
        <v>#N/A</v>
      </c>
      <c r="H318" s="37" t="str">
        <f>Riferimenti!L312</f>
        <v/>
      </c>
      <c r="I318" s="37" t="str">
        <f>Riferimenti!M312</f>
        <v/>
      </c>
      <c r="J318" s="37" t="str">
        <f>Riferimenti!N312</f>
        <v/>
      </c>
      <c r="K318" s="37" t="str">
        <f>Riferimenti!O312</f>
        <v/>
      </c>
      <c r="L318" s="37" t="str">
        <f>Riferimenti!P312</f>
        <v/>
      </c>
      <c r="M318" s="37" t="str">
        <f>Riferimenti!Q312</f>
        <v/>
      </c>
      <c r="N318" s="37" t="str">
        <f>Riferimenti!R312</f>
        <v/>
      </c>
      <c r="O318" s="37" t="str">
        <f>Riferimenti!S312</f>
        <v/>
      </c>
      <c r="P318" s="37" t="str">
        <f>Riferimenti!T312</f>
        <v/>
      </c>
      <c r="Q318" s="37" t="str">
        <f>Riferimenti!U312</f>
        <v/>
      </c>
      <c r="U318" s="2" t="b">
        <f t="shared" si="4"/>
        <v>1</v>
      </c>
    </row>
    <row r="319" spans="2:21" ht="37.5" hidden="1" customHeight="1" x14ac:dyDescent="0.2">
      <c r="B319" s="31" t="s">
        <v>913</v>
      </c>
      <c r="C319" s="32" t="str">
        <f ca="1">Riferimenti!G313</f>
        <v/>
      </c>
      <c r="D319" s="32" t="str">
        <f>Riferimenti!H313</f>
        <v/>
      </c>
      <c r="E319" s="33" t="e">
        <f>VLOOKUP(Riferimenti!I313,Riferimenti!$A$2:$B$6,2,0)</f>
        <v>#N/A</v>
      </c>
      <c r="F319" s="32" t="str">
        <f>Riferimenti!J313</f>
        <v/>
      </c>
      <c r="G319" s="33" t="e">
        <f ca="1">VLOOKUP(Riferimenti!K313,Riferimenti!$A$20:$B$23,2,0)</f>
        <v>#N/A</v>
      </c>
      <c r="H319" s="37" t="str">
        <f>Riferimenti!L313</f>
        <v/>
      </c>
      <c r="I319" s="37" t="str">
        <f>Riferimenti!M313</f>
        <v/>
      </c>
      <c r="J319" s="37" t="str">
        <f>Riferimenti!N313</f>
        <v/>
      </c>
      <c r="K319" s="37" t="str">
        <f>Riferimenti!O313</f>
        <v/>
      </c>
      <c r="L319" s="37" t="str">
        <f>Riferimenti!P313</f>
        <v/>
      </c>
      <c r="M319" s="37" t="str">
        <f>Riferimenti!Q313</f>
        <v/>
      </c>
      <c r="N319" s="37" t="str">
        <f>Riferimenti!R313</f>
        <v/>
      </c>
      <c r="O319" s="37" t="str">
        <f>Riferimenti!S313</f>
        <v/>
      </c>
      <c r="P319" s="37" t="str">
        <f>Riferimenti!T313</f>
        <v/>
      </c>
      <c r="Q319" s="37" t="str">
        <f>Riferimenti!U313</f>
        <v/>
      </c>
      <c r="U319" s="2" t="b">
        <f t="shared" si="4"/>
        <v>1</v>
      </c>
    </row>
    <row r="320" spans="2:21" ht="37.5" hidden="1" customHeight="1" x14ac:dyDescent="0.2">
      <c r="B320" s="31" t="s">
        <v>914</v>
      </c>
      <c r="C320" s="32" t="str">
        <f ca="1">Riferimenti!G314</f>
        <v/>
      </c>
      <c r="D320" s="32" t="str">
        <f>Riferimenti!H314</f>
        <v/>
      </c>
      <c r="E320" s="33" t="e">
        <f>VLOOKUP(Riferimenti!I314,Riferimenti!$A$2:$B$6,2,0)</f>
        <v>#N/A</v>
      </c>
      <c r="F320" s="32" t="str">
        <f>Riferimenti!J314</f>
        <v/>
      </c>
      <c r="G320" s="33" t="e">
        <f ca="1">VLOOKUP(Riferimenti!K314,Riferimenti!$A$20:$B$23,2,0)</f>
        <v>#N/A</v>
      </c>
      <c r="H320" s="37" t="str">
        <f>Riferimenti!L314</f>
        <v/>
      </c>
      <c r="I320" s="37" t="str">
        <f>Riferimenti!M314</f>
        <v/>
      </c>
      <c r="J320" s="37" t="str">
        <f>Riferimenti!N314</f>
        <v/>
      </c>
      <c r="K320" s="37" t="str">
        <f>Riferimenti!O314</f>
        <v/>
      </c>
      <c r="L320" s="37" t="str">
        <f>Riferimenti!P314</f>
        <v/>
      </c>
      <c r="M320" s="37" t="str">
        <f>Riferimenti!Q314</f>
        <v/>
      </c>
      <c r="N320" s="37" t="str">
        <f>Riferimenti!R314</f>
        <v/>
      </c>
      <c r="O320" s="37" t="str">
        <f>Riferimenti!S314</f>
        <v/>
      </c>
      <c r="P320" s="37" t="str">
        <f>Riferimenti!T314</f>
        <v/>
      </c>
      <c r="Q320" s="37" t="str">
        <f>Riferimenti!U314</f>
        <v/>
      </c>
      <c r="U320" s="2" t="b">
        <f t="shared" si="4"/>
        <v>1</v>
      </c>
    </row>
    <row r="321" spans="2:21" ht="37.5" hidden="1" customHeight="1" x14ac:dyDescent="0.2">
      <c r="B321" s="31" t="s">
        <v>915</v>
      </c>
      <c r="C321" s="32" t="str">
        <f ca="1">Riferimenti!G315</f>
        <v/>
      </c>
      <c r="D321" s="32" t="str">
        <f>Riferimenti!H315</f>
        <v/>
      </c>
      <c r="E321" s="33" t="e">
        <f>VLOOKUP(Riferimenti!I315,Riferimenti!$A$2:$B$6,2,0)</f>
        <v>#N/A</v>
      </c>
      <c r="F321" s="32" t="str">
        <f>Riferimenti!J315</f>
        <v/>
      </c>
      <c r="G321" s="33" t="e">
        <f ca="1">VLOOKUP(Riferimenti!K315,Riferimenti!$A$20:$B$23,2,0)</f>
        <v>#N/A</v>
      </c>
      <c r="H321" s="37" t="str">
        <f>Riferimenti!L315</f>
        <v/>
      </c>
      <c r="I321" s="37" t="str">
        <f>Riferimenti!M315</f>
        <v/>
      </c>
      <c r="J321" s="37" t="str">
        <f>Riferimenti!N315</f>
        <v/>
      </c>
      <c r="K321" s="37" t="str">
        <f>Riferimenti!O315</f>
        <v/>
      </c>
      <c r="L321" s="37" t="str">
        <f>Riferimenti!P315</f>
        <v/>
      </c>
      <c r="M321" s="37" t="str">
        <f>Riferimenti!Q315</f>
        <v/>
      </c>
      <c r="N321" s="37" t="str">
        <f>Riferimenti!R315</f>
        <v/>
      </c>
      <c r="O321" s="37" t="str">
        <f>Riferimenti!S315</f>
        <v/>
      </c>
      <c r="P321" s="37" t="str">
        <f>Riferimenti!T315</f>
        <v/>
      </c>
      <c r="Q321" s="37" t="str">
        <f>Riferimenti!U315</f>
        <v/>
      </c>
      <c r="U321" s="2" t="b">
        <f t="shared" si="4"/>
        <v>1</v>
      </c>
    </row>
    <row r="322" spans="2:21" ht="37.5" hidden="1" customHeight="1" x14ac:dyDescent="0.2">
      <c r="B322" s="31" t="s">
        <v>916</v>
      </c>
      <c r="C322" s="32" t="str">
        <f ca="1">Riferimenti!G316</f>
        <v/>
      </c>
      <c r="D322" s="32" t="str">
        <f>Riferimenti!H316</f>
        <v/>
      </c>
      <c r="E322" s="33" t="e">
        <f>VLOOKUP(Riferimenti!I316,Riferimenti!$A$2:$B$6,2,0)</f>
        <v>#N/A</v>
      </c>
      <c r="F322" s="32" t="str">
        <f>Riferimenti!J316</f>
        <v/>
      </c>
      <c r="G322" s="33" t="e">
        <f ca="1">VLOOKUP(Riferimenti!K316,Riferimenti!$A$20:$B$23,2,0)</f>
        <v>#N/A</v>
      </c>
      <c r="H322" s="37" t="str">
        <f>Riferimenti!L316</f>
        <v/>
      </c>
      <c r="I322" s="37" t="str">
        <f>Riferimenti!M316</f>
        <v/>
      </c>
      <c r="J322" s="37" t="str">
        <f>Riferimenti!N316</f>
        <v/>
      </c>
      <c r="K322" s="37" t="str">
        <f>Riferimenti!O316</f>
        <v/>
      </c>
      <c r="L322" s="37" t="str">
        <f>Riferimenti!P316</f>
        <v/>
      </c>
      <c r="M322" s="37" t="str">
        <f>Riferimenti!Q316</f>
        <v/>
      </c>
      <c r="N322" s="37" t="str">
        <f>Riferimenti!R316</f>
        <v/>
      </c>
      <c r="O322" s="37" t="str">
        <f>Riferimenti!S316</f>
        <v/>
      </c>
      <c r="P322" s="37" t="str">
        <f>Riferimenti!T316</f>
        <v/>
      </c>
      <c r="Q322" s="37" t="str">
        <f>Riferimenti!U316</f>
        <v/>
      </c>
      <c r="U322" s="2" t="b">
        <f t="shared" si="4"/>
        <v>1</v>
      </c>
    </row>
    <row r="323" spans="2:21" ht="37.5" hidden="1" customHeight="1" x14ac:dyDescent="0.2">
      <c r="B323" s="31" t="s">
        <v>917</v>
      </c>
      <c r="C323" s="32" t="str">
        <f ca="1">Riferimenti!G317</f>
        <v/>
      </c>
      <c r="D323" s="32" t="str">
        <f>Riferimenti!H317</f>
        <v/>
      </c>
      <c r="E323" s="33" t="e">
        <f>VLOOKUP(Riferimenti!I317,Riferimenti!$A$2:$B$6,2,0)</f>
        <v>#N/A</v>
      </c>
      <c r="F323" s="32" t="str">
        <f>Riferimenti!J317</f>
        <v/>
      </c>
      <c r="G323" s="33" t="e">
        <f ca="1">VLOOKUP(Riferimenti!K317,Riferimenti!$A$20:$B$23,2,0)</f>
        <v>#N/A</v>
      </c>
      <c r="H323" s="37" t="str">
        <f>Riferimenti!L317</f>
        <v/>
      </c>
      <c r="I323" s="37" t="str">
        <f>Riferimenti!M317</f>
        <v/>
      </c>
      <c r="J323" s="37" t="str">
        <f>Riferimenti!N317</f>
        <v/>
      </c>
      <c r="K323" s="37" t="str">
        <f>Riferimenti!O317</f>
        <v/>
      </c>
      <c r="L323" s="37" t="str">
        <f>Riferimenti!P317</f>
        <v/>
      </c>
      <c r="M323" s="37" t="str">
        <f>Riferimenti!Q317</f>
        <v/>
      </c>
      <c r="N323" s="37" t="str">
        <f>Riferimenti!R317</f>
        <v/>
      </c>
      <c r="O323" s="37" t="str">
        <f>Riferimenti!S317</f>
        <v/>
      </c>
      <c r="P323" s="37" t="str">
        <f>Riferimenti!T317</f>
        <v/>
      </c>
      <c r="Q323" s="37" t="str">
        <f>Riferimenti!U317</f>
        <v/>
      </c>
      <c r="U323" s="2" t="b">
        <f t="shared" si="4"/>
        <v>1</v>
      </c>
    </row>
    <row r="324" spans="2:21" ht="37.5" hidden="1" customHeight="1" x14ac:dyDescent="0.2">
      <c r="B324" s="31" t="s">
        <v>918</v>
      </c>
      <c r="C324" s="32" t="str">
        <f ca="1">Riferimenti!G318</f>
        <v/>
      </c>
      <c r="D324" s="32" t="str">
        <f>Riferimenti!H318</f>
        <v/>
      </c>
      <c r="E324" s="33" t="e">
        <f>VLOOKUP(Riferimenti!I318,Riferimenti!$A$2:$B$6,2,0)</f>
        <v>#N/A</v>
      </c>
      <c r="F324" s="32" t="str">
        <f>Riferimenti!J318</f>
        <v/>
      </c>
      <c r="G324" s="33" t="e">
        <f ca="1">VLOOKUP(Riferimenti!K318,Riferimenti!$A$20:$B$23,2,0)</f>
        <v>#N/A</v>
      </c>
      <c r="H324" s="37" t="str">
        <f>Riferimenti!L318</f>
        <v/>
      </c>
      <c r="I324" s="37" t="str">
        <f>Riferimenti!M318</f>
        <v/>
      </c>
      <c r="J324" s="37" t="str">
        <f>Riferimenti!N318</f>
        <v/>
      </c>
      <c r="K324" s="37" t="str">
        <f>Riferimenti!O318</f>
        <v/>
      </c>
      <c r="L324" s="37" t="str">
        <f>Riferimenti!P318</f>
        <v/>
      </c>
      <c r="M324" s="37" t="str">
        <f>Riferimenti!Q318</f>
        <v/>
      </c>
      <c r="N324" s="37" t="str">
        <f>Riferimenti!R318</f>
        <v/>
      </c>
      <c r="O324" s="37" t="str">
        <f>Riferimenti!S318</f>
        <v/>
      </c>
      <c r="P324" s="37" t="str">
        <f>Riferimenti!T318</f>
        <v/>
      </c>
      <c r="Q324" s="37" t="str">
        <f>Riferimenti!U318</f>
        <v/>
      </c>
      <c r="U324" s="2" t="b">
        <f t="shared" si="4"/>
        <v>1</v>
      </c>
    </row>
    <row r="325" spans="2:21" ht="37.5" hidden="1" customHeight="1" x14ac:dyDescent="0.2">
      <c r="B325" s="31" t="s">
        <v>919</v>
      </c>
      <c r="C325" s="32" t="str">
        <f ca="1">Riferimenti!G319</f>
        <v/>
      </c>
      <c r="D325" s="32" t="str">
        <f>Riferimenti!H319</f>
        <v/>
      </c>
      <c r="E325" s="33" t="e">
        <f>VLOOKUP(Riferimenti!I319,Riferimenti!$A$2:$B$6,2,0)</f>
        <v>#N/A</v>
      </c>
      <c r="F325" s="32" t="str">
        <f>Riferimenti!J319</f>
        <v/>
      </c>
      <c r="G325" s="33" t="e">
        <f ca="1">VLOOKUP(Riferimenti!K319,Riferimenti!$A$20:$B$23,2,0)</f>
        <v>#N/A</v>
      </c>
      <c r="H325" s="37" t="str">
        <f>Riferimenti!L319</f>
        <v/>
      </c>
      <c r="I325" s="37" t="str">
        <f>Riferimenti!M319</f>
        <v/>
      </c>
      <c r="J325" s="37" t="str">
        <f>Riferimenti!N319</f>
        <v/>
      </c>
      <c r="K325" s="37" t="str">
        <f>Riferimenti!O319</f>
        <v/>
      </c>
      <c r="L325" s="37" t="str">
        <f>Riferimenti!P319</f>
        <v/>
      </c>
      <c r="M325" s="37" t="str">
        <f>Riferimenti!Q319</f>
        <v/>
      </c>
      <c r="N325" s="37" t="str">
        <f>Riferimenti!R319</f>
        <v/>
      </c>
      <c r="O325" s="37" t="str">
        <f>Riferimenti!S319</f>
        <v/>
      </c>
      <c r="P325" s="37" t="str">
        <f>Riferimenti!T319</f>
        <v/>
      </c>
      <c r="Q325" s="37" t="str">
        <f>Riferimenti!U319</f>
        <v/>
      </c>
      <c r="U325" s="2" t="b">
        <f t="shared" si="4"/>
        <v>1</v>
      </c>
    </row>
    <row r="326" spans="2:21" ht="37.5" hidden="1" customHeight="1" x14ac:dyDescent="0.2">
      <c r="B326" s="31" t="s">
        <v>920</v>
      </c>
      <c r="C326" s="32" t="str">
        <f ca="1">Riferimenti!G320</f>
        <v/>
      </c>
      <c r="D326" s="32" t="str">
        <f>Riferimenti!H320</f>
        <v/>
      </c>
      <c r="E326" s="33" t="e">
        <f>VLOOKUP(Riferimenti!I320,Riferimenti!$A$2:$B$6,2,0)</f>
        <v>#N/A</v>
      </c>
      <c r="F326" s="32" t="str">
        <f>Riferimenti!J320</f>
        <v/>
      </c>
      <c r="G326" s="33" t="e">
        <f ca="1">VLOOKUP(Riferimenti!K320,Riferimenti!$A$20:$B$23,2,0)</f>
        <v>#N/A</v>
      </c>
      <c r="H326" s="37" t="str">
        <f>Riferimenti!L320</f>
        <v/>
      </c>
      <c r="I326" s="37" t="str">
        <f>Riferimenti!M320</f>
        <v/>
      </c>
      <c r="J326" s="37" t="str">
        <f>Riferimenti!N320</f>
        <v/>
      </c>
      <c r="K326" s="37" t="str">
        <f>Riferimenti!O320</f>
        <v/>
      </c>
      <c r="L326" s="37" t="str">
        <f>Riferimenti!P320</f>
        <v/>
      </c>
      <c r="M326" s="37" t="str">
        <f>Riferimenti!Q320</f>
        <v/>
      </c>
      <c r="N326" s="37" t="str">
        <f>Riferimenti!R320</f>
        <v/>
      </c>
      <c r="O326" s="37" t="str">
        <f>Riferimenti!S320</f>
        <v/>
      </c>
      <c r="P326" s="37" t="str">
        <f>Riferimenti!T320</f>
        <v/>
      </c>
      <c r="Q326" s="37" t="str">
        <f>Riferimenti!U320</f>
        <v/>
      </c>
      <c r="U326" s="2" t="b">
        <f t="shared" si="4"/>
        <v>1</v>
      </c>
    </row>
    <row r="327" spans="2:21" ht="37.5" hidden="1" customHeight="1" x14ac:dyDescent="0.2">
      <c r="B327" s="31" t="s">
        <v>921</v>
      </c>
      <c r="C327" s="32" t="str">
        <f ca="1">Riferimenti!G321</f>
        <v/>
      </c>
      <c r="D327" s="32" t="str">
        <f>Riferimenti!H321</f>
        <v/>
      </c>
      <c r="E327" s="33" t="e">
        <f>VLOOKUP(Riferimenti!I321,Riferimenti!$A$2:$B$6,2,0)</f>
        <v>#N/A</v>
      </c>
      <c r="F327" s="32" t="str">
        <f>Riferimenti!J321</f>
        <v/>
      </c>
      <c r="G327" s="33" t="e">
        <f ca="1">VLOOKUP(Riferimenti!K321,Riferimenti!$A$20:$B$23,2,0)</f>
        <v>#N/A</v>
      </c>
      <c r="H327" s="37" t="str">
        <f>Riferimenti!L321</f>
        <v/>
      </c>
      <c r="I327" s="37" t="str">
        <f>Riferimenti!M321</f>
        <v/>
      </c>
      <c r="J327" s="37" t="str">
        <f>Riferimenti!N321</f>
        <v/>
      </c>
      <c r="K327" s="37" t="str">
        <f>Riferimenti!O321</f>
        <v/>
      </c>
      <c r="L327" s="37" t="str">
        <f>Riferimenti!P321</f>
        <v/>
      </c>
      <c r="M327" s="37" t="str">
        <f>Riferimenti!Q321</f>
        <v/>
      </c>
      <c r="N327" s="37" t="str">
        <f>Riferimenti!R321</f>
        <v/>
      </c>
      <c r="O327" s="37" t="str">
        <f>Riferimenti!S321</f>
        <v/>
      </c>
      <c r="P327" s="37" t="str">
        <f>Riferimenti!T321</f>
        <v/>
      </c>
      <c r="Q327" s="37" t="str">
        <f>Riferimenti!U321</f>
        <v/>
      </c>
      <c r="U327" s="2" t="b">
        <f t="shared" si="4"/>
        <v>1</v>
      </c>
    </row>
    <row r="328" spans="2:21" ht="37.5" hidden="1" customHeight="1" x14ac:dyDescent="0.2">
      <c r="B328" s="31" t="s">
        <v>922</v>
      </c>
      <c r="C328" s="32" t="str">
        <f ca="1">Riferimenti!G322</f>
        <v/>
      </c>
      <c r="D328" s="32" t="str">
        <f>Riferimenti!H322</f>
        <v/>
      </c>
      <c r="E328" s="33" t="e">
        <f>VLOOKUP(Riferimenti!I322,Riferimenti!$A$2:$B$6,2,0)</f>
        <v>#N/A</v>
      </c>
      <c r="F328" s="32" t="str">
        <f>Riferimenti!J322</f>
        <v/>
      </c>
      <c r="G328" s="33" t="e">
        <f ca="1">VLOOKUP(Riferimenti!K322,Riferimenti!$A$20:$B$23,2,0)</f>
        <v>#N/A</v>
      </c>
      <c r="H328" s="37" t="str">
        <f>Riferimenti!L322</f>
        <v/>
      </c>
      <c r="I328" s="37" t="str">
        <f>Riferimenti!M322</f>
        <v/>
      </c>
      <c r="J328" s="37" t="str">
        <f>Riferimenti!N322</f>
        <v/>
      </c>
      <c r="K328" s="37" t="str">
        <f>Riferimenti!O322</f>
        <v/>
      </c>
      <c r="L328" s="37" t="str">
        <f>Riferimenti!P322</f>
        <v/>
      </c>
      <c r="M328" s="37" t="str">
        <f>Riferimenti!Q322</f>
        <v/>
      </c>
      <c r="N328" s="37" t="str">
        <f>Riferimenti!R322</f>
        <v/>
      </c>
      <c r="O328" s="37" t="str">
        <f>Riferimenti!S322</f>
        <v/>
      </c>
      <c r="P328" s="37" t="str">
        <f>Riferimenti!T322</f>
        <v/>
      </c>
      <c r="Q328" s="37" t="str">
        <f>Riferimenti!U322</f>
        <v/>
      </c>
      <c r="U328" s="2" t="b">
        <f t="shared" si="4"/>
        <v>1</v>
      </c>
    </row>
    <row r="329" spans="2:21" ht="37.5" hidden="1" customHeight="1" x14ac:dyDescent="0.2">
      <c r="B329" s="31" t="s">
        <v>923</v>
      </c>
      <c r="C329" s="32" t="str">
        <f ca="1">Riferimenti!G323</f>
        <v/>
      </c>
      <c r="D329" s="32" t="str">
        <f>Riferimenti!H323</f>
        <v/>
      </c>
      <c r="E329" s="33" t="e">
        <f>VLOOKUP(Riferimenti!I323,Riferimenti!$A$2:$B$6,2,0)</f>
        <v>#N/A</v>
      </c>
      <c r="F329" s="32" t="str">
        <f>Riferimenti!J323</f>
        <v/>
      </c>
      <c r="G329" s="33" t="e">
        <f ca="1">VLOOKUP(Riferimenti!K323,Riferimenti!$A$20:$B$23,2,0)</f>
        <v>#N/A</v>
      </c>
      <c r="H329" s="37" t="str">
        <f>Riferimenti!L323</f>
        <v/>
      </c>
      <c r="I329" s="37" t="str">
        <f>Riferimenti!M323</f>
        <v/>
      </c>
      <c r="J329" s="37" t="str">
        <f>Riferimenti!N323</f>
        <v/>
      </c>
      <c r="K329" s="37" t="str">
        <f>Riferimenti!O323</f>
        <v/>
      </c>
      <c r="L329" s="37" t="str">
        <f>Riferimenti!P323</f>
        <v/>
      </c>
      <c r="M329" s="37" t="str">
        <f>Riferimenti!Q323</f>
        <v/>
      </c>
      <c r="N329" s="37" t="str">
        <f>Riferimenti!R323</f>
        <v/>
      </c>
      <c r="O329" s="37" t="str">
        <f>Riferimenti!S323</f>
        <v/>
      </c>
      <c r="P329" s="37" t="str">
        <f>Riferimenti!T323</f>
        <v/>
      </c>
      <c r="Q329" s="37" t="str">
        <f>Riferimenti!U323</f>
        <v/>
      </c>
      <c r="U329" s="2" t="b">
        <f t="shared" ref="U329:U392" si="5">OR(D329="",D329=0)</f>
        <v>1</v>
      </c>
    </row>
    <row r="330" spans="2:21" ht="37.5" hidden="1" customHeight="1" x14ac:dyDescent="0.2">
      <c r="B330" s="31" t="s">
        <v>924</v>
      </c>
      <c r="C330" s="32" t="str">
        <f ca="1">Riferimenti!G324</f>
        <v/>
      </c>
      <c r="D330" s="32" t="str">
        <f>Riferimenti!H324</f>
        <v/>
      </c>
      <c r="E330" s="33" t="e">
        <f>VLOOKUP(Riferimenti!I324,Riferimenti!$A$2:$B$6,2,0)</f>
        <v>#N/A</v>
      </c>
      <c r="F330" s="32" t="str">
        <f>Riferimenti!J324</f>
        <v/>
      </c>
      <c r="G330" s="33" t="e">
        <f ca="1">VLOOKUP(Riferimenti!K324,Riferimenti!$A$20:$B$23,2,0)</f>
        <v>#N/A</v>
      </c>
      <c r="H330" s="37" t="str">
        <f>Riferimenti!L324</f>
        <v/>
      </c>
      <c r="I330" s="37" t="str">
        <f>Riferimenti!M324</f>
        <v/>
      </c>
      <c r="J330" s="37" t="str">
        <f>Riferimenti!N324</f>
        <v/>
      </c>
      <c r="K330" s="37" t="str">
        <f>Riferimenti!O324</f>
        <v/>
      </c>
      <c r="L330" s="37" t="str">
        <f>Riferimenti!P324</f>
        <v/>
      </c>
      <c r="M330" s="37" t="str">
        <f>Riferimenti!Q324</f>
        <v/>
      </c>
      <c r="N330" s="37" t="str">
        <f>Riferimenti!R324</f>
        <v/>
      </c>
      <c r="O330" s="37" t="str">
        <f>Riferimenti!S324</f>
        <v/>
      </c>
      <c r="P330" s="37" t="str">
        <f>Riferimenti!T324</f>
        <v/>
      </c>
      <c r="Q330" s="37" t="str">
        <f>Riferimenti!U324</f>
        <v/>
      </c>
      <c r="U330" s="2" t="b">
        <f t="shared" si="5"/>
        <v>1</v>
      </c>
    </row>
    <row r="331" spans="2:21" ht="37.5" hidden="1" customHeight="1" x14ac:dyDescent="0.2">
      <c r="B331" s="31" t="s">
        <v>925</v>
      </c>
      <c r="C331" s="32" t="str">
        <f ca="1">Riferimenti!G325</f>
        <v/>
      </c>
      <c r="D331" s="32" t="str">
        <f>Riferimenti!H325</f>
        <v/>
      </c>
      <c r="E331" s="33" t="e">
        <f>VLOOKUP(Riferimenti!I325,Riferimenti!$A$2:$B$6,2,0)</f>
        <v>#N/A</v>
      </c>
      <c r="F331" s="32" t="str">
        <f>Riferimenti!J325</f>
        <v/>
      </c>
      <c r="G331" s="33" t="e">
        <f ca="1">VLOOKUP(Riferimenti!K325,Riferimenti!$A$20:$B$23,2,0)</f>
        <v>#N/A</v>
      </c>
      <c r="H331" s="37" t="str">
        <f>Riferimenti!L325</f>
        <v/>
      </c>
      <c r="I331" s="37" t="str">
        <f>Riferimenti!M325</f>
        <v/>
      </c>
      <c r="J331" s="37" t="str">
        <f>Riferimenti!N325</f>
        <v/>
      </c>
      <c r="K331" s="37" t="str">
        <f>Riferimenti!O325</f>
        <v/>
      </c>
      <c r="L331" s="37" t="str">
        <f>Riferimenti!P325</f>
        <v/>
      </c>
      <c r="M331" s="37" t="str">
        <f>Riferimenti!Q325</f>
        <v/>
      </c>
      <c r="N331" s="37" t="str">
        <f>Riferimenti!R325</f>
        <v/>
      </c>
      <c r="O331" s="37" t="str">
        <f>Riferimenti!S325</f>
        <v/>
      </c>
      <c r="P331" s="37" t="str">
        <f>Riferimenti!T325</f>
        <v/>
      </c>
      <c r="Q331" s="37" t="str">
        <f>Riferimenti!U325</f>
        <v/>
      </c>
      <c r="U331" s="2" t="b">
        <f t="shared" si="5"/>
        <v>1</v>
      </c>
    </row>
    <row r="332" spans="2:21" ht="37.5" hidden="1" customHeight="1" x14ac:dyDescent="0.2">
      <c r="B332" s="31" t="s">
        <v>926</v>
      </c>
      <c r="C332" s="32" t="str">
        <f ca="1">Riferimenti!G326</f>
        <v/>
      </c>
      <c r="D332" s="32" t="str">
        <f>Riferimenti!H326</f>
        <v/>
      </c>
      <c r="E332" s="33" t="e">
        <f>VLOOKUP(Riferimenti!I326,Riferimenti!$A$2:$B$6,2,0)</f>
        <v>#N/A</v>
      </c>
      <c r="F332" s="32" t="str">
        <f>Riferimenti!J326</f>
        <v/>
      </c>
      <c r="G332" s="33" t="e">
        <f ca="1">VLOOKUP(Riferimenti!K326,Riferimenti!$A$20:$B$23,2,0)</f>
        <v>#N/A</v>
      </c>
      <c r="H332" s="37" t="str">
        <f>Riferimenti!L326</f>
        <v/>
      </c>
      <c r="I332" s="37" t="str">
        <f>Riferimenti!M326</f>
        <v/>
      </c>
      <c r="J332" s="37" t="str">
        <f>Riferimenti!N326</f>
        <v/>
      </c>
      <c r="K332" s="37" t="str">
        <f>Riferimenti!O326</f>
        <v/>
      </c>
      <c r="L332" s="37" t="str">
        <f>Riferimenti!P326</f>
        <v/>
      </c>
      <c r="M332" s="37" t="str">
        <f>Riferimenti!Q326</f>
        <v/>
      </c>
      <c r="N332" s="37" t="str">
        <f>Riferimenti!R326</f>
        <v/>
      </c>
      <c r="O332" s="37" t="str">
        <f>Riferimenti!S326</f>
        <v/>
      </c>
      <c r="P332" s="37" t="str">
        <f>Riferimenti!T326</f>
        <v/>
      </c>
      <c r="Q332" s="37" t="str">
        <f>Riferimenti!U326</f>
        <v/>
      </c>
      <c r="U332" s="2" t="b">
        <f t="shared" si="5"/>
        <v>1</v>
      </c>
    </row>
    <row r="333" spans="2:21" ht="37.5" hidden="1" customHeight="1" x14ac:dyDescent="0.2">
      <c r="B333" s="31" t="s">
        <v>927</v>
      </c>
      <c r="C333" s="32" t="str">
        <f ca="1">Riferimenti!G327</f>
        <v/>
      </c>
      <c r="D333" s="32" t="str">
        <f>Riferimenti!H327</f>
        <v/>
      </c>
      <c r="E333" s="33" t="e">
        <f>VLOOKUP(Riferimenti!I327,Riferimenti!$A$2:$B$6,2,0)</f>
        <v>#N/A</v>
      </c>
      <c r="F333" s="32" t="str">
        <f>Riferimenti!J327</f>
        <v/>
      </c>
      <c r="G333" s="33" t="e">
        <f ca="1">VLOOKUP(Riferimenti!K327,Riferimenti!$A$20:$B$23,2,0)</f>
        <v>#N/A</v>
      </c>
      <c r="H333" s="37" t="str">
        <f>Riferimenti!L327</f>
        <v/>
      </c>
      <c r="I333" s="37" t="str">
        <f>Riferimenti!M327</f>
        <v/>
      </c>
      <c r="J333" s="37" t="str">
        <f>Riferimenti!N327</f>
        <v/>
      </c>
      <c r="K333" s="37" t="str">
        <f>Riferimenti!O327</f>
        <v/>
      </c>
      <c r="L333" s="37" t="str">
        <f>Riferimenti!P327</f>
        <v/>
      </c>
      <c r="M333" s="37" t="str">
        <f>Riferimenti!Q327</f>
        <v/>
      </c>
      <c r="N333" s="37" t="str">
        <f>Riferimenti!R327</f>
        <v/>
      </c>
      <c r="O333" s="37" t="str">
        <f>Riferimenti!S327</f>
        <v/>
      </c>
      <c r="P333" s="37" t="str">
        <f>Riferimenti!T327</f>
        <v/>
      </c>
      <c r="Q333" s="37" t="str">
        <f>Riferimenti!U327</f>
        <v/>
      </c>
      <c r="U333" s="2" t="b">
        <f t="shared" si="5"/>
        <v>1</v>
      </c>
    </row>
    <row r="334" spans="2:21" ht="37.5" hidden="1" customHeight="1" x14ac:dyDescent="0.2">
      <c r="B334" s="31" t="s">
        <v>928</v>
      </c>
      <c r="C334" s="32" t="str">
        <f ca="1">Riferimenti!G328</f>
        <v/>
      </c>
      <c r="D334" s="32" t="str">
        <f>Riferimenti!H328</f>
        <v/>
      </c>
      <c r="E334" s="33" t="e">
        <f>VLOOKUP(Riferimenti!I328,Riferimenti!$A$2:$B$6,2,0)</f>
        <v>#N/A</v>
      </c>
      <c r="F334" s="32" t="str">
        <f>Riferimenti!J328</f>
        <v/>
      </c>
      <c r="G334" s="33" t="e">
        <f ca="1">VLOOKUP(Riferimenti!K328,Riferimenti!$A$20:$B$23,2,0)</f>
        <v>#N/A</v>
      </c>
      <c r="H334" s="37" t="str">
        <f>Riferimenti!L328</f>
        <v/>
      </c>
      <c r="I334" s="37" t="str">
        <f>Riferimenti!M328</f>
        <v/>
      </c>
      <c r="J334" s="37" t="str">
        <f>Riferimenti!N328</f>
        <v/>
      </c>
      <c r="K334" s="37" t="str">
        <f>Riferimenti!O328</f>
        <v/>
      </c>
      <c r="L334" s="37" t="str">
        <f>Riferimenti!P328</f>
        <v/>
      </c>
      <c r="M334" s="37" t="str">
        <f>Riferimenti!Q328</f>
        <v/>
      </c>
      <c r="N334" s="37" t="str">
        <f>Riferimenti!R328</f>
        <v/>
      </c>
      <c r="O334" s="37" t="str">
        <f>Riferimenti!S328</f>
        <v/>
      </c>
      <c r="P334" s="37" t="str">
        <f>Riferimenti!T328</f>
        <v/>
      </c>
      <c r="Q334" s="37" t="str">
        <f>Riferimenti!U328</f>
        <v/>
      </c>
      <c r="U334" s="2" t="b">
        <f t="shared" si="5"/>
        <v>1</v>
      </c>
    </row>
    <row r="335" spans="2:21" ht="37.5" hidden="1" customHeight="1" x14ac:dyDescent="0.2">
      <c r="B335" s="31" t="s">
        <v>929</v>
      </c>
      <c r="C335" s="32" t="str">
        <f ca="1">Riferimenti!G329</f>
        <v/>
      </c>
      <c r="D335" s="32" t="str">
        <f>Riferimenti!H329</f>
        <v/>
      </c>
      <c r="E335" s="33" t="e">
        <f>VLOOKUP(Riferimenti!I329,Riferimenti!$A$2:$B$6,2,0)</f>
        <v>#N/A</v>
      </c>
      <c r="F335" s="32" t="str">
        <f>Riferimenti!J329</f>
        <v/>
      </c>
      <c r="G335" s="33" t="e">
        <f ca="1">VLOOKUP(Riferimenti!K329,Riferimenti!$A$20:$B$23,2,0)</f>
        <v>#N/A</v>
      </c>
      <c r="H335" s="37" t="str">
        <f>Riferimenti!L329</f>
        <v/>
      </c>
      <c r="I335" s="37" t="str">
        <f>Riferimenti!M329</f>
        <v/>
      </c>
      <c r="J335" s="37" t="str">
        <f>Riferimenti!N329</f>
        <v/>
      </c>
      <c r="K335" s="37" t="str">
        <f>Riferimenti!O329</f>
        <v/>
      </c>
      <c r="L335" s="37" t="str">
        <f>Riferimenti!P329</f>
        <v/>
      </c>
      <c r="M335" s="37" t="str">
        <f>Riferimenti!Q329</f>
        <v/>
      </c>
      <c r="N335" s="37" t="str">
        <f>Riferimenti!R329</f>
        <v/>
      </c>
      <c r="O335" s="37" t="str">
        <f>Riferimenti!S329</f>
        <v/>
      </c>
      <c r="P335" s="37" t="str">
        <f>Riferimenti!T329</f>
        <v/>
      </c>
      <c r="Q335" s="37" t="str">
        <f>Riferimenti!U329</f>
        <v/>
      </c>
      <c r="U335" s="2" t="b">
        <f t="shared" si="5"/>
        <v>1</v>
      </c>
    </row>
    <row r="336" spans="2:21" ht="37.5" hidden="1" customHeight="1" x14ac:dyDescent="0.2">
      <c r="B336" s="31" t="s">
        <v>930</v>
      </c>
      <c r="C336" s="32" t="str">
        <f ca="1">Riferimenti!G330</f>
        <v/>
      </c>
      <c r="D336" s="32" t="str">
        <f>Riferimenti!H330</f>
        <v/>
      </c>
      <c r="E336" s="33" t="e">
        <f>VLOOKUP(Riferimenti!I330,Riferimenti!$A$2:$B$6,2,0)</f>
        <v>#N/A</v>
      </c>
      <c r="F336" s="32" t="str">
        <f>Riferimenti!J330</f>
        <v/>
      </c>
      <c r="G336" s="33" t="e">
        <f ca="1">VLOOKUP(Riferimenti!K330,Riferimenti!$A$20:$B$23,2,0)</f>
        <v>#N/A</v>
      </c>
      <c r="H336" s="37" t="str">
        <f>Riferimenti!L330</f>
        <v/>
      </c>
      <c r="I336" s="37" t="str">
        <f>Riferimenti!M330</f>
        <v/>
      </c>
      <c r="J336" s="37" t="str">
        <f>Riferimenti!N330</f>
        <v/>
      </c>
      <c r="K336" s="37" t="str">
        <f>Riferimenti!O330</f>
        <v/>
      </c>
      <c r="L336" s="37" t="str">
        <f>Riferimenti!P330</f>
        <v/>
      </c>
      <c r="M336" s="37" t="str">
        <f>Riferimenti!Q330</f>
        <v/>
      </c>
      <c r="N336" s="37" t="str">
        <f>Riferimenti!R330</f>
        <v/>
      </c>
      <c r="O336" s="37" t="str">
        <f>Riferimenti!S330</f>
        <v/>
      </c>
      <c r="P336" s="37" t="str">
        <f>Riferimenti!T330</f>
        <v/>
      </c>
      <c r="Q336" s="37" t="str">
        <f>Riferimenti!U330</f>
        <v/>
      </c>
      <c r="U336" s="2" t="b">
        <f t="shared" si="5"/>
        <v>1</v>
      </c>
    </row>
    <row r="337" spans="2:21" ht="37.5" hidden="1" customHeight="1" x14ac:dyDescent="0.2">
      <c r="B337" s="31" t="s">
        <v>931</v>
      </c>
      <c r="C337" s="32" t="str">
        <f ca="1">Riferimenti!G331</f>
        <v/>
      </c>
      <c r="D337" s="32" t="str">
        <f>Riferimenti!H331</f>
        <v/>
      </c>
      <c r="E337" s="33" t="e">
        <f>VLOOKUP(Riferimenti!I331,Riferimenti!$A$2:$B$6,2,0)</f>
        <v>#N/A</v>
      </c>
      <c r="F337" s="32" t="str">
        <f>Riferimenti!J331</f>
        <v/>
      </c>
      <c r="G337" s="33" t="e">
        <f ca="1">VLOOKUP(Riferimenti!K331,Riferimenti!$A$20:$B$23,2,0)</f>
        <v>#N/A</v>
      </c>
      <c r="H337" s="37" t="str">
        <f>Riferimenti!L331</f>
        <v/>
      </c>
      <c r="I337" s="37" t="str">
        <f>Riferimenti!M331</f>
        <v/>
      </c>
      <c r="J337" s="37" t="str">
        <f>Riferimenti!N331</f>
        <v/>
      </c>
      <c r="K337" s="37" t="str">
        <f>Riferimenti!O331</f>
        <v/>
      </c>
      <c r="L337" s="37" t="str">
        <f>Riferimenti!P331</f>
        <v/>
      </c>
      <c r="M337" s="37" t="str">
        <f>Riferimenti!Q331</f>
        <v/>
      </c>
      <c r="N337" s="37" t="str">
        <f>Riferimenti!R331</f>
        <v/>
      </c>
      <c r="O337" s="37" t="str">
        <f>Riferimenti!S331</f>
        <v/>
      </c>
      <c r="P337" s="37" t="str">
        <f>Riferimenti!T331</f>
        <v/>
      </c>
      <c r="Q337" s="37" t="str">
        <f>Riferimenti!U331</f>
        <v/>
      </c>
      <c r="U337" s="2" t="b">
        <f t="shared" si="5"/>
        <v>1</v>
      </c>
    </row>
    <row r="338" spans="2:21" ht="37.5" hidden="1" customHeight="1" x14ac:dyDescent="0.2">
      <c r="B338" s="31" t="s">
        <v>932</v>
      </c>
      <c r="C338" s="32" t="str">
        <f ca="1">Riferimenti!G332</f>
        <v/>
      </c>
      <c r="D338" s="32" t="str">
        <f>Riferimenti!H332</f>
        <v/>
      </c>
      <c r="E338" s="33" t="e">
        <f>VLOOKUP(Riferimenti!I332,Riferimenti!$A$2:$B$6,2,0)</f>
        <v>#N/A</v>
      </c>
      <c r="F338" s="32" t="str">
        <f>Riferimenti!J332</f>
        <v/>
      </c>
      <c r="G338" s="33" t="e">
        <f ca="1">VLOOKUP(Riferimenti!K332,Riferimenti!$A$20:$B$23,2,0)</f>
        <v>#N/A</v>
      </c>
      <c r="H338" s="37" t="str">
        <f>Riferimenti!L332</f>
        <v/>
      </c>
      <c r="I338" s="37" t="str">
        <f>Riferimenti!M332</f>
        <v/>
      </c>
      <c r="J338" s="37" t="str">
        <f>Riferimenti!N332</f>
        <v/>
      </c>
      <c r="K338" s="37" t="str">
        <f>Riferimenti!O332</f>
        <v/>
      </c>
      <c r="L338" s="37" t="str">
        <f>Riferimenti!P332</f>
        <v/>
      </c>
      <c r="M338" s="37" t="str">
        <f>Riferimenti!Q332</f>
        <v/>
      </c>
      <c r="N338" s="37" t="str">
        <f>Riferimenti!R332</f>
        <v/>
      </c>
      <c r="O338" s="37" t="str">
        <f>Riferimenti!S332</f>
        <v/>
      </c>
      <c r="P338" s="37" t="str">
        <f>Riferimenti!T332</f>
        <v/>
      </c>
      <c r="Q338" s="37" t="str">
        <f>Riferimenti!U332</f>
        <v/>
      </c>
      <c r="U338" s="2" t="b">
        <f t="shared" si="5"/>
        <v>1</v>
      </c>
    </row>
    <row r="339" spans="2:21" ht="37.5" hidden="1" customHeight="1" x14ac:dyDescent="0.2">
      <c r="B339" s="31" t="s">
        <v>933</v>
      </c>
      <c r="C339" s="32" t="str">
        <f ca="1">Riferimenti!G333</f>
        <v/>
      </c>
      <c r="D339" s="32" t="str">
        <f>Riferimenti!H333</f>
        <v/>
      </c>
      <c r="E339" s="33" t="e">
        <f>VLOOKUP(Riferimenti!I333,Riferimenti!$A$2:$B$6,2,0)</f>
        <v>#N/A</v>
      </c>
      <c r="F339" s="32" t="str">
        <f>Riferimenti!J333</f>
        <v/>
      </c>
      <c r="G339" s="33" t="e">
        <f ca="1">VLOOKUP(Riferimenti!K333,Riferimenti!$A$20:$B$23,2,0)</f>
        <v>#N/A</v>
      </c>
      <c r="H339" s="37" t="str">
        <f>Riferimenti!L333</f>
        <v/>
      </c>
      <c r="I339" s="37" t="str">
        <f>Riferimenti!M333</f>
        <v/>
      </c>
      <c r="J339" s="37" t="str">
        <f>Riferimenti!N333</f>
        <v/>
      </c>
      <c r="K339" s="37" t="str">
        <f>Riferimenti!O333</f>
        <v/>
      </c>
      <c r="L339" s="37" t="str">
        <f>Riferimenti!P333</f>
        <v/>
      </c>
      <c r="M339" s="37" t="str">
        <f>Riferimenti!Q333</f>
        <v/>
      </c>
      <c r="N339" s="37" t="str">
        <f>Riferimenti!R333</f>
        <v/>
      </c>
      <c r="O339" s="37" t="str">
        <f>Riferimenti!S333</f>
        <v/>
      </c>
      <c r="P339" s="37" t="str">
        <f>Riferimenti!T333</f>
        <v/>
      </c>
      <c r="Q339" s="37" t="str">
        <f>Riferimenti!U333</f>
        <v/>
      </c>
      <c r="U339" s="2" t="b">
        <f t="shared" si="5"/>
        <v>1</v>
      </c>
    </row>
    <row r="340" spans="2:21" ht="37.5" hidden="1" customHeight="1" x14ac:dyDescent="0.2">
      <c r="B340" s="31" t="s">
        <v>934</v>
      </c>
      <c r="C340" s="32" t="str">
        <f ca="1">Riferimenti!G334</f>
        <v/>
      </c>
      <c r="D340" s="32" t="str">
        <f>Riferimenti!H334</f>
        <v/>
      </c>
      <c r="E340" s="33" t="e">
        <f>VLOOKUP(Riferimenti!I334,Riferimenti!$A$2:$B$6,2,0)</f>
        <v>#N/A</v>
      </c>
      <c r="F340" s="32" t="str">
        <f>Riferimenti!J334</f>
        <v/>
      </c>
      <c r="G340" s="33" t="e">
        <f ca="1">VLOOKUP(Riferimenti!K334,Riferimenti!$A$20:$B$23,2,0)</f>
        <v>#N/A</v>
      </c>
      <c r="H340" s="37" t="str">
        <f>Riferimenti!L334</f>
        <v/>
      </c>
      <c r="I340" s="37" t="str">
        <f>Riferimenti!M334</f>
        <v/>
      </c>
      <c r="J340" s="37" t="str">
        <f>Riferimenti!N334</f>
        <v/>
      </c>
      <c r="K340" s="37" t="str">
        <f>Riferimenti!O334</f>
        <v/>
      </c>
      <c r="L340" s="37" t="str">
        <f>Riferimenti!P334</f>
        <v/>
      </c>
      <c r="M340" s="37" t="str">
        <f>Riferimenti!Q334</f>
        <v/>
      </c>
      <c r="N340" s="37" t="str">
        <f>Riferimenti!R334</f>
        <v/>
      </c>
      <c r="O340" s="37" t="str">
        <f>Riferimenti!S334</f>
        <v/>
      </c>
      <c r="P340" s="37" t="str">
        <f>Riferimenti!T334</f>
        <v/>
      </c>
      <c r="Q340" s="37" t="str">
        <f>Riferimenti!U334</f>
        <v/>
      </c>
      <c r="U340" s="2" t="b">
        <f t="shared" si="5"/>
        <v>1</v>
      </c>
    </row>
    <row r="341" spans="2:21" ht="37.5" hidden="1" customHeight="1" x14ac:dyDescent="0.2">
      <c r="B341" s="31" t="s">
        <v>935</v>
      </c>
      <c r="C341" s="32" t="str">
        <f ca="1">Riferimenti!G335</f>
        <v/>
      </c>
      <c r="D341" s="32" t="str">
        <f>Riferimenti!H335</f>
        <v/>
      </c>
      <c r="E341" s="33" t="e">
        <f>VLOOKUP(Riferimenti!I335,Riferimenti!$A$2:$B$6,2,0)</f>
        <v>#N/A</v>
      </c>
      <c r="F341" s="32" t="str">
        <f>Riferimenti!J335</f>
        <v/>
      </c>
      <c r="G341" s="33" t="e">
        <f ca="1">VLOOKUP(Riferimenti!K335,Riferimenti!$A$20:$B$23,2,0)</f>
        <v>#N/A</v>
      </c>
      <c r="H341" s="37" t="str">
        <f>Riferimenti!L335</f>
        <v/>
      </c>
      <c r="I341" s="37" t="str">
        <f>Riferimenti!M335</f>
        <v/>
      </c>
      <c r="J341" s="37" t="str">
        <f>Riferimenti!N335</f>
        <v/>
      </c>
      <c r="K341" s="37" t="str">
        <f>Riferimenti!O335</f>
        <v/>
      </c>
      <c r="L341" s="37" t="str">
        <f>Riferimenti!P335</f>
        <v/>
      </c>
      <c r="M341" s="37" t="str">
        <f>Riferimenti!Q335</f>
        <v/>
      </c>
      <c r="N341" s="37" t="str">
        <f>Riferimenti!R335</f>
        <v/>
      </c>
      <c r="O341" s="37" t="str">
        <f>Riferimenti!S335</f>
        <v/>
      </c>
      <c r="P341" s="37" t="str">
        <f>Riferimenti!T335</f>
        <v/>
      </c>
      <c r="Q341" s="37" t="str">
        <f>Riferimenti!U335</f>
        <v/>
      </c>
      <c r="U341" s="2" t="b">
        <f t="shared" si="5"/>
        <v>1</v>
      </c>
    </row>
    <row r="342" spans="2:21" ht="37.5" hidden="1" customHeight="1" x14ac:dyDescent="0.2">
      <c r="B342" s="31" t="s">
        <v>936</v>
      </c>
      <c r="C342" s="32" t="str">
        <f ca="1">Riferimenti!G336</f>
        <v/>
      </c>
      <c r="D342" s="32" t="str">
        <f>Riferimenti!H336</f>
        <v/>
      </c>
      <c r="E342" s="33" t="e">
        <f>VLOOKUP(Riferimenti!I336,Riferimenti!$A$2:$B$6,2,0)</f>
        <v>#N/A</v>
      </c>
      <c r="F342" s="32" t="str">
        <f>Riferimenti!J336</f>
        <v/>
      </c>
      <c r="G342" s="33" t="e">
        <f ca="1">VLOOKUP(Riferimenti!K336,Riferimenti!$A$20:$B$23,2,0)</f>
        <v>#N/A</v>
      </c>
      <c r="H342" s="37" t="str">
        <f>Riferimenti!L336</f>
        <v/>
      </c>
      <c r="I342" s="37" t="str">
        <f>Riferimenti!M336</f>
        <v/>
      </c>
      <c r="J342" s="37" t="str">
        <f>Riferimenti!N336</f>
        <v/>
      </c>
      <c r="K342" s="37" t="str">
        <f>Riferimenti!O336</f>
        <v/>
      </c>
      <c r="L342" s="37" t="str">
        <f>Riferimenti!P336</f>
        <v/>
      </c>
      <c r="M342" s="37" t="str">
        <f>Riferimenti!Q336</f>
        <v/>
      </c>
      <c r="N342" s="37" t="str">
        <f>Riferimenti!R336</f>
        <v/>
      </c>
      <c r="O342" s="37" t="str">
        <f>Riferimenti!S336</f>
        <v/>
      </c>
      <c r="P342" s="37" t="str">
        <f>Riferimenti!T336</f>
        <v/>
      </c>
      <c r="Q342" s="37" t="str">
        <f>Riferimenti!U336</f>
        <v/>
      </c>
      <c r="U342" s="2" t="b">
        <f t="shared" si="5"/>
        <v>1</v>
      </c>
    </row>
    <row r="343" spans="2:21" ht="37.5" hidden="1" customHeight="1" x14ac:dyDescent="0.2">
      <c r="B343" s="31" t="s">
        <v>937</v>
      </c>
      <c r="C343" s="32" t="str">
        <f ca="1">Riferimenti!G337</f>
        <v/>
      </c>
      <c r="D343" s="32" t="str">
        <f>Riferimenti!H337</f>
        <v/>
      </c>
      <c r="E343" s="33" t="e">
        <f>VLOOKUP(Riferimenti!I337,Riferimenti!$A$2:$B$6,2,0)</f>
        <v>#N/A</v>
      </c>
      <c r="F343" s="32" t="str">
        <f>Riferimenti!J337</f>
        <v/>
      </c>
      <c r="G343" s="33" t="e">
        <f ca="1">VLOOKUP(Riferimenti!K337,Riferimenti!$A$20:$B$23,2,0)</f>
        <v>#N/A</v>
      </c>
      <c r="H343" s="37" t="str">
        <f>Riferimenti!L337</f>
        <v/>
      </c>
      <c r="I343" s="37" t="str">
        <f>Riferimenti!M337</f>
        <v/>
      </c>
      <c r="J343" s="37" t="str">
        <f>Riferimenti!N337</f>
        <v/>
      </c>
      <c r="K343" s="37" t="str">
        <f>Riferimenti!O337</f>
        <v/>
      </c>
      <c r="L343" s="37" t="str">
        <f>Riferimenti!P337</f>
        <v/>
      </c>
      <c r="M343" s="37" t="str">
        <f>Riferimenti!Q337</f>
        <v/>
      </c>
      <c r="N343" s="37" t="str">
        <f>Riferimenti!R337</f>
        <v/>
      </c>
      <c r="O343" s="37" t="str">
        <f>Riferimenti!S337</f>
        <v/>
      </c>
      <c r="P343" s="37" t="str">
        <f>Riferimenti!T337</f>
        <v/>
      </c>
      <c r="Q343" s="37" t="str">
        <f>Riferimenti!U337</f>
        <v/>
      </c>
      <c r="U343" s="2" t="b">
        <f t="shared" si="5"/>
        <v>1</v>
      </c>
    </row>
    <row r="344" spans="2:21" ht="37.5" hidden="1" customHeight="1" x14ac:dyDescent="0.2">
      <c r="B344" s="31" t="s">
        <v>938</v>
      </c>
      <c r="C344" s="32" t="str">
        <f ca="1">Riferimenti!G338</f>
        <v/>
      </c>
      <c r="D344" s="32" t="str">
        <f>Riferimenti!H338</f>
        <v/>
      </c>
      <c r="E344" s="33" t="e">
        <f>VLOOKUP(Riferimenti!I338,Riferimenti!$A$2:$B$6,2,0)</f>
        <v>#N/A</v>
      </c>
      <c r="F344" s="32" t="str">
        <f>Riferimenti!J338</f>
        <v/>
      </c>
      <c r="G344" s="33" t="e">
        <f ca="1">VLOOKUP(Riferimenti!K338,Riferimenti!$A$20:$B$23,2,0)</f>
        <v>#N/A</v>
      </c>
      <c r="H344" s="37" t="str">
        <f>Riferimenti!L338</f>
        <v/>
      </c>
      <c r="I344" s="37" t="str">
        <f>Riferimenti!M338</f>
        <v/>
      </c>
      <c r="J344" s="37" t="str">
        <f>Riferimenti!N338</f>
        <v/>
      </c>
      <c r="K344" s="37" t="str">
        <f>Riferimenti!O338</f>
        <v/>
      </c>
      <c r="L344" s="37" t="str">
        <f>Riferimenti!P338</f>
        <v/>
      </c>
      <c r="M344" s="37" t="str">
        <f>Riferimenti!Q338</f>
        <v/>
      </c>
      <c r="N344" s="37" t="str">
        <f>Riferimenti!R338</f>
        <v/>
      </c>
      <c r="O344" s="37" t="str">
        <f>Riferimenti!S338</f>
        <v/>
      </c>
      <c r="P344" s="37" t="str">
        <f>Riferimenti!T338</f>
        <v/>
      </c>
      <c r="Q344" s="37" t="str">
        <f>Riferimenti!U338</f>
        <v/>
      </c>
      <c r="U344" s="2" t="b">
        <f t="shared" si="5"/>
        <v>1</v>
      </c>
    </row>
    <row r="345" spans="2:21" ht="37.5" hidden="1" customHeight="1" x14ac:dyDescent="0.2">
      <c r="B345" s="31" t="s">
        <v>939</v>
      </c>
      <c r="C345" s="32" t="str">
        <f ca="1">Riferimenti!G339</f>
        <v/>
      </c>
      <c r="D345" s="32" t="str">
        <f>Riferimenti!H339</f>
        <v/>
      </c>
      <c r="E345" s="33" t="e">
        <f>VLOOKUP(Riferimenti!I339,Riferimenti!$A$2:$B$6,2,0)</f>
        <v>#N/A</v>
      </c>
      <c r="F345" s="32" t="str">
        <f>Riferimenti!J339</f>
        <v/>
      </c>
      <c r="G345" s="33" t="e">
        <f ca="1">VLOOKUP(Riferimenti!K339,Riferimenti!$A$20:$B$23,2,0)</f>
        <v>#N/A</v>
      </c>
      <c r="H345" s="37" t="str">
        <f>Riferimenti!L339</f>
        <v/>
      </c>
      <c r="I345" s="37" t="str">
        <f>Riferimenti!M339</f>
        <v/>
      </c>
      <c r="J345" s="37" t="str">
        <f>Riferimenti!N339</f>
        <v/>
      </c>
      <c r="K345" s="37" t="str">
        <f>Riferimenti!O339</f>
        <v/>
      </c>
      <c r="L345" s="37" t="str">
        <f>Riferimenti!P339</f>
        <v/>
      </c>
      <c r="M345" s="37" t="str">
        <f>Riferimenti!Q339</f>
        <v/>
      </c>
      <c r="N345" s="37" t="str">
        <f>Riferimenti!R339</f>
        <v/>
      </c>
      <c r="O345" s="37" t="str">
        <f>Riferimenti!S339</f>
        <v/>
      </c>
      <c r="P345" s="37" t="str">
        <f>Riferimenti!T339</f>
        <v/>
      </c>
      <c r="Q345" s="37" t="str">
        <f>Riferimenti!U339</f>
        <v/>
      </c>
      <c r="U345" s="2" t="b">
        <f t="shared" si="5"/>
        <v>1</v>
      </c>
    </row>
    <row r="346" spans="2:21" ht="37.5" hidden="1" customHeight="1" x14ac:dyDescent="0.2">
      <c r="B346" s="31" t="s">
        <v>940</v>
      </c>
      <c r="C346" s="32" t="str">
        <f ca="1">Riferimenti!G340</f>
        <v/>
      </c>
      <c r="D346" s="32" t="str">
        <f>Riferimenti!H340</f>
        <v/>
      </c>
      <c r="E346" s="33" t="e">
        <f>VLOOKUP(Riferimenti!I340,Riferimenti!$A$2:$B$6,2,0)</f>
        <v>#N/A</v>
      </c>
      <c r="F346" s="32" t="str">
        <f>Riferimenti!J340</f>
        <v/>
      </c>
      <c r="G346" s="33" t="e">
        <f ca="1">VLOOKUP(Riferimenti!K340,Riferimenti!$A$20:$B$23,2,0)</f>
        <v>#N/A</v>
      </c>
      <c r="H346" s="37" t="str">
        <f>Riferimenti!L340</f>
        <v/>
      </c>
      <c r="I346" s="37" t="str">
        <f>Riferimenti!M340</f>
        <v/>
      </c>
      <c r="J346" s="37" t="str">
        <f>Riferimenti!N340</f>
        <v/>
      </c>
      <c r="K346" s="37" t="str">
        <f>Riferimenti!O340</f>
        <v/>
      </c>
      <c r="L346" s="37" t="str">
        <f>Riferimenti!P340</f>
        <v/>
      </c>
      <c r="M346" s="37" t="str">
        <f>Riferimenti!Q340</f>
        <v/>
      </c>
      <c r="N346" s="37" t="str">
        <f>Riferimenti!R340</f>
        <v/>
      </c>
      <c r="O346" s="37" t="str">
        <f>Riferimenti!S340</f>
        <v/>
      </c>
      <c r="P346" s="37" t="str">
        <f>Riferimenti!T340</f>
        <v/>
      </c>
      <c r="Q346" s="37" t="str">
        <f>Riferimenti!U340</f>
        <v/>
      </c>
      <c r="U346" s="2" t="b">
        <f t="shared" si="5"/>
        <v>1</v>
      </c>
    </row>
    <row r="347" spans="2:21" ht="37.5" hidden="1" customHeight="1" x14ac:dyDescent="0.2">
      <c r="B347" s="31" t="s">
        <v>941</v>
      </c>
      <c r="C347" s="32" t="str">
        <f ca="1">Riferimenti!G341</f>
        <v/>
      </c>
      <c r="D347" s="32" t="str">
        <f>Riferimenti!H341</f>
        <v/>
      </c>
      <c r="E347" s="33" t="e">
        <f>VLOOKUP(Riferimenti!I341,Riferimenti!$A$2:$B$6,2,0)</f>
        <v>#N/A</v>
      </c>
      <c r="F347" s="32" t="str">
        <f>Riferimenti!J341</f>
        <v/>
      </c>
      <c r="G347" s="33" t="e">
        <f ca="1">VLOOKUP(Riferimenti!K341,Riferimenti!$A$20:$B$23,2,0)</f>
        <v>#N/A</v>
      </c>
      <c r="H347" s="37" t="str">
        <f>Riferimenti!L341</f>
        <v/>
      </c>
      <c r="I347" s="37" t="str">
        <f>Riferimenti!M341</f>
        <v/>
      </c>
      <c r="J347" s="37" t="str">
        <f>Riferimenti!N341</f>
        <v/>
      </c>
      <c r="K347" s="37" t="str">
        <f>Riferimenti!O341</f>
        <v/>
      </c>
      <c r="L347" s="37" t="str">
        <f>Riferimenti!P341</f>
        <v/>
      </c>
      <c r="M347" s="37" t="str">
        <f>Riferimenti!Q341</f>
        <v/>
      </c>
      <c r="N347" s="37" t="str">
        <f>Riferimenti!R341</f>
        <v/>
      </c>
      <c r="O347" s="37" t="str">
        <f>Riferimenti!S341</f>
        <v/>
      </c>
      <c r="P347" s="37" t="str">
        <f>Riferimenti!T341</f>
        <v/>
      </c>
      <c r="Q347" s="37" t="str">
        <f>Riferimenti!U341</f>
        <v/>
      </c>
      <c r="U347" s="2" t="b">
        <f t="shared" si="5"/>
        <v>1</v>
      </c>
    </row>
    <row r="348" spans="2:21" ht="37.5" hidden="1" customHeight="1" x14ac:dyDescent="0.2">
      <c r="B348" s="31" t="s">
        <v>942</v>
      </c>
      <c r="C348" s="32" t="str">
        <f ca="1">Riferimenti!G342</f>
        <v/>
      </c>
      <c r="D348" s="32" t="str">
        <f>Riferimenti!H342</f>
        <v/>
      </c>
      <c r="E348" s="33" t="e">
        <f>VLOOKUP(Riferimenti!I342,Riferimenti!$A$2:$B$6,2,0)</f>
        <v>#N/A</v>
      </c>
      <c r="F348" s="32" t="str">
        <f>Riferimenti!J342</f>
        <v/>
      </c>
      <c r="G348" s="33" t="e">
        <f ca="1">VLOOKUP(Riferimenti!K342,Riferimenti!$A$20:$B$23,2,0)</f>
        <v>#N/A</v>
      </c>
      <c r="H348" s="37" t="str">
        <f>Riferimenti!L342</f>
        <v/>
      </c>
      <c r="I348" s="37" t="str">
        <f>Riferimenti!M342</f>
        <v/>
      </c>
      <c r="J348" s="37" t="str">
        <f>Riferimenti!N342</f>
        <v/>
      </c>
      <c r="K348" s="37" t="str">
        <f>Riferimenti!O342</f>
        <v/>
      </c>
      <c r="L348" s="37" t="str">
        <f>Riferimenti!P342</f>
        <v/>
      </c>
      <c r="M348" s="37" t="str">
        <f>Riferimenti!Q342</f>
        <v/>
      </c>
      <c r="N348" s="37" t="str">
        <f>Riferimenti!R342</f>
        <v/>
      </c>
      <c r="O348" s="37" t="str">
        <f>Riferimenti!S342</f>
        <v/>
      </c>
      <c r="P348" s="37" t="str">
        <f>Riferimenti!T342</f>
        <v/>
      </c>
      <c r="Q348" s="37" t="str">
        <f>Riferimenti!U342</f>
        <v/>
      </c>
      <c r="U348" s="2" t="b">
        <f t="shared" si="5"/>
        <v>1</v>
      </c>
    </row>
    <row r="349" spans="2:21" ht="37.5" hidden="1" customHeight="1" x14ac:dyDescent="0.2">
      <c r="B349" s="31" t="s">
        <v>943</v>
      </c>
      <c r="C349" s="32" t="str">
        <f ca="1">Riferimenti!G343</f>
        <v/>
      </c>
      <c r="D349" s="32" t="str">
        <f>Riferimenti!H343</f>
        <v/>
      </c>
      <c r="E349" s="33" t="e">
        <f>VLOOKUP(Riferimenti!I343,Riferimenti!$A$2:$B$6,2,0)</f>
        <v>#N/A</v>
      </c>
      <c r="F349" s="32" t="str">
        <f>Riferimenti!J343</f>
        <v/>
      </c>
      <c r="G349" s="33" t="e">
        <f ca="1">VLOOKUP(Riferimenti!K343,Riferimenti!$A$20:$B$23,2,0)</f>
        <v>#N/A</v>
      </c>
      <c r="H349" s="37" t="str">
        <f>Riferimenti!L343</f>
        <v/>
      </c>
      <c r="I349" s="37" t="str">
        <f>Riferimenti!M343</f>
        <v/>
      </c>
      <c r="J349" s="37" t="str">
        <f>Riferimenti!N343</f>
        <v/>
      </c>
      <c r="K349" s="37" t="str">
        <f>Riferimenti!O343</f>
        <v/>
      </c>
      <c r="L349" s="37" t="str">
        <f>Riferimenti!P343</f>
        <v/>
      </c>
      <c r="M349" s="37" t="str">
        <f>Riferimenti!Q343</f>
        <v/>
      </c>
      <c r="N349" s="37" t="str">
        <f>Riferimenti!R343</f>
        <v/>
      </c>
      <c r="O349" s="37" t="str">
        <f>Riferimenti!S343</f>
        <v/>
      </c>
      <c r="P349" s="37" t="str">
        <f>Riferimenti!T343</f>
        <v/>
      </c>
      <c r="Q349" s="37" t="str">
        <f>Riferimenti!U343</f>
        <v/>
      </c>
      <c r="U349" s="2" t="b">
        <f t="shared" si="5"/>
        <v>1</v>
      </c>
    </row>
    <row r="350" spans="2:21" ht="37.5" hidden="1" customHeight="1" x14ac:dyDescent="0.2">
      <c r="B350" s="31" t="s">
        <v>944</v>
      </c>
      <c r="C350" s="32" t="str">
        <f ca="1">Riferimenti!G344</f>
        <v/>
      </c>
      <c r="D350" s="32" t="str">
        <f>Riferimenti!H344</f>
        <v/>
      </c>
      <c r="E350" s="33" t="e">
        <f>VLOOKUP(Riferimenti!I344,Riferimenti!$A$2:$B$6,2,0)</f>
        <v>#N/A</v>
      </c>
      <c r="F350" s="32" t="str">
        <f>Riferimenti!J344</f>
        <v/>
      </c>
      <c r="G350" s="33" t="e">
        <f ca="1">VLOOKUP(Riferimenti!K344,Riferimenti!$A$20:$B$23,2,0)</f>
        <v>#N/A</v>
      </c>
      <c r="H350" s="37" t="str">
        <f>Riferimenti!L344</f>
        <v/>
      </c>
      <c r="I350" s="37" t="str">
        <f>Riferimenti!M344</f>
        <v/>
      </c>
      <c r="J350" s="37" t="str">
        <f>Riferimenti!N344</f>
        <v/>
      </c>
      <c r="K350" s="37" t="str">
        <f>Riferimenti!O344</f>
        <v/>
      </c>
      <c r="L350" s="37" t="str">
        <f>Riferimenti!P344</f>
        <v/>
      </c>
      <c r="M350" s="37" t="str">
        <f>Riferimenti!Q344</f>
        <v/>
      </c>
      <c r="N350" s="37" t="str">
        <f>Riferimenti!R344</f>
        <v/>
      </c>
      <c r="O350" s="37" t="str">
        <f>Riferimenti!S344</f>
        <v/>
      </c>
      <c r="P350" s="37" t="str">
        <f>Riferimenti!T344</f>
        <v/>
      </c>
      <c r="Q350" s="37" t="str">
        <f>Riferimenti!U344</f>
        <v/>
      </c>
      <c r="U350" s="2" t="b">
        <f t="shared" si="5"/>
        <v>1</v>
      </c>
    </row>
    <row r="351" spans="2:21" ht="37.5" hidden="1" customHeight="1" x14ac:dyDescent="0.2">
      <c r="B351" s="31" t="s">
        <v>945</v>
      </c>
      <c r="C351" s="32" t="str">
        <f ca="1">Riferimenti!G345</f>
        <v/>
      </c>
      <c r="D351" s="32" t="str">
        <f>Riferimenti!H345</f>
        <v/>
      </c>
      <c r="E351" s="33" t="e">
        <f>VLOOKUP(Riferimenti!I345,Riferimenti!$A$2:$B$6,2,0)</f>
        <v>#N/A</v>
      </c>
      <c r="F351" s="32" t="str">
        <f>Riferimenti!J345</f>
        <v/>
      </c>
      <c r="G351" s="33" t="e">
        <f ca="1">VLOOKUP(Riferimenti!K345,Riferimenti!$A$20:$B$23,2,0)</f>
        <v>#N/A</v>
      </c>
      <c r="H351" s="37" t="str">
        <f>Riferimenti!L345</f>
        <v/>
      </c>
      <c r="I351" s="37" t="str">
        <f>Riferimenti!M345</f>
        <v/>
      </c>
      <c r="J351" s="37" t="str">
        <f>Riferimenti!N345</f>
        <v/>
      </c>
      <c r="K351" s="37" t="str">
        <f>Riferimenti!O345</f>
        <v/>
      </c>
      <c r="L351" s="37" t="str">
        <f>Riferimenti!P345</f>
        <v/>
      </c>
      <c r="M351" s="37" t="str">
        <f>Riferimenti!Q345</f>
        <v/>
      </c>
      <c r="N351" s="37" t="str">
        <f>Riferimenti!R345</f>
        <v/>
      </c>
      <c r="O351" s="37" t="str">
        <f>Riferimenti!S345</f>
        <v/>
      </c>
      <c r="P351" s="37" t="str">
        <f>Riferimenti!T345</f>
        <v/>
      </c>
      <c r="Q351" s="37" t="str">
        <f>Riferimenti!U345</f>
        <v/>
      </c>
      <c r="U351" s="2" t="b">
        <f t="shared" si="5"/>
        <v>1</v>
      </c>
    </row>
    <row r="352" spans="2:21" ht="37.5" hidden="1" customHeight="1" x14ac:dyDescent="0.2">
      <c r="B352" s="31" t="s">
        <v>946</v>
      </c>
      <c r="C352" s="32" t="str">
        <f ca="1">Riferimenti!G346</f>
        <v/>
      </c>
      <c r="D352" s="32" t="str">
        <f>Riferimenti!H346</f>
        <v/>
      </c>
      <c r="E352" s="33" t="e">
        <f>VLOOKUP(Riferimenti!I346,Riferimenti!$A$2:$B$6,2,0)</f>
        <v>#N/A</v>
      </c>
      <c r="F352" s="32" t="str">
        <f>Riferimenti!J346</f>
        <v/>
      </c>
      <c r="G352" s="33" t="e">
        <f ca="1">VLOOKUP(Riferimenti!K346,Riferimenti!$A$20:$B$23,2,0)</f>
        <v>#N/A</v>
      </c>
      <c r="H352" s="37" t="str">
        <f>Riferimenti!L346</f>
        <v/>
      </c>
      <c r="I352" s="37" t="str">
        <f>Riferimenti!M346</f>
        <v/>
      </c>
      <c r="J352" s="37" t="str">
        <f>Riferimenti!N346</f>
        <v/>
      </c>
      <c r="K352" s="37" t="str">
        <f>Riferimenti!O346</f>
        <v/>
      </c>
      <c r="L352" s="37" t="str">
        <f>Riferimenti!P346</f>
        <v/>
      </c>
      <c r="M352" s="37" t="str">
        <f>Riferimenti!Q346</f>
        <v/>
      </c>
      <c r="N352" s="37" t="str">
        <f>Riferimenti!R346</f>
        <v/>
      </c>
      <c r="O352" s="37" t="str">
        <f>Riferimenti!S346</f>
        <v/>
      </c>
      <c r="P352" s="37" t="str">
        <f>Riferimenti!T346</f>
        <v/>
      </c>
      <c r="Q352" s="37" t="str">
        <f>Riferimenti!U346</f>
        <v/>
      </c>
      <c r="U352" s="2" t="b">
        <f t="shared" si="5"/>
        <v>1</v>
      </c>
    </row>
    <row r="353" spans="2:21" ht="37.5" hidden="1" customHeight="1" x14ac:dyDescent="0.2">
      <c r="B353" s="31" t="s">
        <v>947</v>
      </c>
      <c r="C353" s="32" t="str">
        <f ca="1">Riferimenti!G347</f>
        <v/>
      </c>
      <c r="D353" s="32" t="str">
        <f>Riferimenti!H347</f>
        <v/>
      </c>
      <c r="E353" s="33" t="e">
        <f>VLOOKUP(Riferimenti!I347,Riferimenti!$A$2:$B$6,2,0)</f>
        <v>#N/A</v>
      </c>
      <c r="F353" s="32" t="str">
        <f>Riferimenti!J347</f>
        <v/>
      </c>
      <c r="G353" s="33" t="e">
        <f ca="1">VLOOKUP(Riferimenti!K347,Riferimenti!$A$20:$B$23,2,0)</f>
        <v>#N/A</v>
      </c>
      <c r="H353" s="37" t="str">
        <f>Riferimenti!L347</f>
        <v/>
      </c>
      <c r="I353" s="37" t="str">
        <f>Riferimenti!M347</f>
        <v/>
      </c>
      <c r="J353" s="37" t="str">
        <f>Riferimenti!N347</f>
        <v/>
      </c>
      <c r="K353" s="37" t="str">
        <f>Riferimenti!O347</f>
        <v/>
      </c>
      <c r="L353" s="37" t="str">
        <f>Riferimenti!P347</f>
        <v/>
      </c>
      <c r="M353" s="37" t="str">
        <f>Riferimenti!Q347</f>
        <v/>
      </c>
      <c r="N353" s="37" t="str">
        <f>Riferimenti!R347</f>
        <v/>
      </c>
      <c r="O353" s="37" t="str">
        <f>Riferimenti!S347</f>
        <v/>
      </c>
      <c r="P353" s="37" t="str">
        <f>Riferimenti!T347</f>
        <v/>
      </c>
      <c r="Q353" s="37" t="str">
        <f>Riferimenti!U347</f>
        <v/>
      </c>
      <c r="U353" s="2" t="b">
        <f t="shared" si="5"/>
        <v>1</v>
      </c>
    </row>
    <row r="354" spans="2:21" ht="37.5" hidden="1" customHeight="1" x14ac:dyDescent="0.2">
      <c r="B354" s="31" t="s">
        <v>948</v>
      </c>
      <c r="C354" s="32" t="str">
        <f ca="1">Riferimenti!G348</f>
        <v/>
      </c>
      <c r="D354" s="32" t="str">
        <f>Riferimenti!H348</f>
        <v/>
      </c>
      <c r="E354" s="33" t="e">
        <f>VLOOKUP(Riferimenti!I348,Riferimenti!$A$2:$B$6,2,0)</f>
        <v>#N/A</v>
      </c>
      <c r="F354" s="32" t="str">
        <f>Riferimenti!J348</f>
        <v/>
      </c>
      <c r="G354" s="33" t="e">
        <f ca="1">VLOOKUP(Riferimenti!K348,Riferimenti!$A$20:$B$23,2,0)</f>
        <v>#N/A</v>
      </c>
      <c r="H354" s="37" t="str">
        <f>Riferimenti!L348</f>
        <v/>
      </c>
      <c r="I354" s="37" t="str">
        <f>Riferimenti!M348</f>
        <v/>
      </c>
      <c r="J354" s="37" t="str">
        <f>Riferimenti!N348</f>
        <v/>
      </c>
      <c r="K354" s="37" t="str">
        <f>Riferimenti!O348</f>
        <v/>
      </c>
      <c r="L354" s="37" t="str">
        <f>Riferimenti!P348</f>
        <v/>
      </c>
      <c r="M354" s="37" t="str">
        <f>Riferimenti!Q348</f>
        <v/>
      </c>
      <c r="N354" s="37" t="str">
        <f>Riferimenti!R348</f>
        <v/>
      </c>
      <c r="O354" s="37" t="str">
        <f>Riferimenti!S348</f>
        <v/>
      </c>
      <c r="P354" s="37" t="str">
        <f>Riferimenti!T348</f>
        <v/>
      </c>
      <c r="Q354" s="37" t="str">
        <f>Riferimenti!U348</f>
        <v/>
      </c>
      <c r="U354" s="2" t="b">
        <f t="shared" si="5"/>
        <v>1</v>
      </c>
    </row>
    <row r="355" spans="2:21" ht="37.5" hidden="1" customHeight="1" x14ac:dyDescent="0.2">
      <c r="B355" s="31" t="s">
        <v>949</v>
      </c>
      <c r="C355" s="32" t="str">
        <f ca="1">Riferimenti!G349</f>
        <v/>
      </c>
      <c r="D355" s="32" t="str">
        <f>Riferimenti!H349</f>
        <v/>
      </c>
      <c r="E355" s="33" t="e">
        <f>VLOOKUP(Riferimenti!I349,Riferimenti!$A$2:$B$6,2,0)</f>
        <v>#N/A</v>
      </c>
      <c r="F355" s="32" t="str">
        <f>Riferimenti!J349</f>
        <v/>
      </c>
      <c r="G355" s="33" t="e">
        <f ca="1">VLOOKUP(Riferimenti!K349,Riferimenti!$A$20:$B$23,2,0)</f>
        <v>#N/A</v>
      </c>
      <c r="H355" s="37" t="str">
        <f>Riferimenti!L349</f>
        <v/>
      </c>
      <c r="I355" s="37" t="str">
        <f>Riferimenti!M349</f>
        <v/>
      </c>
      <c r="J355" s="37" t="str">
        <f>Riferimenti!N349</f>
        <v/>
      </c>
      <c r="K355" s="37" t="str">
        <f>Riferimenti!O349</f>
        <v/>
      </c>
      <c r="L355" s="37" t="str">
        <f>Riferimenti!P349</f>
        <v/>
      </c>
      <c r="M355" s="37" t="str">
        <f>Riferimenti!Q349</f>
        <v/>
      </c>
      <c r="N355" s="37" t="str">
        <f>Riferimenti!R349</f>
        <v/>
      </c>
      <c r="O355" s="37" t="str">
        <f>Riferimenti!S349</f>
        <v/>
      </c>
      <c r="P355" s="37" t="str">
        <f>Riferimenti!T349</f>
        <v/>
      </c>
      <c r="Q355" s="37" t="str">
        <f>Riferimenti!U349</f>
        <v/>
      </c>
      <c r="U355" s="2" t="b">
        <f t="shared" si="5"/>
        <v>1</v>
      </c>
    </row>
    <row r="356" spans="2:21" ht="37.5" hidden="1" customHeight="1" x14ac:dyDescent="0.2">
      <c r="B356" s="31" t="s">
        <v>950</v>
      </c>
      <c r="C356" s="32" t="str">
        <f ca="1">Riferimenti!G350</f>
        <v/>
      </c>
      <c r="D356" s="32" t="str">
        <f>Riferimenti!H350</f>
        <v/>
      </c>
      <c r="E356" s="33" t="e">
        <f>VLOOKUP(Riferimenti!I350,Riferimenti!$A$2:$B$6,2,0)</f>
        <v>#N/A</v>
      </c>
      <c r="F356" s="32" t="str">
        <f>Riferimenti!J350</f>
        <v/>
      </c>
      <c r="G356" s="33" t="e">
        <f ca="1">VLOOKUP(Riferimenti!K350,Riferimenti!$A$20:$B$23,2,0)</f>
        <v>#N/A</v>
      </c>
      <c r="H356" s="37" t="str">
        <f>Riferimenti!L350</f>
        <v/>
      </c>
      <c r="I356" s="37" t="str">
        <f>Riferimenti!M350</f>
        <v/>
      </c>
      <c r="J356" s="37" t="str">
        <f>Riferimenti!N350</f>
        <v/>
      </c>
      <c r="K356" s="37" t="str">
        <f>Riferimenti!O350</f>
        <v/>
      </c>
      <c r="L356" s="37" t="str">
        <f>Riferimenti!P350</f>
        <v/>
      </c>
      <c r="M356" s="37" t="str">
        <f>Riferimenti!Q350</f>
        <v/>
      </c>
      <c r="N356" s="37" t="str">
        <f>Riferimenti!R350</f>
        <v/>
      </c>
      <c r="O356" s="37" t="str">
        <f>Riferimenti!S350</f>
        <v/>
      </c>
      <c r="P356" s="37" t="str">
        <f>Riferimenti!T350</f>
        <v/>
      </c>
      <c r="Q356" s="37" t="str">
        <f>Riferimenti!U350</f>
        <v/>
      </c>
      <c r="U356" s="2" t="b">
        <f t="shared" si="5"/>
        <v>1</v>
      </c>
    </row>
    <row r="357" spans="2:21" ht="37.5" hidden="1" customHeight="1" x14ac:dyDescent="0.2">
      <c r="B357" s="31" t="s">
        <v>951</v>
      </c>
      <c r="C357" s="32" t="str">
        <f ca="1">Riferimenti!G351</f>
        <v/>
      </c>
      <c r="D357" s="32" t="str">
        <f>Riferimenti!H351</f>
        <v/>
      </c>
      <c r="E357" s="33" t="e">
        <f>VLOOKUP(Riferimenti!I351,Riferimenti!$A$2:$B$6,2,0)</f>
        <v>#N/A</v>
      </c>
      <c r="F357" s="32" t="str">
        <f>Riferimenti!J351</f>
        <v/>
      </c>
      <c r="G357" s="33" t="e">
        <f ca="1">VLOOKUP(Riferimenti!K351,Riferimenti!$A$20:$B$23,2,0)</f>
        <v>#N/A</v>
      </c>
      <c r="H357" s="37" t="str">
        <f>Riferimenti!L351</f>
        <v/>
      </c>
      <c r="I357" s="37" t="str">
        <f>Riferimenti!M351</f>
        <v/>
      </c>
      <c r="J357" s="37" t="str">
        <f>Riferimenti!N351</f>
        <v/>
      </c>
      <c r="K357" s="37" t="str">
        <f>Riferimenti!O351</f>
        <v/>
      </c>
      <c r="L357" s="37" t="str">
        <f>Riferimenti!P351</f>
        <v/>
      </c>
      <c r="M357" s="37" t="str">
        <f>Riferimenti!Q351</f>
        <v/>
      </c>
      <c r="N357" s="37" t="str">
        <f>Riferimenti!R351</f>
        <v/>
      </c>
      <c r="O357" s="37" t="str">
        <f>Riferimenti!S351</f>
        <v/>
      </c>
      <c r="P357" s="37" t="str">
        <f>Riferimenti!T351</f>
        <v/>
      </c>
      <c r="Q357" s="37" t="str">
        <f>Riferimenti!U351</f>
        <v/>
      </c>
      <c r="U357" s="2" t="b">
        <f t="shared" si="5"/>
        <v>1</v>
      </c>
    </row>
    <row r="358" spans="2:21" ht="37.5" hidden="1" customHeight="1" x14ac:dyDescent="0.2">
      <c r="B358" s="31" t="s">
        <v>952</v>
      </c>
      <c r="C358" s="32" t="str">
        <f ca="1">Riferimenti!G352</f>
        <v/>
      </c>
      <c r="D358" s="32" t="str">
        <f>Riferimenti!H352</f>
        <v/>
      </c>
      <c r="E358" s="33" t="e">
        <f>VLOOKUP(Riferimenti!I352,Riferimenti!$A$2:$B$6,2,0)</f>
        <v>#N/A</v>
      </c>
      <c r="F358" s="32" t="str">
        <f>Riferimenti!J352</f>
        <v/>
      </c>
      <c r="G358" s="33" t="e">
        <f ca="1">VLOOKUP(Riferimenti!K352,Riferimenti!$A$20:$B$23,2,0)</f>
        <v>#N/A</v>
      </c>
      <c r="H358" s="37" t="str">
        <f>Riferimenti!L352</f>
        <v/>
      </c>
      <c r="I358" s="37" t="str">
        <f>Riferimenti!M352</f>
        <v/>
      </c>
      <c r="J358" s="37" t="str">
        <f>Riferimenti!N352</f>
        <v/>
      </c>
      <c r="K358" s="37" t="str">
        <f>Riferimenti!O352</f>
        <v/>
      </c>
      <c r="L358" s="37" t="str">
        <f>Riferimenti!P352</f>
        <v/>
      </c>
      <c r="M358" s="37" t="str">
        <f>Riferimenti!Q352</f>
        <v/>
      </c>
      <c r="N358" s="37" t="str">
        <f>Riferimenti!R352</f>
        <v/>
      </c>
      <c r="O358" s="37" t="str">
        <f>Riferimenti!S352</f>
        <v/>
      </c>
      <c r="P358" s="37" t="str">
        <f>Riferimenti!T352</f>
        <v/>
      </c>
      <c r="Q358" s="37" t="str">
        <f>Riferimenti!U352</f>
        <v/>
      </c>
      <c r="U358" s="2" t="b">
        <f t="shared" si="5"/>
        <v>1</v>
      </c>
    </row>
    <row r="359" spans="2:21" ht="37.5" hidden="1" customHeight="1" x14ac:dyDescent="0.2">
      <c r="B359" s="31" t="s">
        <v>953</v>
      </c>
      <c r="C359" s="32" t="str">
        <f ca="1">Riferimenti!G353</f>
        <v/>
      </c>
      <c r="D359" s="32" t="str">
        <f>Riferimenti!H353</f>
        <v/>
      </c>
      <c r="E359" s="33" t="e">
        <f>VLOOKUP(Riferimenti!I353,Riferimenti!$A$2:$B$6,2,0)</f>
        <v>#N/A</v>
      </c>
      <c r="F359" s="32" t="str">
        <f>Riferimenti!J353</f>
        <v/>
      </c>
      <c r="G359" s="33" t="e">
        <f ca="1">VLOOKUP(Riferimenti!K353,Riferimenti!$A$20:$B$23,2,0)</f>
        <v>#N/A</v>
      </c>
      <c r="H359" s="37" t="str">
        <f>Riferimenti!L353</f>
        <v/>
      </c>
      <c r="I359" s="37" t="str">
        <f>Riferimenti!M353</f>
        <v/>
      </c>
      <c r="J359" s="37" t="str">
        <f>Riferimenti!N353</f>
        <v/>
      </c>
      <c r="K359" s="37" t="str">
        <f>Riferimenti!O353</f>
        <v/>
      </c>
      <c r="L359" s="37" t="str">
        <f>Riferimenti!P353</f>
        <v/>
      </c>
      <c r="M359" s="37" t="str">
        <f>Riferimenti!Q353</f>
        <v/>
      </c>
      <c r="N359" s="37" t="str">
        <f>Riferimenti!R353</f>
        <v/>
      </c>
      <c r="O359" s="37" t="str">
        <f>Riferimenti!S353</f>
        <v/>
      </c>
      <c r="P359" s="37" t="str">
        <f>Riferimenti!T353</f>
        <v/>
      </c>
      <c r="Q359" s="37" t="str">
        <f>Riferimenti!U353</f>
        <v/>
      </c>
      <c r="U359" s="2" t="b">
        <f t="shared" si="5"/>
        <v>1</v>
      </c>
    </row>
    <row r="360" spans="2:21" ht="37.5" hidden="1" customHeight="1" x14ac:dyDescent="0.2">
      <c r="B360" s="31" t="s">
        <v>954</v>
      </c>
      <c r="C360" s="32" t="str">
        <f ca="1">Riferimenti!G354</f>
        <v/>
      </c>
      <c r="D360" s="32" t="str">
        <f>Riferimenti!H354</f>
        <v/>
      </c>
      <c r="E360" s="33" t="e">
        <f>VLOOKUP(Riferimenti!I354,Riferimenti!$A$2:$B$6,2,0)</f>
        <v>#N/A</v>
      </c>
      <c r="F360" s="32" t="str">
        <f>Riferimenti!J354</f>
        <v/>
      </c>
      <c r="G360" s="33" t="e">
        <f ca="1">VLOOKUP(Riferimenti!K354,Riferimenti!$A$20:$B$23,2,0)</f>
        <v>#N/A</v>
      </c>
      <c r="H360" s="37" t="str">
        <f>Riferimenti!L354</f>
        <v/>
      </c>
      <c r="I360" s="37" t="str">
        <f>Riferimenti!M354</f>
        <v/>
      </c>
      <c r="J360" s="37" t="str">
        <f>Riferimenti!N354</f>
        <v/>
      </c>
      <c r="K360" s="37" t="str">
        <f>Riferimenti!O354</f>
        <v/>
      </c>
      <c r="L360" s="37" t="str">
        <f>Riferimenti!P354</f>
        <v/>
      </c>
      <c r="M360" s="37" t="str">
        <f>Riferimenti!Q354</f>
        <v/>
      </c>
      <c r="N360" s="37" t="str">
        <f>Riferimenti!R354</f>
        <v/>
      </c>
      <c r="O360" s="37" t="str">
        <f>Riferimenti!S354</f>
        <v/>
      </c>
      <c r="P360" s="37" t="str">
        <f>Riferimenti!T354</f>
        <v/>
      </c>
      <c r="Q360" s="37" t="str">
        <f>Riferimenti!U354</f>
        <v/>
      </c>
      <c r="U360" s="2" t="b">
        <f t="shared" si="5"/>
        <v>1</v>
      </c>
    </row>
    <row r="361" spans="2:21" ht="37.5" hidden="1" customHeight="1" x14ac:dyDescent="0.2">
      <c r="B361" s="31" t="s">
        <v>955</v>
      </c>
      <c r="C361" s="32" t="str">
        <f ca="1">Riferimenti!G355</f>
        <v/>
      </c>
      <c r="D361" s="32" t="str">
        <f>Riferimenti!H355</f>
        <v/>
      </c>
      <c r="E361" s="33" t="e">
        <f>VLOOKUP(Riferimenti!I355,Riferimenti!$A$2:$B$6,2,0)</f>
        <v>#N/A</v>
      </c>
      <c r="F361" s="32" t="str">
        <f>Riferimenti!J355</f>
        <v/>
      </c>
      <c r="G361" s="33" t="e">
        <f ca="1">VLOOKUP(Riferimenti!K355,Riferimenti!$A$20:$B$23,2,0)</f>
        <v>#N/A</v>
      </c>
      <c r="H361" s="37" t="str">
        <f>Riferimenti!L355</f>
        <v/>
      </c>
      <c r="I361" s="37" t="str">
        <f>Riferimenti!M355</f>
        <v/>
      </c>
      <c r="J361" s="37" t="str">
        <f>Riferimenti!N355</f>
        <v/>
      </c>
      <c r="K361" s="37" t="str">
        <f>Riferimenti!O355</f>
        <v/>
      </c>
      <c r="L361" s="37" t="str">
        <f>Riferimenti!P355</f>
        <v/>
      </c>
      <c r="M361" s="37" t="str">
        <f>Riferimenti!Q355</f>
        <v/>
      </c>
      <c r="N361" s="37" t="str">
        <f>Riferimenti!R355</f>
        <v/>
      </c>
      <c r="O361" s="37" t="str">
        <f>Riferimenti!S355</f>
        <v/>
      </c>
      <c r="P361" s="37" t="str">
        <f>Riferimenti!T355</f>
        <v/>
      </c>
      <c r="Q361" s="37" t="str">
        <f>Riferimenti!U355</f>
        <v/>
      </c>
      <c r="U361" s="2" t="b">
        <f t="shared" si="5"/>
        <v>1</v>
      </c>
    </row>
    <row r="362" spans="2:21" ht="37.5" hidden="1" customHeight="1" x14ac:dyDescent="0.2">
      <c r="B362" s="31" t="s">
        <v>956</v>
      </c>
      <c r="C362" s="32" t="str">
        <f ca="1">Riferimenti!G356</f>
        <v/>
      </c>
      <c r="D362" s="32" t="str">
        <f>Riferimenti!H356</f>
        <v/>
      </c>
      <c r="E362" s="33" t="e">
        <f>VLOOKUP(Riferimenti!I356,Riferimenti!$A$2:$B$6,2,0)</f>
        <v>#N/A</v>
      </c>
      <c r="F362" s="32" t="str">
        <f>Riferimenti!J356</f>
        <v/>
      </c>
      <c r="G362" s="33" t="e">
        <f ca="1">VLOOKUP(Riferimenti!K356,Riferimenti!$A$20:$B$23,2,0)</f>
        <v>#N/A</v>
      </c>
      <c r="H362" s="37" t="str">
        <f>Riferimenti!L356</f>
        <v/>
      </c>
      <c r="I362" s="37" t="str">
        <f>Riferimenti!M356</f>
        <v/>
      </c>
      <c r="J362" s="37" t="str">
        <f>Riferimenti!N356</f>
        <v/>
      </c>
      <c r="K362" s="37" t="str">
        <f>Riferimenti!O356</f>
        <v/>
      </c>
      <c r="L362" s="37" t="str">
        <f>Riferimenti!P356</f>
        <v/>
      </c>
      <c r="M362" s="37" t="str">
        <f>Riferimenti!Q356</f>
        <v/>
      </c>
      <c r="N362" s="37" t="str">
        <f>Riferimenti!R356</f>
        <v/>
      </c>
      <c r="O362" s="37" t="str">
        <f>Riferimenti!S356</f>
        <v/>
      </c>
      <c r="P362" s="37" t="str">
        <f>Riferimenti!T356</f>
        <v/>
      </c>
      <c r="Q362" s="37" t="str">
        <f>Riferimenti!U356</f>
        <v/>
      </c>
      <c r="U362" s="2" t="b">
        <f t="shared" si="5"/>
        <v>1</v>
      </c>
    </row>
    <row r="363" spans="2:21" ht="37.5" hidden="1" customHeight="1" x14ac:dyDescent="0.2">
      <c r="B363" s="31" t="s">
        <v>957</v>
      </c>
      <c r="C363" s="32" t="str">
        <f ca="1">Riferimenti!G357</f>
        <v/>
      </c>
      <c r="D363" s="32" t="str">
        <f>Riferimenti!H357</f>
        <v/>
      </c>
      <c r="E363" s="33" t="e">
        <f>VLOOKUP(Riferimenti!I357,Riferimenti!$A$2:$B$6,2,0)</f>
        <v>#N/A</v>
      </c>
      <c r="F363" s="32" t="str">
        <f>Riferimenti!J357</f>
        <v/>
      </c>
      <c r="G363" s="33" t="e">
        <f ca="1">VLOOKUP(Riferimenti!K357,Riferimenti!$A$20:$B$23,2,0)</f>
        <v>#N/A</v>
      </c>
      <c r="H363" s="37" t="str">
        <f>Riferimenti!L357</f>
        <v/>
      </c>
      <c r="I363" s="37" t="str">
        <f>Riferimenti!M357</f>
        <v/>
      </c>
      <c r="J363" s="37" t="str">
        <f>Riferimenti!N357</f>
        <v/>
      </c>
      <c r="K363" s="37" t="str">
        <f>Riferimenti!O357</f>
        <v/>
      </c>
      <c r="L363" s="37" t="str">
        <f>Riferimenti!P357</f>
        <v/>
      </c>
      <c r="M363" s="37" t="str">
        <f>Riferimenti!Q357</f>
        <v/>
      </c>
      <c r="N363" s="37" t="str">
        <f>Riferimenti!R357</f>
        <v/>
      </c>
      <c r="O363" s="37" t="str">
        <f>Riferimenti!S357</f>
        <v/>
      </c>
      <c r="P363" s="37" t="str">
        <f>Riferimenti!T357</f>
        <v/>
      </c>
      <c r="Q363" s="37" t="str">
        <f>Riferimenti!U357</f>
        <v/>
      </c>
      <c r="U363" s="2" t="b">
        <f t="shared" si="5"/>
        <v>1</v>
      </c>
    </row>
    <row r="364" spans="2:21" ht="37.5" hidden="1" customHeight="1" x14ac:dyDescent="0.2">
      <c r="B364" s="31" t="s">
        <v>958</v>
      </c>
      <c r="C364" s="32" t="str">
        <f ca="1">Riferimenti!G358</f>
        <v/>
      </c>
      <c r="D364" s="32" t="str">
        <f>Riferimenti!H358</f>
        <v/>
      </c>
      <c r="E364" s="33" t="e">
        <f>VLOOKUP(Riferimenti!I358,Riferimenti!$A$2:$B$6,2,0)</f>
        <v>#N/A</v>
      </c>
      <c r="F364" s="32" t="str">
        <f>Riferimenti!J358</f>
        <v/>
      </c>
      <c r="G364" s="33" t="e">
        <f ca="1">VLOOKUP(Riferimenti!K358,Riferimenti!$A$20:$B$23,2,0)</f>
        <v>#N/A</v>
      </c>
      <c r="H364" s="37" t="str">
        <f>Riferimenti!L358</f>
        <v/>
      </c>
      <c r="I364" s="37" t="str">
        <f>Riferimenti!M358</f>
        <v/>
      </c>
      <c r="J364" s="37" t="str">
        <f>Riferimenti!N358</f>
        <v/>
      </c>
      <c r="K364" s="37" t="str">
        <f>Riferimenti!O358</f>
        <v/>
      </c>
      <c r="L364" s="37" t="str">
        <f>Riferimenti!P358</f>
        <v/>
      </c>
      <c r="M364" s="37" t="str">
        <f>Riferimenti!Q358</f>
        <v/>
      </c>
      <c r="N364" s="37" t="str">
        <f>Riferimenti!R358</f>
        <v/>
      </c>
      <c r="O364" s="37" t="str">
        <f>Riferimenti!S358</f>
        <v/>
      </c>
      <c r="P364" s="37" t="str">
        <f>Riferimenti!T358</f>
        <v/>
      </c>
      <c r="Q364" s="37" t="str">
        <f>Riferimenti!U358</f>
        <v/>
      </c>
      <c r="U364" s="2" t="b">
        <f t="shared" si="5"/>
        <v>1</v>
      </c>
    </row>
    <row r="365" spans="2:21" ht="37.5" hidden="1" customHeight="1" x14ac:dyDescent="0.2">
      <c r="B365" s="31" t="s">
        <v>959</v>
      </c>
      <c r="C365" s="32" t="str">
        <f ca="1">Riferimenti!G359</f>
        <v/>
      </c>
      <c r="D365" s="32" t="str">
        <f>Riferimenti!H359</f>
        <v/>
      </c>
      <c r="E365" s="33" t="e">
        <f>VLOOKUP(Riferimenti!I359,Riferimenti!$A$2:$B$6,2,0)</f>
        <v>#N/A</v>
      </c>
      <c r="F365" s="32" t="str">
        <f>Riferimenti!J359</f>
        <v/>
      </c>
      <c r="G365" s="33" t="e">
        <f ca="1">VLOOKUP(Riferimenti!K359,Riferimenti!$A$20:$B$23,2,0)</f>
        <v>#N/A</v>
      </c>
      <c r="H365" s="37" t="str">
        <f>Riferimenti!L359</f>
        <v/>
      </c>
      <c r="I365" s="37" t="str">
        <f>Riferimenti!M359</f>
        <v/>
      </c>
      <c r="J365" s="37" t="str">
        <f>Riferimenti!N359</f>
        <v/>
      </c>
      <c r="K365" s="37" t="str">
        <f>Riferimenti!O359</f>
        <v/>
      </c>
      <c r="L365" s="37" t="str">
        <f>Riferimenti!P359</f>
        <v/>
      </c>
      <c r="M365" s="37" t="str">
        <f>Riferimenti!Q359</f>
        <v/>
      </c>
      <c r="N365" s="37" t="str">
        <f>Riferimenti!R359</f>
        <v/>
      </c>
      <c r="O365" s="37" t="str">
        <f>Riferimenti!S359</f>
        <v/>
      </c>
      <c r="P365" s="37" t="str">
        <f>Riferimenti!T359</f>
        <v/>
      </c>
      <c r="Q365" s="37" t="str">
        <f>Riferimenti!U359</f>
        <v/>
      </c>
      <c r="U365" s="2" t="b">
        <f t="shared" si="5"/>
        <v>1</v>
      </c>
    </row>
    <row r="366" spans="2:21" ht="37.5" hidden="1" customHeight="1" x14ac:dyDescent="0.2">
      <c r="B366" s="31" t="s">
        <v>960</v>
      </c>
      <c r="C366" s="32" t="str">
        <f ca="1">Riferimenti!G360</f>
        <v/>
      </c>
      <c r="D366" s="32" t="str">
        <f>Riferimenti!H360</f>
        <v/>
      </c>
      <c r="E366" s="33" t="e">
        <f>VLOOKUP(Riferimenti!I360,Riferimenti!$A$2:$B$6,2,0)</f>
        <v>#N/A</v>
      </c>
      <c r="F366" s="32" t="str">
        <f>Riferimenti!J360</f>
        <v/>
      </c>
      <c r="G366" s="33" t="e">
        <f ca="1">VLOOKUP(Riferimenti!K360,Riferimenti!$A$20:$B$23,2,0)</f>
        <v>#N/A</v>
      </c>
      <c r="H366" s="37" t="str">
        <f>Riferimenti!L360</f>
        <v/>
      </c>
      <c r="I366" s="37" t="str">
        <f>Riferimenti!M360</f>
        <v/>
      </c>
      <c r="J366" s="37" t="str">
        <f>Riferimenti!N360</f>
        <v/>
      </c>
      <c r="K366" s="37" t="str">
        <f>Riferimenti!O360</f>
        <v/>
      </c>
      <c r="L366" s="37" t="str">
        <f>Riferimenti!P360</f>
        <v/>
      </c>
      <c r="M366" s="37" t="str">
        <f>Riferimenti!Q360</f>
        <v/>
      </c>
      <c r="N366" s="37" t="str">
        <f>Riferimenti!R360</f>
        <v/>
      </c>
      <c r="O366" s="37" t="str">
        <f>Riferimenti!S360</f>
        <v/>
      </c>
      <c r="P366" s="37" t="str">
        <f>Riferimenti!T360</f>
        <v/>
      </c>
      <c r="Q366" s="37" t="str">
        <f>Riferimenti!U360</f>
        <v/>
      </c>
      <c r="U366" s="2" t="b">
        <f t="shared" si="5"/>
        <v>1</v>
      </c>
    </row>
    <row r="367" spans="2:21" ht="37.5" hidden="1" customHeight="1" x14ac:dyDescent="0.2">
      <c r="B367" s="31" t="s">
        <v>961</v>
      </c>
      <c r="C367" s="32" t="str">
        <f ca="1">Riferimenti!G361</f>
        <v/>
      </c>
      <c r="D367" s="32" t="str">
        <f>Riferimenti!H361</f>
        <v/>
      </c>
      <c r="E367" s="33" t="e">
        <f>VLOOKUP(Riferimenti!I361,Riferimenti!$A$2:$B$6,2,0)</f>
        <v>#N/A</v>
      </c>
      <c r="F367" s="32" t="str">
        <f>Riferimenti!J361</f>
        <v/>
      </c>
      <c r="G367" s="33" t="e">
        <f ca="1">VLOOKUP(Riferimenti!K361,Riferimenti!$A$20:$B$23,2,0)</f>
        <v>#N/A</v>
      </c>
      <c r="H367" s="37" t="str">
        <f>Riferimenti!L361</f>
        <v/>
      </c>
      <c r="I367" s="37" t="str">
        <f>Riferimenti!M361</f>
        <v/>
      </c>
      <c r="J367" s="37" t="str">
        <f>Riferimenti!N361</f>
        <v/>
      </c>
      <c r="K367" s="37" t="str">
        <f>Riferimenti!O361</f>
        <v/>
      </c>
      <c r="L367" s="37" t="str">
        <f>Riferimenti!P361</f>
        <v/>
      </c>
      <c r="M367" s="37" t="str">
        <f>Riferimenti!Q361</f>
        <v/>
      </c>
      <c r="N367" s="37" t="str">
        <f>Riferimenti!R361</f>
        <v/>
      </c>
      <c r="O367" s="37" t="str">
        <f>Riferimenti!S361</f>
        <v/>
      </c>
      <c r="P367" s="37" t="str">
        <f>Riferimenti!T361</f>
        <v/>
      </c>
      <c r="Q367" s="37" t="str">
        <f>Riferimenti!U361</f>
        <v/>
      </c>
      <c r="U367" s="2" t="b">
        <f t="shared" si="5"/>
        <v>1</v>
      </c>
    </row>
    <row r="368" spans="2:21" ht="37.5" hidden="1" customHeight="1" x14ac:dyDescent="0.2">
      <c r="B368" s="31" t="s">
        <v>962</v>
      </c>
      <c r="C368" s="32" t="str">
        <f ca="1">Riferimenti!G362</f>
        <v/>
      </c>
      <c r="D368" s="32" t="str">
        <f>Riferimenti!H362</f>
        <v/>
      </c>
      <c r="E368" s="33" t="e">
        <f>VLOOKUP(Riferimenti!I362,Riferimenti!$A$2:$B$6,2,0)</f>
        <v>#N/A</v>
      </c>
      <c r="F368" s="32" t="str">
        <f>Riferimenti!J362</f>
        <v/>
      </c>
      <c r="G368" s="33" t="e">
        <f ca="1">VLOOKUP(Riferimenti!K362,Riferimenti!$A$20:$B$23,2,0)</f>
        <v>#N/A</v>
      </c>
      <c r="H368" s="37" t="str">
        <f>Riferimenti!L362</f>
        <v/>
      </c>
      <c r="I368" s="37" t="str">
        <f>Riferimenti!M362</f>
        <v/>
      </c>
      <c r="J368" s="37" t="str">
        <f>Riferimenti!N362</f>
        <v/>
      </c>
      <c r="K368" s="37" t="str">
        <f>Riferimenti!O362</f>
        <v/>
      </c>
      <c r="L368" s="37" t="str">
        <f>Riferimenti!P362</f>
        <v/>
      </c>
      <c r="M368" s="37" t="str">
        <f>Riferimenti!Q362</f>
        <v/>
      </c>
      <c r="N368" s="37" t="str">
        <f>Riferimenti!R362</f>
        <v/>
      </c>
      <c r="O368" s="37" t="str">
        <f>Riferimenti!S362</f>
        <v/>
      </c>
      <c r="P368" s="37" t="str">
        <f>Riferimenti!T362</f>
        <v/>
      </c>
      <c r="Q368" s="37" t="str">
        <f>Riferimenti!U362</f>
        <v/>
      </c>
      <c r="U368" s="2" t="b">
        <f t="shared" si="5"/>
        <v>1</v>
      </c>
    </row>
    <row r="369" spans="2:21" ht="37.5" hidden="1" customHeight="1" x14ac:dyDescent="0.2">
      <c r="B369" s="31" t="s">
        <v>963</v>
      </c>
      <c r="C369" s="32" t="str">
        <f ca="1">Riferimenti!G363</f>
        <v/>
      </c>
      <c r="D369" s="32" t="str">
        <f>Riferimenti!H363</f>
        <v/>
      </c>
      <c r="E369" s="33" t="e">
        <f>VLOOKUP(Riferimenti!I363,Riferimenti!$A$2:$B$6,2,0)</f>
        <v>#N/A</v>
      </c>
      <c r="F369" s="32" t="str">
        <f>Riferimenti!J363</f>
        <v/>
      </c>
      <c r="G369" s="33" t="e">
        <f ca="1">VLOOKUP(Riferimenti!K363,Riferimenti!$A$20:$B$23,2,0)</f>
        <v>#N/A</v>
      </c>
      <c r="H369" s="37" t="str">
        <f>Riferimenti!L363</f>
        <v/>
      </c>
      <c r="I369" s="37" t="str">
        <f>Riferimenti!M363</f>
        <v/>
      </c>
      <c r="J369" s="37" t="str">
        <f>Riferimenti!N363</f>
        <v/>
      </c>
      <c r="K369" s="37" t="str">
        <f>Riferimenti!O363</f>
        <v/>
      </c>
      <c r="L369" s="37" t="str">
        <f>Riferimenti!P363</f>
        <v/>
      </c>
      <c r="M369" s="37" t="str">
        <f>Riferimenti!Q363</f>
        <v/>
      </c>
      <c r="N369" s="37" t="str">
        <f>Riferimenti!R363</f>
        <v/>
      </c>
      <c r="O369" s="37" t="str">
        <f>Riferimenti!S363</f>
        <v/>
      </c>
      <c r="P369" s="37" t="str">
        <f>Riferimenti!T363</f>
        <v/>
      </c>
      <c r="Q369" s="37" t="str">
        <f>Riferimenti!U363</f>
        <v/>
      </c>
      <c r="U369" s="2" t="b">
        <f t="shared" si="5"/>
        <v>1</v>
      </c>
    </row>
    <row r="370" spans="2:21" ht="37.5" hidden="1" customHeight="1" x14ac:dyDescent="0.2">
      <c r="B370" s="31" t="s">
        <v>964</v>
      </c>
      <c r="C370" s="32" t="str">
        <f ca="1">Riferimenti!G364</f>
        <v/>
      </c>
      <c r="D370" s="32" t="str">
        <f>Riferimenti!H364</f>
        <v/>
      </c>
      <c r="E370" s="33" t="e">
        <f>VLOOKUP(Riferimenti!I364,Riferimenti!$A$2:$B$6,2,0)</f>
        <v>#N/A</v>
      </c>
      <c r="F370" s="32" t="str">
        <f>Riferimenti!J364</f>
        <v/>
      </c>
      <c r="G370" s="33" t="e">
        <f ca="1">VLOOKUP(Riferimenti!K364,Riferimenti!$A$20:$B$23,2,0)</f>
        <v>#N/A</v>
      </c>
      <c r="H370" s="37" t="str">
        <f>Riferimenti!L364</f>
        <v/>
      </c>
      <c r="I370" s="37" t="str">
        <f>Riferimenti!M364</f>
        <v/>
      </c>
      <c r="J370" s="37" t="str">
        <f>Riferimenti!N364</f>
        <v/>
      </c>
      <c r="K370" s="37" t="str">
        <f>Riferimenti!O364</f>
        <v/>
      </c>
      <c r="L370" s="37" t="str">
        <f>Riferimenti!P364</f>
        <v/>
      </c>
      <c r="M370" s="37" t="str">
        <f>Riferimenti!Q364</f>
        <v/>
      </c>
      <c r="N370" s="37" t="str">
        <f>Riferimenti!R364</f>
        <v/>
      </c>
      <c r="O370" s="37" t="str">
        <f>Riferimenti!S364</f>
        <v/>
      </c>
      <c r="P370" s="37" t="str">
        <f>Riferimenti!T364</f>
        <v/>
      </c>
      <c r="Q370" s="37" t="str">
        <f>Riferimenti!U364</f>
        <v/>
      </c>
      <c r="U370" s="2" t="b">
        <f t="shared" si="5"/>
        <v>1</v>
      </c>
    </row>
    <row r="371" spans="2:21" ht="37.5" hidden="1" customHeight="1" x14ac:dyDescent="0.2">
      <c r="B371" s="31" t="s">
        <v>965</v>
      </c>
      <c r="C371" s="32" t="str">
        <f ca="1">Riferimenti!G365</f>
        <v/>
      </c>
      <c r="D371" s="32" t="str">
        <f>Riferimenti!H365</f>
        <v/>
      </c>
      <c r="E371" s="33" t="e">
        <f>VLOOKUP(Riferimenti!I365,Riferimenti!$A$2:$B$6,2,0)</f>
        <v>#N/A</v>
      </c>
      <c r="F371" s="32" t="str">
        <f>Riferimenti!J365</f>
        <v/>
      </c>
      <c r="G371" s="33" t="e">
        <f ca="1">VLOOKUP(Riferimenti!K365,Riferimenti!$A$20:$B$23,2,0)</f>
        <v>#N/A</v>
      </c>
      <c r="H371" s="37" t="str">
        <f>Riferimenti!L365</f>
        <v/>
      </c>
      <c r="I371" s="37" t="str">
        <f>Riferimenti!M365</f>
        <v/>
      </c>
      <c r="J371" s="37" t="str">
        <f>Riferimenti!N365</f>
        <v/>
      </c>
      <c r="K371" s="37" t="str">
        <f>Riferimenti!O365</f>
        <v/>
      </c>
      <c r="L371" s="37" t="str">
        <f>Riferimenti!P365</f>
        <v/>
      </c>
      <c r="M371" s="37" t="str">
        <f>Riferimenti!Q365</f>
        <v/>
      </c>
      <c r="N371" s="37" t="str">
        <f>Riferimenti!R365</f>
        <v/>
      </c>
      <c r="O371" s="37" t="str">
        <f>Riferimenti!S365</f>
        <v/>
      </c>
      <c r="P371" s="37" t="str">
        <f>Riferimenti!T365</f>
        <v/>
      </c>
      <c r="Q371" s="37" t="str">
        <f>Riferimenti!U365</f>
        <v/>
      </c>
      <c r="U371" s="2" t="b">
        <f t="shared" si="5"/>
        <v>1</v>
      </c>
    </row>
    <row r="372" spans="2:21" ht="37.5" hidden="1" customHeight="1" x14ac:dyDescent="0.2">
      <c r="B372" s="31" t="s">
        <v>966</v>
      </c>
      <c r="C372" s="32" t="str">
        <f ca="1">Riferimenti!G366</f>
        <v/>
      </c>
      <c r="D372" s="32" t="str">
        <f>Riferimenti!H366</f>
        <v/>
      </c>
      <c r="E372" s="33" t="e">
        <f>VLOOKUP(Riferimenti!I366,Riferimenti!$A$2:$B$6,2,0)</f>
        <v>#N/A</v>
      </c>
      <c r="F372" s="32" t="str">
        <f>Riferimenti!J366</f>
        <v/>
      </c>
      <c r="G372" s="33" t="e">
        <f ca="1">VLOOKUP(Riferimenti!K366,Riferimenti!$A$20:$B$23,2,0)</f>
        <v>#N/A</v>
      </c>
      <c r="H372" s="37" t="str">
        <f>Riferimenti!L366</f>
        <v/>
      </c>
      <c r="I372" s="37" t="str">
        <f>Riferimenti!M366</f>
        <v/>
      </c>
      <c r="J372" s="37" t="str">
        <f>Riferimenti!N366</f>
        <v/>
      </c>
      <c r="K372" s="37" t="str">
        <f>Riferimenti!O366</f>
        <v/>
      </c>
      <c r="L372" s="37" t="str">
        <f>Riferimenti!P366</f>
        <v/>
      </c>
      <c r="M372" s="37" t="str">
        <f>Riferimenti!Q366</f>
        <v/>
      </c>
      <c r="N372" s="37" t="str">
        <f>Riferimenti!R366</f>
        <v/>
      </c>
      <c r="O372" s="37" t="str">
        <f>Riferimenti!S366</f>
        <v/>
      </c>
      <c r="P372" s="37" t="str">
        <f>Riferimenti!T366</f>
        <v/>
      </c>
      <c r="Q372" s="37" t="str">
        <f>Riferimenti!U366</f>
        <v/>
      </c>
      <c r="U372" s="2" t="b">
        <f t="shared" si="5"/>
        <v>1</v>
      </c>
    </row>
    <row r="373" spans="2:21" ht="37.5" hidden="1" customHeight="1" x14ac:dyDescent="0.2">
      <c r="B373" s="31" t="s">
        <v>967</v>
      </c>
      <c r="C373" s="32" t="str">
        <f ca="1">Riferimenti!G367</f>
        <v/>
      </c>
      <c r="D373" s="32" t="str">
        <f>Riferimenti!H367</f>
        <v/>
      </c>
      <c r="E373" s="33" t="e">
        <f>VLOOKUP(Riferimenti!I367,Riferimenti!$A$2:$B$6,2,0)</f>
        <v>#N/A</v>
      </c>
      <c r="F373" s="32" t="str">
        <f>Riferimenti!J367</f>
        <v/>
      </c>
      <c r="G373" s="33" t="e">
        <f ca="1">VLOOKUP(Riferimenti!K367,Riferimenti!$A$20:$B$23,2,0)</f>
        <v>#N/A</v>
      </c>
      <c r="H373" s="37" t="str">
        <f>Riferimenti!L367</f>
        <v/>
      </c>
      <c r="I373" s="37" t="str">
        <f>Riferimenti!M367</f>
        <v/>
      </c>
      <c r="J373" s="37" t="str">
        <f>Riferimenti!N367</f>
        <v/>
      </c>
      <c r="K373" s="37" t="str">
        <f>Riferimenti!O367</f>
        <v/>
      </c>
      <c r="L373" s="37" t="str">
        <f>Riferimenti!P367</f>
        <v/>
      </c>
      <c r="M373" s="37" t="str">
        <f>Riferimenti!Q367</f>
        <v/>
      </c>
      <c r="N373" s="37" t="str">
        <f>Riferimenti!R367</f>
        <v/>
      </c>
      <c r="O373" s="37" t="str">
        <f>Riferimenti!S367</f>
        <v/>
      </c>
      <c r="P373" s="37" t="str">
        <f>Riferimenti!T367</f>
        <v/>
      </c>
      <c r="Q373" s="37" t="str">
        <f>Riferimenti!U367</f>
        <v/>
      </c>
      <c r="U373" s="2" t="b">
        <f t="shared" si="5"/>
        <v>1</v>
      </c>
    </row>
    <row r="374" spans="2:21" ht="37.5" hidden="1" customHeight="1" x14ac:dyDescent="0.2">
      <c r="B374" s="31" t="s">
        <v>968</v>
      </c>
      <c r="C374" s="32" t="str">
        <f ca="1">Riferimenti!G368</f>
        <v/>
      </c>
      <c r="D374" s="32" t="str">
        <f>Riferimenti!H368</f>
        <v/>
      </c>
      <c r="E374" s="33" t="e">
        <f>VLOOKUP(Riferimenti!I368,Riferimenti!$A$2:$B$6,2,0)</f>
        <v>#N/A</v>
      </c>
      <c r="F374" s="32" t="str">
        <f>Riferimenti!J368</f>
        <v/>
      </c>
      <c r="G374" s="33" t="e">
        <f ca="1">VLOOKUP(Riferimenti!K368,Riferimenti!$A$20:$B$23,2,0)</f>
        <v>#N/A</v>
      </c>
      <c r="H374" s="37" t="str">
        <f>Riferimenti!L368</f>
        <v/>
      </c>
      <c r="I374" s="37" t="str">
        <f>Riferimenti!M368</f>
        <v/>
      </c>
      <c r="J374" s="37" t="str">
        <f>Riferimenti!N368</f>
        <v/>
      </c>
      <c r="K374" s="37" t="str">
        <f>Riferimenti!O368</f>
        <v/>
      </c>
      <c r="L374" s="37" t="str">
        <f>Riferimenti!P368</f>
        <v/>
      </c>
      <c r="M374" s="37" t="str">
        <f>Riferimenti!Q368</f>
        <v/>
      </c>
      <c r="N374" s="37" t="str">
        <f>Riferimenti!R368</f>
        <v/>
      </c>
      <c r="O374" s="37" t="str">
        <f>Riferimenti!S368</f>
        <v/>
      </c>
      <c r="P374" s="37" t="str">
        <f>Riferimenti!T368</f>
        <v/>
      </c>
      <c r="Q374" s="37" t="str">
        <f>Riferimenti!U368</f>
        <v/>
      </c>
      <c r="U374" s="2" t="b">
        <f t="shared" si="5"/>
        <v>1</v>
      </c>
    </row>
    <row r="375" spans="2:21" ht="37.5" hidden="1" customHeight="1" x14ac:dyDescent="0.2">
      <c r="B375" s="31" t="s">
        <v>969</v>
      </c>
      <c r="C375" s="32" t="str">
        <f ca="1">Riferimenti!G369</f>
        <v/>
      </c>
      <c r="D375" s="32" t="str">
        <f>Riferimenti!H369</f>
        <v/>
      </c>
      <c r="E375" s="33" t="e">
        <f>VLOOKUP(Riferimenti!I369,Riferimenti!$A$2:$B$6,2,0)</f>
        <v>#N/A</v>
      </c>
      <c r="F375" s="32" t="str">
        <f>Riferimenti!J369</f>
        <v/>
      </c>
      <c r="G375" s="33" t="e">
        <f ca="1">VLOOKUP(Riferimenti!K369,Riferimenti!$A$20:$B$23,2,0)</f>
        <v>#N/A</v>
      </c>
      <c r="H375" s="37" t="str">
        <f>Riferimenti!L369</f>
        <v/>
      </c>
      <c r="I375" s="37" t="str">
        <f>Riferimenti!M369</f>
        <v/>
      </c>
      <c r="J375" s="37" t="str">
        <f>Riferimenti!N369</f>
        <v/>
      </c>
      <c r="K375" s="37" t="str">
        <f>Riferimenti!O369</f>
        <v/>
      </c>
      <c r="L375" s="37" t="str">
        <f>Riferimenti!P369</f>
        <v/>
      </c>
      <c r="M375" s="37" t="str">
        <f>Riferimenti!Q369</f>
        <v/>
      </c>
      <c r="N375" s="37" t="str">
        <f>Riferimenti!R369</f>
        <v/>
      </c>
      <c r="O375" s="37" t="str">
        <f>Riferimenti!S369</f>
        <v/>
      </c>
      <c r="P375" s="37" t="str">
        <f>Riferimenti!T369</f>
        <v/>
      </c>
      <c r="Q375" s="37" t="str">
        <f>Riferimenti!U369</f>
        <v/>
      </c>
      <c r="U375" s="2" t="b">
        <f t="shared" si="5"/>
        <v>1</v>
      </c>
    </row>
    <row r="376" spans="2:21" ht="37.5" hidden="1" customHeight="1" x14ac:dyDescent="0.2">
      <c r="B376" s="31" t="s">
        <v>970</v>
      </c>
      <c r="C376" s="32" t="str">
        <f ca="1">Riferimenti!G370</f>
        <v/>
      </c>
      <c r="D376" s="32" t="str">
        <f>Riferimenti!H370</f>
        <v/>
      </c>
      <c r="E376" s="33" t="e">
        <f>VLOOKUP(Riferimenti!I370,Riferimenti!$A$2:$B$6,2,0)</f>
        <v>#N/A</v>
      </c>
      <c r="F376" s="32" t="str">
        <f>Riferimenti!J370</f>
        <v/>
      </c>
      <c r="G376" s="33" t="e">
        <f ca="1">VLOOKUP(Riferimenti!K370,Riferimenti!$A$20:$B$23,2,0)</f>
        <v>#N/A</v>
      </c>
      <c r="H376" s="37" t="str">
        <f>Riferimenti!L370</f>
        <v/>
      </c>
      <c r="I376" s="37" t="str">
        <f>Riferimenti!M370</f>
        <v/>
      </c>
      <c r="J376" s="37" t="str">
        <f>Riferimenti!N370</f>
        <v/>
      </c>
      <c r="K376" s="37" t="str">
        <f>Riferimenti!O370</f>
        <v/>
      </c>
      <c r="L376" s="37" t="str">
        <f>Riferimenti!P370</f>
        <v/>
      </c>
      <c r="M376" s="37" t="str">
        <f>Riferimenti!Q370</f>
        <v/>
      </c>
      <c r="N376" s="37" t="str">
        <f>Riferimenti!R370</f>
        <v/>
      </c>
      <c r="O376" s="37" t="str">
        <f>Riferimenti!S370</f>
        <v/>
      </c>
      <c r="P376" s="37" t="str">
        <f>Riferimenti!T370</f>
        <v/>
      </c>
      <c r="Q376" s="37" t="str">
        <f>Riferimenti!U370</f>
        <v/>
      </c>
      <c r="U376" s="2" t="b">
        <f t="shared" si="5"/>
        <v>1</v>
      </c>
    </row>
    <row r="377" spans="2:21" ht="37.5" hidden="1" customHeight="1" x14ac:dyDescent="0.2">
      <c r="B377" s="31" t="s">
        <v>971</v>
      </c>
      <c r="C377" s="32" t="str">
        <f ca="1">Riferimenti!G371</f>
        <v/>
      </c>
      <c r="D377" s="32" t="str">
        <f>Riferimenti!H371</f>
        <v/>
      </c>
      <c r="E377" s="33" t="e">
        <f>VLOOKUP(Riferimenti!I371,Riferimenti!$A$2:$B$6,2,0)</f>
        <v>#N/A</v>
      </c>
      <c r="F377" s="32" t="str">
        <f>Riferimenti!J371</f>
        <v/>
      </c>
      <c r="G377" s="33" t="e">
        <f ca="1">VLOOKUP(Riferimenti!K371,Riferimenti!$A$20:$B$23,2,0)</f>
        <v>#N/A</v>
      </c>
      <c r="H377" s="37" t="str">
        <f>Riferimenti!L371</f>
        <v/>
      </c>
      <c r="I377" s="37" t="str">
        <f>Riferimenti!M371</f>
        <v/>
      </c>
      <c r="J377" s="37" t="str">
        <f>Riferimenti!N371</f>
        <v/>
      </c>
      <c r="K377" s="37" t="str">
        <f>Riferimenti!O371</f>
        <v/>
      </c>
      <c r="L377" s="37" t="str">
        <f>Riferimenti!P371</f>
        <v/>
      </c>
      <c r="M377" s="37" t="str">
        <f>Riferimenti!Q371</f>
        <v/>
      </c>
      <c r="N377" s="37" t="str">
        <f>Riferimenti!R371</f>
        <v/>
      </c>
      <c r="O377" s="37" t="str">
        <f>Riferimenti!S371</f>
        <v/>
      </c>
      <c r="P377" s="37" t="str">
        <f>Riferimenti!T371</f>
        <v/>
      </c>
      <c r="Q377" s="37" t="str">
        <f>Riferimenti!U371</f>
        <v/>
      </c>
      <c r="U377" s="2" t="b">
        <f t="shared" si="5"/>
        <v>1</v>
      </c>
    </row>
    <row r="378" spans="2:21" ht="37.5" hidden="1" customHeight="1" x14ac:dyDescent="0.2">
      <c r="B378" s="31" t="s">
        <v>972</v>
      </c>
      <c r="C378" s="32" t="str">
        <f ca="1">Riferimenti!G372</f>
        <v/>
      </c>
      <c r="D378" s="32" t="str">
        <f>Riferimenti!H372</f>
        <v/>
      </c>
      <c r="E378" s="33" t="e">
        <f>VLOOKUP(Riferimenti!I372,Riferimenti!$A$2:$B$6,2,0)</f>
        <v>#N/A</v>
      </c>
      <c r="F378" s="32" t="str">
        <f>Riferimenti!J372</f>
        <v/>
      </c>
      <c r="G378" s="33" t="e">
        <f ca="1">VLOOKUP(Riferimenti!K372,Riferimenti!$A$20:$B$23,2,0)</f>
        <v>#N/A</v>
      </c>
      <c r="H378" s="37" t="str">
        <f>Riferimenti!L372</f>
        <v/>
      </c>
      <c r="I378" s="37" t="str">
        <f>Riferimenti!M372</f>
        <v/>
      </c>
      <c r="J378" s="37" t="str">
        <f>Riferimenti!N372</f>
        <v/>
      </c>
      <c r="K378" s="37" t="str">
        <f>Riferimenti!O372</f>
        <v/>
      </c>
      <c r="L378" s="37" t="str">
        <f>Riferimenti!P372</f>
        <v/>
      </c>
      <c r="M378" s="37" t="str">
        <f>Riferimenti!Q372</f>
        <v/>
      </c>
      <c r="N378" s="37" t="str">
        <f>Riferimenti!R372</f>
        <v/>
      </c>
      <c r="O378" s="37" t="str">
        <f>Riferimenti!S372</f>
        <v/>
      </c>
      <c r="P378" s="37" t="str">
        <f>Riferimenti!T372</f>
        <v/>
      </c>
      <c r="Q378" s="37" t="str">
        <f>Riferimenti!U372</f>
        <v/>
      </c>
      <c r="U378" s="2" t="b">
        <f t="shared" si="5"/>
        <v>1</v>
      </c>
    </row>
    <row r="379" spans="2:21" ht="37.5" hidden="1" customHeight="1" x14ac:dyDescent="0.2">
      <c r="B379" s="31" t="s">
        <v>973</v>
      </c>
      <c r="C379" s="32" t="str">
        <f ca="1">Riferimenti!G373</f>
        <v/>
      </c>
      <c r="D379" s="32" t="str">
        <f>Riferimenti!H373</f>
        <v/>
      </c>
      <c r="E379" s="33" t="e">
        <f>VLOOKUP(Riferimenti!I373,Riferimenti!$A$2:$B$6,2,0)</f>
        <v>#N/A</v>
      </c>
      <c r="F379" s="32" t="str">
        <f>Riferimenti!J373</f>
        <v/>
      </c>
      <c r="G379" s="33" t="e">
        <f ca="1">VLOOKUP(Riferimenti!K373,Riferimenti!$A$20:$B$23,2,0)</f>
        <v>#N/A</v>
      </c>
      <c r="H379" s="37" t="str">
        <f>Riferimenti!L373</f>
        <v/>
      </c>
      <c r="I379" s="37" t="str">
        <f>Riferimenti!M373</f>
        <v/>
      </c>
      <c r="J379" s="37" t="str">
        <f>Riferimenti!N373</f>
        <v/>
      </c>
      <c r="K379" s="37" t="str">
        <f>Riferimenti!O373</f>
        <v/>
      </c>
      <c r="L379" s="37" t="str">
        <f>Riferimenti!P373</f>
        <v/>
      </c>
      <c r="M379" s="37" t="str">
        <f>Riferimenti!Q373</f>
        <v/>
      </c>
      <c r="N379" s="37" t="str">
        <f>Riferimenti!R373</f>
        <v/>
      </c>
      <c r="O379" s="37" t="str">
        <f>Riferimenti!S373</f>
        <v/>
      </c>
      <c r="P379" s="37" t="str">
        <f>Riferimenti!T373</f>
        <v/>
      </c>
      <c r="Q379" s="37" t="str">
        <f>Riferimenti!U373</f>
        <v/>
      </c>
      <c r="U379" s="2" t="b">
        <f t="shared" si="5"/>
        <v>1</v>
      </c>
    </row>
    <row r="380" spans="2:21" ht="37.5" hidden="1" customHeight="1" x14ac:dyDescent="0.2">
      <c r="B380" s="31" t="s">
        <v>974</v>
      </c>
      <c r="C380" s="32" t="str">
        <f ca="1">Riferimenti!G374</f>
        <v/>
      </c>
      <c r="D380" s="32" t="str">
        <f>Riferimenti!H374</f>
        <v/>
      </c>
      <c r="E380" s="33" t="e">
        <f>VLOOKUP(Riferimenti!I374,Riferimenti!$A$2:$B$6,2,0)</f>
        <v>#N/A</v>
      </c>
      <c r="F380" s="32" t="str">
        <f>Riferimenti!J374</f>
        <v/>
      </c>
      <c r="G380" s="33" t="e">
        <f ca="1">VLOOKUP(Riferimenti!K374,Riferimenti!$A$20:$B$23,2,0)</f>
        <v>#N/A</v>
      </c>
      <c r="H380" s="37" t="str">
        <f>Riferimenti!L374</f>
        <v/>
      </c>
      <c r="I380" s="37" t="str">
        <f>Riferimenti!M374</f>
        <v/>
      </c>
      <c r="J380" s="37" t="str">
        <f>Riferimenti!N374</f>
        <v/>
      </c>
      <c r="K380" s="37" t="str">
        <f>Riferimenti!O374</f>
        <v/>
      </c>
      <c r="L380" s="37" t="str">
        <f>Riferimenti!P374</f>
        <v/>
      </c>
      <c r="M380" s="37" t="str">
        <f>Riferimenti!Q374</f>
        <v/>
      </c>
      <c r="N380" s="37" t="str">
        <f>Riferimenti!R374</f>
        <v/>
      </c>
      <c r="O380" s="37" t="str">
        <f>Riferimenti!S374</f>
        <v/>
      </c>
      <c r="P380" s="37" t="str">
        <f>Riferimenti!T374</f>
        <v/>
      </c>
      <c r="Q380" s="37" t="str">
        <f>Riferimenti!U374</f>
        <v/>
      </c>
      <c r="U380" s="2" t="b">
        <f t="shared" si="5"/>
        <v>1</v>
      </c>
    </row>
    <row r="381" spans="2:21" ht="37.5" hidden="1" customHeight="1" x14ac:dyDescent="0.2">
      <c r="B381" s="31" t="s">
        <v>975</v>
      </c>
      <c r="C381" s="32" t="str">
        <f ca="1">Riferimenti!G375</f>
        <v/>
      </c>
      <c r="D381" s="32" t="str">
        <f>Riferimenti!H375</f>
        <v/>
      </c>
      <c r="E381" s="33" t="e">
        <f>VLOOKUP(Riferimenti!I375,Riferimenti!$A$2:$B$6,2,0)</f>
        <v>#N/A</v>
      </c>
      <c r="F381" s="32" t="str">
        <f>Riferimenti!J375</f>
        <v/>
      </c>
      <c r="G381" s="33" t="e">
        <f ca="1">VLOOKUP(Riferimenti!K375,Riferimenti!$A$20:$B$23,2,0)</f>
        <v>#N/A</v>
      </c>
      <c r="H381" s="37" t="str">
        <f>Riferimenti!L375</f>
        <v/>
      </c>
      <c r="I381" s="37" t="str">
        <f>Riferimenti!M375</f>
        <v/>
      </c>
      <c r="J381" s="37" t="str">
        <f>Riferimenti!N375</f>
        <v/>
      </c>
      <c r="K381" s="37" t="str">
        <f>Riferimenti!O375</f>
        <v/>
      </c>
      <c r="L381" s="37" t="str">
        <f>Riferimenti!P375</f>
        <v/>
      </c>
      <c r="M381" s="37" t="str">
        <f>Riferimenti!Q375</f>
        <v/>
      </c>
      <c r="N381" s="37" t="str">
        <f>Riferimenti!R375</f>
        <v/>
      </c>
      <c r="O381" s="37" t="str">
        <f>Riferimenti!S375</f>
        <v/>
      </c>
      <c r="P381" s="37" t="str">
        <f>Riferimenti!T375</f>
        <v/>
      </c>
      <c r="Q381" s="37" t="str">
        <f>Riferimenti!U375</f>
        <v/>
      </c>
      <c r="U381" s="2" t="b">
        <f t="shared" si="5"/>
        <v>1</v>
      </c>
    </row>
    <row r="382" spans="2:21" ht="37.5" hidden="1" customHeight="1" x14ac:dyDescent="0.2">
      <c r="B382" s="31" t="s">
        <v>976</v>
      </c>
      <c r="C382" s="32" t="str">
        <f ca="1">Riferimenti!G376</f>
        <v/>
      </c>
      <c r="D382" s="32" t="str">
        <f>Riferimenti!H376</f>
        <v/>
      </c>
      <c r="E382" s="33" t="e">
        <f>VLOOKUP(Riferimenti!I376,Riferimenti!$A$2:$B$6,2,0)</f>
        <v>#N/A</v>
      </c>
      <c r="F382" s="32" t="str">
        <f>Riferimenti!J376</f>
        <v/>
      </c>
      <c r="G382" s="33" t="e">
        <f ca="1">VLOOKUP(Riferimenti!K376,Riferimenti!$A$20:$B$23,2,0)</f>
        <v>#N/A</v>
      </c>
      <c r="H382" s="37" t="str">
        <f>Riferimenti!L376</f>
        <v/>
      </c>
      <c r="I382" s="37" t="str">
        <f>Riferimenti!M376</f>
        <v/>
      </c>
      <c r="J382" s="37" t="str">
        <f>Riferimenti!N376</f>
        <v/>
      </c>
      <c r="K382" s="37" t="str">
        <f>Riferimenti!O376</f>
        <v/>
      </c>
      <c r="L382" s="37" t="str">
        <f>Riferimenti!P376</f>
        <v/>
      </c>
      <c r="M382" s="37" t="str">
        <f>Riferimenti!Q376</f>
        <v/>
      </c>
      <c r="N382" s="37" t="str">
        <f>Riferimenti!R376</f>
        <v/>
      </c>
      <c r="O382" s="37" t="str">
        <f>Riferimenti!S376</f>
        <v/>
      </c>
      <c r="P382" s="37" t="str">
        <f>Riferimenti!T376</f>
        <v/>
      </c>
      <c r="Q382" s="37" t="str">
        <f>Riferimenti!U376</f>
        <v/>
      </c>
      <c r="U382" s="2" t="b">
        <f t="shared" si="5"/>
        <v>1</v>
      </c>
    </row>
    <row r="383" spans="2:21" ht="37.5" hidden="1" customHeight="1" x14ac:dyDescent="0.2">
      <c r="B383" s="31" t="s">
        <v>977</v>
      </c>
      <c r="C383" s="32" t="str">
        <f ca="1">Riferimenti!G377</f>
        <v/>
      </c>
      <c r="D383" s="32" t="str">
        <f>Riferimenti!H377</f>
        <v/>
      </c>
      <c r="E383" s="33" t="e">
        <f>VLOOKUP(Riferimenti!I377,Riferimenti!$A$2:$B$6,2,0)</f>
        <v>#N/A</v>
      </c>
      <c r="F383" s="32" t="str">
        <f>Riferimenti!J377</f>
        <v/>
      </c>
      <c r="G383" s="33" t="e">
        <f ca="1">VLOOKUP(Riferimenti!K377,Riferimenti!$A$20:$B$23,2,0)</f>
        <v>#N/A</v>
      </c>
      <c r="H383" s="37" t="str">
        <f>Riferimenti!L377</f>
        <v/>
      </c>
      <c r="I383" s="37" t="str">
        <f>Riferimenti!M377</f>
        <v/>
      </c>
      <c r="J383" s="37" t="str">
        <f>Riferimenti!N377</f>
        <v/>
      </c>
      <c r="K383" s="37" t="str">
        <f>Riferimenti!O377</f>
        <v/>
      </c>
      <c r="L383" s="37" t="str">
        <f>Riferimenti!P377</f>
        <v/>
      </c>
      <c r="M383" s="37" t="str">
        <f>Riferimenti!Q377</f>
        <v/>
      </c>
      <c r="N383" s="37" t="str">
        <f>Riferimenti!R377</f>
        <v/>
      </c>
      <c r="O383" s="37" t="str">
        <f>Riferimenti!S377</f>
        <v/>
      </c>
      <c r="P383" s="37" t="str">
        <f>Riferimenti!T377</f>
        <v/>
      </c>
      <c r="Q383" s="37" t="str">
        <f>Riferimenti!U377</f>
        <v/>
      </c>
      <c r="U383" s="2" t="b">
        <f t="shared" si="5"/>
        <v>1</v>
      </c>
    </row>
    <row r="384" spans="2:21" ht="37.5" hidden="1" customHeight="1" x14ac:dyDescent="0.2">
      <c r="B384" s="31" t="s">
        <v>978</v>
      </c>
      <c r="C384" s="32" t="str">
        <f ca="1">Riferimenti!G378</f>
        <v/>
      </c>
      <c r="D384" s="32" t="str">
        <f>Riferimenti!H378</f>
        <v/>
      </c>
      <c r="E384" s="33" t="e">
        <f>VLOOKUP(Riferimenti!I378,Riferimenti!$A$2:$B$6,2,0)</f>
        <v>#N/A</v>
      </c>
      <c r="F384" s="32" t="str">
        <f>Riferimenti!J378</f>
        <v/>
      </c>
      <c r="G384" s="33" t="e">
        <f ca="1">VLOOKUP(Riferimenti!K378,Riferimenti!$A$20:$B$23,2,0)</f>
        <v>#N/A</v>
      </c>
      <c r="H384" s="37" t="str">
        <f>Riferimenti!L378</f>
        <v/>
      </c>
      <c r="I384" s="37" t="str">
        <f>Riferimenti!M378</f>
        <v/>
      </c>
      <c r="J384" s="37" t="str">
        <f>Riferimenti!N378</f>
        <v/>
      </c>
      <c r="K384" s="37" t="str">
        <f>Riferimenti!O378</f>
        <v/>
      </c>
      <c r="L384" s="37" t="str">
        <f>Riferimenti!P378</f>
        <v/>
      </c>
      <c r="M384" s="37" t="str">
        <f>Riferimenti!Q378</f>
        <v/>
      </c>
      <c r="N384" s="37" t="str">
        <f>Riferimenti!R378</f>
        <v/>
      </c>
      <c r="O384" s="37" t="str">
        <f>Riferimenti!S378</f>
        <v/>
      </c>
      <c r="P384" s="37" t="str">
        <f>Riferimenti!T378</f>
        <v/>
      </c>
      <c r="Q384" s="37" t="str">
        <f>Riferimenti!U378</f>
        <v/>
      </c>
      <c r="U384" s="2" t="b">
        <f t="shared" si="5"/>
        <v>1</v>
      </c>
    </row>
    <row r="385" spans="2:21" ht="37.5" hidden="1" customHeight="1" x14ac:dyDescent="0.2">
      <c r="B385" s="31" t="s">
        <v>979</v>
      </c>
      <c r="C385" s="32" t="str">
        <f ca="1">Riferimenti!G379</f>
        <v/>
      </c>
      <c r="D385" s="32" t="str">
        <f>Riferimenti!H379</f>
        <v/>
      </c>
      <c r="E385" s="33" t="e">
        <f>VLOOKUP(Riferimenti!I379,Riferimenti!$A$2:$B$6,2,0)</f>
        <v>#N/A</v>
      </c>
      <c r="F385" s="32" t="str">
        <f>Riferimenti!J379</f>
        <v/>
      </c>
      <c r="G385" s="33" t="e">
        <f ca="1">VLOOKUP(Riferimenti!K379,Riferimenti!$A$20:$B$23,2,0)</f>
        <v>#N/A</v>
      </c>
      <c r="H385" s="37" t="str">
        <f>Riferimenti!L379</f>
        <v/>
      </c>
      <c r="I385" s="37" t="str">
        <f>Riferimenti!M379</f>
        <v/>
      </c>
      <c r="J385" s="37" t="str">
        <f>Riferimenti!N379</f>
        <v/>
      </c>
      <c r="K385" s="37" t="str">
        <f>Riferimenti!O379</f>
        <v/>
      </c>
      <c r="L385" s="37" t="str">
        <f>Riferimenti!P379</f>
        <v/>
      </c>
      <c r="M385" s="37" t="str">
        <f>Riferimenti!Q379</f>
        <v/>
      </c>
      <c r="N385" s="37" t="str">
        <f>Riferimenti!R379</f>
        <v/>
      </c>
      <c r="O385" s="37" t="str">
        <f>Riferimenti!S379</f>
        <v/>
      </c>
      <c r="P385" s="37" t="str">
        <f>Riferimenti!T379</f>
        <v/>
      </c>
      <c r="Q385" s="37" t="str">
        <f>Riferimenti!U379</f>
        <v/>
      </c>
      <c r="U385" s="2" t="b">
        <f t="shared" si="5"/>
        <v>1</v>
      </c>
    </row>
    <row r="386" spans="2:21" ht="37.5" hidden="1" customHeight="1" x14ac:dyDescent="0.2">
      <c r="B386" s="31" t="s">
        <v>980</v>
      </c>
      <c r="C386" s="32" t="str">
        <f ca="1">Riferimenti!G380</f>
        <v/>
      </c>
      <c r="D386" s="32" t="str">
        <f>Riferimenti!H380</f>
        <v/>
      </c>
      <c r="E386" s="33" t="e">
        <f>VLOOKUP(Riferimenti!I380,Riferimenti!$A$2:$B$6,2,0)</f>
        <v>#N/A</v>
      </c>
      <c r="F386" s="32" t="str">
        <f>Riferimenti!J380</f>
        <v/>
      </c>
      <c r="G386" s="33" t="e">
        <f ca="1">VLOOKUP(Riferimenti!K380,Riferimenti!$A$20:$B$23,2,0)</f>
        <v>#N/A</v>
      </c>
      <c r="H386" s="37" t="str">
        <f>Riferimenti!L380</f>
        <v/>
      </c>
      <c r="I386" s="37" t="str">
        <f>Riferimenti!M380</f>
        <v/>
      </c>
      <c r="J386" s="37" t="str">
        <f>Riferimenti!N380</f>
        <v/>
      </c>
      <c r="K386" s="37" t="str">
        <f>Riferimenti!O380</f>
        <v/>
      </c>
      <c r="L386" s="37" t="str">
        <f>Riferimenti!P380</f>
        <v/>
      </c>
      <c r="M386" s="37" t="str">
        <f>Riferimenti!Q380</f>
        <v/>
      </c>
      <c r="N386" s="37" t="str">
        <f>Riferimenti!R380</f>
        <v/>
      </c>
      <c r="O386" s="37" t="str">
        <f>Riferimenti!S380</f>
        <v/>
      </c>
      <c r="P386" s="37" t="str">
        <f>Riferimenti!T380</f>
        <v/>
      </c>
      <c r="Q386" s="37" t="str">
        <f>Riferimenti!U380</f>
        <v/>
      </c>
      <c r="U386" s="2" t="b">
        <f t="shared" si="5"/>
        <v>1</v>
      </c>
    </row>
    <row r="387" spans="2:21" ht="37.5" hidden="1" customHeight="1" x14ac:dyDescent="0.2">
      <c r="B387" s="31" t="s">
        <v>981</v>
      </c>
      <c r="C387" s="32" t="str">
        <f ca="1">Riferimenti!G381</f>
        <v/>
      </c>
      <c r="D387" s="32" t="str">
        <f>Riferimenti!H381</f>
        <v/>
      </c>
      <c r="E387" s="33" t="e">
        <f>VLOOKUP(Riferimenti!I381,Riferimenti!$A$2:$B$6,2,0)</f>
        <v>#N/A</v>
      </c>
      <c r="F387" s="32" t="str">
        <f>Riferimenti!J381</f>
        <v/>
      </c>
      <c r="G387" s="33" t="e">
        <f ca="1">VLOOKUP(Riferimenti!K381,Riferimenti!$A$20:$B$23,2,0)</f>
        <v>#N/A</v>
      </c>
      <c r="H387" s="37" t="str">
        <f>Riferimenti!L381</f>
        <v/>
      </c>
      <c r="I387" s="37" t="str">
        <f>Riferimenti!M381</f>
        <v/>
      </c>
      <c r="J387" s="37" t="str">
        <f>Riferimenti!N381</f>
        <v/>
      </c>
      <c r="K387" s="37" t="str">
        <f>Riferimenti!O381</f>
        <v/>
      </c>
      <c r="L387" s="37" t="str">
        <f>Riferimenti!P381</f>
        <v/>
      </c>
      <c r="M387" s="37" t="str">
        <f>Riferimenti!Q381</f>
        <v/>
      </c>
      <c r="N387" s="37" t="str">
        <f>Riferimenti!R381</f>
        <v/>
      </c>
      <c r="O387" s="37" t="str">
        <f>Riferimenti!S381</f>
        <v/>
      </c>
      <c r="P387" s="37" t="str">
        <f>Riferimenti!T381</f>
        <v/>
      </c>
      <c r="Q387" s="37" t="str">
        <f>Riferimenti!U381</f>
        <v/>
      </c>
      <c r="U387" s="2" t="b">
        <f t="shared" si="5"/>
        <v>1</v>
      </c>
    </row>
    <row r="388" spans="2:21" ht="37.5" hidden="1" customHeight="1" x14ac:dyDescent="0.2">
      <c r="B388" s="31" t="s">
        <v>982</v>
      </c>
      <c r="C388" s="32" t="str">
        <f ca="1">Riferimenti!G382</f>
        <v/>
      </c>
      <c r="D388" s="32" t="str">
        <f>Riferimenti!H382</f>
        <v/>
      </c>
      <c r="E388" s="33" t="e">
        <f>VLOOKUP(Riferimenti!I382,Riferimenti!$A$2:$B$6,2,0)</f>
        <v>#N/A</v>
      </c>
      <c r="F388" s="32" t="str">
        <f>Riferimenti!J382</f>
        <v/>
      </c>
      <c r="G388" s="33" t="e">
        <f ca="1">VLOOKUP(Riferimenti!K382,Riferimenti!$A$20:$B$23,2,0)</f>
        <v>#N/A</v>
      </c>
      <c r="H388" s="37" t="str">
        <f>Riferimenti!L382</f>
        <v/>
      </c>
      <c r="I388" s="37" t="str">
        <f>Riferimenti!M382</f>
        <v/>
      </c>
      <c r="J388" s="37" t="str">
        <f>Riferimenti!N382</f>
        <v/>
      </c>
      <c r="K388" s="37" t="str">
        <f>Riferimenti!O382</f>
        <v/>
      </c>
      <c r="L388" s="37" t="str">
        <f>Riferimenti!P382</f>
        <v/>
      </c>
      <c r="M388" s="37" t="str">
        <f>Riferimenti!Q382</f>
        <v/>
      </c>
      <c r="N388" s="37" t="str">
        <f>Riferimenti!R382</f>
        <v/>
      </c>
      <c r="O388" s="37" t="str">
        <f>Riferimenti!S382</f>
        <v/>
      </c>
      <c r="P388" s="37" t="str">
        <f>Riferimenti!T382</f>
        <v/>
      </c>
      <c r="Q388" s="37" t="str">
        <f>Riferimenti!U382</f>
        <v/>
      </c>
      <c r="U388" s="2" t="b">
        <f t="shared" si="5"/>
        <v>1</v>
      </c>
    </row>
    <row r="389" spans="2:21" ht="37.5" hidden="1" customHeight="1" x14ac:dyDescent="0.2">
      <c r="B389" s="31" t="s">
        <v>983</v>
      </c>
      <c r="C389" s="32" t="str">
        <f ca="1">Riferimenti!G383</f>
        <v/>
      </c>
      <c r="D389" s="32" t="str">
        <f>Riferimenti!H383</f>
        <v/>
      </c>
      <c r="E389" s="33" t="e">
        <f>VLOOKUP(Riferimenti!I383,Riferimenti!$A$2:$B$6,2,0)</f>
        <v>#N/A</v>
      </c>
      <c r="F389" s="32" t="str">
        <f>Riferimenti!J383</f>
        <v/>
      </c>
      <c r="G389" s="33" t="e">
        <f ca="1">VLOOKUP(Riferimenti!K383,Riferimenti!$A$20:$B$23,2,0)</f>
        <v>#N/A</v>
      </c>
      <c r="H389" s="37" t="str">
        <f>Riferimenti!L383</f>
        <v/>
      </c>
      <c r="I389" s="37" t="str">
        <f>Riferimenti!M383</f>
        <v/>
      </c>
      <c r="J389" s="37" t="str">
        <f>Riferimenti!N383</f>
        <v/>
      </c>
      <c r="K389" s="37" t="str">
        <f>Riferimenti!O383</f>
        <v/>
      </c>
      <c r="L389" s="37" t="str">
        <f>Riferimenti!P383</f>
        <v/>
      </c>
      <c r="M389" s="37" t="str">
        <f>Riferimenti!Q383</f>
        <v/>
      </c>
      <c r="N389" s="37" t="str">
        <f>Riferimenti!R383</f>
        <v/>
      </c>
      <c r="O389" s="37" t="str">
        <f>Riferimenti!S383</f>
        <v/>
      </c>
      <c r="P389" s="37" t="str">
        <f>Riferimenti!T383</f>
        <v/>
      </c>
      <c r="Q389" s="37" t="str">
        <f>Riferimenti!U383</f>
        <v/>
      </c>
      <c r="U389" s="2" t="b">
        <f t="shared" si="5"/>
        <v>1</v>
      </c>
    </row>
    <row r="390" spans="2:21" ht="37.5" hidden="1" customHeight="1" x14ac:dyDescent="0.2">
      <c r="B390" s="31" t="s">
        <v>984</v>
      </c>
      <c r="C390" s="32" t="str">
        <f ca="1">Riferimenti!G384</f>
        <v/>
      </c>
      <c r="D390" s="32" t="str">
        <f>Riferimenti!H384</f>
        <v/>
      </c>
      <c r="E390" s="33" t="e">
        <f>VLOOKUP(Riferimenti!I384,Riferimenti!$A$2:$B$6,2,0)</f>
        <v>#N/A</v>
      </c>
      <c r="F390" s="32" t="str">
        <f>Riferimenti!J384</f>
        <v/>
      </c>
      <c r="G390" s="33" t="e">
        <f ca="1">VLOOKUP(Riferimenti!K384,Riferimenti!$A$20:$B$23,2,0)</f>
        <v>#N/A</v>
      </c>
      <c r="H390" s="37" t="str">
        <f>Riferimenti!L384</f>
        <v/>
      </c>
      <c r="I390" s="37" t="str">
        <f>Riferimenti!M384</f>
        <v/>
      </c>
      <c r="J390" s="37" t="str">
        <f>Riferimenti!N384</f>
        <v/>
      </c>
      <c r="K390" s="37" t="str">
        <f>Riferimenti!O384</f>
        <v/>
      </c>
      <c r="L390" s="37" t="str">
        <f>Riferimenti!P384</f>
        <v/>
      </c>
      <c r="M390" s="37" t="str">
        <f>Riferimenti!Q384</f>
        <v/>
      </c>
      <c r="N390" s="37" t="str">
        <f>Riferimenti!R384</f>
        <v/>
      </c>
      <c r="O390" s="37" t="str">
        <f>Riferimenti!S384</f>
        <v/>
      </c>
      <c r="P390" s="37" t="str">
        <f>Riferimenti!T384</f>
        <v/>
      </c>
      <c r="Q390" s="37" t="str">
        <f>Riferimenti!U384</f>
        <v/>
      </c>
      <c r="U390" s="2" t="b">
        <f t="shared" si="5"/>
        <v>1</v>
      </c>
    </row>
    <row r="391" spans="2:21" ht="37.5" hidden="1" customHeight="1" x14ac:dyDescent="0.2">
      <c r="B391" s="31" t="s">
        <v>985</v>
      </c>
      <c r="C391" s="32" t="str">
        <f ca="1">Riferimenti!G385</f>
        <v/>
      </c>
      <c r="D391" s="32" t="str">
        <f>Riferimenti!H385</f>
        <v/>
      </c>
      <c r="E391" s="33" t="e">
        <f>VLOOKUP(Riferimenti!I385,Riferimenti!$A$2:$B$6,2,0)</f>
        <v>#N/A</v>
      </c>
      <c r="F391" s="32" t="str">
        <f>Riferimenti!J385</f>
        <v/>
      </c>
      <c r="G391" s="33" t="e">
        <f ca="1">VLOOKUP(Riferimenti!K385,Riferimenti!$A$20:$B$23,2,0)</f>
        <v>#N/A</v>
      </c>
      <c r="H391" s="37" t="str">
        <f>Riferimenti!L385</f>
        <v/>
      </c>
      <c r="I391" s="37" t="str">
        <f>Riferimenti!M385</f>
        <v/>
      </c>
      <c r="J391" s="37" t="str">
        <f>Riferimenti!N385</f>
        <v/>
      </c>
      <c r="K391" s="37" t="str">
        <f>Riferimenti!O385</f>
        <v/>
      </c>
      <c r="L391" s="37" t="str">
        <f>Riferimenti!P385</f>
        <v/>
      </c>
      <c r="M391" s="37" t="str">
        <f>Riferimenti!Q385</f>
        <v/>
      </c>
      <c r="N391" s="37" t="str">
        <f>Riferimenti!R385</f>
        <v/>
      </c>
      <c r="O391" s="37" t="str">
        <f>Riferimenti!S385</f>
        <v/>
      </c>
      <c r="P391" s="37" t="str">
        <f>Riferimenti!T385</f>
        <v/>
      </c>
      <c r="Q391" s="37" t="str">
        <f>Riferimenti!U385</f>
        <v/>
      </c>
      <c r="U391" s="2" t="b">
        <f t="shared" si="5"/>
        <v>1</v>
      </c>
    </row>
    <row r="392" spans="2:21" ht="37.5" hidden="1" customHeight="1" x14ac:dyDescent="0.2">
      <c r="B392" s="31" t="s">
        <v>986</v>
      </c>
      <c r="C392" s="32" t="str">
        <f ca="1">Riferimenti!G386</f>
        <v/>
      </c>
      <c r="D392" s="32" t="str">
        <f>Riferimenti!H386</f>
        <v/>
      </c>
      <c r="E392" s="33" t="e">
        <f>VLOOKUP(Riferimenti!I386,Riferimenti!$A$2:$B$6,2,0)</f>
        <v>#N/A</v>
      </c>
      <c r="F392" s="32" t="str">
        <f>Riferimenti!J386</f>
        <v/>
      </c>
      <c r="G392" s="33" t="e">
        <f ca="1">VLOOKUP(Riferimenti!K386,Riferimenti!$A$20:$B$23,2,0)</f>
        <v>#N/A</v>
      </c>
      <c r="H392" s="37" t="str">
        <f>Riferimenti!L386</f>
        <v/>
      </c>
      <c r="I392" s="37" t="str">
        <f>Riferimenti!M386</f>
        <v/>
      </c>
      <c r="J392" s="37" t="str">
        <f>Riferimenti!N386</f>
        <v/>
      </c>
      <c r="K392" s="37" t="str">
        <f>Riferimenti!O386</f>
        <v/>
      </c>
      <c r="L392" s="37" t="str">
        <f>Riferimenti!P386</f>
        <v/>
      </c>
      <c r="M392" s="37" t="str">
        <f>Riferimenti!Q386</f>
        <v/>
      </c>
      <c r="N392" s="37" t="str">
        <f>Riferimenti!R386</f>
        <v/>
      </c>
      <c r="O392" s="37" t="str">
        <f>Riferimenti!S386</f>
        <v/>
      </c>
      <c r="P392" s="37" t="str">
        <f>Riferimenti!T386</f>
        <v/>
      </c>
      <c r="Q392" s="37" t="str">
        <f>Riferimenti!U386</f>
        <v/>
      </c>
      <c r="U392" s="2" t="b">
        <f t="shared" si="5"/>
        <v>1</v>
      </c>
    </row>
    <row r="393" spans="2:21" ht="37.5" hidden="1" customHeight="1" x14ac:dyDescent="0.2">
      <c r="B393" s="31" t="s">
        <v>987</v>
      </c>
      <c r="C393" s="32" t="str">
        <f ca="1">Riferimenti!G387</f>
        <v/>
      </c>
      <c r="D393" s="32" t="str">
        <f>Riferimenti!H387</f>
        <v/>
      </c>
      <c r="E393" s="33" t="e">
        <f>VLOOKUP(Riferimenti!I387,Riferimenti!$A$2:$B$6,2,0)</f>
        <v>#N/A</v>
      </c>
      <c r="F393" s="32" t="str">
        <f>Riferimenti!J387</f>
        <v/>
      </c>
      <c r="G393" s="33" t="e">
        <f ca="1">VLOOKUP(Riferimenti!K387,Riferimenti!$A$20:$B$23,2,0)</f>
        <v>#N/A</v>
      </c>
      <c r="H393" s="37" t="str">
        <f>Riferimenti!L387</f>
        <v/>
      </c>
      <c r="I393" s="37" t="str">
        <f>Riferimenti!M387</f>
        <v/>
      </c>
      <c r="J393" s="37" t="str">
        <f>Riferimenti!N387</f>
        <v/>
      </c>
      <c r="K393" s="37" t="str">
        <f>Riferimenti!O387</f>
        <v/>
      </c>
      <c r="L393" s="37" t="str">
        <f>Riferimenti!P387</f>
        <v/>
      </c>
      <c r="M393" s="37" t="str">
        <f>Riferimenti!Q387</f>
        <v/>
      </c>
      <c r="N393" s="37" t="str">
        <f>Riferimenti!R387</f>
        <v/>
      </c>
      <c r="O393" s="37" t="str">
        <f>Riferimenti!S387</f>
        <v/>
      </c>
      <c r="P393" s="37" t="str">
        <f>Riferimenti!T387</f>
        <v/>
      </c>
      <c r="Q393" s="37" t="str">
        <f>Riferimenti!U387</f>
        <v/>
      </c>
      <c r="U393" s="2" t="b">
        <f t="shared" ref="U393:U456" si="6">OR(D393="",D393=0)</f>
        <v>1</v>
      </c>
    </row>
    <row r="394" spans="2:21" ht="37.5" hidden="1" customHeight="1" x14ac:dyDescent="0.2">
      <c r="B394" s="31" t="s">
        <v>988</v>
      </c>
      <c r="C394" s="32" t="str">
        <f ca="1">Riferimenti!G388</f>
        <v/>
      </c>
      <c r="D394" s="32" t="str">
        <f>Riferimenti!H388</f>
        <v/>
      </c>
      <c r="E394" s="33" t="e">
        <f>VLOOKUP(Riferimenti!I388,Riferimenti!$A$2:$B$6,2,0)</f>
        <v>#N/A</v>
      </c>
      <c r="F394" s="32" t="str">
        <f>Riferimenti!J388</f>
        <v/>
      </c>
      <c r="G394" s="33" t="e">
        <f ca="1">VLOOKUP(Riferimenti!K388,Riferimenti!$A$20:$B$23,2,0)</f>
        <v>#N/A</v>
      </c>
      <c r="H394" s="37" t="str">
        <f>Riferimenti!L388</f>
        <v/>
      </c>
      <c r="I394" s="37" t="str">
        <f>Riferimenti!M388</f>
        <v/>
      </c>
      <c r="J394" s="37" t="str">
        <f>Riferimenti!N388</f>
        <v/>
      </c>
      <c r="K394" s="37" t="str">
        <f>Riferimenti!O388</f>
        <v/>
      </c>
      <c r="L394" s="37" t="str">
        <f>Riferimenti!P388</f>
        <v/>
      </c>
      <c r="M394" s="37" t="str">
        <f>Riferimenti!Q388</f>
        <v/>
      </c>
      <c r="N394" s="37" t="str">
        <f>Riferimenti!R388</f>
        <v/>
      </c>
      <c r="O394" s="37" t="str">
        <f>Riferimenti!S388</f>
        <v/>
      </c>
      <c r="P394" s="37" t="str">
        <f>Riferimenti!T388</f>
        <v/>
      </c>
      <c r="Q394" s="37" t="str">
        <f>Riferimenti!U388</f>
        <v/>
      </c>
      <c r="U394" s="2" t="b">
        <f t="shared" si="6"/>
        <v>1</v>
      </c>
    </row>
    <row r="395" spans="2:21" ht="37.5" hidden="1" customHeight="1" x14ac:dyDescent="0.2">
      <c r="B395" s="31" t="s">
        <v>989</v>
      </c>
      <c r="C395" s="32" t="str">
        <f ca="1">Riferimenti!G389</f>
        <v/>
      </c>
      <c r="D395" s="32" t="str">
        <f>Riferimenti!H389</f>
        <v/>
      </c>
      <c r="E395" s="33" t="e">
        <f>VLOOKUP(Riferimenti!I389,Riferimenti!$A$2:$B$6,2,0)</f>
        <v>#N/A</v>
      </c>
      <c r="F395" s="32" t="str">
        <f>Riferimenti!J389</f>
        <v/>
      </c>
      <c r="G395" s="33" t="e">
        <f ca="1">VLOOKUP(Riferimenti!K389,Riferimenti!$A$20:$B$23,2,0)</f>
        <v>#N/A</v>
      </c>
      <c r="H395" s="37" t="str">
        <f>Riferimenti!L389</f>
        <v/>
      </c>
      <c r="I395" s="37" t="str">
        <f>Riferimenti!M389</f>
        <v/>
      </c>
      <c r="J395" s="37" t="str">
        <f>Riferimenti!N389</f>
        <v/>
      </c>
      <c r="K395" s="37" t="str">
        <f>Riferimenti!O389</f>
        <v/>
      </c>
      <c r="L395" s="37" t="str">
        <f>Riferimenti!P389</f>
        <v/>
      </c>
      <c r="M395" s="37" t="str">
        <f>Riferimenti!Q389</f>
        <v/>
      </c>
      <c r="N395" s="37" t="str">
        <f>Riferimenti!R389</f>
        <v/>
      </c>
      <c r="O395" s="37" t="str">
        <f>Riferimenti!S389</f>
        <v/>
      </c>
      <c r="P395" s="37" t="str">
        <f>Riferimenti!T389</f>
        <v/>
      </c>
      <c r="Q395" s="37" t="str">
        <f>Riferimenti!U389</f>
        <v/>
      </c>
      <c r="U395" s="2" t="b">
        <f t="shared" si="6"/>
        <v>1</v>
      </c>
    </row>
    <row r="396" spans="2:21" ht="37.5" hidden="1" customHeight="1" x14ac:dyDescent="0.2">
      <c r="B396" s="31" t="s">
        <v>990</v>
      </c>
      <c r="C396" s="32" t="str">
        <f ca="1">Riferimenti!G390</f>
        <v/>
      </c>
      <c r="D396" s="32" t="str">
        <f>Riferimenti!H390</f>
        <v/>
      </c>
      <c r="E396" s="33" t="e">
        <f>VLOOKUP(Riferimenti!I390,Riferimenti!$A$2:$B$6,2,0)</f>
        <v>#N/A</v>
      </c>
      <c r="F396" s="32" t="str">
        <f>Riferimenti!J390</f>
        <v/>
      </c>
      <c r="G396" s="33" t="e">
        <f ca="1">VLOOKUP(Riferimenti!K390,Riferimenti!$A$20:$B$23,2,0)</f>
        <v>#N/A</v>
      </c>
      <c r="H396" s="37" t="str">
        <f>Riferimenti!L390</f>
        <v/>
      </c>
      <c r="I396" s="37" t="str">
        <f>Riferimenti!M390</f>
        <v/>
      </c>
      <c r="J396" s="37" t="str">
        <f>Riferimenti!N390</f>
        <v/>
      </c>
      <c r="K396" s="37" t="str">
        <f>Riferimenti!O390</f>
        <v/>
      </c>
      <c r="L396" s="37" t="str">
        <f>Riferimenti!P390</f>
        <v/>
      </c>
      <c r="M396" s="37" t="str">
        <f>Riferimenti!Q390</f>
        <v/>
      </c>
      <c r="N396" s="37" t="str">
        <f>Riferimenti!R390</f>
        <v/>
      </c>
      <c r="O396" s="37" t="str">
        <f>Riferimenti!S390</f>
        <v/>
      </c>
      <c r="P396" s="37" t="str">
        <f>Riferimenti!T390</f>
        <v/>
      </c>
      <c r="Q396" s="37" t="str">
        <f>Riferimenti!U390</f>
        <v/>
      </c>
      <c r="U396" s="2" t="b">
        <f t="shared" si="6"/>
        <v>1</v>
      </c>
    </row>
    <row r="397" spans="2:21" ht="37.5" hidden="1" customHeight="1" x14ac:dyDescent="0.2">
      <c r="B397" s="31" t="s">
        <v>991</v>
      </c>
      <c r="C397" s="32" t="str">
        <f ca="1">Riferimenti!G391</f>
        <v/>
      </c>
      <c r="D397" s="32" t="str">
        <f>Riferimenti!H391</f>
        <v/>
      </c>
      <c r="E397" s="33" t="e">
        <f>VLOOKUP(Riferimenti!I391,Riferimenti!$A$2:$B$6,2,0)</f>
        <v>#N/A</v>
      </c>
      <c r="F397" s="32" t="str">
        <f>Riferimenti!J391</f>
        <v/>
      </c>
      <c r="G397" s="33" t="e">
        <f ca="1">VLOOKUP(Riferimenti!K391,Riferimenti!$A$20:$B$23,2,0)</f>
        <v>#N/A</v>
      </c>
      <c r="H397" s="37" t="str">
        <f>Riferimenti!L391</f>
        <v/>
      </c>
      <c r="I397" s="37" t="str">
        <f>Riferimenti!M391</f>
        <v/>
      </c>
      <c r="J397" s="37" t="str">
        <f>Riferimenti!N391</f>
        <v/>
      </c>
      <c r="K397" s="37" t="str">
        <f>Riferimenti!O391</f>
        <v/>
      </c>
      <c r="L397" s="37" t="str">
        <f>Riferimenti!P391</f>
        <v/>
      </c>
      <c r="M397" s="37" t="str">
        <f>Riferimenti!Q391</f>
        <v/>
      </c>
      <c r="N397" s="37" t="str">
        <f>Riferimenti!R391</f>
        <v/>
      </c>
      <c r="O397" s="37" t="str">
        <f>Riferimenti!S391</f>
        <v/>
      </c>
      <c r="P397" s="37" t="str">
        <f>Riferimenti!T391</f>
        <v/>
      </c>
      <c r="Q397" s="37" t="str">
        <f>Riferimenti!U391</f>
        <v/>
      </c>
      <c r="U397" s="2" t="b">
        <f t="shared" si="6"/>
        <v>1</v>
      </c>
    </row>
    <row r="398" spans="2:21" ht="37.5" hidden="1" customHeight="1" x14ac:dyDescent="0.2">
      <c r="B398" s="31" t="s">
        <v>992</v>
      </c>
      <c r="C398" s="32" t="str">
        <f ca="1">Riferimenti!G392</f>
        <v/>
      </c>
      <c r="D398" s="32" t="str">
        <f>Riferimenti!H392</f>
        <v/>
      </c>
      <c r="E398" s="33" t="e">
        <f>VLOOKUP(Riferimenti!I392,Riferimenti!$A$2:$B$6,2,0)</f>
        <v>#N/A</v>
      </c>
      <c r="F398" s="32" t="str">
        <f>Riferimenti!J392</f>
        <v/>
      </c>
      <c r="G398" s="33" t="e">
        <f ca="1">VLOOKUP(Riferimenti!K392,Riferimenti!$A$20:$B$23,2,0)</f>
        <v>#N/A</v>
      </c>
      <c r="H398" s="37" t="str">
        <f>Riferimenti!L392</f>
        <v/>
      </c>
      <c r="I398" s="37" t="str">
        <f>Riferimenti!M392</f>
        <v/>
      </c>
      <c r="J398" s="37" t="str">
        <f>Riferimenti!N392</f>
        <v/>
      </c>
      <c r="K398" s="37" t="str">
        <f>Riferimenti!O392</f>
        <v/>
      </c>
      <c r="L398" s="37" t="str">
        <f>Riferimenti!P392</f>
        <v/>
      </c>
      <c r="M398" s="37" t="str">
        <f>Riferimenti!Q392</f>
        <v/>
      </c>
      <c r="N398" s="37" t="str">
        <f>Riferimenti!R392</f>
        <v/>
      </c>
      <c r="O398" s="37" t="str">
        <f>Riferimenti!S392</f>
        <v/>
      </c>
      <c r="P398" s="37" t="str">
        <f>Riferimenti!T392</f>
        <v/>
      </c>
      <c r="Q398" s="37" t="str">
        <f>Riferimenti!U392</f>
        <v/>
      </c>
      <c r="U398" s="2" t="b">
        <f t="shared" si="6"/>
        <v>1</v>
      </c>
    </row>
    <row r="399" spans="2:21" ht="37.5" hidden="1" customHeight="1" x14ac:dyDescent="0.2">
      <c r="B399" s="31" t="s">
        <v>993</v>
      </c>
      <c r="C399" s="32" t="str">
        <f ca="1">Riferimenti!G393</f>
        <v/>
      </c>
      <c r="D399" s="32" t="str">
        <f>Riferimenti!H393</f>
        <v/>
      </c>
      <c r="E399" s="33" t="e">
        <f>VLOOKUP(Riferimenti!I393,Riferimenti!$A$2:$B$6,2,0)</f>
        <v>#N/A</v>
      </c>
      <c r="F399" s="32" t="str">
        <f>Riferimenti!J393</f>
        <v/>
      </c>
      <c r="G399" s="33" t="e">
        <f ca="1">VLOOKUP(Riferimenti!K393,Riferimenti!$A$20:$B$23,2,0)</f>
        <v>#N/A</v>
      </c>
      <c r="H399" s="37" t="str">
        <f>Riferimenti!L393</f>
        <v/>
      </c>
      <c r="I399" s="37" t="str">
        <f>Riferimenti!M393</f>
        <v/>
      </c>
      <c r="J399" s="37" t="str">
        <f>Riferimenti!N393</f>
        <v/>
      </c>
      <c r="K399" s="37" t="str">
        <f>Riferimenti!O393</f>
        <v/>
      </c>
      <c r="L399" s="37" t="str">
        <f>Riferimenti!P393</f>
        <v/>
      </c>
      <c r="M399" s="37" t="str">
        <f>Riferimenti!Q393</f>
        <v/>
      </c>
      <c r="N399" s="37" t="str">
        <f>Riferimenti!R393</f>
        <v/>
      </c>
      <c r="O399" s="37" t="str">
        <f>Riferimenti!S393</f>
        <v/>
      </c>
      <c r="P399" s="37" t="str">
        <f>Riferimenti!T393</f>
        <v/>
      </c>
      <c r="Q399" s="37" t="str">
        <f>Riferimenti!U393</f>
        <v/>
      </c>
      <c r="U399" s="2" t="b">
        <f t="shared" si="6"/>
        <v>1</v>
      </c>
    </row>
    <row r="400" spans="2:21" ht="37.5" hidden="1" customHeight="1" x14ac:dyDescent="0.2">
      <c r="B400" s="31" t="s">
        <v>994</v>
      </c>
      <c r="C400" s="32" t="str">
        <f ca="1">Riferimenti!G394</f>
        <v/>
      </c>
      <c r="D400" s="32" t="str">
        <f>Riferimenti!H394</f>
        <v/>
      </c>
      <c r="E400" s="33" t="e">
        <f>VLOOKUP(Riferimenti!I394,Riferimenti!$A$2:$B$6,2,0)</f>
        <v>#N/A</v>
      </c>
      <c r="F400" s="32" t="str">
        <f>Riferimenti!J394</f>
        <v/>
      </c>
      <c r="G400" s="33" t="e">
        <f ca="1">VLOOKUP(Riferimenti!K394,Riferimenti!$A$20:$B$23,2,0)</f>
        <v>#N/A</v>
      </c>
      <c r="H400" s="37" t="str">
        <f>Riferimenti!L394</f>
        <v/>
      </c>
      <c r="I400" s="37" t="str">
        <f>Riferimenti!M394</f>
        <v/>
      </c>
      <c r="J400" s="37" t="str">
        <f>Riferimenti!N394</f>
        <v/>
      </c>
      <c r="K400" s="37" t="str">
        <f>Riferimenti!O394</f>
        <v/>
      </c>
      <c r="L400" s="37" t="str">
        <f>Riferimenti!P394</f>
        <v/>
      </c>
      <c r="M400" s="37" t="str">
        <f>Riferimenti!Q394</f>
        <v/>
      </c>
      <c r="N400" s="37" t="str">
        <f>Riferimenti!R394</f>
        <v/>
      </c>
      <c r="O400" s="37" t="str">
        <f>Riferimenti!S394</f>
        <v/>
      </c>
      <c r="P400" s="37" t="str">
        <f>Riferimenti!T394</f>
        <v/>
      </c>
      <c r="Q400" s="37" t="str">
        <f>Riferimenti!U394</f>
        <v/>
      </c>
      <c r="U400" s="2" t="b">
        <f t="shared" si="6"/>
        <v>1</v>
      </c>
    </row>
    <row r="401" spans="2:21" ht="37.5" hidden="1" customHeight="1" x14ac:dyDescent="0.2">
      <c r="B401" s="31" t="s">
        <v>995</v>
      </c>
      <c r="C401" s="32" t="str">
        <f ca="1">Riferimenti!G395</f>
        <v/>
      </c>
      <c r="D401" s="32" t="str">
        <f>Riferimenti!H395</f>
        <v/>
      </c>
      <c r="E401" s="33" t="e">
        <f>VLOOKUP(Riferimenti!I395,Riferimenti!$A$2:$B$6,2,0)</f>
        <v>#N/A</v>
      </c>
      <c r="F401" s="32" t="str">
        <f>Riferimenti!J395</f>
        <v/>
      </c>
      <c r="G401" s="33" t="e">
        <f ca="1">VLOOKUP(Riferimenti!K395,Riferimenti!$A$20:$B$23,2,0)</f>
        <v>#N/A</v>
      </c>
      <c r="H401" s="37" t="str">
        <f>Riferimenti!L395</f>
        <v/>
      </c>
      <c r="I401" s="37" t="str">
        <f>Riferimenti!M395</f>
        <v/>
      </c>
      <c r="J401" s="37" t="str">
        <f>Riferimenti!N395</f>
        <v/>
      </c>
      <c r="K401" s="37" t="str">
        <f>Riferimenti!O395</f>
        <v/>
      </c>
      <c r="L401" s="37" t="str">
        <f>Riferimenti!P395</f>
        <v/>
      </c>
      <c r="M401" s="37" t="str">
        <f>Riferimenti!Q395</f>
        <v/>
      </c>
      <c r="N401" s="37" t="str">
        <f>Riferimenti!R395</f>
        <v/>
      </c>
      <c r="O401" s="37" t="str">
        <f>Riferimenti!S395</f>
        <v/>
      </c>
      <c r="P401" s="37" t="str">
        <f>Riferimenti!T395</f>
        <v/>
      </c>
      <c r="Q401" s="37" t="str">
        <f>Riferimenti!U395</f>
        <v/>
      </c>
      <c r="U401" s="2" t="b">
        <f t="shared" si="6"/>
        <v>1</v>
      </c>
    </row>
    <row r="402" spans="2:21" ht="37.5" hidden="1" customHeight="1" x14ac:dyDescent="0.2">
      <c r="B402" s="31" t="s">
        <v>996</v>
      </c>
      <c r="C402" s="32" t="str">
        <f ca="1">Riferimenti!G396</f>
        <v/>
      </c>
      <c r="D402" s="32" t="str">
        <f>Riferimenti!H396</f>
        <v/>
      </c>
      <c r="E402" s="33" t="e">
        <f>VLOOKUP(Riferimenti!I396,Riferimenti!$A$2:$B$6,2,0)</f>
        <v>#N/A</v>
      </c>
      <c r="F402" s="32" t="str">
        <f>Riferimenti!J396</f>
        <v/>
      </c>
      <c r="G402" s="33" t="e">
        <f ca="1">VLOOKUP(Riferimenti!K396,Riferimenti!$A$20:$B$23,2,0)</f>
        <v>#N/A</v>
      </c>
      <c r="H402" s="37" t="str">
        <f>Riferimenti!L396</f>
        <v/>
      </c>
      <c r="I402" s="37" t="str">
        <f>Riferimenti!M396</f>
        <v/>
      </c>
      <c r="J402" s="37" t="str">
        <f>Riferimenti!N396</f>
        <v/>
      </c>
      <c r="K402" s="37" t="str">
        <f>Riferimenti!O396</f>
        <v/>
      </c>
      <c r="L402" s="37" t="str">
        <f>Riferimenti!P396</f>
        <v/>
      </c>
      <c r="M402" s="37" t="str">
        <f>Riferimenti!Q396</f>
        <v/>
      </c>
      <c r="N402" s="37" t="str">
        <f>Riferimenti!R396</f>
        <v/>
      </c>
      <c r="O402" s="37" t="str">
        <f>Riferimenti!S396</f>
        <v/>
      </c>
      <c r="P402" s="37" t="str">
        <f>Riferimenti!T396</f>
        <v/>
      </c>
      <c r="Q402" s="37" t="str">
        <f>Riferimenti!U396</f>
        <v/>
      </c>
      <c r="U402" s="2" t="b">
        <f t="shared" si="6"/>
        <v>1</v>
      </c>
    </row>
    <row r="403" spans="2:21" ht="37.5" hidden="1" customHeight="1" x14ac:dyDescent="0.2">
      <c r="B403" s="31" t="s">
        <v>997</v>
      </c>
      <c r="C403" s="32" t="str">
        <f ca="1">Riferimenti!G397</f>
        <v/>
      </c>
      <c r="D403" s="32" t="str">
        <f>Riferimenti!H397</f>
        <v/>
      </c>
      <c r="E403" s="33" t="e">
        <f>VLOOKUP(Riferimenti!I397,Riferimenti!$A$2:$B$6,2,0)</f>
        <v>#N/A</v>
      </c>
      <c r="F403" s="32" t="str">
        <f>Riferimenti!J397</f>
        <v/>
      </c>
      <c r="G403" s="33" t="e">
        <f ca="1">VLOOKUP(Riferimenti!K397,Riferimenti!$A$20:$B$23,2,0)</f>
        <v>#N/A</v>
      </c>
      <c r="H403" s="37" t="str">
        <f>Riferimenti!L397</f>
        <v/>
      </c>
      <c r="I403" s="37" t="str">
        <f>Riferimenti!M397</f>
        <v/>
      </c>
      <c r="J403" s="37" t="str">
        <f>Riferimenti!N397</f>
        <v/>
      </c>
      <c r="K403" s="37" t="str">
        <f>Riferimenti!O397</f>
        <v/>
      </c>
      <c r="L403" s="37" t="str">
        <f>Riferimenti!P397</f>
        <v/>
      </c>
      <c r="M403" s="37" t="str">
        <f>Riferimenti!Q397</f>
        <v/>
      </c>
      <c r="N403" s="37" t="str">
        <f>Riferimenti!R397</f>
        <v/>
      </c>
      <c r="O403" s="37" t="str">
        <f>Riferimenti!S397</f>
        <v/>
      </c>
      <c r="P403" s="37" t="str">
        <f>Riferimenti!T397</f>
        <v/>
      </c>
      <c r="Q403" s="37" t="str">
        <f>Riferimenti!U397</f>
        <v/>
      </c>
      <c r="U403" s="2" t="b">
        <f t="shared" si="6"/>
        <v>1</v>
      </c>
    </row>
    <row r="404" spans="2:21" ht="37.5" hidden="1" customHeight="1" x14ac:dyDescent="0.2">
      <c r="B404" s="31" t="s">
        <v>998</v>
      </c>
      <c r="C404" s="32" t="str">
        <f ca="1">Riferimenti!G398</f>
        <v/>
      </c>
      <c r="D404" s="32" t="str">
        <f>Riferimenti!H398</f>
        <v/>
      </c>
      <c r="E404" s="33" t="e">
        <f>VLOOKUP(Riferimenti!I398,Riferimenti!$A$2:$B$6,2,0)</f>
        <v>#N/A</v>
      </c>
      <c r="F404" s="32" t="str">
        <f>Riferimenti!J398</f>
        <v/>
      </c>
      <c r="G404" s="33" t="e">
        <f ca="1">VLOOKUP(Riferimenti!K398,Riferimenti!$A$20:$B$23,2,0)</f>
        <v>#N/A</v>
      </c>
      <c r="H404" s="37" t="str">
        <f>Riferimenti!L398</f>
        <v/>
      </c>
      <c r="I404" s="37" t="str">
        <f>Riferimenti!M398</f>
        <v/>
      </c>
      <c r="J404" s="37" t="str">
        <f>Riferimenti!N398</f>
        <v/>
      </c>
      <c r="K404" s="37" t="str">
        <f>Riferimenti!O398</f>
        <v/>
      </c>
      <c r="L404" s="37" t="str">
        <f>Riferimenti!P398</f>
        <v/>
      </c>
      <c r="M404" s="37" t="str">
        <f>Riferimenti!Q398</f>
        <v/>
      </c>
      <c r="N404" s="37" t="str">
        <f>Riferimenti!R398</f>
        <v/>
      </c>
      <c r="O404" s="37" t="str">
        <f>Riferimenti!S398</f>
        <v/>
      </c>
      <c r="P404" s="37" t="str">
        <f>Riferimenti!T398</f>
        <v/>
      </c>
      <c r="Q404" s="37" t="str">
        <f>Riferimenti!U398</f>
        <v/>
      </c>
      <c r="U404" s="2" t="b">
        <f t="shared" si="6"/>
        <v>1</v>
      </c>
    </row>
    <row r="405" spans="2:21" ht="37.5" hidden="1" customHeight="1" x14ac:dyDescent="0.2">
      <c r="B405" s="31" t="s">
        <v>999</v>
      </c>
      <c r="C405" s="32" t="str">
        <f ca="1">Riferimenti!G399</f>
        <v/>
      </c>
      <c r="D405" s="32" t="str">
        <f>Riferimenti!H399</f>
        <v/>
      </c>
      <c r="E405" s="33" t="e">
        <f>VLOOKUP(Riferimenti!I399,Riferimenti!$A$2:$B$6,2,0)</f>
        <v>#N/A</v>
      </c>
      <c r="F405" s="32" t="str">
        <f>Riferimenti!J399</f>
        <v/>
      </c>
      <c r="G405" s="33" t="e">
        <f ca="1">VLOOKUP(Riferimenti!K399,Riferimenti!$A$20:$B$23,2,0)</f>
        <v>#N/A</v>
      </c>
      <c r="H405" s="37" t="str">
        <f>Riferimenti!L399</f>
        <v/>
      </c>
      <c r="I405" s="37" t="str">
        <f>Riferimenti!M399</f>
        <v/>
      </c>
      <c r="J405" s="37" t="str">
        <f>Riferimenti!N399</f>
        <v/>
      </c>
      <c r="K405" s="37" t="str">
        <f>Riferimenti!O399</f>
        <v/>
      </c>
      <c r="L405" s="37" t="str">
        <f>Riferimenti!P399</f>
        <v/>
      </c>
      <c r="M405" s="37" t="str">
        <f>Riferimenti!Q399</f>
        <v/>
      </c>
      <c r="N405" s="37" t="str">
        <f>Riferimenti!R399</f>
        <v/>
      </c>
      <c r="O405" s="37" t="str">
        <f>Riferimenti!S399</f>
        <v/>
      </c>
      <c r="P405" s="37" t="str">
        <f>Riferimenti!T399</f>
        <v/>
      </c>
      <c r="Q405" s="37" t="str">
        <f>Riferimenti!U399</f>
        <v/>
      </c>
      <c r="U405" s="2" t="b">
        <f t="shared" si="6"/>
        <v>1</v>
      </c>
    </row>
    <row r="406" spans="2:21" ht="37.5" hidden="1" customHeight="1" x14ac:dyDescent="0.2">
      <c r="B406" s="31" t="s">
        <v>1000</v>
      </c>
      <c r="C406" s="32" t="str">
        <f ca="1">Riferimenti!G400</f>
        <v/>
      </c>
      <c r="D406" s="32" t="str">
        <f>Riferimenti!H400</f>
        <v/>
      </c>
      <c r="E406" s="33" t="e">
        <f>VLOOKUP(Riferimenti!I400,Riferimenti!$A$2:$B$6,2,0)</f>
        <v>#N/A</v>
      </c>
      <c r="F406" s="32" t="str">
        <f>Riferimenti!J400</f>
        <v/>
      </c>
      <c r="G406" s="33" t="e">
        <f ca="1">VLOOKUP(Riferimenti!K400,Riferimenti!$A$20:$B$23,2,0)</f>
        <v>#N/A</v>
      </c>
      <c r="H406" s="37" t="str">
        <f>Riferimenti!L400</f>
        <v/>
      </c>
      <c r="I406" s="37" t="str">
        <f>Riferimenti!M400</f>
        <v/>
      </c>
      <c r="J406" s="37" t="str">
        <f>Riferimenti!N400</f>
        <v/>
      </c>
      <c r="K406" s="37" t="str">
        <f>Riferimenti!O400</f>
        <v/>
      </c>
      <c r="L406" s="37" t="str">
        <f>Riferimenti!P400</f>
        <v/>
      </c>
      <c r="M406" s="37" t="str">
        <f>Riferimenti!Q400</f>
        <v/>
      </c>
      <c r="N406" s="37" t="str">
        <f>Riferimenti!R400</f>
        <v/>
      </c>
      <c r="O406" s="37" t="str">
        <f>Riferimenti!S400</f>
        <v/>
      </c>
      <c r="P406" s="37" t="str">
        <f>Riferimenti!T400</f>
        <v/>
      </c>
      <c r="Q406" s="37" t="str">
        <f>Riferimenti!U400</f>
        <v/>
      </c>
      <c r="U406" s="2" t="b">
        <f t="shared" si="6"/>
        <v>1</v>
      </c>
    </row>
    <row r="407" spans="2:21" ht="37.5" hidden="1" customHeight="1" x14ac:dyDescent="0.2">
      <c r="B407" s="31" t="s">
        <v>1001</v>
      </c>
      <c r="C407" s="32" t="str">
        <f ca="1">Riferimenti!G401</f>
        <v/>
      </c>
      <c r="D407" s="32" t="str">
        <f>Riferimenti!H401</f>
        <v/>
      </c>
      <c r="E407" s="33" t="e">
        <f>VLOOKUP(Riferimenti!I401,Riferimenti!$A$2:$B$6,2,0)</f>
        <v>#N/A</v>
      </c>
      <c r="F407" s="32" t="str">
        <f>Riferimenti!J401</f>
        <v/>
      </c>
      <c r="G407" s="33" t="e">
        <f ca="1">VLOOKUP(Riferimenti!K401,Riferimenti!$A$20:$B$23,2,0)</f>
        <v>#N/A</v>
      </c>
      <c r="H407" s="37" t="str">
        <f>Riferimenti!L401</f>
        <v/>
      </c>
      <c r="I407" s="37" t="str">
        <f>Riferimenti!M401</f>
        <v/>
      </c>
      <c r="J407" s="37" t="str">
        <f>Riferimenti!N401</f>
        <v/>
      </c>
      <c r="K407" s="37" t="str">
        <f>Riferimenti!O401</f>
        <v/>
      </c>
      <c r="L407" s="37" t="str">
        <f>Riferimenti!P401</f>
        <v/>
      </c>
      <c r="M407" s="37" t="str">
        <f>Riferimenti!Q401</f>
        <v/>
      </c>
      <c r="N407" s="37" t="str">
        <f>Riferimenti!R401</f>
        <v/>
      </c>
      <c r="O407" s="37" t="str">
        <f>Riferimenti!S401</f>
        <v/>
      </c>
      <c r="P407" s="37" t="str">
        <f>Riferimenti!T401</f>
        <v/>
      </c>
      <c r="Q407" s="37" t="str">
        <f>Riferimenti!U401</f>
        <v/>
      </c>
      <c r="U407" s="2" t="b">
        <f t="shared" si="6"/>
        <v>1</v>
      </c>
    </row>
    <row r="408" spans="2:21" ht="37.5" hidden="1" customHeight="1" x14ac:dyDescent="0.2">
      <c r="B408" s="31" t="s">
        <v>1002</v>
      </c>
      <c r="C408" s="32" t="str">
        <f ca="1">Riferimenti!G402</f>
        <v/>
      </c>
      <c r="D408" s="32" t="str">
        <f>Riferimenti!H402</f>
        <v/>
      </c>
      <c r="E408" s="33" t="e">
        <f>VLOOKUP(Riferimenti!I402,Riferimenti!$A$2:$B$6,2,0)</f>
        <v>#N/A</v>
      </c>
      <c r="F408" s="32" t="str">
        <f>Riferimenti!J402</f>
        <v/>
      </c>
      <c r="G408" s="33" t="e">
        <f ca="1">VLOOKUP(Riferimenti!K402,Riferimenti!$A$20:$B$23,2,0)</f>
        <v>#N/A</v>
      </c>
      <c r="H408" s="37" t="str">
        <f>Riferimenti!L402</f>
        <v/>
      </c>
      <c r="I408" s="37" t="str">
        <f>Riferimenti!M402</f>
        <v/>
      </c>
      <c r="J408" s="37" t="str">
        <f>Riferimenti!N402</f>
        <v/>
      </c>
      <c r="K408" s="37" t="str">
        <f>Riferimenti!O402</f>
        <v/>
      </c>
      <c r="L408" s="37" t="str">
        <f>Riferimenti!P402</f>
        <v/>
      </c>
      <c r="M408" s="37" t="str">
        <f>Riferimenti!Q402</f>
        <v/>
      </c>
      <c r="N408" s="37" t="str">
        <f>Riferimenti!R402</f>
        <v/>
      </c>
      <c r="O408" s="37" t="str">
        <f>Riferimenti!S402</f>
        <v/>
      </c>
      <c r="P408" s="37" t="str">
        <f>Riferimenti!T402</f>
        <v/>
      </c>
      <c r="Q408" s="37" t="str">
        <f>Riferimenti!U402</f>
        <v/>
      </c>
      <c r="U408" s="2" t="b">
        <f t="shared" si="6"/>
        <v>1</v>
      </c>
    </row>
    <row r="409" spans="2:21" ht="37.5" hidden="1" customHeight="1" x14ac:dyDescent="0.2">
      <c r="B409" s="31" t="s">
        <v>1003</v>
      </c>
      <c r="C409" s="32" t="str">
        <f ca="1">Riferimenti!G403</f>
        <v/>
      </c>
      <c r="D409" s="32" t="str">
        <f>Riferimenti!H403</f>
        <v/>
      </c>
      <c r="E409" s="33" t="e">
        <f>VLOOKUP(Riferimenti!I403,Riferimenti!$A$2:$B$6,2,0)</f>
        <v>#N/A</v>
      </c>
      <c r="F409" s="32" t="str">
        <f>Riferimenti!J403</f>
        <v/>
      </c>
      <c r="G409" s="33" t="e">
        <f ca="1">VLOOKUP(Riferimenti!K403,Riferimenti!$A$20:$B$23,2,0)</f>
        <v>#N/A</v>
      </c>
      <c r="H409" s="37" t="str">
        <f>Riferimenti!L403</f>
        <v/>
      </c>
      <c r="I409" s="37" t="str">
        <f>Riferimenti!M403</f>
        <v/>
      </c>
      <c r="J409" s="37" t="str">
        <f>Riferimenti!N403</f>
        <v/>
      </c>
      <c r="K409" s="37" t="str">
        <f>Riferimenti!O403</f>
        <v/>
      </c>
      <c r="L409" s="37" t="str">
        <f>Riferimenti!P403</f>
        <v/>
      </c>
      <c r="M409" s="37" t="str">
        <f>Riferimenti!Q403</f>
        <v/>
      </c>
      <c r="N409" s="37" t="str">
        <f>Riferimenti!R403</f>
        <v/>
      </c>
      <c r="O409" s="37" t="str">
        <f>Riferimenti!S403</f>
        <v/>
      </c>
      <c r="P409" s="37" t="str">
        <f>Riferimenti!T403</f>
        <v/>
      </c>
      <c r="Q409" s="37" t="str">
        <f>Riferimenti!U403</f>
        <v/>
      </c>
      <c r="U409" s="2" t="b">
        <f t="shared" si="6"/>
        <v>1</v>
      </c>
    </row>
    <row r="410" spans="2:21" ht="37.5" hidden="1" customHeight="1" x14ac:dyDescent="0.2">
      <c r="B410" s="31" t="s">
        <v>1004</v>
      </c>
      <c r="C410" s="32" t="str">
        <f ca="1">Riferimenti!G404</f>
        <v/>
      </c>
      <c r="D410" s="32" t="str">
        <f>Riferimenti!H404</f>
        <v/>
      </c>
      <c r="E410" s="33" t="e">
        <f>VLOOKUP(Riferimenti!I404,Riferimenti!$A$2:$B$6,2,0)</f>
        <v>#N/A</v>
      </c>
      <c r="F410" s="32" t="str">
        <f>Riferimenti!J404</f>
        <v/>
      </c>
      <c r="G410" s="33" t="e">
        <f ca="1">VLOOKUP(Riferimenti!K404,Riferimenti!$A$20:$B$23,2,0)</f>
        <v>#N/A</v>
      </c>
      <c r="H410" s="37" t="str">
        <f>Riferimenti!L404</f>
        <v/>
      </c>
      <c r="I410" s="37" t="str">
        <f>Riferimenti!M404</f>
        <v/>
      </c>
      <c r="J410" s="37" t="str">
        <f>Riferimenti!N404</f>
        <v/>
      </c>
      <c r="K410" s="37" t="str">
        <f>Riferimenti!O404</f>
        <v/>
      </c>
      <c r="L410" s="37" t="str">
        <f>Riferimenti!P404</f>
        <v/>
      </c>
      <c r="M410" s="37" t="str">
        <f>Riferimenti!Q404</f>
        <v/>
      </c>
      <c r="N410" s="37" t="str">
        <f>Riferimenti!R404</f>
        <v/>
      </c>
      <c r="O410" s="37" t="str">
        <f>Riferimenti!S404</f>
        <v/>
      </c>
      <c r="P410" s="37" t="str">
        <f>Riferimenti!T404</f>
        <v/>
      </c>
      <c r="Q410" s="37" t="str">
        <f>Riferimenti!U404</f>
        <v/>
      </c>
      <c r="U410" s="2" t="b">
        <f t="shared" si="6"/>
        <v>1</v>
      </c>
    </row>
    <row r="411" spans="2:21" ht="37.5" hidden="1" customHeight="1" x14ac:dyDescent="0.2">
      <c r="B411" s="31" t="s">
        <v>1005</v>
      </c>
      <c r="C411" s="32" t="str">
        <f ca="1">Riferimenti!G405</f>
        <v/>
      </c>
      <c r="D411" s="32" t="str">
        <f>Riferimenti!H405</f>
        <v/>
      </c>
      <c r="E411" s="33" t="e">
        <f>VLOOKUP(Riferimenti!I405,Riferimenti!$A$2:$B$6,2,0)</f>
        <v>#N/A</v>
      </c>
      <c r="F411" s="32" t="str">
        <f>Riferimenti!J405</f>
        <v/>
      </c>
      <c r="G411" s="33" t="e">
        <f ca="1">VLOOKUP(Riferimenti!K405,Riferimenti!$A$20:$B$23,2,0)</f>
        <v>#N/A</v>
      </c>
      <c r="H411" s="37" t="str">
        <f>Riferimenti!L405</f>
        <v/>
      </c>
      <c r="I411" s="37" t="str">
        <f>Riferimenti!M405</f>
        <v/>
      </c>
      <c r="J411" s="37" t="str">
        <f>Riferimenti!N405</f>
        <v/>
      </c>
      <c r="K411" s="37" t="str">
        <f>Riferimenti!O405</f>
        <v/>
      </c>
      <c r="L411" s="37" t="str">
        <f>Riferimenti!P405</f>
        <v/>
      </c>
      <c r="M411" s="37" t="str">
        <f>Riferimenti!Q405</f>
        <v/>
      </c>
      <c r="N411" s="37" t="str">
        <f>Riferimenti!R405</f>
        <v/>
      </c>
      <c r="O411" s="37" t="str">
        <f>Riferimenti!S405</f>
        <v/>
      </c>
      <c r="P411" s="37" t="str">
        <f>Riferimenti!T405</f>
        <v/>
      </c>
      <c r="Q411" s="37" t="str">
        <f>Riferimenti!U405</f>
        <v/>
      </c>
      <c r="U411" s="2" t="b">
        <f t="shared" si="6"/>
        <v>1</v>
      </c>
    </row>
    <row r="412" spans="2:21" ht="37.5" hidden="1" customHeight="1" x14ac:dyDescent="0.2">
      <c r="B412" s="31" t="s">
        <v>1006</v>
      </c>
      <c r="C412" s="32" t="str">
        <f ca="1">Riferimenti!G406</f>
        <v/>
      </c>
      <c r="D412" s="32" t="str">
        <f>Riferimenti!H406</f>
        <v/>
      </c>
      <c r="E412" s="33" t="e">
        <f>VLOOKUP(Riferimenti!I406,Riferimenti!$A$2:$B$6,2,0)</f>
        <v>#N/A</v>
      </c>
      <c r="F412" s="32" t="str">
        <f>Riferimenti!J406</f>
        <v/>
      </c>
      <c r="G412" s="33" t="e">
        <f ca="1">VLOOKUP(Riferimenti!K406,Riferimenti!$A$20:$B$23,2,0)</f>
        <v>#N/A</v>
      </c>
      <c r="H412" s="37" t="str">
        <f>Riferimenti!L406</f>
        <v/>
      </c>
      <c r="I412" s="37" t="str">
        <f>Riferimenti!M406</f>
        <v/>
      </c>
      <c r="J412" s="37" t="str">
        <f>Riferimenti!N406</f>
        <v/>
      </c>
      <c r="K412" s="37" t="str">
        <f>Riferimenti!O406</f>
        <v/>
      </c>
      <c r="L412" s="37" t="str">
        <f>Riferimenti!P406</f>
        <v/>
      </c>
      <c r="M412" s="37" t="str">
        <f>Riferimenti!Q406</f>
        <v/>
      </c>
      <c r="N412" s="37" t="str">
        <f>Riferimenti!R406</f>
        <v/>
      </c>
      <c r="O412" s="37" t="str">
        <f>Riferimenti!S406</f>
        <v/>
      </c>
      <c r="P412" s="37" t="str">
        <f>Riferimenti!T406</f>
        <v/>
      </c>
      <c r="Q412" s="37" t="str">
        <f>Riferimenti!U406</f>
        <v/>
      </c>
      <c r="U412" s="2" t="b">
        <f t="shared" si="6"/>
        <v>1</v>
      </c>
    </row>
    <row r="413" spans="2:21" ht="37.5" hidden="1" customHeight="1" x14ac:dyDescent="0.2">
      <c r="B413" s="31" t="s">
        <v>1007</v>
      </c>
      <c r="C413" s="32" t="str">
        <f ca="1">Riferimenti!G407</f>
        <v/>
      </c>
      <c r="D413" s="32" t="str">
        <f>Riferimenti!H407</f>
        <v/>
      </c>
      <c r="E413" s="33" t="e">
        <f>VLOOKUP(Riferimenti!I407,Riferimenti!$A$2:$B$6,2,0)</f>
        <v>#N/A</v>
      </c>
      <c r="F413" s="32" t="str">
        <f>Riferimenti!J407</f>
        <v/>
      </c>
      <c r="G413" s="33" t="e">
        <f ca="1">VLOOKUP(Riferimenti!K407,Riferimenti!$A$20:$B$23,2,0)</f>
        <v>#N/A</v>
      </c>
      <c r="H413" s="37" t="str">
        <f>Riferimenti!L407</f>
        <v/>
      </c>
      <c r="I413" s="37" t="str">
        <f>Riferimenti!M407</f>
        <v/>
      </c>
      <c r="J413" s="37" t="str">
        <f>Riferimenti!N407</f>
        <v/>
      </c>
      <c r="K413" s="37" t="str">
        <f>Riferimenti!O407</f>
        <v/>
      </c>
      <c r="L413" s="37" t="str">
        <f>Riferimenti!P407</f>
        <v/>
      </c>
      <c r="M413" s="37" t="str">
        <f>Riferimenti!Q407</f>
        <v/>
      </c>
      <c r="N413" s="37" t="str">
        <f>Riferimenti!R407</f>
        <v/>
      </c>
      <c r="O413" s="37" t="str">
        <f>Riferimenti!S407</f>
        <v/>
      </c>
      <c r="P413" s="37" t="str">
        <f>Riferimenti!T407</f>
        <v/>
      </c>
      <c r="Q413" s="37" t="str">
        <f>Riferimenti!U407</f>
        <v/>
      </c>
      <c r="U413" s="2" t="b">
        <f t="shared" si="6"/>
        <v>1</v>
      </c>
    </row>
    <row r="414" spans="2:21" ht="37.5" hidden="1" customHeight="1" x14ac:dyDescent="0.2">
      <c r="B414" s="31" t="s">
        <v>1008</v>
      </c>
      <c r="C414" s="32" t="str">
        <f ca="1">Riferimenti!G408</f>
        <v/>
      </c>
      <c r="D414" s="32" t="str">
        <f>Riferimenti!H408</f>
        <v/>
      </c>
      <c r="E414" s="33" t="e">
        <f>VLOOKUP(Riferimenti!I408,Riferimenti!$A$2:$B$6,2,0)</f>
        <v>#N/A</v>
      </c>
      <c r="F414" s="32" t="str">
        <f>Riferimenti!J408</f>
        <v/>
      </c>
      <c r="G414" s="33" t="e">
        <f ca="1">VLOOKUP(Riferimenti!K408,Riferimenti!$A$20:$B$23,2,0)</f>
        <v>#N/A</v>
      </c>
      <c r="H414" s="37" t="str">
        <f>Riferimenti!L408</f>
        <v/>
      </c>
      <c r="I414" s="37" t="str">
        <f>Riferimenti!M408</f>
        <v/>
      </c>
      <c r="J414" s="37" t="str">
        <f>Riferimenti!N408</f>
        <v/>
      </c>
      <c r="K414" s="37" t="str">
        <f>Riferimenti!O408</f>
        <v/>
      </c>
      <c r="L414" s="37" t="str">
        <f>Riferimenti!P408</f>
        <v/>
      </c>
      <c r="M414" s="37" t="str">
        <f>Riferimenti!Q408</f>
        <v/>
      </c>
      <c r="N414" s="37" t="str">
        <f>Riferimenti!R408</f>
        <v/>
      </c>
      <c r="O414" s="37" t="str">
        <f>Riferimenti!S408</f>
        <v/>
      </c>
      <c r="P414" s="37" t="str">
        <f>Riferimenti!T408</f>
        <v/>
      </c>
      <c r="Q414" s="37" t="str">
        <f>Riferimenti!U408</f>
        <v/>
      </c>
      <c r="U414" s="2" t="b">
        <f t="shared" si="6"/>
        <v>1</v>
      </c>
    </row>
    <row r="415" spans="2:21" ht="37.5" hidden="1" customHeight="1" x14ac:dyDescent="0.2">
      <c r="B415" s="31" t="s">
        <v>1009</v>
      </c>
      <c r="C415" s="32" t="str">
        <f ca="1">Riferimenti!G409</f>
        <v/>
      </c>
      <c r="D415" s="32" t="str">
        <f>Riferimenti!H409</f>
        <v/>
      </c>
      <c r="E415" s="33" t="e">
        <f>VLOOKUP(Riferimenti!I409,Riferimenti!$A$2:$B$6,2,0)</f>
        <v>#N/A</v>
      </c>
      <c r="F415" s="32" t="str">
        <f>Riferimenti!J409</f>
        <v/>
      </c>
      <c r="G415" s="33" t="e">
        <f ca="1">VLOOKUP(Riferimenti!K409,Riferimenti!$A$20:$B$23,2,0)</f>
        <v>#N/A</v>
      </c>
      <c r="H415" s="37" t="str">
        <f>Riferimenti!L409</f>
        <v/>
      </c>
      <c r="I415" s="37" t="str">
        <f>Riferimenti!M409</f>
        <v/>
      </c>
      <c r="J415" s="37" t="str">
        <f>Riferimenti!N409</f>
        <v/>
      </c>
      <c r="K415" s="37" t="str">
        <f>Riferimenti!O409</f>
        <v/>
      </c>
      <c r="L415" s="37" t="str">
        <f>Riferimenti!P409</f>
        <v/>
      </c>
      <c r="M415" s="37" t="str">
        <f>Riferimenti!Q409</f>
        <v/>
      </c>
      <c r="N415" s="37" t="str">
        <f>Riferimenti!R409</f>
        <v/>
      </c>
      <c r="O415" s="37" t="str">
        <f>Riferimenti!S409</f>
        <v/>
      </c>
      <c r="P415" s="37" t="str">
        <f>Riferimenti!T409</f>
        <v/>
      </c>
      <c r="Q415" s="37" t="str">
        <f>Riferimenti!U409</f>
        <v/>
      </c>
      <c r="U415" s="2" t="b">
        <f t="shared" si="6"/>
        <v>1</v>
      </c>
    </row>
    <row r="416" spans="2:21" ht="37.5" hidden="1" customHeight="1" x14ac:dyDescent="0.2">
      <c r="B416" s="31" t="s">
        <v>1010</v>
      </c>
      <c r="C416" s="32" t="str">
        <f ca="1">Riferimenti!G410</f>
        <v/>
      </c>
      <c r="D416" s="32" t="str">
        <f>Riferimenti!H410</f>
        <v/>
      </c>
      <c r="E416" s="33" t="e">
        <f>VLOOKUP(Riferimenti!I410,Riferimenti!$A$2:$B$6,2,0)</f>
        <v>#N/A</v>
      </c>
      <c r="F416" s="32" t="str">
        <f>Riferimenti!J410</f>
        <v/>
      </c>
      <c r="G416" s="33" t="e">
        <f ca="1">VLOOKUP(Riferimenti!K410,Riferimenti!$A$20:$B$23,2,0)</f>
        <v>#N/A</v>
      </c>
      <c r="H416" s="37" t="str">
        <f>Riferimenti!L410</f>
        <v/>
      </c>
      <c r="I416" s="37" t="str">
        <f>Riferimenti!M410</f>
        <v/>
      </c>
      <c r="J416" s="37" t="str">
        <f>Riferimenti!N410</f>
        <v/>
      </c>
      <c r="K416" s="37" t="str">
        <f>Riferimenti!O410</f>
        <v/>
      </c>
      <c r="L416" s="37" t="str">
        <f>Riferimenti!P410</f>
        <v/>
      </c>
      <c r="M416" s="37" t="str">
        <f>Riferimenti!Q410</f>
        <v/>
      </c>
      <c r="N416" s="37" t="str">
        <f>Riferimenti!R410</f>
        <v/>
      </c>
      <c r="O416" s="37" t="str">
        <f>Riferimenti!S410</f>
        <v/>
      </c>
      <c r="P416" s="37" t="str">
        <f>Riferimenti!T410</f>
        <v/>
      </c>
      <c r="Q416" s="37" t="str">
        <f>Riferimenti!U410</f>
        <v/>
      </c>
      <c r="U416" s="2" t="b">
        <f t="shared" si="6"/>
        <v>1</v>
      </c>
    </row>
    <row r="417" spans="2:21" ht="37.5" hidden="1" customHeight="1" x14ac:dyDescent="0.2">
      <c r="B417" s="31" t="s">
        <v>1011</v>
      </c>
      <c r="C417" s="32" t="str">
        <f ca="1">Riferimenti!G411</f>
        <v/>
      </c>
      <c r="D417" s="32" t="str">
        <f>Riferimenti!H411</f>
        <v/>
      </c>
      <c r="E417" s="33" t="e">
        <f>VLOOKUP(Riferimenti!I411,Riferimenti!$A$2:$B$6,2,0)</f>
        <v>#N/A</v>
      </c>
      <c r="F417" s="32" t="str">
        <f>Riferimenti!J411</f>
        <v/>
      </c>
      <c r="G417" s="33" t="e">
        <f ca="1">VLOOKUP(Riferimenti!K411,Riferimenti!$A$20:$B$23,2,0)</f>
        <v>#N/A</v>
      </c>
      <c r="H417" s="37" t="str">
        <f>Riferimenti!L411</f>
        <v/>
      </c>
      <c r="I417" s="37" t="str">
        <f>Riferimenti!M411</f>
        <v/>
      </c>
      <c r="J417" s="37" t="str">
        <f>Riferimenti!N411</f>
        <v/>
      </c>
      <c r="K417" s="37" t="str">
        <f>Riferimenti!O411</f>
        <v/>
      </c>
      <c r="L417" s="37" t="str">
        <f>Riferimenti!P411</f>
        <v/>
      </c>
      <c r="M417" s="37" t="str">
        <f>Riferimenti!Q411</f>
        <v/>
      </c>
      <c r="N417" s="37" t="str">
        <f>Riferimenti!R411</f>
        <v/>
      </c>
      <c r="O417" s="37" t="str">
        <f>Riferimenti!S411</f>
        <v/>
      </c>
      <c r="P417" s="37" t="str">
        <f>Riferimenti!T411</f>
        <v/>
      </c>
      <c r="Q417" s="37" t="str">
        <f>Riferimenti!U411</f>
        <v/>
      </c>
      <c r="U417" s="2" t="b">
        <f t="shared" si="6"/>
        <v>1</v>
      </c>
    </row>
    <row r="418" spans="2:21" ht="37.5" hidden="1" customHeight="1" x14ac:dyDescent="0.2">
      <c r="B418" s="31" t="s">
        <v>1012</v>
      </c>
      <c r="C418" s="32" t="str">
        <f ca="1">Riferimenti!G412</f>
        <v/>
      </c>
      <c r="D418" s="32" t="str">
        <f>Riferimenti!H412</f>
        <v/>
      </c>
      <c r="E418" s="33" t="e">
        <f>VLOOKUP(Riferimenti!I412,Riferimenti!$A$2:$B$6,2,0)</f>
        <v>#N/A</v>
      </c>
      <c r="F418" s="32" t="str">
        <f>Riferimenti!J412</f>
        <v/>
      </c>
      <c r="G418" s="33" t="e">
        <f ca="1">VLOOKUP(Riferimenti!K412,Riferimenti!$A$20:$B$23,2,0)</f>
        <v>#N/A</v>
      </c>
      <c r="H418" s="37" t="str">
        <f>Riferimenti!L412</f>
        <v/>
      </c>
      <c r="I418" s="37" t="str">
        <f>Riferimenti!M412</f>
        <v/>
      </c>
      <c r="J418" s="37" t="str">
        <f>Riferimenti!N412</f>
        <v/>
      </c>
      <c r="K418" s="37" t="str">
        <f>Riferimenti!O412</f>
        <v/>
      </c>
      <c r="L418" s="37" t="str">
        <f>Riferimenti!P412</f>
        <v/>
      </c>
      <c r="M418" s="37" t="str">
        <f>Riferimenti!Q412</f>
        <v/>
      </c>
      <c r="N418" s="37" t="str">
        <f>Riferimenti!R412</f>
        <v/>
      </c>
      <c r="O418" s="37" t="str">
        <f>Riferimenti!S412</f>
        <v/>
      </c>
      <c r="P418" s="37" t="str">
        <f>Riferimenti!T412</f>
        <v/>
      </c>
      <c r="Q418" s="37" t="str">
        <f>Riferimenti!U412</f>
        <v/>
      </c>
      <c r="U418" s="2" t="b">
        <f t="shared" si="6"/>
        <v>1</v>
      </c>
    </row>
    <row r="419" spans="2:21" ht="37.5" hidden="1" customHeight="1" x14ac:dyDescent="0.2">
      <c r="B419" s="31" t="s">
        <v>1013</v>
      </c>
      <c r="C419" s="32" t="str">
        <f ca="1">Riferimenti!G413</f>
        <v/>
      </c>
      <c r="D419" s="32" t="str">
        <f>Riferimenti!H413</f>
        <v/>
      </c>
      <c r="E419" s="33" t="e">
        <f>VLOOKUP(Riferimenti!I413,Riferimenti!$A$2:$B$6,2,0)</f>
        <v>#N/A</v>
      </c>
      <c r="F419" s="32" t="str">
        <f>Riferimenti!J413</f>
        <v/>
      </c>
      <c r="G419" s="33" t="e">
        <f ca="1">VLOOKUP(Riferimenti!K413,Riferimenti!$A$20:$B$23,2,0)</f>
        <v>#N/A</v>
      </c>
      <c r="H419" s="37" t="str">
        <f>Riferimenti!L413</f>
        <v/>
      </c>
      <c r="I419" s="37" t="str">
        <f>Riferimenti!M413</f>
        <v/>
      </c>
      <c r="J419" s="37" t="str">
        <f>Riferimenti!N413</f>
        <v/>
      </c>
      <c r="K419" s="37" t="str">
        <f>Riferimenti!O413</f>
        <v/>
      </c>
      <c r="L419" s="37" t="str">
        <f>Riferimenti!P413</f>
        <v/>
      </c>
      <c r="M419" s="37" t="str">
        <f>Riferimenti!Q413</f>
        <v/>
      </c>
      <c r="N419" s="37" t="str">
        <f>Riferimenti!R413</f>
        <v/>
      </c>
      <c r="O419" s="37" t="str">
        <f>Riferimenti!S413</f>
        <v/>
      </c>
      <c r="P419" s="37" t="str">
        <f>Riferimenti!T413</f>
        <v/>
      </c>
      <c r="Q419" s="37" t="str">
        <f>Riferimenti!U413</f>
        <v/>
      </c>
      <c r="U419" s="2" t="b">
        <f t="shared" si="6"/>
        <v>1</v>
      </c>
    </row>
    <row r="420" spans="2:21" ht="37.5" hidden="1" customHeight="1" x14ac:dyDescent="0.2">
      <c r="B420" s="31" t="s">
        <v>1014</v>
      </c>
      <c r="C420" s="32" t="str">
        <f ca="1">Riferimenti!G414</f>
        <v/>
      </c>
      <c r="D420" s="32" t="str">
        <f>Riferimenti!H414</f>
        <v/>
      </c>
      <c r="E420" s="33" t="e">
        <f>VLOOKUP(Riferimenti!I414,Riferimenti!$A$2:$B$6,2,0)</f>
        <v>#N/A</v>
      </c>
      <c r="F420" s="32" t="str">
        <f>Riferimenti!J414</f>
        <v/>
      </c>
      <c r="G420" s="33" t="e">
        <f ca="1">VLOOKUP(Riferimenti!K414,Riferimenti!$A$20:$B$23,2,0)</f>
        <v>#N/A</v>
      </c>
      <c r="H420" s="37" t="str">
        <f>Riferimenti!L414</f>
        <v/>
      </c>
      <c r="I420" s="37" t="str">
        <f>Riferimenti!M414</f>
        <v/>
      </c>
      <c r="J420" s="37" t="str">
        <f>Riferimenti!N414</f>
        <v/>
      </c>
      <c r="K420" s="37" t="str">
        <f>Riferimenti!O414</f>
        <v/>
      </c>
      <c r="L420" s="37" t="str">
        <f>Riferimenti!P414</f>
        <v/>
      </c>
      <c r="M420" s="37" t="str">
        <f>Riferimenti!Q414</f>
        <v/>
      </c>
      <c r="N420" s="37" t="str">
        <f>Riferimenti!R414</f>
        <v/>
      </c>
      <c r="O420" s="37" t="str">
        <f>Riferimenti!S414</f>
        <v/>
      </c>
      <c r="P420" s="37" t="str">
        <f>Riferimenti!T414</f>
        <v/>
      </c>
      <c r="Q420" s="37" t="str">
        <f>Riferimenti!U414</f>
        <v/>
      </c>
      <c r="U420" s="2" t="b">
        <f t="shared" si="6"/>
        <v>1</v>
      </c>
    </row>
    <row r="421" spans="2:21" ht="37.5" hidden="1" customHeight="1" x14ac:dyDescent="0.2">
      <c r="B421" s="31" t="s">
        <v>1015</v>
      </c>
      <c r="C421" s="32" t="str">
        <f ca="1">Riferimenti!G415</f>
        <v/>
      </c>
      <c r="D421" s="32" t="str">
        <f>Riferimenti!H415</f>
        <v/>
      </c>
      <c r="E421" s="33" t="e">
        <f>VLOOKUP(Riferimenti!I415,Riferimenti!$A$2:$B$6,2,0)</f>
        <v>#N/A</v>
      </c>
      <c r="F421" s="32" t="str">
        <f>Riferimenti!J415</f>
        <v/>
      </c>
      <c r="G421" s="33" t="e">
        <f ca="1">VLOOKUP(Riferimenti!K415,Riferimenti!$A$20:$B$23,2,0)</f>
        <v>#N/A</v>
      </c>
      <c r="H421" s="37" t="str">
        <f>Riferimenti!L415</f>
        <v/>
      </c>
      <c r="I421" s="37" t="str">
        <f>Riferimenti!M415</f>
        <v/>
      </c>
      <c r="J421" s="37" t="str">
        <f>Riferimenti!N415</f>
        <v/>
      </c>
      <c r="K421" s="37" t="str">
        <f>Riferimenti!O415</f>
        <v/>
      </c>
      <c r="L421" s="37" t="str">
        <f>Riferimenti!P415</f>
        <v/>
      </c>
      <c r="M421" s="37" t="str">
        <f>Riferimenti!Q415</f>
        <v/>
      </c>
      <c r="N421" s="37" t="str">
        <f>Riferimenti!R415</f>
        <v/>
      </c>
      <c r="O421" s="37" t="str">
        <f>Riferimenti!S415</f>
        <v/>
      </c>
      <c r="P421" s="37" t="str">
        <f>Riferimenti!T415</f>
        <v/>
      </c>
      <c r="Q421" s="37" t="str">
        <f>Riferimenti!U415</f>
        <v/>
      </c>
      <c r="U421" s="2" t="b">
        <f t="shared" si="6"/>
        <v>1</v>
      </c>
    </row>
    <row r="422" spans="2:21" ht="37.5" hidden="1" customHeight="1" x14ac:dyDescent="0.2">
      <c r="B422" s="31" t="s">
        <v>1016</v>
      </c>
      <c r="C422" s="32" t="str">
        <f ca="1">Riferimenti!G416</f>
        <v/>
      </c>
      <c r="D422" s="32" t="str">
        <f>Riferimenti!H416</f>
        <v/>
      </c>
      <c r="E422" s="33" t="e">
        <f>VLOOKUP(Riferimenti!I416,Riferimenti!$A$2:$B$6,2,0)</f>
        <v>#N/A</v>
      </c>
      <c r="F422" s="32" t="str">
        <f>Riferimenti!J416</f>
        <v/>
      </c>
      <c r="G422" s="33" t="e">
        <f ca="1">VLOOKUP(Riferimenti!K416,Riferimenti!$A$20:$B$23,2,0)</f>
        <v>#N/A</v>
      </c>
      <c r="H422" s="37" t="str">
        <f>Riferimenti!L416</f>
        <v/>
      </c>
      <c r="I422" s="37" t="str">
        <f>Riferimenti!M416</f>
        <v/>
      </c>
      <c r="J422" s="37" t="str">
        <f>Riferimenti!N416</f>
        <v/>
      </c>
      <c r="K422" s="37" t="str">
        <f>Riferimenti!O416</f>
        <v/>
      </c>
      <c r="L422" s="37" t="str">
        <f>Riferimenti!P416</f>
        <v/>
      </c>
      <c r="M422" s="37" t="str">
        <f>Riferimenti!Q416</f>
        <v/>
      </c>
      <c r="N422" s="37" t="str">
        <f>Riferimenti!R416</f>
        <v/>
      </c>
      <c r="O422" s="37" t="str">
        <f>Riferimenti!S416</f>
        <v/>
      </c>
      <c r="P422" s="37" t="str">
        <f>Riferimenti!T416</f>
        <v/>
      </c>
      <c r="Q422" s="37" t="str">
        <f>Riferimenti!U416</f>
        <v/>
      </c>
      <c r="U422" s="2" t="b">
        <f t="shared" si="6"/>
        <v>1</v>
      </c>
    </row>
    <row r="423" spans="2:21" ht="37.5" hidden="1" customHeight="1" x14ac:dyDescent="0.2">
      <c r="B423" s="31" t="s">
        <v>1017</v>
      </c>
      <c r="C423" s="32" t="str">
        <f ca="1">Riferimenti!G417</f>
        <v/>
      </c>
      <c r="D423" s="32" t="str">
        <f>Riferimenti!H417</f>
        <v/>
      </c>
      <c r="E423" s="33" t="e">
        <f>VLOOKUP(Riferimenti!I417,Riferimenti!$A$2:$B$6,2,0)</f>
        <v>#N/A</v>
      </c>
      <c r="F423" s="32" t="str">
        <f>Riferimenti!J417</f>
        <v/>
      </c>
      <c r="G423" s="33" t="e">
        <f ca="1">VLOOKUP(Riferimenti!K417,Riferimenti!$A$20:$B$23,2,0)</f>
        <v>#N/A</v>
      </c>
      <c r="H423" s="37" t="str">
        <f>Riferimenti!L417</f>
        <v/>
      </c>
      <c r="I423" s="37" t="str">
        <f>Riferimenti!M417</f>
        <v/>
      </c>
      <c r="J423" s="37" t="str">
        <f>Riferimenti!N417</f>
        <v/>
      </c>
      <c r="K423" s="37" t="str">
        <f>Riferimenti!O417</f>
        <v/>
      </c>
      <c r="L423" s="37" t="str">
        <f>Riferimenti!P417</f>
        <v/>
      </c>
      <c r="M423" s="37" t="str">
        <f>Riferimenti!Q417</f>
        <v/>
      </c>
      <c r="N423" s="37" t="str">
        <f>Riferimenti!R417</f>
        <v/>
      </c>
      <c r="O423" s="37" t="str">
        <f>Riferimenti!S417</f>
        <v/>
      </c>
      <c r="P423" s="37" t="str">
        <f>Riferimenti!T417</f>
        <v/>
      </c>
      <c r="Q423" s="37" t="str">
        <f>Riferimenti!U417</f>
        <v/>
      </c>
      <c r="U423" s="2" t="b">
        <f t="shared" si="6"/>
        <v>1</v>
      </c>
    </row>
    <row r="424" spans="2:21" ht="37.5" hidden="1" customHeight="1" x14ac:dyDescent="0.2">
      <c r="B424" s="31" t="s">
        <v>1018</v>
      </c>
      <c r="C424" s="32" t="str">
        <f ca="1">Riferimenti!G418</f>
        <v/>
      </c>
      <c r="D424" s="32" t="str">
        <f>Riferimenti!H418</f>
        <v/>
      </c>
      <c r="E424" s="33" t="e">
        <f>VLOOKUP(Riferimenti!I418,Riferimenti!$A$2:$B$6,2,0)</f>
        <v>#N/A</v>
      </c>
      <c r="F424" s="32" t="str">
        <f>Riferimenti!J418</f>
        <v/>
      </c>
      <c r="G424" s="33" t="e">
        <f ca="1">VLOOKUP(Riferimenti!K418,Riferimenti!$A$20:$B$23,2,0)</f>
        <v>#N/A</v>
      </c>
      <c r="H424" s="37" t="str">
        <f>Riferimenti!L418</f>
        <v/>
      </c>
      <c r="I424" s="37" t="str">
        <f>Riferimenti!M418</f>
        <v/>
      </c>
      <c r="J424" s="37" t="str">
        <f>Riferimenti!N418</f>
        <v/>
      </c>
      <c r="K424" s="37" t="str">
        <f>Riferimenti!O418</f>
        <v/>
      </c>
      <c r="L424" s="37" t="str">
        <f>Riferimenti!P418</f>
        <v/>
      </c>
      <c r="M424" s="37" t="str">
        <f>Riferimenti!Q418</f>
        <v/>
      </c>
      <c r="N424" s="37" t="str">
        <f>Riferimenti!R418</f>
        <v/>
      </c>
      <c r="O424" s="37" t="str">
        <f>Riferimenti!S418</f>
        <v/>
      </c>
      <c r="P424" s="37" t="str">
        <f>Riferimenti!T418</f>
        <v/>
      </c>
      <c r="Q424" s="37" t="str">
        <f>Riferimenti!U418</f>
        <v/>
      </c>
      <c r="U424" s="2" t="b">
        <f t="shared" si="6"/>
        <v>1</v>
      </c>
    </row>
    <row r="425" spans="2:21" ht="37.5" hidden="1" customHeight="1" x14ac:dyDescent="0.2">
      <c r="B425" s="31" t="s">
        <v>1019</v>
      </c>
      <c r="C425" s="32" t="str">
        <f ca="1">Riferimenti!G419</f>
        <v/>
      </c>
      <c r="D425" s="32" t="str">
        <f>Riferimenti!H419</f>
        <v/>
      </c>
      <c r="E425" s="33" t="e">
        <f>VLOOKUP(Riferimenti!I419,Riferimenti!$A$2:$B$6,2,0)</f>
        <v>#N/A</v>
      </c>
      <c r="F425" s="32" t="str">
        <f>Riferimenti!J419</f>
        <v/>
      </c>
      <c r="G425" s="33" t="e">
        <f ca="1">VLOOKUP(Riferimenti!K419,Riferimenti!$A$20:$B$23,2,0)</f>
        <v>#N/A</v>
      </c>
      <c r="H425" s="37" t="str">
        <f>Riferimenti!L419</f>
        <v/>
      </c>
      <c r="I425" s="37" t="str">
        <f>Riferimenti!M419</f>
        <v/>
      </c>
      <c r="J425" s="37" t="str">
        <f>Riferimenti!N419</f>
        <v/>
      </c>
      <c r="K425" s="37" t="str">
        <f>Riferimenti!O419</f>
        <v/>
      </c>
      <c r="L425" s="37" t="str">
        <f>Riferimenti!P419</f>
        <v/>
      </c>
      <c r="M425" s="37" t="str">
        <f>Riferimenti!Q419</f>
        <v/>
      </c>
      <c r="N425" s="37" t="str">
        <f>Riferimenti!R419</f>
        <v/>
      </c>
      <c r="O425" s="37" t="str">
        <f>Riferimenti!S419</f>
        <v/>
      </c>
      <c r="P425" s="37" t="str">
        <f>Riferimenti!T419</f>
        <v/>
      </c>
      <c r="Q425" s="37" t="str">
        <f>Riferimenti!U419</f>
        <v/>
      </c>
      <c r="U425" s="2" t="b">
        <f t="shared" si="6"/>
        <v>1</v>
      </c>
    </row>
    <row r="426" spans="2:21" ht="37.5" hidden="1" customHeight="1" x14ac:dyDescent="0.2">
      <c r="B426" s="31" t="s">
        <v>1020</v>
      </c>
      <c r="C426" s="32" t="str">
        <f ca="1">Riferimenti!G420</f>
        <v/>
      </c>
      <c r="D426" s="32" t="str">
        <f>Riferimenti!H420</f>
        <v/>
      </c>
      <c r="E426" s="33" t="e">
        <f>VLOOKUP(Riferimenti!I420,Riferimenti!$A$2:$B$6,2,0)</f>
        <v>#N/A</v>
      </c>
      <c r="F426" s="32" t="str">
        <f>Riferimenti!J420</f>
        <v/>
      </c>
      <c r="G426" s="33" t="e">
        <f ca="1">VLOOKUP(Riferimenti!K420,Riferimenti!$A$20:$B$23,2,0)</f>
        <v>#N/A</v>
      </c>
      <c r="H426" s="37" t="str">
        <f>Riferimenti!L420</f>
        <v/>
      </c>
      <c r="I426" s="37" t="str">
        <f>Riferimenti!M420</f>
        <v/>
      </c>
      <c r="J426" s="37" t="str">
        <f>Riferimenti!N420</f>
        <v/>
      </c>
      <c r="K426" s="37" t="str">
        <f>Riferimenti!O420</f>
        <v/>
      </c>
      <c r="L426" s="37" t="str">
        <f>Riferimenti!P420</f>
        <v/>
      </c>
      <c r="M426" s="37" t="str">
        <f>Riferimenti!Q420</f>
        <v/>
      </c>
      <c r="N426" s="37" t="str">
        <f>Riferimenti!R420</f>
        <v/>
      </c>
      <c r="O426" s="37" t="str">
        <f>Riferimenti!S420</f>
        <v/>
      </c>
      <c r="P426" s="37" t="str">
        <f>Riferimenti!T420</f>
        <v/>
      </c>
      <c r="Q426" s="37" t="str">
        <f>Riferimenti!U420</f>
        <v/>
      </c>
      <c r="U426" s="2" t="b">
        <f t="shared" si="6"/>
        <v>1</v>
      </c>
    </row>
    <row r="427" spans="2:21" ht="37.5" hidden="1" customHeight="1" x14ac:dyDescent="0.2">
      <c r="B427" s="31" t="s">
        <v>1021</v>
      </c>
      <c r="C427" s="32" t="str">
        <f ca="1">Riferimenti!G421</f>
        <v/>
      </c>
      <c r="D427" s="32" t="str">
        <f>Riferimenti!H421</f>
        <v/>
      </c>
      <c r="E427" s="33" t="e">
        <f>VLOOKUP(Riferimenti!I421,Riferimenti!$A$2:$B$6,2,0)</f>
        <v>#N/A</v>
      </c>
      <c r="F427" s="32" t="str">
        <f>Riferimenti!J421</f>
        <v/>
      </c>
      <c r="G427" s="33" t="e">
        <f ca="1">VLOOKUP(Riferimenti!K421,Riferimenti!$A$20:$B$23,2,0)</f>
        <v>#N/A</v>
      </c>
      <c r="H427" s="37" t="str">
        <f>Riferimenti!L421</f>
        <v/>
      </c>
      <c r="I427" s="37" t="str">
        <f>Riferimenti!M421</f>
        <v/>
      </c>
      <c r="J427" s="37" t="str">
        <f>Riferimenti!N421</f>
        <v/>
      </c>
      <c r="K427" s="37" t="str">
        <f>Riferimenti!O421</f>
        <v/>
      </c>
      <c r="L427" s="37" t="str">
        <f>Riferimenti!P421</f>
        <v/>
      </c>
      <c r="M427" s="37" t="str">
        <f>Riferimenti!Q421</f>
        <v/>
      </c>
      <c r="N427" s="37" t="str">
        <f>Riferimenti!R421</f>
        <v/>
      </c>
      <c r="O427" s="37" t="str">
        <f>Riferimenti!S421</f>
        <v/>
      </c>
      <c r="P427" s="37" t="str">
        <f>Riferimenti!T421</f>
        <v/>
      </c>
      <c r="Q427" s="37" t="str">
        <f>Riferimenti!U421</f>
        <v/>
      </c>
      <c r="U427" s="2" t="b">
        <f t="shared" si="6"/>
        <v>1</v>
      </c>
    </row>
    <row r="428" spans="2:21" ht="37.5" hidden="1" customHeight="1" x14ac:dyDescent="0.2">
      <c r="B428" s="31" t="s">
        <v>1022</v>
      </c>
      <c r="C428" s="32" t="str">
        <f ca="1">Riferimenti!G422</f>
        <v/>
      </c>
      <c r="D428" s="32" t="str">
        <f>Riferimenti!H422</f>
        <v/>
      </c>
      <c r="E428" s="33" t="e">
        <f>VLOOKUP(Riferimenti!I422,Riferimenti!$A$2:$B$6,2,0)</f>
        <v>#N/A</v>
      </c>
      <c r="F428" s="32" t="str">
        <f>Riferimenti!J422</f>
        <v/>
      </c>
      <c r="G428" s="33" t="e">
        <f ca="1">VLOOKUP(Riferimenti!K422,Riferimenti!$A$20:$B$23,2,0)</f>
        <v>#N/A</v>
      </c>
      <c r="H428" s="37" t="str">
        <f>Riferimenti!L422</f>
        <v/>
      </c>
      <c r="I428" s="37" t="str">
        <f>Riferimenti!M422</f>
        <v/>
      </c>
      <c r="J428" s="37" t="str">
        <f>Riferimenti!N422</f>
        <v/>
      </c>
      <c r="K428" s="37" t="str">
        <f>Riferimenti!O422</f>
        <v/>
      </c>
      <c r="L428" s="37" t="str">
        <f>Riferimenti!P422</f>
        <v/>
      </c>
      <c r="M428" s="37" t="str">
        <f>Riferimenti!Q422</f>
        <v/>
      </c>
      <c r="N428" s="37" t="str">
        <f>Riferimenti!R422</f>
        <v/>
      </c>
      <c r="O428" s="37" t="str">
        <f>Riferimenti!S422</f>
        <v/>
      </c>
      <c r="P428" s="37" t="str">
        <f>Riferimenti!T422</f>
        <v/>
      </c>
      <c r="Q428" s="37" t="str">
        <f>Riferimenti!U422</f>
        <v/>
      </c>
      <c r="U428" s="2" t="b">
        <f t="shared" si="6"/>
        <v>1</v>
      </c>
    </row>
    <row r="429" spans="2:21" ht="37.5" hidden="1" customHeight="1" x14ac:dyDescent="0.2">
      <c r="B429" s="31" t="s">
        <v>1023</v>
      </c>
      <c r="C429" s="32" t="str">
        <f ca="1">Riferimenti!G423</f>
        <v/>
      </c>
      <c r="D429" s="32" t="str">
        <f>Riferimenti!H423</f>
        <v/>
      </c>
      <c r="E429" s="33" t="e">
        <f>VLOOKUP(Riferimenti!I423,Riferimenti!$A$2:$B$6,2,0)</f>
        <v>#N/A</v>
      </c>
      <c r="F429" s="32" t="str">
        <f>Riferimenti!J423</f>
        <v/>
      </c>
      <c r="G429" s="33" t="e">
        <f ca="1">VLOOKUP(Riferimenti!K423,Riferimenti!$A$20:$B$23,2,0)</f>
        <v>#N/A</v>
      </c>
      <c r="H429" s="37" t="str">
        <f>Riferimenti!L423</f>
        <v/>
      </c>
      <c r="I429" s="37" t="str">
        <f>Riferimenti!M423</f>
        <v/>
      </c>
      <c r="J429" s="37" t="str">
        <f>Riferimenti!N423</f>
        <v/>
      </c>
      <c r="K429" s="37" t="str">
        <f>Riferimenti!O423</f>
        <v/>
      </c>
      <c r="L429" s="37" t="str">
        <f>Riferimenti!P423</f>
        <v/>
      </c>
      <c r="M429" s="37" t="str">
        <f>Riferimenti!Q423</f>
        <v/>
      </c>
      <c r="N429" s="37" t="str">
        <f>Riferimenti!R423</f>
        <v/>
      </c>
      <c r="O429" s="37" t="str">
        <f>Riferimenti!S423</f>
        <v/>
      </c>
      <c r="P429" s="37" t="str">
        <f>Riferimenti!T423</f>
        <v/>
      </c>
      <c r="Q429" s="37" t="str">
        <f>Riferimenti!U423</f>
        <v/>
      </c>
      <c r="U429" s="2" t="b">
        <f t="shared" si="6"/>
        <v>1</v>
      </c>
    </row>
    <row r="430" spans="2:21" ht="37.5" hidden="1" customHeight="1" x14ac:dyDescent="0.2">
      <c r="B430" s="31" t="s">
        <v>1024</v>
      </c>
      <c r="C430" s="32" t="str">
        <f ca="1">Riferimenti!G424</f>
        <v/>
      </c>
      <c r="D430" s="32" t="str">
        <f>Riferimenti!H424</f>
        <v/>
      </c>
      <c r="E430" s="33" t="e">
        <f>VLOOKUP(Riferimenti!I424,Riferimenti!$A$2:$B$6,2,0)</f>
        <v>#N/A</v>
      </c>
      <c r="F430" s="32" t="str">
        <f>Riferimenti!J424</f>
        <v/>
      </c>
      <c r="G430" s="33" t="e">
        <f ca="1">VLOOKUP(Riferimenti!K424,Riferimenti!$A$20:$B$23,2,0)</f>
        <v>#N/A</v>
      </c>
      <c r="H430" s="37" t="str">
        <f>Riferimenti!L424</f>
        <v/>
      </c>
      <c r="I430" s="37" t="str">
        <f>Riferimenti!M424</f>
        <v/>
      </c>
      <c r="J430" s="37" t="str">
        <f>Riferimenti!N424</f>
        <v/>
      </c>
      <c r="K430" s="37" t="str">
        <f>Riferimenti!O424</f>
        <v/>
      </c>
      <c r="L430" s="37" t="str">
        <f>Riferimenti!P424</f>
        <v/>
      </c>
      <c r="M430" s="37" t="str">
        <f>Riferimenti!Q424</f>
        <v/>
      </c>
      <c r="N430" s="37" t="str">
        <f>Riferimenti!R424</f>
        <v/>
      </c>
      <c r="O430" s="37" t="str">
        <f>Riferimenti!S424</f>
        <v/>
      </c>
      <c r="P430" s="37" t="str">
        <f>Riferimenti!T424</f>
        <v/>
      </c>
      <c r="Q430" s="37" t="str">
        <f>Riferimenti!U424</f>
        <v/>
      </c>
      <c r="U430" s="2" t="b">
        <f t="shared" si="6"/>
        <v>1</v>
      </c>
    </row>
    <row r="431" spans="2:21" ht="37.5" hidden="1" customHeight="1" x14ac:dyDescent="0.2">
      <c r="B431" s="31" t="s">
        <v>1025</v>
      </c>
      <c r="C431" s="32" t="str">
        <f ca="1">Riferimenti!G425</f>
        <v/>
      </c>
      <c r="D431" s="32" t="str">
        <f>Riferimenti!H425</f>
        <v/>
      </c>
      <c r="E431" s="33" t="e">
        <f>VLOOKUP(Riferimenti!I425,Riferimenti!$A$2:$B$6,2,0)</f>
        <v>#N/A</v>
      </c>
      <c r="F431" s="32" t="str">
        <f>Riferimenti!J425</f>
        <v/>
      </c>
      <c r="G431" s="33" t="e">
        <f ca="1">VLOOKUP(Riferimenti!K425,Riferimenti!$A$20:$B$23,2,0)</f>
        <v>#N/A</v>
      </c>
      <c r="H431" s="37" t="str">
        <f>Riferimenti!L425</f>
        <v/>
      </c>
      <c r="I431" s="37" t="str">
        <f>Riferimenti!M425</f>
        <v/>
      </c>
      <c r="J431" s="37" t="str">
        <f>Riferimenti!N425</f>
        <v/>
      </c>
      <c r="K431" s="37" t="str">
        <f>Riferimenti!O425</f>
        <v/>
      </c>
      <c r="L431" s="37" t="str">
        <f>Riferimenti!P425</f>
        <v/>
      </c>
      <c r="M431" s="37" t="str">
        <f>Riferimenti!Q425</f>
        <v/>
      </c>
      <c r="N431" s="37" t="str">
        <f>Riferimenti!R425</f>
        <v/>
      </c>
      <c r="O431" s="37" t="str">
        <f>Riferimenti!S425</f>
        <v/>
      </c>
      <c r="P431" s="37" t="str">
        <f>Riferimenti!T425</f>
        <v/>
      </c>
      <c r="Q431" s="37" t="str">
        <f>Riferimenti!U425</f>
        <v/>
      </c>
      <c r="U431" s="2" t="b">
        <f t="shared" si="6"/>
        <v>1</v>
      </c>
    </row>
    <row r="432" spans="2:21" ht="37.5" hidden="1" customHeight="1" x14ac:dyDescent="0.2">
      <c r="B432" s="31" t="s">
        <v>1026</v>
      </c>
      <c r="C432" s="32" t="str">
        <f ca="1">Riferimenti!G426</f>
        <v/>
      </c>
      <c r="D432" s="32" t="str">
        <f>Riferimenti!H426</f>
        <v/>
      </c>
      <c r="E432" s="33" t="e">
        <f>VLOOKUP(Riferimenti!I426,Riferimenti!$A$2:$B$6,2,0)</f>
        <v>#N/A</v>
      </c>
      <c r="F432" s="32" t="str">
        <f>Riferimenti!J426</f>
        <v/>
      </c>
      <c r="G432" s="33" t="e">
        <f ca="1">VLOOKUP(Riferimenti!K426,Riferimenti!$A$20:$B$23,2,0)</f>
        <v>#N/A</v>
      </c>
      <c r="H432" s="37" t="str">
        <f>Riferimenti!L426</f>
        <v/>
      </c>
      <c r="I432" s="37" t="str">
        <f>Riferimenti!M426</f>
        <v/>
      </c>
      <c r="J432" s="37" t="str">
        <f>Riferimenti!N426</f>
        <v/>
      </c>
      <c r="K432" s="37" t="str">
        <f>Riferimenti!O426</f>
        <v/>
      </c>
      <c r="L432" s="37" t="str">
        <f>Riferimenti!P426</f>
        <v/>
      </c>
      <c r="M432" s="37" t="str">
        <f>Riferimenti!Q426</f>
        <v/>
      </c>
      <c r="N432" s="37" t="str">
        <f>Riferimenti!R426</f>
        <v/>
      </c>
      <c r="O432" s="37" t="str">
        <f>Riferimenti!S426</f>
        <v/>
      </c>
      <c r="P432" s="37" t="str">
        <f>Riferimenti!T426</f>
        <v/>
      </c>
      <c r="Q432" s="37" t="str">
        <f>Riferimenti!U426</f>
        <v/>
      </c>
      <c r="U432" s="2" t="b">
        <f t="shared" si="6"/>
        <v>1</v>
      </c>
    </row>
    <row r="433" spans="2:21" ht="37.5" hidden="1" customHeight="1" x14ac:dyDescent="0.2">
      <c r="B433" s="31" t="s">
        <v>1027</v>
      </c>
      <c r="C433" s="32" t="str">
        <f ca="1">Riferimenti!G427</f>
        <v/>
      </c>
      <c r="D433" s="32" t="str">
        <f>Riferimenti!H427</f>
        <v/>
      </c>
      <c r="E433" s="33" t="e">
        <f>VLOOKUP(Riferimenti!I427,Riferimenti!$A$2:$B$6,2,0)</f>
        <v>#N/A</v>
      </c>
      <c r="F433" s="32" t="str">
        <f>Riferimenti!J427</f>
        <v/>
      </c>
      <c r="G433" s="33" t="e">
        <f ca="1">VLOOKUP(Riferimenti!K427,Riferimenti!$A$20:$B$23,2,0)</f>
        <v>#N/A</v>
      </c>
      <c r="H433" s="37" t="str">
        <f>Riferimenti!L427</f>
        <v/>
      </c>
      <c r="I433" s="37" t="str">
        <f>Riferimenti!M427</f>
        <v/>
      </c>
      <c r="J433" s="37" t="str">
        <f>Riferimenti!N427</f>
        <v/>
      </c>
      <c r="K433" s="37" t="str">
        <f>Riferimenti!O427</f>
        <v/>
      </c>
      <c r="L433" s="37" t="str">
        <f>Riferimenti!P427</f>
        <v/>
      </c>
      <c r="M433" s="37" t="str">
        <f>Riferimenti!Q427</f>
        <v/>
      </c>
      <c r="N433" s="37" t="str">
        <f>Riferimenti!R427</f>
        <v/>
      </c>
      <c r="O433" s="37" t="str">
        <f>Riferimenti!S427</f>
        <v/>
      </c>
      <c r="P433" s="37" t="str">
        <f>Riferimenti!T427</f>
        <v/>
      </c>
      <c r="Q433" s="37" t="str">
        <f>Riferimenti!U427</f>
        <v/>
      </c>
      <c r="U433" s="2" t="b">
        <f t="shared" si="6"/>
        <v>1</v>
      </c>
    </row>
    <row r="434" spans="2:21" ht="37.5" hidden="1" customHeight="1" x14ac:dyDescent="0.2">
      <c r="B434" s="31" t="s">
        <v>1028</v>
      </c>
      <c r="C434" s="32" t="str">
        <f ca="1">Riferimenti!G428</f>
        <v/>
      </c>
      <c r="D434" s="32" t="str">
        <f>Riferimenti!H428</f>
        <v/>
      </c>
      <c r="E434" s="33" t="e">
        <f>VLOOKUP(Riferimenti!I428,Riferimenti!$A$2:$B$6,2,0)</f>
        <v>#N/A</v>
      </c>
      <c r="F434" s="32" t="str">
        <f>Riferimenti!J428</f>
        <v/>
      </c>
      <c r="G434" s="33" t="e">
        <f ca="1">VLOOKUP(Riferimenti!K428,Riferimenti!$A$20:$B$23,2,0)</f>
        <v>#N/A</v>
      </c>
      <c r="H434" s="37" t="str">
        <f>Riferimenti!L428</f>
        <v/>
      </c>
      <c r="I434" s="37" t="str">
        <f>Riferimenti!M428</f>
        <v/>
      </c>
      <c r="J434" s="37" t="str">
        <f>Riferimenti!N428</f>
        <v/>
      </c>
      <c r="K434" s="37" t="str">
        <f>Riferimenti!O428</f>
        <v/>
      </c>
      <c r="L434" s="37" t="str">
        <f>Riferimenti!P428</f>
        <v/>
      </c>
      <c r="M434" s="37" t="str">
        <f>Riferimenti!Q428</f>
        <v/>
      </c>
      <c r="N434" s="37" t="str">
        <f>Riferimenti!R428</f>
        <v/>
      </c>
      <c r="O434" s="37" t="str">
        <f>Riferimenti!S428</f>
        <v/>
      </c>
      <c r="P434" s="37" t="str">
        <f>Riferimenti!T428</f>
        <v/>
      </c>
      <c r="Q434" s="37" t="str">
        <f>Riferimenti!U428</f>
        <v/>
      </c>
      <c r="U434" s="2" t="b">
        <f t="shared" si="6"/>
        <v>1</v>
      </c>
    </row>
    <row r="435" spans="2:21" ht="37.5" hidden="1" customHeight="1" x14ac:dyDescent="0.2">
      <c r="B435" s="31" t="s">
        <v>1029</v>
      </c>
      <c r="C435" s="32" t="str">
        <f ca="1">Riferimenti!G429</f>
        <v/>
      </c>
      <c r="D435" s="32" t="str">
        <f>Riferimenti!H429</f>
        <v/>
      </c>
      <c r="E435" s="33" t="e">
        <f>VLOOKUP(Riferimenti!I429,Riferimenti!$A$2:$B$6,2,0)</f>
        <v>#N/A</v>
      </c>
      <c r="F435" s="32" t="str">
        <f>Riferimenti!J429</f>
        <v/>
      </c>
      <c r="G435" s="33" t="e">
        <f ca="1">VLOOKUP(Riferimenti!K429,Riferimenti!$A$20:$B$23,2,0)</f>
        <v>#N/A</v>
      </c>
      <c r="H435" s="37" t="str">
        <f>Riferimenti!L429</f>
        <v/>
      </c>
      <c r="I435" s="37" t="str">
        <f>Riferimenti!M429</f>
        <v/>
      </c>
      <c r="J435" s="37" t="str">
        <f>Riferimenti!N429</f>
        <v/>
      </c>
      <c r="K435" s="37" t="str">
        <f>Riferimenti!O429</f>
        <v/>
      </c>
      <c r="L435" s="37" t="str">
        <f>Riferimenti!P429</f>
        <v/>
      </c>
      <c r="M435" s="37" t="str">
        <f>Riferimenti!Q429</f>
        <v/>
      </c>
      <c r="N435" s="37" t="str">
        <f>Riferimenti!R429</f>
        <v/>
      </c>
      <c r="O435" s="37" t="str">
        <f>Riferimenti!S429</f>
        <v/>
      </c>
      <c r="P435" s="37" t="str">
        <f>Riferimenti!T429</f>
        <v/>
      </c>
      <c r="Q435" s="37" t="str">
        <f>Riferimenti!U429</f>
        <v/>
      </c>
      <c r="U435" s="2" t="b">
        <f t="shared" si="6"/>
        <v>1</v>
      </c>
    </row>
    <row r="436" spans="2:21" ht="37.5" hidden="1" customHeight="1" x14ac:dyDescent="0.2">
      <c r="B436" s="31" t="s">
        <v>1030</v>
      </c>
      <c r="C436" s="32" t="str">
        <f ca="1">Riferimenti!G430</f>
        <v/>
      </c>
      <c r="D436" s="32" t="str">
        <f>Riferimenti!H430</f>
        <v/>
      </c>
      <c r="E436" s="33" t="e">
        <f>VLOOKUP(Riferimenti!I430,Riferimenti!$A$2:$B$6,2,0)</f>
        <v>#N/A</v>
      </c>
      <c r="F436" s="32" t="str">
        <f>Riferimenti!J430</f>
        <v/>
      </c>
      <c r="G436" s="33" t="e">
        <f ca="1">VLOOKUP(Riferimenti!K430,Riferimenti!$A$20:$B$23,2,0)</f>
        <v>#N/A</v>
      </c>
      <c r="H436" s="37" t="str">
        <f>Riferimenti!L430</f>
        <v/>
      </c>
      <c r="I436" s="37" t="str">
        <f>Riferimenti!M430</f>
        <v/>
      </c>
      <c r="J436" s="37" t="str">
        <f>Riferimenti!N430</f>
        <v/>
      </c>
      <c r="K436" s="37" t="str">
        <f>Riferimenti!O430</f>
        <v/>
      </c>
      <c r="L436" s="37" t="str">
        <f>Riferimenti!P430</f>
        <v/>
      </c>
      <c r="M436" s="37" t="str">
        <f>Riferimenti!Q430</f>
        <v/>
      </c>
      <c r="N436" s="37" t="str">
        <f>Riferimenti!R430</f>
        <v/>
      </c>
      <c r="O436" s="37" t="str">
        <f>Riferimenti!S430</f>
        <v/>
      </c>
      <c r="P436" s="37" t="str">
        <f>Riferimenti!T430</f>
        <v/>
      </c>
      <c r="Q436" s="37" t="str">
        <f>Riferimenti!U430</f>
        <v/>
      </c>
      <c r="U436" s="2" t="b">
        <f t="shared" si="6"/>
        <v>1</v>
      </c>
    </row>
    <row r="437" spans="2:21" ht="37.5" hidden="1" customHeight="1" x14ac:dyDescent="0.2">
      <c r="B437" s="31" t="s">
        <v>1031</v>
      </c>
      <c r="C437" s="32" t="str">
        <f ca="1">Riferimenti!G431</f>
        <v/>
      </c>
      <c r="D437" s="32" t="str">
        <f>Riferimenti!H431</f>
        <v/>
      </c>
      <c r="E437" s="33" t="e">
        <f>VLOOKUP(Riferimenti!I431,Riferimenti!$A$2:$B$6,2,0)</f>
        <v>#N/A</v>
      </c>
      <c r="F437" s="32" t="str">
        <f>Riferimenti!J431</f>
        <v/>
      </c>
      <c r="G437" s="33" t="e">
        <f ca="1">VLOOKUP(Riferimenti!K431,Riferimenti!$A$20:$B$23,2,0)</f>
        <v>#N/A</v>
      </c>
      <c r="H437" s="37" t="str">
        <f>Riferimenti!L431</f>
        <v/>
      </c>
      <c r="I437" s="37" t="str">
        <f>Riferimenti!M431</f>
        <v/>
      </c>
      <c r="J437" s="37" t="str">
        <f>Riferimenti!N431</f>
        <v/>
      </c>
      <c r="K437" s="37" t="str">
        <f>Riferimenti!O431</f>
        <v/>
      </c>
      <c r="L437" s="37" t="str">
        <f>Riferimenti!P431</f>
        <v/>
      </c>
      <c r="M437" s="37" t="str">
        <f>Riferimenti!Q431</f>
        <v/>
      </c>
      <c r="N437" s="37" t="str">
        <f>Riferimenti!R431</f>
        <v/>
      </c>
      <c r="O437" s="37" t="str">
        <f>Riferimenti!S431</f>
        <v/>
      </c>
      <c r="P437" s="37" t="str">
        <f>Riferimenti!T431</f>
        <v/>
      </c>
      <c r="Q437" s="37" t="str">
        <f>Riferimenti!U431</f>
        <v/>
      </c>
      <c r="U437" s="2" t="b">
        <f t="shared" si="6"/>
        <v>1</v>
      </c>
    </row>
    <row r="438" spans="2:21" ht="37.5" hidden="1" customHeight="1" x14ac:dyDescent="0.2">
      <c r="B438" s="31" t="s">
        <v>1032</v>
      </c>
      <c r="C438" s="32" t="str">
        <f ca="1">Riferimenti!G432</f>
        <v/>
      </c>
      <c r="D438" s="32" t="str">
        <f>Riferimenti!H432</f>
        <v/>
      </c>
      <c r="E438" s="33" t="e">
        <f>VLOOKUP(Riferimenti!I432,Riferimenti!$A$2:$B$6,2,0)</f>
        <v>#N/A</v>
      </c>
      <c r="F438" s="32" t="str">
        <f>Riferimenti!J432</f>
        <v/>
      </c>
      <c r="G438" s="33" t="e">
        <f ca="1">VLOOKUP(Riferimenti!K432,Riferimenti!$A$20:$B$23,2,0)</f>
        <v>#N/A</v>
      </c>
      <c r="H438" s="37" t="str">
        <f>Riferimenti!L432</f>
        <v/>
      </c>
      <c r="I438" s="37" t="str">
        <f>Riferimenti!M432</f>
        <v/>
      </c>
      <c r="J438" s="37" t="str">
        <f>Riferimenti!N432</f>
        <v/>
      </c>
      <c r="K438" s="37" t="str">
        <f>Riferimenti!O432</f>
        <v/>
      </c>
      <c r="L438" s="37" t="str">
        <f>Riferimenti!P432</f>
        <v/>
      </c>
      <c r="M438" s="37" t="str">
        <f>Riferimenti!Q432</f>
        <v/>
      </c>
      <c r="N438" s="37" t="str">
        <f>Riferimenti!R432</f>
        <v/>
      </c>
      <c r="O438" s="37" t="str">
        <f>Riferimenti!S432</f>
        <v/>
      </c>
      <c r="P438" s="37" t="str">
        <f>Riferimenti!T432</f>
        <v/>
      </c>
      <c r="Q438" s="37" t="str">
        <f>Riferimenti!U432</f>
        <v/>
      </c>
      <c r="U438" s="2" t="b">
        <f t="shared" si="6"/>
        <v>1</v>
      </c>
    </row>
    <row r="439" spans="2:21" ht="37.5" hidden="1" customHeight="1" x14ac:dyDescent="0.2">
      <c r="B439" s="31" t="s">
        <v>1033</v>
      </c>
      <c r="C439" s="32" t="str">
        <f ca="1">Riferimenti!G433</f>
        <v/>
      </c>
      <c r="D439" s="32" t="str">
        <f>Riferimenti!H433</f>
        <v/>
      </c>
      <c r="E439" s="33" t="e">
        <f>VLOOKUP(Riferimenti!I433,Riferimenti!$A$2:$B$6,2,0)</f>
        <v>#N/A</v>
      </c>
      <c r="F439" s="32" t="str">
        <f>Riferimenti!J433</f>
        <v/>
      </c>
      <c r="G439" s="33" t="e">
        <f ca="1">VLOOKUP(Riferimenti!K433,Riferimenti!$A$20:$B$23,2,0)</f>
        <v>#N/A</v>
      </c>
      <c r="H439" s="37" t="str">
        <f>Riferimenti!L433</f>
        <v/>
      </c>
      <c r="I439" s="37" t="str">
        <f>Riferimenti!M433</f>
        <v/>
      </c>
      <c r="J439" s="37" t="str">
        <f>Riferimenti!N433</f>
        <v/>
      </c>
      <c r="K439" s="37" t="str">
        <f>Riferimenti!O433</f>
        <v/>
      </c>
      <c r="L439" s="37" t="str">
        <f>Riferimenti!P433</f>
        <v/>
      </c>
      <c r="M439" s="37" t="str">
        <f>Riferimenti!Q433</f>
        <v/>
      </c>
      <c r="N439" s="37" t="str">
        <f>Riferimenti!R433</f>
        <v/>
      </c>
      <c r="O439" s="37" t="str">
        <f>Riferimenti!S433</f>
        <v/>
      </c>
      <c r="P439" s="37" t="str">
        <f>Riferimenti!T433</f>
        <v/>
      </c>
      <c r="Q439" s="37" t="str">
        <f>Riferimenti!U433</f>
        <v/>
      </c>
      <c r="U439" s="2" t="b">
        <f t="shared" si="6"/>
        <v>1</v>
      </c>
    </row>
    <row r="440" spans="2:21" ht="37.5" hidden="1" customHeight="1" x14ac:dyDescent="0.2">
      <c r="B440" s="31" t="s">
        <v>1034</v>
      </c>
      <c r="C440" s="32" t="str">
        <f ca="1">Riferimenti!G434</f>
        <v/>
      </c>
      <c r="D440" s="32" t="str">
        <f>Riferimenti!H434</f>
        <v/>
      </c>
      <c r="E440" s="33" t="e">
        <f>VLOOKUP(Riferimenti!I434,Riferimenti!$A$2:$B$6,2,0)</f>
        <v>#N/A</v>
      </c>
      <c r="F440" s="32" t="str">
        <f>Riferimenti!J434</f>
        <v/>
      </c>
      <c r="G440" s="33" t="e">
        <f ca="1">VLOOKUP(Riferimenti!K434,Riferimenti!$A$20:$B$23,2,0)</f>
        <v>#N/A</v>
      </c>
      <c r="H440" s="37" t="str">
        <f>Riferimenti!L434</f>
        <v/>
      </c>
      <c r="I440" s="37" t="str">
        <f>Riferimenti!M434</f>
        <v/>
      </c>
      <c r="J440" s="37" t="str">
        <f>Riferimenti!N434</f>
        <v/>
      </c>
      <c r="K440" s="37" t="str">
        <f>Riferimenti!O434</f>
        <v/>
      </c>
      <c r="L440" s="37" t="str">
        <f>Riferimenti!P434</f>
        <v/>
      </c>
      <c r="M440" s="37" t="str">
        <f>Riferimenti!Q434</f>
        <v/>
      </c>
      <c r="N440" s="37" t="str">
        <f>Riferimenti!R434</f>
        <v/>
      </c>
      <c r="O440" s="37" t="str">
        <f>Riferimenti!S434</f>
        <v/>
      </c>
      <c r="P440" s="37" t="str">
        <f>Riferimenti!T434</f>
        <v/>
      </c>
      <c r="Q440" s="37" t="str">
        <f>Riferimenti!U434</f>
        <v/>
      </c>
      <c r="U440" s="2" t="b">
        <f t="shared" si="6"/>
        <v>1</v>
      </c>
    </row>
    <row r="441" spans="2:21" ht="37.5" hidden="1" customHeight="1" x14ac:dyDescent="0.2">
      <c r="B441" s="31" t="s">
        <v>1035</v>
      </c>
      <c r="C441" s="32" t="str">
        <f ca="1">Riferimenti!G435</f>
        <v/>
      </c>
      <c r="D441" s="32" t="str">
        <f>Riferimenti!H435</f>
        <v/>
      </c>
      <c r="E441" s="33" t="e">
        <f>VLOOKUP(Riferimenti!I435,Riferimenti!$A$2:$B$6,2,0)</f>
        <v>#N/A</v>
      </c>
      <c r="F441" s="32" t="str">
        <f>Riferimenti!J435</f>
        <v/>
      </c>
      <c r="G441" s="33" t="e">
        <f ca="1">VLOOKUP(Riferimenti!K435,Riferimenti!$A$20:$B$23,2,0)</f>
        <v>#N/A</v>
      </c>
      <c r="H441" s="37" t="str">
        <f>Riferimenti!L435</f>
        <v/>
      </c>
      <c r="I441" s="37" t="str">
        <f>Riferimenti!M435</f>
        <v/>
      </c>
      <c r="J441" s="37" t="str">
        <f>Riferimenti!N435</f>
        <v/>
      </c>
      <c r="K441" s="37" t="str">
        <f>Riferimenti!O435</f>
        <v/>
      </c>
      <c r="L441" s="37" t="str">
        <f>Riferimenti!P435</f>
        <v/>
      </c>
      <c r="M441" s="37" t="str">
        <f>Riferimenti!Q435</f>
        <v/>
      </c>
      <c r="N441" s="37" t="str">
        <f>Riferimenti!R435</f>
        <v/>
      </c>
      <c r="O441" s="37" t="str">
        <f>Riferimenti!S435</f>
        <v/>
      </c>
      <c r="P441" s="37" t="str">
        <f>Riferimenti!T435</f>
        <v/>
      </c>
      <c r="Q441" s="37" t="str">
        <f>Riferimenti!U435</f>
        <v/>
      </c>
      <c r="U441" s="2" t="b">
        <f t="shared" si="6"/>
        <v>1</v>
      </c>
    </row>
    <row r="442" spans="2:21" ht="37.5" hidden="1" customHeight="1" x14ac:dyDescent="0.2">
      <c r="B442" s="31" t="s">
        <v>1036</v>
      </c>
      <c r="C442" s="32" t="str">
        <f ca="1">Riferimenti!G436</f>
        <v/>
      </c>
      <c r="D442" s="32" t="str">
        <f>Riferimenti!H436</f>
        <v/>
      </c>
      <c r="E442" s="33" t="e">
        <f>VLOOKUP(Riferimenti!I436,Riferimenti!$A$2:$B$6,2,0)</f>
        <v>#N/A</v>
      </c>
      <c r="F442" s="32" t="str">
        <f>Riferimenti!J436</f>
        <v/>
      </c>
      <c r="G442" s="33" t="e">
        <f ca="1">VLOOKUP(Riferimenti!K436,Riferimenti!$A$20:$B$23,2,0)</f>
        <v>#N/A</v>
      </c>
      <c r="H442" s="37" t="str">
        <f>Riferimenti!L436</f>
        <v/>
      </c>
      <c r="I442" s="37" t="str">
        <f>Riferimenti!M436</f>
        <v/>
      </c>
      <c r="J442" s="37" t="str">
        <f>Riferimenti!N436</f>
        <v/>
      </c>
      <c r="K442" s="37" t="str">
        <f>Riferimenti!O436</f>
        <v/>
      </c>
      <c r="L442" s="37" t="str">
        <f>Riferimenti!P436</f>
        <v/>
      </c>
      <c r="M442" s="37" t="str">
        <f>Riferimenti!Q436</f>
        <v/>
      </c>
      <c r="N442" s="37" t="str">
        <f>Riferimenti!R436</f>
        <v/>
      </c>
      <c r="O442" s="37" t="str">
        <f>Riferimenti!S436</f>
        <v/>
      </c>
      <c r="P442" s="37" t="str">
        <f>Riferimenti!T436</f>
        <v/>
      </c>
      <c r="Q442" s="37" t="str">
        <f>Riferimenti!U436</f>
        <v/>
      </c>
      <c r="U442" s="2" t="b">
        <f t="shared" si="6"/>
        <v>1</v>
      </c>
    </row>
    <row r="443" spans="2:21" ht="37.5" hidden="1" customHeight="1" x14ac:dyDescent="0.2">
      <c r="B443" s="31" t="s">
        <v>1037</v>
      </c>
      <c r="C443" s="32" t="str">
        <f ca="1">Riferimenti!G437</f>
        <v/>
      </c>
      <c r="D443" s="32" t="str">
        <f>Riferimenti!H437</f>
        <v/>
      </c>
      <c r="E443" s="33" t="e">
        <f>VLOOKUP(Riferimenti!I437,Riferimenti!$A$2:$B$6,2,0)</f>
        <v>#N/A</v>
      </c>
      <c r="F443" s="32" t="str">
        <f>Riferimenti!J437</f>
        <v/>
      </c>
      <c r="G443" s="33" t="e">
        <f ca="1">VLOOKUP(Riferimenti!K437,Riferimenti!$A$20:$B$23,2,0)</f>
        <v>#N/A</v>
      </c>
      <c r="H443" s="37" t="str">
        <f>Riferimenti!L437</f>
        <v/>
      </c>
      <c r="I443" s="37" t="str">
        <f>Riferimenti!M437</f>
        <v/>
      </c>
      <c r="J443" s="37" t="str">
        <f>Riferimenti!N437</f>
        <v/>
      </c>
      <c r="K443" s="37" t="str">
        <f>Riferimenti!O437</f>
        <v/>
      </c>
      <c r="L443" s="37" t="str">
        <f>Riferimenti!P437</f>
        <v/>
      </c>
      <c r="M443" s="37" t="str">
        <f>Riferimenti!Q437</f>
        <v/>
      </c>
      <c r="N443" s="37" t="str">
        <f>Riferimenti!R437</f>
        <v/>
      </c>
      <c r="O443" s="37" t="str">
        <f>Riferimenti!S437</f>
        <v/>
      </c>
      <c r="P443" s="37" t="str">
        <f>Riferimenti!T437</f>
        <v/>
      </c>
      <c r="Q443" s="37" t="str">
        <f>Riferimenti!U437</f>
        <v/>
      </c>
      <c r="U443" s="2" t="b">
        <f t="shared" si="6"/>
        <v>1</v>
      </c>
    </row>
    <row r="444" spans="2:21" ht="37.5" hidden="1" customHeight="1" x14ac:dyDescent="0.2">
      <c r="B444" s="31" t="s">
        <v>1038</v>
      </c>
      <c r="C444" s="32" t="str">
        <f ca="1">Riferimenti!G438</f>
        <v/>
      </c>
      <c r="D444" s="32" t="str">
        <f>Riferimenti!H438</f>
        <v/>
      </c>
      <c r="E444" s="33" t="e">
        <f>VLOOKUP(Riferimenti!I438,Riferimenti!$A$2:$B$6,2,0)</f>
        <v>#N/A</v>
      </c>
      <c r="F444" s="32" t="str">
        <f>Riferimenti!J438</f>
        <v/>
      </c>
      <c r="G444" s="33" t="e">
        <f ca="1">VLOOKUP(Riferimenti!K438,Riferimenti!$A$20:$B$23,2,0)</f>
        <v>#N/A</v>
      </c>
      <c r="H444" s="37" t="str">
        <f>Riferimenti!L438</f>
        <v/>
      </c>
      <c r="I444" s="37" t="str">
        <f>Riferimenti!M438</f>
        <v/>
      </c>
      <c r="J444" s="37" t="str">
        <f>Riferimenti!N438</f>
        <v/>
      </c>
      <c r="K444" s="37" t="str">
        <f>Riferimenti!O438</f>
        <v/>
      </c>
      <c r="L444" s="37" t="str">
        <f>Riferimenti!P438</f>
        <v/>
      </c>
      <c r="M444" s="37" t="str">
        <f>Riferimenti!Q438</f>
        <v/>
      </c>
      <c r="N444" s="37" t="str">
        <f>Riferimenti!R438</f>
        <v/>
      </c>
      <c r="O444" s="37" t="str">
        <f>Riferimenti!S438</f>
        <v/>
      </c>
      <c r="P444" s="37" t="str">
        <f>Riferimenti!T438</f>
        <v/>
      </c>
      <c r="Q444" s="37" t="str">
        <f>Riferimenti!U438</f>
        <v/>
      </c>
      <c r="U444" s="2" t="b">
        <f t="shared" si="6"/>
        <v>1</v>
      </c>
    </row>
    <row r="445" spans="2:21" ht="37.5" hidden="1" customHeight="1" x14ac:dyDescent="0.2">
      <c r="B445" s="31" t="s">
        <v>1039</v>
      </c>
      <c r="C445" s="32" t="str">
        <f ca="1">Riferimenti!G439</f>
        <v/>
      </c>
      <c r="D445" s="32" t="str">
        <f>Riferimenti!H439</f>
        <v/>
      </c>
      <c r="E445" s="33" t="e">
        <f>VLOOKUP(Riferimenti!I439,Riferimenti!$A$2:$B$6,2,0)</f>
        <v>#N/A</v>
      </c>
      <c r="F445" s="32" t="str">
        <f>Riferimenti!J439</f>
        <v/>
      </c>
      <c r="G445" s="33" t="e">
        <f ca="1">VLOOKUP(Riferimenti!K439,Riferimenti!$A$20:$B$23,2,0)</f>
        <v>#N/A</v>
      </c>
      <c r="H445" s="37" t="str">
        <f>Riferimenti!L439</f>
        <v/>
      </c>
      <c r="I445" s="37" t="str">
        <f>Riferimenti!M439</f>
        <v/>
      </c>
      <c r="J445" s="37" t="str">
        <f>Riferimenti!N439</f>
        <v/>
      </c>
      <c r="K445" s="37" t="str">
        <f>Riferimenti!O439</f>
        <v/>
      </c>
      <c r="L445" s="37" t="str">
        <f>Riferimenti!P439</f>
        <v/>
      </c>
      <c r="M445" s="37" t="str">
        <f>Riferimenti!Q439</f>
        <v/>
      </c>
      <c r="N445" s="37" t="str">
        <f>Riferimenti!R439</f>
        <v/>
      </c>
      <c r="O445" s="37" t="str">
        <f>Riferimenti!S439</f>
        <v/>
      </c>
      <c r="P445" s="37" t="str">
        <f>Riferimenti!T439</f>
        <v/>
      </c>
      <c r="Q445" s="37" t="str">
        <f>Riferimenti!U439</f>
        <v/>
      </c>
      <c r="U445" s="2" t="b">
        <f t="shared" si="6"/>
        <v>1</v>
      </c>
    </row>
    <row r="446" spans="2:21" ht="37.5" hidden="1" customHeight="1" x14ac:dyDescent="0.2">
      <c r="B446" s="31" t="s">
        <v>1040</v>
      </c>
      <c r="C446" s="32" t="str">
        <f ca="1">Riferimenti!G440</f>
        <v/>
      </c>
      <c r="D446" s="32" t="str">
        <f>Riferimenti!H440</f>
        <v/>
      </c>
      <c r="E446" s="33" t="e">
        <f>VLOOKUP(Riferimenti!I440,Riferimenti!$A$2:$B$6,2,0)</f>
        <v>#N/A</v>
      </c>
      <c r="F446" s="32" t="str">
        <f>Riferimenti!J440</f>
        <v/>
      </c>
      <c r="G446" s="33" t="e">
        <f ca="1">VLOOKUP(Riferimenti!K440,Riferimenti!$A$20:$B$23,2,0)</f>
        <v>#N/A</v>
      </c>
      <c r="H446" s="37" t="str">
        <f>Riferimenti!L440</f>
        <v/>
      </c>
      <c r="I446" s="37" t="str">
        <f>Riferimenti!M440</f>
        <v/>
      </c>
      <c r="J446" s="37" t="str">
        <f>Riferimenti!N440</f>
        <v/>
      </c>
      <c r="K446" s="37" t="str">
        <f>Riferimenti!O440</f>
        <v/>
      </c>
      <c r="L446" s="37" t="str">
        <f>Riferimenti!P440</f>
        <v/>
      </c>
      <c r="M446" s="37" t="str">
        <f>Riferimenti!Q440</f>
        <v/>
      </c>
      <c r="N446" s="37" t="str">
        <f>Riferimenti!R440</f>
        <v/>
      </c>
      <c r="O446" s="37" t="str">
        <f>Riferimenti!S440</f>
        <v/>
      </c>
      <c r="P446" s="37" t="str">
        <f>Riferimenti!T440</f>
        <v/>
      </c>
      <c r="Q446" s="37" t="str">
        <f>Riferimenti!U440</f>
        <v/>
      </c>
      <c r="U446" s="2" t="b">
        <f t="shared" si="6"/>
        <v>1</v>
      </c>
    </row>
    <row r="447" spans="2:21" ht="37.5" hidden="1" customHeight="1" x14ac:dyDescent="0.2">
      <c r="B447" s="31" t="s">
        <v>1041</v>
      </c>
      <c r="C447" s="32" t="str">
        <f ca="1">Riferimenti!G441</f>
        <v/>
      </c>
      <c r="D447" s="32" t="str">
        <f>Riferimenti!H441</f>
        <v/>
      </c>
      <c r="E447" s="33" t="e">
        <f>VLOOKUP(Riferimenti!I441,Riferimenti!$A$2:$B$6,2,0)</f>
        <v>#N/A</v>
      </c>
      <c r="F447" s="32" t="str">
        <f>Riferimenti!J441</f>
        <v/>
      </c>
      <c r="G447" s="33" t="e">
        <f ca="1">VLOOKUP(Riferimenti!K441,Riferimenti!$A$20:$B$23,2,0)</f>
        <v>#N/A</v>
      </c>
      <c r="H447" s="37" t="str">
        <f>Riferimenti!L441</f>
        <v/>
      </c>
      <c r="I447" s="37" t="str">
        <f>Riferimenti!M441</f>
        <v/>
      </c>
      <c r="J447" s="37" t="str">
        <f>Riferimenti!N441</f>
        <v/>
      </c>
      <c r="K447" s="37" t="str">
        <f>Riferimenti!O441</f>
        <v/>
      </c>
      <c r="L447" s="37" t="str">
        <f>Riferimenti!P441</f>
        <v/>
      </c>
      <c r="M447" s="37" t="str">
        <f>Riferimenti!Q441</f>
        <v/>
      </c>
      <c r="N447" s="37" t="str">
        <f>Riferimenti!R441</f>
        <v/>
      </c>
      <c r="O447" s="37" t="str">
        <f>Riferimenti!S441</f>
        <v/>
      </c>
      <c r="P447" s="37" t="str">
        <f>Riferimenti!T441</f>
        <v/>
      </c>
      <c r="Q447" s="37" t="str">
        <f>Riferimenti!U441</f>
        <v/>
      </c>
      <c r="U447" s="2" t="b">
        <f t="shared" si="6"/>
        <v>1</v>
      </c>
    </row>
    <row r="448" spans="2:21" ht="37.5" hidden="1" customHeight="1" x14ac:dyDescent="0.2">
      <c r="B448" s="31" t="s">
        <v>1042</v>
      </c>
      <c r="C448" s="32" t="str">
        <f ca="1">Riferimenti!G442</f>
        <v/>
      </c>
      <c r="D448" s="32" t="str">
        <f>Riferimenti!H442</f>
        <v/>
      </c>
      <c r="E448" s="33" t="e">
        <f>VLOOKUP(Riferimenti!I442,Riferimenti!$A$2:$B$6,2,0)</f>
        <v>#N/A</v>
      </c>
      <c r="F448" s="32" t="str">
        <f>Riferimenti!J442</f>
        <v/>
      </c>
      <c r="G448" s="33" t="e">
        <f ca="1">VLOOKUP(Riferimenti!K442,Riferimenti!$A$20:$B$23,2,0)</f>
        <v>#N/A</v>
      </c>
      <c r="H448" s="37" t="str">
        <f>Riferimenti!L442</f>
        <v/>
      </c>
      <c r="I448" s="37" t="str">
        <f>Riferimenti!M442</f>
        <v/>
      </c>
      <c r="J448" s="37" t="str">
        <f>Riferimenti!N442</f>
        <v/>
      </c>
      <c r="K448" s="37" t="str">
        <f>Riferimenti!O442</f>
        <v/>
      </c>
      <c r="L448" s="37" t="str">
        <f>Riferimenti!P442</f>
        <v/>
      </c>
      <c r="M448" s="37" t="str">
        <f>Riferimenti!Q442</f>
        <v/>
      </c>
      <c r="N448" s="37" t="str">
        <f>Riferimenti!R442</f>
        <v/>
      </c>
      <c r="O448" s="37" t="str">
        <f>Riferimenti!S442</f>
        <v/>
      </c>
      <c r="P448" s="37" t="str">
        <f>Riferimenti!T442</f>
        <v/>
      </c>
      <c r="Q448" s="37" t="str">
        <f>Riferimenti!U442</f>
        <v/>
      </c>
      <c r="U448" s="2" t="b">
        <f t="shared" si="6"/>
        <v>1</v>
      </c>
    </row>
    <row r="449" spans="2:21" ht="37.5" hidden="1" customHeight="1" x14ac:dyDescent="0.2">
      <c r="B449" s="31" t="s">
        <v>1043</v>
      </c>
      <c r="C449" s="32" t="str">
        <f ca="1">Riferimenti!G443</f>
        <v/>
      </c>
      <c r="D449" s="32" t="str">
        <f>Riferimenti!H443</f>
        <v/>
      </c>
      <c r="E449" s="33" t="e">
        <f>VLOOKUP(Riferimenti!I443,Riferimenti!$A$2:$B$6,2,0)</f>
        <v>#N/A</v>
      </c>
      <c r="F449" s="32" t="str">
        <f>Riferimenti!J443</f>
        <v/>
      </c>
      <c r="G449" s="33" t="e">
        <f ca="1">VLOOKUP(Riferimenti!K443,Riferimenti!$A$20:$B$23,2,0)</f>
        <v>#N/A</v>
      </c>
      <c r="H449" s="37" t="str">
        <f>Riferimenti!L443</f>
        <v/>
      </c>
      <c r="I449" s="37" t="str">
        <f>Riferimenti!M443</f>
        <v/>
      </c>
      <c r="J449" s="37" t="str">
        <f>Riferimenti!N443</f>
        <v/>
      </c>
      <c r="K449" s="37" t="str">
        <f>Riferimenti!O443</f>
        <v/>
      </c>
      <c r="L449" s="37" t="str">
        <f>Riferimenti!P443</f>
        <v/>
      </c>
      <c r="M449" s="37" t="str">
        <f>Riferimenti!Q443</f>
        <v/>
      </c>
      <c r="N449" s="37" t="str">
        <f>Riferimenti!R443</f>
        <v/>
      </c>
      <c r="O449" s="37" t="str">
        <f>Riferimenti!S443</f>
        <v/>
      </c>
      <c r="P449" s="37" t="str">
        <f>Riferimenti!T443</f>
        <v/>
      </c>
      <c r="Q449" s="37" t="str">
        <f>Riferimenti!U443</f>
        <v/>
      </c>
      <c r="U449" s="2" t="b">
        <f t="shared" si="6"/>
        <v>1</v>
      </c>
    </row>
    <row r="450" spans="2:21" ht="37.5" hidden="1" customHeight="1" x14ac:dyDescent="0.2">
      <c r="B450" s="31" t="s">
        <v>1044</v>
      </c>
      <c r="C450" s="32" t="str">
        <f ca="1">Riferimenti!G444</f>
        <v/>
      </c>
      <c r="D450" s="32" t="str">
        <f>Riferimenti!H444</f>
        <v/>
      </c>
      <c r="E450" s="33" t="e">
        <f>VLOOKUP(Riferimenti!I444,Riferimenti!$A$2:$B$6,2,0)</f>
        <v>#N/A</v>
      </c>
      <c r="F450" s="32" t="str">
        <f>Riferimenti!J444</f>
        <v/>
      </c>
      <c r="G450" s="33" t="e">
        <f ca="1">VLOOKUP(Riferimenti!K444,Riferimenti!$A$20:$B$23,2,0)</f>
        <v>#N/A</v>
      </c>
      <c r="H450" s="37" t="str">
        <f>Riferimenti!L444</f>
        <v/>
      </c>
      <c r="I450" s="37" t="str">
        <f>Riferimenti!M444</f>
        <v/>
      </c>
      <c r="J450" s="37" t="str">
        <f>Riferimenti!N444</f>
        <v/>
      </c>
      <c r="K450" s="37" t="str">
        <f>Riferimenti!O444</f>
        <v/>
      </c>
      <c r="L450" s="37" t="str">
        <f>Riferimenti!P444</f>
        <v/>
      </c>
      <c r="M450" s="37" t="str">
        <f>Riferimenti!Q444</f>
        <v/>
      </c>
      <c r="N450" s="37" t="str">
        <f>Riferimenti!R444</f>
        <v/>
      </c>
      <c r="O450" s="37" t="str">
        <f>Riferimenti!S444</f>
        <v/>
      </c>
      <c r="P450" s="37" t="str">
        <f>Riferimenti!T444</f>
        <v/>
      </c>
      <c r="Q450" s="37" t="str">
        <f>Riferimenti!U444</f>
        <v/>
      </c>
      <c r="U450" s="2" t="b">
        <f t="shared" si="6"/>
        <v>1</v>
      </c>
    </row>
    <row r="451" spans="2:21" ht="37.5" hidden="1" customHeight="1" x14ac:dyDescent="0.2">
      <c r="B451" s="31" t="s">
        <v>1045</v>
      </c>
      <c r="C451" s="32" t="str">
        <f ca="1">Riferimenti!G445</f>
        <v/>
      </c>
      <c r="D451" s="32" t="str">
        <f>Riferimenti!H445</f>
        <v/>
      </c>
      <c r="E451" s="33" t="e">
        <f>VLOOKUP(Riferimenti!I445,Riferimenti!$A$2:$B$6,2,0)</f>
        <v>#N/A</v>
      </c>
      <c r="F451" s="32" t="str">
        <f>Riferimenti!J445</f>
        <v/>
      </c>
      <c r="G451" s="33" t="e">
        <f ca="1">VLOOKUP(Riferimenti!K445,Riferimenti!$A$20:$B$23,2,0)</f>
        <v>#N/A</v>
      </c>
      <c r="H451" s="37" t="str">
        <f>Riferimenti!L445</f>
        <v/>
      </c>
      <c r="I451" s="37" t="str">
        <f>Riferimenti!M445</f>
        <v/>
      </c>
      <c r="J451" s="37" t="str">
        <f>Riferimenti!N445</f>
        <v/>
      </c>
      <c r="K451" s="37" t="str">
        <f>Riferimenti!O445</f>
        <v/>
      </c>
      <c r="L451" s="37" t="str">
        <f>Riferimenti!P445</f>
        <v/>
      </c>
      <c r="M451" s="37" t="str">
        <f>Riferimenti!Q445</f>
        <v/>
      </c>
      <c r="N451" s="37" t="str">
        <f>Riferimenti!R445</f>
        <v/>
      </c>
      <c r="O451" s="37" t="str">
        <f>Riferimenti!S445</f>
        <v/>
      </c>
      <c r="P451" s="37" t="str">
        <f>Riferimenti!T445</f>
        <v/>
      </c>
      <c r="Q451" s="37" t="str">
        <f>Riferimenti!U445</f>
        <v/>
      </c>
      <c r="U451" s="2" t="b">
        <f t="shared" si="6"/>
        <v>1</v>
      </c>
    </row>
    <row r="452" spans="2:21" ht="37.5" hidden="1" customHeight="1" x14ac:dyDescent="0.2">
      <c r="B452" s="31" t="s">
        <v>1046</v>
      </c>
      <c r="C452" s="32" t="str">
        <f ca="1">Riferimenti!G446</f>
        <v/>
      </c>
      <c r="D452" s="32" t="str">
        <f>Riferimenti!H446</f>
        <v/>
      </c>
      <c r="E452" s="33" t="e">
        <f>VLOOKUP(Riferimenti!I446,Riferimenti!$A$2:$B$6,2,0)</f>
        <v>#N/A</v>
      </c>
      <c r="F452" s="32" t="str">
        <f>Riferimenti!J446</f>
        <v/>
      </c>
      <c r="G452" s="33" t="e">
        <f ca="1">VLOOKUP(Riferimenti!K446,Riferimenti!$A$20:$B$23,2,0)</f>
        <v>#N/A</v>
      </c>
      <c r="H452" s="37" t="str">
        <f>Riferimenti!L446</f>
        <v/>
      </c>
      <c r="I452" s="37" t="str">
        <f>Riferimenti!M446</f>
        <v/>
      </c>
      <c r="J452" s="37" t="str">
        <f>Riferimenti!N446</f>
        <v/>
      </c>
      <c r="K452" s="37" t="str">
        <f>Riferimenti!O446</f>
        <v/>
      </c>
      <c r="L452" s="37" t="str">
        <f>Riferimenti!P446</f>
        <v/>
      </c>
      <c r="M452" s="37" t="str">
        <f>Riferimenti!Q446</f>
        <v/>
      </c>
      <c r="N452" s="37" t="str">
        <f>Riferimenti!R446</f>
        <v/>
      </c>
      <c r="O452" s="37" t="str">
        <f>Riferimenti!S446</f>
        <v/>
      </c>
      <c r="P452" s="37" t="str">
        <f>Riferimenti!T446</f>
        <v/>
      </c>
      <c r="Q452" s="37" t="str">
        <f>Riferimenti!U446</f>
        <v/>
      </c>
      <c r="U452" s="2" t="b">
        <f t="shared" si="6"/>
        <v>1</v>
      </c>
    </row>
    <row r="453" spans="2:21" ht="37.5" hidden="1" customHeight="1" x14ac:dyDescent="0.2">
      <c r="B453" s="31" t="s">
        <v>1047</v>
      </c>
      <c r="C453" s="32" t="str">
        <f ca="1">Riferimenti!G447</f>
        <v/>
      </c>
      <c r="D453" s="32" t="str">
        <f>Riferimenti!H447</f>
        <v/>
      </c>
      <c r="E453" s="33" t="e">
        <f>VLOOKUP(Riferimenti!I447,Riferimenti!$A$2:$B$6,2,0)</f>
        <v>#N/A</v>
      </c>
      <c r="F453" s="32" t="str">
        <f>Riferimenti!J447</f>
        <v/>
      </c>
      <c r="G453" s="33" t="e">
        <f ca="1">VLOOKUP(Riferimenti!K447,Riferimenti!$A$20:$B$23,2,0)</f>
        <v>#N/A</v>
      </c>
      <c r="H453" s="37" t="str">
        <f>Riferimenti!L447</f>
        <v/>
      </c>
      <c r="I453" s="37" t="str">
        <f>Riferimenti!M447</f>
        <v/>
      </c>
      <c r="J453" s="37" t="str">
        <f>Riferimenti!N447</f>
        <v/>
      </c>
      <c r="K453" s="37" t="str">
        <f>Riferimenti!O447</f>
        <v/>
      </c>
      <c r="L453" s="37" t="str">
        <f>Riferimenti!P447</f>
        <v/>
      </c>
      <c r="M453" s="37" t="str">
        <f>Riferimenti!Q447</f>
        <v/>
      </c>
      <c r="N453" s="37" t="str">
        <f>Riferimenti!R447</f>
        <v/>
      </c>
      <c r="O453" s="37" t="str">
        <f>Riferimenti!S447</f>
        <v/>
      </c>
      <c r="P453" s="37" t="str">
        <f>Riferimenti!T447</f>
        <v/>
      </c>
      <c r="Q453" s="37" t="str">
        <f>Riferimenti!U447</f>
        <v/>
      </c>
      <c r="U453" s="2" t="b">
        <f t="shared" si="6"/>
        <v>1</v>
      </c>
    </row>
    <row r="454" spans="2:21" ht="37.5" hidden="1" customHeight="1" x14ac:dyDescent="0.2">
      <c r="B454" s="31" t="s">
        <v>1048</v>
      </c>
      <c r="C454" s="32" t="str">
        <f ca="1">Riferimenti!G448</f>
        <v/>
      </c>
      <c r="D454" s="32" t="str">
        <f>Riferimenti!H448</f>
        <v/>
      </c>
      <c r="E454" s="33" t="e">
        <f>VLOOKUP(Riferimenti!I448,Riferimenti!$A$2:$B$6,2,0)</f>
        <v>#N/A</v>
      </c>
      <c r="F454" s="32" t="str">
        <f>Riferimenti!J448</f>
        <v/>
      </c>
      <c r="G454" s="33" t="e">
        <f ca="1">VLOOKUP(Riferimenti!K448,Riferimenti!$A$20:$B$23,2,0)</f>
        <v>#N/A</v>
      </c>
      <c r="H454" s="37" t="str">
        <f>Riferimenti!L448</f>
        <v/>
      </c>
      <c r="I454" s="37" t="str">
        <f>Riferimenti!M448</f>
        <v/>
      </c>
      <c r="J454" s="37" t="str">
        <f>Riferimenti!N448</f>
        <v/>
      </c>
      <c r="K454" s="37" t="str">
        <f>Riferimenti!O448</f>
        <v/>
      </c>
      <c r="L454" s="37" t="str">
        <f>Riferimenti!P448</f>
        <v/>
      </c>
      <c r="M454" s="37" t="str">
        <f>Riferimenti!Q448</f>
        <v/>
      </c>
      <c r="N454" s="37" t="str">
        <f>Riferimenti!R448</f>
        <v/>
      </c>
      <c r="O454" s="37" t="str">
        <f>Riferimenti!S448</f>
        <v/>
      </c>
      <c r="P454" s="37" t="str">
        <f>Riferimenti!T448</f>
        <v/>
      </c>
      <c r="Q454" s="37" t="str">
        <f>Riferimenti!U448</f>
        <v/>
      </c>
      <c r="U454" s="2" t="b">
        <f t="shared" si="6"/>
        <v>1</v>
      </c>
    </row>
    <row r="455" spans="2:21" ht="37.5" hidden="1" customHeight="1" x14ac:dyDescent="0.2">
      <c r="B455" s="31" t="s">
        <v>1049</v>
      </c>
      <c r="C455" s="32" t="str">
        <f ca="1">Riferimenti!G449</f>
        <v/>
      </c>
      <c r="D455" s="32" t="str">
        <f>Riferimenti!H449</f>
        <v/>
      </c>
      <c r="E455" s="33" t="e">
        <f>VLOOKUP(Riferimenti!I449,Riferimenti!$A$2:$B$6,2,0)</f>
        <v>#N/A</v>
      </c>
      <c r="F455" s="32" t="str">
        <f>Riferimenti!J449</f>
        <v/>
      </c>
      <c r="G455" s="33" t="e">
        <f ca="1">VLOOKUP(Riferimenti!K449,Riferimenti!$A$20:$B$23,2,0)</f>
        <v>#N/A</v>
      </c>
      <c r="H455" s="37" t="str">
        <f>Riferimenti!L449</f>
        <v/>
      </c>
      <c r="I455" s="37" t="str">
        <f>Riferimenti!M449</f>
        <v/>
      </c>
      <c r="J455" s="37" t="str">
        <f>Riferimenti!N449</f>
        <v/>
      </c>
      <c r="K455" s="37" t="str">
        <f>Riferimenti!O449</f>
        <v/>
      </c>
      <c r="L455" s="37" t="str">
        <f>Riferimenti!P449</f>
        <v/>
      </c>
      <c r="M455" s="37" t="str">
        <f>Riferimenti!Q449</f>
        <v/>
      </c>
      <c r="N455" s="37" t="str">
        <f>Riferimenti!R449</f>
        <v/>
      </c>
      <c r="O455" s="37" t="str">
        <f>Riferimenti!S449</f>
        <v/>
      </c>
      <c r="P455" s="37" t="str">
        <f>Riferimenti!T449</f>
        <v/>
      </c>
      <c r="Q455" s="37" t="str">
        <f>Riferimenti!U449</f>
        <v/>
      </c>
      <c r="U455" s="2" t="b">
        <f t="shared" si="6"/>
        <v>1</v>
      </c>
    </row>
    <row r="456" spans="2:21" ht="37.5" hidden="1" customHeight="1" x14ac:dyDescent="0.2">
      <c r="B456" s="31" t="s">
        <v>1050</v>
      </c>
      <c r="C456" s="32" t="str">
        <f ca="1">Riferimenti!G450</f>
        <v/>
      </c>
      <c r="D456" s="32" t="str">
        <f>Riferimenti!H450</f>
        <v/>
      </c>
      <c r="E456" s="33" t="e">
        <f>VLOOKUP(Riferimenti!I450,Riferimenti!$A$2:$B$6,2,0)</f>
        <v>#N/A</v>
      </c>
      <c r="F456" s="32" t="str">
        <f>Riferimenti!J450</f>
        <v/>
      </c>
      <c r="G456" s="33" t="e">
        <f ca="1">VLOOKUP(Riferimenti!K450,Riferimenti!$A$20:$B$23,2,0)</f>
        <v>#N/A</v>
      </c>
      <c r="H456" s="37" t="str">
        <f>Riferimenti!L450</f>
        <v/>
      </c>
      <c r="I456" s="37" t="str">
        <f>Riferimenti!M450</f>
        <v/>
      </c>
      <c r="J456" s="37" t="str">
        <f>Riferimenti!N450</f>
        <v/>
      </c>
      <c r="K456" s="37" t="str">
        <f>Riferimenti!O450</f>
        <v/>
      </c>
      <c r="L456" s="37" t="str">
        <f>Riferimenti!P450</f>
        <v/>
      </c>
      <c r="M456" s="37" t="str">
        <f>Riferimenti!Q450</f>
        <v/>
      </c>
      <c r="N456" s="37" t="str">
        <f>Riferimenti!R450</f>
        <v/>
      </c>
      <c r="O456" s="37" t="str">
        <f>Riferimenti!S450</f>
        <v/>
      </c>
      <c r="P456" s="37" t="str">
        <f>Riferimenti!T450</f>
        <v/>
      </c>
      <c r="Q456" s="37" t="str">
        <f>Riferimenti!U450</f>
        <v/>
      </c>
      <c r="U456" s="2" t="b">
        <f t="shared" si="6"/>
        <v>1</v>
      </c>
    </row>
    <row r="457" spans="2:21" ht="37.5" hidden="1" customHeight="1" x14ac:dyDescent="0.2">
      <c r="B457" s="31" t="s">
        <v>1051</v>
      </c>
      <c r="C457" s="32" t="str">
        <f ca="1">Riferimenti!G451</f>
        <v/>
      </c>
      <c r="D457" s="32" t="str">
        <f>Riferimenti!H451</f>
        <v/>
      </c>
      <c r="E457" s="33" t="e">
        <f>VLOOKUP(Riferimenti!I451,Riferimenti!$A$2:$B$6,2,0)</f>
        <v>#N/A</v>
      </c>
      <c r="F457" s="32" t="str">
        <f>Riferimenti!J451</f>
        <v/>
      </c>
      <c r="G457" s="33" t="e">
        <f ca="1">VLOOKUP(Riferimenti!K451,Riferimenti!$A$20:$B$23,2,0)</f>
        <v>#N/A</v>
      </c>
      <c r="H457" s="37" t="str">
        <f>Riferimenti!L451</f>
        <v/>
      </c>
      <c r="I457" s="37" t="str">
        <f>Riferimenti!M451</f>
        <v/>
      </c>
      <c r="J457" s="37" t="str">
        <f>Riferimenti!N451</f>
        <v/>
      </c>
      <c r="K457" s="37" t="str">
        <f>Riferimenti!O451</f>
        <v/>
      </c>
      <c r="L457" s="37" t="str">
        <f>Riferimenti!P451</f>
        <v/>
      </c>
      <c r="M457" s="37" t="str">
        <f>Riferimenti!Q451</f>
        <v/>
      </c>
      <c r="N457" s="37" t="str">
        <f>Riferimenti!R451</f>
        <v/>
      </c>
      <c r="O457" s="37" t="str">
        <f>Riferimenti!S451</f>
        <v/>
      </c>
      <c r="P457" s="37" t="str">
        <f>Riferimenti!T451</f>
        <v/>
      </c>
      <c r="Q457" s="37" t="str">
        <f>Riferimenti!U451</f>
        <v/>
      </c>
      <c r="U457" s="2" t="b">
        <f t="shared" ref="U457:U487" si="7">OR(D457="",D457=0)</f>
        <v>1</v>
      </c>
    </row>
    <row r="458" spans="2:21" ht="37.5" hidden="1" customHeight="1" x14ac:dyDescent="0.2">
      <c r="B458" s="31" t="s">
        <v>1052</v>
      </c>
      <c r="C458" s="32" t="str">
        <f ca="1">Riferimenti!G452</f>
        <v/>
      </c>
      <c r="D458" s="32" t="str">
        <f>Riferimenti!H452</f>
        <v/>
      </c>
      <c r="E458" s="33" t="e">
        <f>VLOOKUP(Riferimenti!I452,Riferimenti!$A$2:$B$6,2,0)</f>
        <v>#N/A</v>
      </c>
      <c r="F458" s="32" t="str">
        <f>Riferimenti!J452</f>
        <v/>
      </c>
      <c r="G458" s="33" t="e">
        <f ca="1">VLOOKUP(Riferimenti!K452,Riferimenti!$A$20:$B$23,2,0)</f>
        <v>#N/A</v>
      </c>
      <c r="H458" s="37" t="str">
        <f>Riferimenti!L452</f>
        <v/>
      </c>
      <c r="I458" s="37" t="str">
        <f>Riferimenti!M452</f>
        <v/>
      </c>
      <c r="J458" s="37" t="str">
        <f>Riferimenti!N452</f>
        <v/>
      </c>
      <c r="K458" s="37" t="str">
        <f>Riferimenti!O452</f>
        <v/>
      </c>
      <c r="L458" s="37" t="str">
        <f>Riferimenti!P452</f>
        <v/>
      </c>
      <c r="M458" s="37" t="str">
        <f>Riferimenti!Q452</f>
        <v/>
      </c>
      <c r="N458" s="37" t="str">
        <f>Riferimenti!R452</f>
        <v/>
      </c>
      <c r="O458" s="37" t="str">
        <f>Riferimenti!S452</f>
        <v/>
      </c>
      <c r="P458" s="37" t="str">
        <f>Riferimenti!T452</f>
        <v/>
      </c>
      <c r="Q458" s="37" t="str">
        <f>Riferimenti!U452</f>
        <v/>
      </c>
      <c r="U458" s="2" t="b">
        <f t="shared" si="7"/>
        <v>1</v>
      </c>
    </row>
    <row r="459" spans="2:21" ht="37.5" hidden="1" customHeight="1" x14ac:dyDescent="0.2">
      <c r="B459" s="31" t="s">
        <v>1053</v>
      </c>
      <c r="C459" s="32" t="str">
        <f ca="1">Riferimenti!G453</f>
        <v/>
      </c>
      <c r="D459" s="32" t="str">
        <f>Riferimenti!H453</f>
        <v/>
      </c>
      <c r="E459" s="33" t="e">
        <f>VLOOKUP(Riferimenti!I453,Riferimenti!$A$2:$B$6,2,0)</f>
        <v>#N/A</v>
      </c>
      <c r="F459" s="32" t="str">
        <f>Riferimenti!J453</f>
        <v/>
      </c>
      <c r="G459" s="33" t="e">
        <f ca="1">VLOOKUP(Riferimenti!K453,Riferimenti!$A$20:$B$23,2,0)</f>
        <v>#N/A</v>
      </c>
      <c r="H459" s="37" t="str">
        <f>Riferimenti!L453</f>
        <v/>
      </c>
      <c r="I459" s="37" t="str">
        <f>Riferimenti!M453</f>
        <v/>
      </c>
      <c r="J459" s="37" t="str">
        <f>Riferimenti!N453</f>
        <v/>
      </c>
      <c r="K459" s="37" t="str">
        <f>Riferimenti!O453</f>
        <v/>
      </c>
      <c r="L459" s="37" t="str">
        <f>Riferimenti!P453</f>
        <v/>
      </c>
      <c r="M459" s="37" t="str">
        <f>Riferimenti!Q453</f>
        <v/>
      </c>
      <c r="N459" s="37" t="str">
        <f>Riferimenti!R453</f>
        <v/>
      </c>
      <c r="O459" s="37" t="str">
        <f>Riferimenti!S453</f>
        <v/>
      </c>
      <c r="P459" s="37" t="str">
        <f>Riferimenti!T453</f>
        <v/>
      </c>
      <c r="Q459" s="37" t="str">
        <f>Riferimenti!U453</f>
        <v/>
      </c>
      <c r="U459" s="2" t="b">
        <f t="shared" si="7"/>
        <v>1</v>
      </c>
    </row>
    <row r="460" spans="2:21" ht="37.5" hidden="1" customHeight="1" x14ac:dyDescent="0.2">
      <c r="B460" s="31" t="s">
        <v>1054</v>
      </c>
      <c r="C460" s="32" t="str">
        <f ca="1">Riferimenti!G454</f>
        <v/>
      </c>
      <c r="D460" s="32" t="str">
        <f>Riferimenti!H454</f>
        <v/>
      </c>
      <c r="E460" s="33" t="e">
        <f>VLOOKUP(Riferimenti!I454,Riferimenti!$A$2:$B$6,2,0)</f>
        <v>#N/A</v>
      </c>
      <c r="F460" s="32" t="str">
        <f>Riferimenti!J454</f>
        <v/>
      </c>
      <c r="G460" s="33" t="e">
        <f ca="1">VLOOKUP(Riferimenti!K454,Riferimenti!$A$20:$B$23,2,0)</f>
        <v>#N/A</v>
      </c>
      <c r="H460" s="37" t="str">
        <f>Riferimenti!L454</f>
        <v/>
      </c>
      <c r="I460" s="37" t="str">
        <f>Riferimenti!M454</f>
        <v/>
      </c>
      <c r="J460" s="37" t="str">
        <f>Riferimenti!N454</f>
        <v/>
      </c>
      <c r="K460" s="37" t="str">
        <f>Riferimenti!O454</f>
        <v/>
      </c>
      <c r="L460" s="37" t="str">
        <f>Riferimenti!P454</f>
        <v/>
      </c>
      <c r="M460" s="37" t="str">
        <f>Riferimenti!Q454</f>
        <v/>
      </c>
      <c r="N460" s="37" t="str">
        <f>Riferimenti!R454</f>
        <v/>
      </c>
      <c r="O460" s="37" t="str">
        <f>Riferimenti!S454</f>
        <v/>
      </c>
      <c r="P460" s="37" t="str">
        <f>Riferimenti!T454</f>
        <v/>
      </c>
      <c r="Q460" s="37" t="str">
        <f>Riferimenti!U454</f>
        <v/>
      </c>
      <c r="U460" s="2" t="b">
        <f t="shared" si="7"/>
        <v>1</v>
      </c>
    </row>
    <row r="461" spans="2:21" ht="37.5" hidden="1" customHeight="1" x14ac:dyDescent="0.2">
      <c r="B461" s="31" t="s">
        <v>1055</v>
      </c>
      <c r="C461" s="32" t="str">
        <f ca="1">Riferimenti!G455</f>
        <v/>
      </c>
      <c r="D461" s="32" t="str">
        <f>Riferimenti!H455</f>
        <v/>
      </c>
      <c r="E461" s="33" t="e">
        <f>VLOOKUP(Riferimenti!I455,Riferimenti!$A$2:$B$6,2,0)</f>
        <v>#N/A</v>
      </c>
      <c r="F461" s="32" t="str">
        <f>Riferimenti!J455</f>
        <v/>
      </c>
      <c r="G461" s="33" t="e">
        <f ca="1">VLOOKUP(Riferimenti!K455,Riferimenti!$A$20:$B$23,2,0)</f>
        <v>#N/A</v>
      </c>
      <c r="H461" s="37" t="str">
        <f>Riferimenti!L455</f>
        <v/>
      </c>
      <c r="I461" s="37" t="str">
        <f>Riferimenti!M455</f>
        <v/>
      </c>
      <c r="J461" s="37" t="str">
        <f>Riferimenti!N455</f>
        <v/>
      </c>
      <c r="K461" s="37" t="str">
        <f>Riferimenti!O455</f>
        <v/>
      </c>
      <c r="L461" s="37" t="str">
        <f>Riferimenti!P455</f>
        <v/>
      </c>
      <c r="M461" s="37" t="str">
        <f>Riferimenti!Q455</f>
        <v/>
      </c>
      <c r="N461" s="37" t="str">
        <f>Riferimenti!R455</f>
        <v/>
      </c>
      <c r="O461" s="37" t="str">
        <f>Riferimenti!S455</f>
        <v/>
      </c>
      <c r="P461" s="37" t="str">
        <f>Riferimenti!T455</f>
        <v/>
      </c>
      <c r="Q461" s="37" t="str">
        <f>Riferimenti!U455</f>
        <v/>
      </c>
      <c r="U461" s="2" t="b">
        <f t="shared" si="7"/>
        <v>1</v>
      </c>
    </row>
    <row r="462" spans="2:21" ht="37.5" hidden="1" customHeight="1" x14ac:dyDescent="0.2">
      <c r="B462" s="31" t="s">
        <v>1056</v>
      </c>
      <c r="C462" s="32" t="str">
        <f ca="1">Riferimenti!G456</f>
        <v/>
      </c>
      <c r="D462" s="32" t="str">
        <f>Riferimenti!H456</f>
        <v/>
      </c>
      <c r="E462" s="33" t="e">
        <f>VLOOKUP(Riferimenti!I456,Riferimenti!$A$2:$B$6,2,0)</f>
        <v>#N/A</v>
      </c>
      <c r="F462" s="32" t="str">
        <f>Riferimenti!J456</f>
        <v/>
      </c>
      <c r="G462" s="33" t="e">
        <f ca="1">VLOOKUP(Riferimenti!K456,Riferimenti!$A$20:$B$23,2,0)</f>
        <v>#N/A</v>
      </c>
      <c r="H462" s="37" t="str">
        <f>Riferimenti!L456</f>
        <v/>
      </c>
      <c r="I462" s="37" t="str">
        <f>Riferimenti!M456</f>
        <v/>
      </c>
      <c r="J462" s="37" t="str">
        <f>Riferimenti!N456</f>
        <v/>
      </c>
      <c r="K462" s="37" t="str">
        <f>Riferimenti!O456</f>
        <v/>
      </c>
      <c r="L462" s="37" t="str">
        <f>Riferimenti!P456</f>
        <v/>
      </c>
      <c r="M462" s="37" t="str">
        <f>Riferimenti!Q456</f>
        <v/>
      </c>
      <c r="N462" s="37" t="str">
        <f>Riferimenti!R456</f>
        <v/>
      </c>
      <c r="O462" s="37" t="str">
        <f>Riferimenti!S456</f>
        <v/>
      </c>
      <c r="P462" s="37" t="str">
        <f>Riferimenti!T456</f>
        <v/>
      </c>
      <c r="Q462" s="37" t="str">
        <f>Riferimenti!U456</f>
        <v/>
      </c>
      <c r="U462" s="2" t="b">
        <f t="shared" si="7"/>
        <v>1</v>
      </c>
    </row>
    <row r="463" spans="2:21" ht="37.5" hidden="1" customHeight="1" x14ac:dyDescent="0.2">
      <c r="B463" s="31" t="s">
        <v>1057</v>
      </c>
      <c r="C463" s="32" t="str">
        <f ca="1">Riferimenti!G457</f>
        <v/>
      </c>
      <c r="D463" s="32" t="str">
        <f>Riferimenti!H457</f>
        <v/>
      </c>
      <c r="E463" s="33" t="e">
        <f>VLOOKUP(Riferimenti!I457,Riferimenti!$A$2:$B$6,2,0)</f>
        <v>#N/A</v>
      </c>
      <c r="F463" s="32" t="str">
        <f>Riferimenti!J457</f>
        <v/>
      </c>
      <c r="G463" s="33" t="e">
        <f ca="1">VLOOKUP(Riferimenti!K457,Riferimenti!$A$20:$B$23,2,0)</f>
        <v>#N/A</v>
      </c>
      <c r="H463" s="37" t="str">
        <f>Riferimenti!L457</f>
        <v/>
      </c>
      <c r="I463" s="37" t="str">
        <f>Riferimenti!M457</f>
        <v/>
      </c>
      <c r="J463" s="37" t="str">
        <f>Riferimenti!N457</f>
        <v/>
      </c>
      <c r="K463" s="37" t="str">
        <f>Riferimenti!O457</f>
        <v/>
      </c>
      <c r="L463" s="37" t="str">
        <f>Riferimenti!P457</f>
        <v/>
      </c>
      <c r="M463" s="37" t="str">
        <f>Riferimenti!Q457</f>
        <v/>
      </c>
      <c r="N463" s="37" t="str">
        <f>Riferimenti!R457</f>
        <v/>
      </c>
      <c r="O463" s="37" t="str">
        <f>Riferimenti!S457</f>
        <v/>
      </c>
      <c r="P463" s="37" t="str">
        <f>Riferimenti!T457</f>
        <v/>
      </c>
      <c r="Q463" s="37" t="str">
        <f>Riferimenti!U457</f>
        <v/>
      </c>
      <c r="U463" s="2" t="b">
        <f t="shared" si="7"/>
        <v>1</v>
      </c>
    </row>
    <row r="464" spans="2:21" ht="37.5" hidden="1" customHeight="1" x14ac:dyDescent="0.2">
      <c r="B464" s="31" t="s">
        <v>1058</v>
      </c>
      <c r="C464" s="32" t="str">
        <f ca="1">Riferimenti!G458</f>
        <v/>
      </c>
      <c r="D464" s="32" t="str">
        <f>Riferimenti!H458</f>
        <v/>
      </c>
      <c r="E464" s="33" t="e">
        <f>VLOOKUP(Riferimenti!I458,Riferimenti!$A$2:$B$6,2,0)</f>
        <v>#N/A</v>
      </c>
      <c r="F464" s="32" t="str">
        <f>Riferimenti!J458</f>
        <v/>
      </c>
      <c r="G464" s="33" t="e">
        <f ca="1">VLOOKUP(Riferimenti!K458,Riferimenti!$A$20:$B$23,2,0)</f>
        <v>#N/A</v>
      </c>
      <c r="H464" s="37" t="str">
        <f>Riferimenti!L458</f>
        <v/>
      </c>
      <c r="I464" s="37" t="str">
        <f>Riferimenti!M458</f>
        <v/>
      </c>
      <c r="J464" s="37" t="str">
        <f>Riferimenti!N458</f>
        <v/>
      </c>
      <c r="K464" s="37" t="str">
        <f>Riferimenti!O458</f>
        <v/>
      </c>
      <c r="L464" s="37" t="str">
        <f>Riferimenti!P458</f>
        <v/>
      </c>
      <c r="M464" s="37" t="str">
        <f>Riferimenti!Q458</f>
        <v/>
      </c>
      <c r="N464" s="37" t="str">
        <f>Riferimenti!R458</f>
        <v/>
      </c>
      <c r="O464" s="37" t="str">
        <f>Riferimenti!S458</f>
        <v/>
      </c>
      <c r="P464" s="37" t="str">
        <f>Riferimenti!T458</f>
        <v/>
      </c>
      <c r="Q464" s="37" t="str">
        <f>Riferimenti!U458</f>
        <v/>
      </c>
      <c r="U464" s="2" t="b">
        <f t="shared" si="7"/>
        <v>1</v>
      </c>
    </row>
    <row r="465" spans="2:21" ht="37.5" hidden="1" customHeight="1" x14ac:dyDescent="0.2">
      <c r="B465" s="31" t="s">
        <v>1059</v>
      </c>
      <c r="C465" s="32" t="str">
        <f ca="1">Riferimenti!G459</f>
        <v/>
      </c>
      <c r="D465" s="32" t="str">
        <f>Riferimenti!H459</f>
        <v/>
      </c>
      <c r="E465" s="33" t="e">
        <f>VLOOKUP(Riferimenti!I459,Riferimenti!$A$2:$B$6,2,0)</f>
        <v>#N/A</v>
      </c>
      <c r="F465" s="32" t="str">
        <f>Riferimenti!J459</f>
        <v/>
      </c>
      <c r="G465" s="33" t="e">
        <f ca="1">VLOOKUP(Riferimenti!K459,Riferimenti!$A$20:$B$23,2,0)</f>
        <v>#N/A</v>
      </c>
      <c r="H465" s="37" t="str">
        <f>Riferimenti!L459</f>
        <v/>
      </c>
      <c r="I465" s="37" t="str">
        <f>Riferimenti!M459</f>
        <v/>
      </c>
      <c r="J465" s="37" t="str">
        <f>Riferimenti!N459</f>
        <v/>
      </c>
      <c r="K465" s="37" t="str">
        <f>Riferimenti!O459</f>
        <v/>
      </c>
      <c r="L465" s="37" t="str">
        <f>Riferimenti!P459</f>
        <v/>
      </c>
      <c r="M465" s="37" t="str">
        <f>Riferimenti!Q459</f>
        <v/>
      </c>
      <c r="N465" s="37" t="str">
        <f>Riferimenti!R459</f>
        <v/>
      </c>
      <c r="O465" s="37" t="str">
        <f>Riferimenti!S459</f>
        <v/>
      </c>
      <c r="P465" s="37" t="str">
        <f>Riferimenti!T459</f>
        <v/>
      </c>
      <c r="Q465" s="37" t="str">
        <f>Riferimenti!U459</f>
        <v/>
      </c>
      <c r="U465" s="2" t="b">
        <f t="shared" si="7"/>
        <v>1</v>
      </c>
    </row>
    <row r="466" spans="2:21" ht="37.5" hidden="1" customHeight="1" x14ac:dyDescent="0.2">
      <c r="B466" s="31" t="s">
        <v>1060</v>
      </c>
      <c r="C466" s="32" t="str">
        <f ca="1">Riferimenti!G460</f>
        <v/>
      </c>
      <c r="D466" s="32" t="str">
        <f>Riferimenti!H460</f>
        <v/>
      </c>
      <c r="E466" s="33" t="e">
        <f>VLOOKUP(Riferimenti!I460,Riferimenti!$A$2:$B$6,2,0)</f>
        <v>#N/A</v>
      </c>
      <c r="F466" s="32" t="str">
        <f>Riferimenti!J460</f>
        <v/>
      </c>
      <c r="G466" s="33" t="e">
        <f ca="1">VLOOKUP(Riferimenti!K460,Riferimenti!$A$20:$B$23,2,0)</f>
        <v>#N/A</v>
      </c>
      <c r="H466" s="37" t="str">
        <f>Riferimenti!L460</f>
        <v/>
      </c>
      <c r="I466" s="37" t="str">
        <f>Riferimenti!M460</f>
        <v/>
      </c>
      <c r="J466" s="37" t="str">
        <f>Riferimenti!N460</f>
        <v/>
      </c>
      <c r="K466" s="37" t="str">
        <f>Riferimenti!O460</f>
        <v/>
      </c>
      <c r="L466" s="37" t="str">
        <f>Riferimenti!P460</f>
        <v/>
      </c>
      <c r="M466" s="37" t="str">
        <f>Riferimenti!Q460</f>
        <v/>
      </c>
      <c r="N466" s="37" t="str">
        <f>Riferimenti!R460</f>
        <v/>
      </c>
      <c r="O466" s="37" t="str">
        <f>Riferimenti!S460</f>
        <v/>
      </c>
      <c r="P466" s="37" t="str">
        <f>Riferimenti!T460</f>
        <v/>
      </c>
      <c r="Q466" s="37" t="str">
        <f>Riferimenti!U460</f>
        <v/>
      </c>
      <c r="U466" s="2" t="b">
        <f t="shared" si="7"/>
        <v>1</v>
      </c>
    </row>
    <row r="467" spans="2:21" ht="37.5" hidden="1" customHeight="1" x14ac:dyDescent="0.2">
      <c r="B467" s="31" t="s">
        <v>1061</v>
      </c>
      <c r="C467" s="32" t="str">
        <f ca="1">Riferimenti!G461</f>
        <v/>
      </c>
      <c r="D467" s="32" t="str">
        <f>Riferimenti!H461</f>
        <v/>
      </c>
      <c r="E467" s="33" t="e">
        <f>VLOOKUP(Riferimenti!I461,Riferimenti!$A$2:$B$6,2,0)</f>
        <v>#N/A</v>
      </c>
      <c r="F467" s="32" t="str">
        <f>Riferimenti!J461</f>
        <v/>
      </c>
      <c r="G467" s="33" t="e">
        <f ca="1">VLOOKUP(Riferimenti!K461,Riferimenti!$A$20:$B$23,2,0)</f>
        <v>#N/A</v>
      </c>
      <c r="H467" s="37" t="str">
        <f>Riferimenti!L461</f>
        <v/>
      </c>
      <c r="I467" s="37" t="str">
        <f>Riferimenti!M461</f>
        <v/>
      </c>
      <c r="J467" s="37" t="str">
        <f>Riferimenti!N461</f>
        <v/>
      </c>
      <c r="K467" s="37" t="str">
        <f>Riferimenti!O461</f>
        <v/>
      </c>
      <c r="L467" s="37" t="str">
        <f>Riferimenti!P461</f>
        <v/>
      </c>
      <c r="M467" s="37" t="str">
        <f>Riferimenti!Q461</f>
        <v/>
      </c>
      <c r="N467" s="37" t="str">
        <f>Riferimenti!R461</f>
        <v/>
      </c>
      <c r="O467" s="37" t="str">
        <f>Riferimenti!S461</f>
        <v/>
      </c>
      <c r="P467" s="37" t="str">
        <f>Riferimenti!T461</f>
        <v/>
      </c>
      <c r="Q467" s="37" t="str">
        <f>Riferimenti!U461</f>
        <v/>
      </c>
      <c r="U467" s="2" t="b">
        <f t="shared" si="7"/>
        <v>1</v>
      </c>
    </row>
    <row r="468" spans="2:21" ht="37.5" hidden="1" customHeight="1" x14ac:dyDescent="0.2">
      <c r="B468" s="31" t="s">
        <v>1062</v>
      </c>
      <c r="C468" s="32" t="str">
        <f ca="1">Riferimenti!G462</f>
        <v/>
      </c>
      <c r="D468" s="32" t="str">
        <f>Riferimenti!H462</f>
        <v/>
      </c>
      <c r="E468" s="33" t="e">
        <f>VLOOKUP(Riferimenti!I462,Riferimenti!$A$2:$B$6,2,0)</f>
        <v>#N/A</v>
      </c>
      <c r="F468" s="32" t="str">
        <f>Riferimenti!J462</f>
        <v/>
      </c>
      <c r="G468" s="33" t="e">
        <f ca="1">VLOOKUP(Riferimenti!K462,Riferimenti!$A$20:$B$23,2,0)</f>
        <v>#N/A</v>
      </c>
      <c r="H468" s="37" t="str">
        <f>Riferimenti!L462</f>
        <v/>
      </c>
      <c r="I468" s="37" t="str">
        <f>Riferimenti!M462</f>
        <v/>
      </c>
      <c r="J468" s="37" t="str">
        <f>Riferimenti!N462</f>
        <v/>
      </c>
      <c r="K468" s="37" t="str">
        <f>Riferimenti!O462</f>
        <v/>
      </c>
      <c r="L468" s="37" t="str">
        <f>Riferimenti!P462</f>
        <v/>
      </c>
      <c r="M468" s="37" t="str">
        <f>Riferimenti!Q462</f>
        <v/>
      </c>
      <c r="N468" s="37" t="str">
        <f>Riferimenti!R462</f>
        <v/>
      </c>
      <c r="O468" s="37" t="str">
        <f>Riferimenti!S462</f>
        <v/>
      </c>
      <c r="P468" s="37" t="str">
        <f>Riferimenti!T462</f>
        <v/>
      </c>
      <c r="Q468" s="37" t="str">
        <f>Riferimenti!U462</f>
        <v/>
      </c>
      <c r="U468" s="2" t="b">
        <f t="shared" si="7"/>
        <v>1</v>
      </c>
    </row>
    <row r="469" spans="2:21" ht="37.5" hidden="1" customHeight="1" x14ac:dyDescent="0.2">
      <c r="B469" s="31" t="s">
        <v>1063</v>
      </c>
      <c r="C469" s="32" t="str">
        <f ca="1">Riferimenti!G463</f>
        <v/>
      </c>
      <c r="D469" s="32" t="str">
        <f>Riferimenti!H463</f>
        <v/>
      </c>
      <c r="E469" s="33" t="e">
        <f>VLOOKUP(Riferimenti!I463,Riferimenti!$A$2:$B$6,2,0)</f>
        <v>#N/A</v>
      </c>
      <c r="F469" s="32" t="str">
        <f>Riferimenti!J463</f>
        <v/>
      </c>
      <c r="G469" s="33" t="e">
        <f ca="1">VLOOKUP(Riferimenti!K463,Riferimenti!$A$20:$B$23,2,0)</f>
        <v>#N/A</v>
      </c>
      <c r="H469" s="37" t="str">
        <f>Riferimenti!L463</f>
        <v/>
      </c>
      <c r="I469" s="37" t="str">
        <f>Riferimenti!M463</f>
        <v/>
      </c>
      <c r="J469" s="37" t="str">
        <f>Riferimenti!N463</f>
        <v/>
      </c>
      <c r="K469" s="37" t="str">
        <f>Riferimenti!O463</f>
        <v/>
      </c>
      <c r="L469" s="37" t="str">
        <f>Riferimenti!P463</f>
        <v/>
      </c>
      <c r="M469" s="37" t="str">
        <f>Riferimenti!Q463</f>
        <v/>
      </c>
      <c r="N469" s="37" t="str">
        <f>Riferimenti!R463</f>
        <v/>
      </c>
      <c r="O469" s="37" t="str">
        <f>Riferimenti!S463</f>
        <v/>
      </c>
      <c r="P469" s="37" t="str">
        <f>Riferimenti!T463</f>
        <v/>
      </c>
      <c r="Q469" s="37" t="str">
        <f>Riferimenti!U463</f>
        <v/>
      </c>
      <c r="U469" s="2" t="b">
        <f t="shared" si="7"/>
        <v>1</v>
      </c>
    </row>
    <row r="470" spans="2:21" ht="37.5" hidden="1" customHeight="1" x14ac:dyDescent="0.2">
      <c r="B470" s="31" t="s">
        <v>1064</v>
      </c>
      <c r="C470" s="32" t="str">
        <f ca="1">Riferimenti!G464</f>
        <v/>
      </c>
      <c r="D470" s="32" t="str">
        <f>Riferimenti!H464</f>
        <v/>
      </c>
      <c r="E470" s="33" t="e">
        <f>VLOOKUP(Riferimenti!I464,Riferimenti!$A$2:$B$6,2,0)</f>
        <v>#N/A</v>
      </c>
      <c r="F470" s="32" t="str">
        <f>Riferimenti!J464</f>
        <v/>
      </c>
      <c r="G470" s="33" t="e">
        <f ca="1">VLOOKUP(Riferimenti!K464,Riferimenti!$A$20:$B$23,2,0)</f>
        <v>#N/A</v>
      </c>
      <c r="H470" s="37" t="str">
        <f>Riferimenti!L464</f>
        <v/>
      </c>
      <c r="I470" s="37" t="str">
        <f>Riferimenti!M464</f>
        <v/>
      </c>
      <c r="J470" s="37" t="str">
        <f>Riferimenti!N464</f>
        <v/>
      </c>
      <c r="K470" s="37" t="str">
        <f>Riferimenti!O464</f>
        <v/>
      </c>
      <c r="L470" s="37" t="str">
        <f>Riferimenti!P464</f>
        <v/>
      </c>
      <c r="M470" s="37" t="str">
        <f>Riferimenti!Q464</f>
        <v/>
      </c>
      <c r="N470" s="37" t="str">
        <f>Riferimenti!R464</f>
        <v/>
      </c>
      <c r="O470" s="37" t="str">
        <f>Riferimenti!S464</f>
        <v/>
      </c>
      <c r="P470" s="37" t="str">
        <f>Riferimenti!T464</f>
        <v/>
      </c>
      <c r="Q470" s="37" t="str">
        <f>Riferimenti!U464</f>
        <v/>
      </c>
      <c r="U470" s="2" t="b">
        <f t="shared" si="7"/>
        <v>1</v>
      </c>
    </row>
    <row r="471" spans="2:21" ht="37.5" hidden="1" customHeight="1" x14ac:dyDescent="0.2">
      <c r="B471" s="31" t="s">
        <v>1065</v>
      </c>
      <c r="C471" s="32" t="str">
        <f ca="1">Riferimenti!G465</f>
        <v/>
      </c>
      <c r="D471" s="32" t="str">
        <f>Riferimenti!H465</f>
        <v/>
      </c>
      <c r="E471" s="33" t="e">
        <f>VLOOKUP(Riferimenti!I465,Riferimenti!$A$2:$B$6,2,0)</f>
        <v>#N/A</v>
      </c>
      <c r="F471" s="32" t="str">
        <f>Riferimenti!J465</f>
        <v/>
      </c>
      <c r="G471" s="33" t="e">
        <f ca="1">VLOOKUP(Riferimenti!K465,Riferimenti!$A$20:$B$23,2,0)</f>
        <v>#N/A</v>
      </c>
      <c r="H471" s="37" t="str">
        <f>Riferimenti!L465</f>
        <v/>
      </c>
      <c r="I471" s="37" t="str">
        <f>Riferimenti!M465</f>
        <v/>
      </c>
      <c r="J471" s="37" t="str">
        <f>Riferimenti!N465</f>
        <v/>
      </c>
      <c r="K471" s="37" t="str">
        <f>Riferimenti!O465</f>
        <v/>
      </c>
      <c r="L471" s="37" t="str">
        <f>Riferimenti!P465</f>
        <v/>
      </c>
      <c r="M471" s="37" t="str">
        <f>Riferimenti!Q465</f>
        <v/>
      </c>
      <c r="N471" s="37" t="str">
        <f>Riferimenti!R465</f>
        <v/>
      </c>
      <c r="O471" s="37" t="str">
        <f>Riferimenti!S465</f>
        <v/>
      </c>
      <c r="P471" s="37" t="str">
        <f>Riferimenti!T465</f>
        <v/>
      </c>
      <c r="Q471" s="37" t="str">
        <f>Riferimenti!U465</f>
        <v/>
      </c>
      <c r="U471" s="2" t="b">
        <f t="shared" si="7"/>
        <v>1</v>
      </c>
    </row>
    <row r="472" spans="2:21" ht="37.5" hidden="1" customHeight="1" x14ac:dyDescent="0.2">
      <c r="B472" s="31" t="s">
        <v>1066</v>
      </c>
      <c r="C472" s="32" t="str">
        <f ca="1">Riferimenti!G466</f>
        <v/>
      </c>
      <c r="D472" s="32" t="str">
        <f>Riferimenti!H466</f>
        <v/>
      </c>
      <c r="E472" s="33" t="e">
        <f>VLOOKUP(Riferimenti!I466,Riferimenti!$A$2:$B$6,2,0)</f>
        <v>#N/A</v>
      </c>
      <c r="F472" s="32" t="str">
        <f>Riferimenti!J466</f>
        <v/>
      </c>
      <c r="G472" s="33" t="e">
        <f ca="1">VLOOKUP(Riferimenti!K466,Riferimenti!$A$20:$B$23,2,0)</f>
        <v>#N/A</v>
      </c>
      <c r="H472" s="37" t="str">
        <f>Riferimenti!L466</f>
        <v/>
      </c>
      <c r="I472" s="37" t="str">
        <f>Riferimenti!M466</f>
        <v/>
      </c>
      <c r="J472" s="37" t="str">
        <f>Riferimenti!N466</f>
        <v/>
      </c>
      <c r="K472" s="37" t="str">
        <f>Riferimenti!O466</f>
        <v/>
      </c>
      <c r="L472" s="37" t="str">
        <f>Riferimenti!P466</f>
        <v/>
      </c>
      <c r="M472" s="37" t="str">
        <f>Riferimenti!Q466</f>
        <v/>
      </c>
      <c r="N472" s="37" t="str">
        <f>Riferimenti!R466</f>
        <v/>
      </c>
      <c r="O472" s="37" t="str">
        <f>Riferimenti!S466</f>
        <v/>
      </c>
      <c r="P472" s="37" t="str">
        <f>Riferimenti!T466</f>
        <v/>
      </c>
      <c r="Q472" s="37" t="str">
        <f>Riferimenti!U466</f>
        <v/>
      </c>
      <c r="U472" s="2" t="b">
        <f t="shared" si="7"/>
        <v>1</v>
      </c>
    </row>
    <row r="473" spans="2:21" ht="37.5" hidden="1" customHeight="1" x14ac:dyDescent="0.2">
      <c r="B473" s="31" t="s">
        <v>1067</v>
      </c>
      <c r="C473" s="32" t="str">
        <f ca="1">Riferimenti!G467</f>
        <v/>
      </c>
      <c r="D473" s="32" t="str">
        <f>Riferimenti!H467</f>
        <v/>
      </c>
      <c r="E473" s="33" t="e">
        <f>VLOOKUP(Riferimenti!I467,Riferimenti!$A$2:$B$6,2,0)</f>
        <v>#N/A</v>
      </c>
      <c r="F473" s="32" t="str">
        <f>Riferimenti!J467</f>
        <v/>
      </c>
      <c r="G473" s="33" t="e">
        <f ca="1">VLOOKUP(Riferimenti!K467,Riferimenti!$A$20:$B$23,2,0)</f>
        <v>#N/A</v>
      </c>
      <c r="H473" s="37" t="str">
        <f>Riferimenti!L467</f>
        <v/>
      </c>
      <c r="I473" s="37" t="str">
        <f>Riferimenti!M467</f>
        <v/>
      </c>
      <c r="J473" s="37" t="str">
        <f>Riferimenti!N467</f>
        <v/>
      </c>
      <c r="K473" s="37" t="str">
        <f>Riferimenti!O467</f>
        <v/>
      </c>
      <c r="L473" s="37" t="str">
        <f>Riferimenti!P467</f>
        <v/>
      </c>
      <c r="M473" s="37" t="str">
        <f>Riferimenti!Q467</f>
        <v/>
      </c>
      <c r="N473" s="37" t="str">
        <f>Riferimenti!R467</f>
        <v/>
      </c>
      <c r="O473" s="37" t="str">
        <f>Riferimenti!S467</f>
        <v/>
      </c>
      <c r="P473" s="37" t="str">
        <f>Riferimenti!T467</f>
        <v/>
      </c>
      <c r="Q473" s="37" t="str">
        <f>Riferimenti!U467</f>
        <v/>
      </c>
      <c r="U473" s="2" t="b">
        <f t="shared" si="7"/>
        <v>1</v>
      </c>
    </row>
    <row r="474" spans="2:21" ht="37.5" hidden="1" customHeight="1" x14ac:dyDescent="0.2">
      <c r="B474" s="31" t="s">
        <v>1068</v>
      </c>
      <c r="C474" s="32" t="str">
        <f ca="1">Riferimenti!G468</f>
        <v/>
      </c>
      <c r="D474" s="32" t="str">
        <f>Riferimenti!H468</f>
        <v/>
      </c>
      <c r="E474" s="33" t="e">
        <f>VLOOKUP(Riferimenti!I468,Riferimenti!$A$2:$B$6,2,0)</f>
        <v>#N/A</v>
      </c>
      <c r="F474" s="32" t="str">
        <f>Riferimenti!J468</f>
        <v/>
      </c>
      <c r="G474" s="33" t="e">
        <f ca="1">VLOOKUP(Riferimenti!K468,Riferimenti!$A$20:$B$23,2,0)</f>
        <v>#N/A</v>
      </c>
      <c r="H474" s="37" t="str">
        <f>Riferimenti!L468</f>
        <v/>
      </c>
      <c r="I474" s="37" t="str">
        <f>Riferimenti!M468</f>
        <v/>
      </c>
      <c r="J474" s="37" t="str">
        <f>Riferimenti!N468</f>
        <v/>
      </c>
      <c r="K474" s="37" t="str">
        <f>Riferimenti!O468</f>
        <v/>
      </c>
      <c r="L474" s="37" t="str">
        <f>Riferimenti!P468</f>
        <v/>
      </c>
      <c r="M474" s="37" t="str">
        <f>Riferimenti!Q468</f>
        <v/>
      </c>
      <c r="N474" s="37" t="str">
        <f>Riferimenti!R468</f>
        <v/>
      </c>
      <c r="O474" s="37" t="str">
        <f>Riferimenti!S468</f>
        <v/>
      </c>
      <c r="P474" s="37" t="str">
        <f>Riferimenti!T468</f>
        <v/>
      </c>
      <c r="Q474" s="37" t="str">
        <f>Riferimenti!U468</f>
        <v/>
      </c>
      <c r="U474" s="2" t="b">
        <f t="shared" si="7"/>
        <v>1</v>
      </c>
    </row>
    <row r="475" spans="2:21" ht="37.5" hidden="1" customHeight="1" x14ac:dyDescent="0.2">
      <c r="B475" s="31" t="s">
        <v>1069</v>
      </c>
      <c r="C475" s="32" t="str">
        <f ca="1">Riferimenti!G469</f>
        <v/>
      </c>
      <c r="D475" s="32" t="str">
        <f>Riferimenti!H469</f>
        <v/>
      </c>
      <c r="E475" s="33" t="e">
        <f>VLOOKUP(Riferimenti!I469,Riferimenti!$A$2:$B$6,2,0)</f>
        <v>#N/A</v>
      </c>
      <c r="F475" s="32" t="str">
        <f>Riferimenti!J469</f>
        <v/>
      </c>
      <c r="G475" s="33" t="e">
        <f ca="1">VLOOKUP(Riferimenti!K469,Riferimenti!$A$20:$B$23,2,0)</f>
        <v>#N/A</v>
      </c>
      <c r="H475" s="37" t="str">
        <f>Riferimenti!L469</f>
        <v/>
      </c>
      <c r="I475" s="37" t="str">
        <f>Riferimenti!M469</f>
        <v/>
      </c>
      <c r="J475" s="37" t="str">
        <f>Riferimenti!N469</f>
        <v/>
      </c>
      <c r="K475" s="37" t="str">
        <f>Riferimenti!O469</f>
        <v/>
      </c>
      <c r="L475" s="37" t="str">
        <f>Riferimenti!P469</f>
        <v/>
      </c>
      <c r="M475" s="37" t="str">
        <f>Riferimenti!Q469</f>
        <v/>
      </c>
      <c r="N475" s="37" t="str">
        <f>Riferimenti!R469</f>
        <v/>
      </c>
      <c r="O475" s="37" t="str">
        <f>Riferimenti!S469</f>
        <v/>
      </c>
      <c r="P475" s="37" t="str">
        <f>Riferimenti!T469</f>
        <v/>
      </c>
      <c r="Q475" s="37" t="str">
        <f>Riferimenti!U469</f>
        <v/>
      </c>
      <c r="U475" s="2" t="b">
        <f t="shared" si="7"/>
        <v>1</v>
      </c>
    </row>
    <row r="476" spans="2:21" ht="37.5" hidden="1" customHeight="1" x14ac:dyDescent="0.2">
      <c r="B476" s="31" t="s">
        <v>1070</v>
      </c>
      <c r="C476" s="32" t="str">
        <f ca="1">Riferimenti!G470</f>
        <v/>
      </c>
      <c r="D476" s="32" t="str">
        <f>Riferimenti!H470</f>
        <v/>
      </c>
      <c r="E476" s="33" t="e">
        <f>VLOOKUP(Riferimenti!I470,Riferimenti!$A$2:$B$6,2,0)</f>
        <v>#N/A</v>
      </c>
      <c r="F476" s="32" t="str">
        <f>Riferimenti!J470</f>
        <v/>
      </c>
      <c r="G476" s="33" t="e">
        <f ca="1">VLOOKUP(Riferimenti!K470,Riferimenti!$A$20:$B$23,2,0)</f>
        <v>#N/A</v>
      </c>
      <c r="H476" s="37" t="str">
        <f>Riferimenti!L470</f>
        <v/>
      </c>
      <c r="I476" s="37" t="str">
        <f>Riferimenti!M470</f>
        <v/>
      </c>
      <c r="J476" s="37" t="str">
        <f>Riferimenti!N470</f>
        <v/>
      </c>
      <c r="K476" s="37" t="str">
        <f>Riferimenti!O470</f>
        <v/>
      </c>
      <c r="L476" s="37" t="str">
        <f>Riferimenti!P470</f>
        <v/>
      </c>
      <c r="M476" s="37" t="str">
        <f>Riferimenti!Q470</f>
        <v/>
      </c>
      <c r="N476" s="37" t="str">
        <f>Riferimenti!R470</f>
        <v/>
      </c>
      <c r="O476" s="37" t="str">
        <f>Riferimenti!S470</f>
        <v/>
      </c>
      <c r="P476" s="37" t="str">
        <f>Riferimenti!T470</f>
        <v/>
      </c>
      <c r="Q476" s="37" t="str">
        <f>Riferimenti!U470</f>
        <v/>
      </c>
      <c r="U476" s="2" t="b">
        <f t="shared" si="7"/>
        <v>1</v>
      </c>
    </row>
    <row r="477" spans="2:21" ht="37.5" hidden="1" customHeight="1" x14ac:dyDescent="0.2">
      <c r="B477" s="31" t="s">
        <v>1071</v>
      </c>
      <c r="C477" s="32" t="str">
        <f ca="1">Riferimenti!G471</f>
        <v/>
      </c>
      <c r="D477" s="32" t="str">
        <f>Riferimenti!H471</f>
        <v/>
      </c>
      <c r="E477" s="33" t="e">
        <f>VLOOKUP(Riferimenti!I471,Riferimenti!$A$2:$B$6,2,0)</f>
        <v>#N/A</v>
      </c>
      <c r="F477" s="32" t="str">
        <f>Riferimenti!J471</f>
        <v/>
      </c>
      <c r="G477" s="33" t="e">
        <f ca="1">VLOOKUP(Riferimenti!K471,Riferimenti!$A$20:$B$23,2,0)</f>
        <v>#N/A</v>
      </c>
      <c r="H477" s="37" t="str">
        <f>Riferimenti!L471</f>
        <v/>
      </c>
      <c r="I477" s="37" t="str">
        <f>Riferimenti!M471</f>
        <v/>
      </c>
      <c r="J477" s="37" t="str">
        <f>Riferimenti!N471</f>
        <v/>
      </c>
      <c r="K477" s="37" t="str">
        <f>Riferimenti!O471</f>
        <v/>
      </c>
      <c r="L477" s="37" t="str">
        <f>Riferimenti!P471</f>
        <v/>
      </c>
      <c r="M477" s="37" t="str">
        <f>Riferimenti!Q471</f>
        <v/>
      </c>
      <c r="N477" s="37" t="str">
        <f>Riferimenti!R471</f>
        <v/>
      </c>
      <c r="O477" s="37" t="str">
        <f>Riferimenti!S471</f>
        <v/>
      </c>
      <c r="P477" s="37" t="str">
        <f>Riferimenti!T471</f>
        <v/>
      </c>
      <c r="Q477" s="37" t="str">
        <f>Riferimenti!U471</f>
        <v/>
      </c>
      <c r="U477" s="2" t="b">
        <f t="shared" si="7"/>
        <v>1</v>
      </c>
    </row>
    <row r="478" spans="2:21" ht="37.5" hidden="1" customHeight="1" x14ac:dyDescent="0.2">
      <c r="B478" s="31" t="s">
        <v>1072</v>
      </c>
      <c r="C478" s="32" t="str">
        <f ca="1">Riferimenti!G472</f>
        <v/>
      </c>
      <c r="D478" s="32" t="str">
        <f>Riferimenti!H472</f>
        <v/>
      </c>
      <c r="E478" s="33" t="e">
        <f>VLOOKUP(Riferimenti!I472,Riferimenti!$A$2:$B$6,2,0)</f>
        <v>#N/A</v>
      </c>
      <c r="F478" s="32" t="str">
        <f>Riferimenti!J472</f>
        <v/>
      </c>
      <c r="G478" s="33" t="e">
        <f ca="1">VLOOKUP(Riferimenti!K472,Riferimenti!$A$20:$B$23,2,0)</f>
        <v>#N/A</v>
      </c>
      <c r="H478" s="37" t="str">
        <f>Riferimenti!L472</f>
        <v/>
      </c>
      <c r="I478" s="37" t="str">
        <f>Riferimenti!M472</f>
        <v/>
      </c>
      <c r="J478" s="37" t="str">
        <f>Riferimenti!N472</f>
        <v/>
      </c>
      <c r="K478" s="37" t="str">
        <f>Riferimenti!O472</f>
        <v/>
      </c>
      <c r="L478" s="37" t="str">
        <f>Riferimenti!P472</f>
        <v/>
      </c>
      <c r="M478" s="37" t="str">
        <f>Riferimenti!Q472</f>
        <v/>
      </c>
      <c r="N478" s="37" t="str">
        <f>Riferimenti!R472</f>
        <v/>
      </c>
      <c r="O478" s="37" t="str">
        <f>Riferimenti!S472</f>
        <v/>
      </c>
      <c r="P478" s="37" t="str">
        <f>Riferimenti!T472</f>
        <v/>
      </c>
      <c r="Q478" s="37" t="str">
        <f>Riferimenti!U472</f>
        <v/>
      </c>
      <c r="U478" s="2" t="b">
        <f t="shared" si="7"/>
        <v>1</v>
      </c>
    </row>
    <row r="479" spans="2:21" ht="37.5" hidden="1" customHeight="1" x14ac:dyDescent="0.2">
      <c r="B479" s="31" t="s">
        <v>1073</v>
      </c>
      <c r="C479" s="32" t="str">
        <f ca="1">Riferimenti!G473</f>
        <v/>
      </c>
      <c r="D479" s="32" t="str">
        <f>Riferimenti!H473</f>
        <v/>
      </c>
      <c r="E479" s="33" t="e">
        <f>VLOOKUP(Riferimenti!I473,Riferimenti!$A$2:$B$6,2,0)</f>
        <v>#N/A</v>
      </c>
      <c r="F479" s="32" t="str">
        <f>Riferimenti!J473</f>
        <v/>
      </c>
      <c r="G479" s="33" t="e">
        <f ca="1">VLOOKUP(Riferimenti!K473,Riferimenti!$A$20:$B$23,2,0)</f>
        <v>#N/A</v>
      </c>
      <c r="H479" s="37" t="str">
        <f>Riferimenti!L473</f>
        <v/>
      </c>
      <c r="I479" s="37" t="str">
        <f>Riferimenti!M473</f>
        <v/>
      </c>
      <c r="J479" s="37" t="str">
        <f>Riferimenti!N473</f>
        <v/>
      </c>
      <c r="K479" s="37" t="str">
        <f>Riferimenti!O473</f>
        <v/>
      </c>
      <c r="L479" s="37" t="str">
        <f>Riferimenti!P473</f>
        <v/>
      </c>
      <c r="M479" s="37" t="str">
        <f>Riferimenti!Q473</f>
        <v/>
      </c>
      <c r="N479" s="37" t="str">
        <f>Riferimenti!R473</f>
        <v/>
      </c>
      <c r="O479" s="37" t="str">
        <f>Riferimenti!S473</f>
        <v/>
      </c>
      <c r="P479" s="37" t="str">
        <f>Riferimenti!T473</f>
        <v/>
      </c>
      <c r="Q479" s="37" t="str">
        <f>Riferimenti!U473</f>
        <v/>
      </c>
      <c r="U479" s="2" t="b">
        <f t="shared" si="7"/>
        <v>1</v>
      </c>
    </row>
    <row r="480" spans="2:21" ht="37.5" hidden="1" customHeight="1" x14ac:dyDescent="0.2">
      <c r="B480" s="31" t="s">
        <v>1074</v>
      </c>
      <c r="C480" s="32" t="str">
        <f ca="1">Riferimenti!G474</f>
        <v/>
      </c>
      <c r="D480" s="32" t="str">
        <f>Riferimenti!H474</f>
        <v/>
      </c>
      <c r="E480" s="33" t="e">
        <f>VLOOKUP(Riferimenti!I474,Riferimenti!$A$2:$B$6,2,0)</f>
        <v>#N/A</v>
      </c>
      <c r="F480" s="32" t="str">
        <f>Riferimenti!J474</f>
        <v/>
      </c>
      <c r="G480" s="33" t="e">
        <f ca="1">VLOOKUP(Riferimenti!K474,Riferimenti!$A$20:$B$23,2,0)</f>
        <v>#N/A</v>
      </c>
      <c r="H480" s="37" t="str">
        <f>Riferimenti!L474</f>
        <v/>
      </c>
      <c r="I480" s="37" t="str">
        <f>Riferimenti!M474</f>
        <v/>
      </c>
      <c r="J480" s="37" t="str">
        <f>Riferimenti!N474</f>
        <v/>
      </c>
      <c r="K480" s="37" t="str">
        <f>Riferimenti!O474</f>
        <v/>
      </c>
      <c r="L480" s="37" t="str">
        <f>Riferimenti!P474</f>
        <v/>
      </c>
      <c r="M480" s="37" t="str">
        <f>Riferimenti!Q474</f>
        <v/>
      </c>
      <c r="N480" s="37" t="str">
        <f>Riferimenti!R474</f>
        <v/>
      </c>
      <c r="O480" s="37" t="str">
        <f>Riferimenti!S474</f>
        <v/>
      </c>
      <c r="P480" s="37" t="str">
        <f>Riferimenti!T474</f>
        <v/>
      </c>
      <c r="Q480" s="37" t="str">
        <f>Riferimenti!U474</f>
        <v/>
      </c>
      <c r="U480" s="2" t="b">
        <f t="shared" si="7"/>
        <v>1</v>
      </c>
    </row>
    <row r="481" spans="2:21" ht="37.5" hidden="1" customHeight="1" x14ac:dyDescent="0.2">
      <c r="B481" s="31" t="s">
        <v>1075</v>
      </c>
      <c r="C481" s="32" t="str">
        <f ca="1">Riferimenti!G475</f>
        <v/>
      </c>
      <c r="D481" s="32" t="str">
        <f>Riferimenti!H475</f>
        <v/>
      </c>
      <c r="E481" s="33" t="e">
        <f>VLOOKUP(Riferimenti!I475,Riferimenti!$A$2:$B$6,2,0)</f>
        <v>#N/A</v>
      </c>
      <c r="F481" s="32" t="str">
        <f>Riferimenti!J475</f>
        <v/>
      </c>
      <c r="G481" s="33" t="e">
        <f ca="1">VLOOKUP(Riferimenti!K475,Riferimenti!$A$20:$B$23,2,0)</f>
        <v>#N/A</v>
      </c>
      <c r="H481" s="37" t="str">
        <f>Riferimenti!L475</f>
        <v/>
      </c>
      <c r="I481" s="37" t="str">
        <f>Riferimenti!M475</f>
        <v/>
      </c>
      <c r="J481" s="37" t="str">
        <f>Riferimenti!N475</f>
        <v/>
      </c>
      <c r="K481" s="37" t="str">
        <f>Riferimenti!O475</f>
        <v/>
      </c>
      <c r="L481" s="37" t="str">
        <f>Riferimenti!P475</f>
        <v/>
      </c>
      <c r="M481" s="37" t="str">
        <f>Riferimenti!Q475</f>
        <v/>
      </c>
      <c r="N481" s="37" t="str">
        <f>Riferimenti!R475</f>
        <v/>
      </c>
      <c r="O481" s="37" t="str">
        <f>Riferimenti!S475</f>
        <v/>
      </c>
      <c r="P481" s="37" t="str">
        <f>Riferimenti!T475</f>
        <v/>
      </c>
      <c r="Q481" s="37" t="str">
        <f>Riferimenti!U475</f>
        <v/>
      </c>
      <c r="U481" s="2" t="b">
        <f t="shared" si="7"/>
        <v>1</v>
      </c>
    </row>
    <row r="482" spans="2:21" ht="37.5" hidden="1" customHeight="1" x14ac:dyDescent="0.2">
      <c r="B482" s="31" t="s">
        <v>1076</v>
      </c>
      <c r="C482" s="32" t="str">
        <f ca="1">Riferimenti!G476</f>
        <v/>
      </c>
      <c r="D482" s="32" t="str">
        <f>Riferimenti!H476</f>
        <v/>
      </c>
      <c r="E482" s="33" t="e">
        <f>VLOOKUP(Riferimenti!I476,Riferimenti!$A$2:$B$6,2,0)</f>
        <v>#N/A</v>
      </c>
      <c r="F482" s="32" t="str">
        <f>Riferimenti!J476</f>
        <v/>
      </c>
      <c r="G482" s="33" t="e">
        <f ca="1">VLOOKUP(Riferimenti!K476,Riferimenti!$A$20:$B$23,2,0)</f>
        <v>#N/A</v>
      </c>
      <c r="H482" s="37" t="str">
        <f>Riferimenti!L476</f>
        <v/>
      </c>
      <c r="I482" s="37" t="str">
        <f>Riferimenti!M476</f>
        <v/>
      </c>
      <c r="J482" s="37" t="str">
        <f>Riferimenti!N476</f>
        <v/>
      </c>
      <c r="K482" s="37" t="str">
        <f>Riferimenti!O476</f>
        <v/>
      </c>
      <c r="L482" s="37" t="str">
        <f>Riferimenti!P476</f>
        <v/>
      </c>
      <c r="M482" s="37" t="str">
        <f>Riferimenti!Q476</f>
        <v/>
      </c>
      <c r="N482" s="37" t="str">
        <f>Riferimenti!R476</f>
        <v/>
      </c>
      <c r="O482" s="37" t="str">
        <f>Riferimenti!S476</f>
        <v/>
      </c>
      <c r="P482" s="37" t="str">
        <f>Riferimenti!T476</f>
        <v/>
      </c>
      <c r="Q482" s="37" t="str">
        <f>Riferimenti!U476</f>
        <v/>
      </c>
      <c r="U482" s="2" t="b">
        <f t="shared" si="7"/>
        <v>1</v>
      </c>
    </row>
    <row r="483" spans="2:21" ht="37.5" hidden="1" customHeight="1" x14ac:dyDescent="0.2">
      <c r="B483" s="31" t="s">
        <v>1077</v>
      </c>
      <c r="C483" s="32" t="str">
        <f ca="1">Riferimenti!G477</f>
        <v/>
      </c>
      <c r="D483" s="32" t="str">
        <f>Riferimenti!H477</f>
        <v/>
      </c>
      <c r="E483" s="33" t="e">
        <f>VLOOKUP(Riferimenti!I477,Riferimenti!$A$2:$B$6,2,0)</f>
        <v>#N/A</v>
      </c>
      <c r="F483" s="32" t="str">
        <f>Riferimenti!J477</f>
        <v/>
      </c>
      <c r="G483" s="33" t="e">
        <f ca="1">VLOOKUP(Riferimenti!K477,Riferimenti!$A$20:$B$23,2,0)</f>
        <v>#N/A</v>
      </c>
      <c r="H483" s="37" t="str">
        <f>Riferimenti!L477</f>
        <v/>
      </c>
      <c r="I483" s="37" t="str">
        <f>Riferimenti!M477</f>
        <v/>
      </c>
      <c r="J483" s="37" t="str">
        <f>Riferimenti!N477</f>
        <v/>
      </c>
      <c r="K483" s="37" t="str">
        <f>Riferimenti!O477</f>
        <v/>
      </c>
      <c r="L483" s="37" t="str">
        <f>Riferimenti!P477</f>
        <v/>
      </c>
      <c r="M483" s="37" t="str">
        <f>Riferimenti!Q477</f>
        <v/>
      </c>
      <c r="N483" s="37" t="str">
        <f>Riferimenti!R477</f>
        <v/>
      </c>
      <c r="O483" s="37" t="str">
        <f>Riferimenti!S477</f>
        <v/>
      </c>
      <c r="P483" s="37" t="str">
        <f>Riferimenti!T477</f>
        <v/>
      </c>
      <c r="Q483" s="37" t="str">
        <f>Riferimenti!U477</f>
        <v/>
      </c>
      <c r="U483" s="2" t="b">
        <f t="shared" si="7"/>
        <v>1</v>
      </c>
    </row>
    <row r="484" spans="2:21" ht="37.5" hidden="1" customHeight="1" x14ac:dyDescent="0.2">
      <c r="B484" s="31" t="s">
        <v>1078</v>
      </c>
      <c r="C484" s="32" t="str">
        <f ca="1">Riferimenti!G478</f>
        <v/>
      </c>
      <c r="D484" s="32" t="str">
        <f>Riferimenti!H478</f>
        <v/>
      </c>
      <c r="E484" s="33" t="e">
        <f>VLOOKUP(Riferimenti!I478,Riferimenti!$A$2:$B$6,2,0)</f>
        <v>#N/A</v>
      </c>
      <c r="F484" s="32" t="str">
        <f>Riferimenti!J478</f>
        <v/>
      </c>
      <c r="G484" s="33" t="e">
        <f ca="1">VLOOKUP(Riferimenti!K478,Riferimenti!$A$20:$B$23,2,0)</f>
        <v>#N/A</v>
      </c>
      <c r="H484" s="37" t="str">
        <f>Riferimenti!L478</f>
        <v/>
      </c>
      <c r="I484" s="37" t="str">
        <f>Riferimenti!M478</f>
        <v/>
      </c>
      <c r="J484" s="37" t="str">
        <f>Riferimenti!N478</f>
        <v/>
      </c>
      <c r="K484" s="37" t="str">
        <f>Riferimenti!O478</f>
        <v/>
      </c>
      <c r="L484" s="37" t="str">
        <f>Riferimenti!P478</f>
        <v/>
      </c>
      <c r="M484" s="37" t="str">
        <f>Riferimenti!Q478</f>
        <v/>
      </c>
      <c r="N484" s="37" t="str">
        <f>Riferimenti!R478</f>
        <v/>
      </c>
      <c r="O484" s="37" t="str">
        <f>Riferimenti!S478</f>
        <v/>
      </c>
      <c r="P484" s="37" t="str">
        <f>Riferimenti!T478</f>
        <v/>
      </c>
      <c r="Q484" s="37" t="str">
        <f>Riferimenti!U478</f>
        <v/>
      </c>
      <c r="U484" s="2" t="b">
        <f t="shared" si="7"/>
        <v>1</v>
      </c>
    </row>
    <row r="485" spans="2:21" ht="37.5" hidden="1" customHeight="1" x14ac:dyDescent="0.2">
      <c r="B485" s="31" t="s">
        <v>1079</v>
      </c>
      <c r="C485" s="32" t="str">
        <f ca="1">Riferimenti!G479</f>
        <v/>
      </c>
      <c r="D485" s="32" t="str">
        <f>Riferimenti!H479</f>
        <v/>
      </c>
      <c r="E485" s="33" t="e">
        <f>VLOOKUP(Riferimenti!I479,Riferimenti!$A$2:$B$6,2,0)</f>
        <v>#N/A</v>
      </c>
      <c r="F485" s="32" t="str">
        <f>Riferimenti!J479</f>
        <v/>
      </c>
      <c r="G485" s="33" t="e">
        <f ca="1">VLOOKUP(Riferimenti!K479,Riferimenti!$A$20:$B$23,2,0)</f>
        <v>#N/A</v>
      </c>
      <c r="H485" s="37" t="str">
        <f>Riferimenti!L479</f>
        <v/>
      </c>
      <c r="I485" s="37" t="str">
        <f>Riferimenti!M479</f>
        <v/>
      </c>
      <c r="J485" s="37" t="str">
        <f>Riferimenti!N479</f>
        <v/>
      </c>
      <c r="K485" s="37" t="str">
        <f>Riferimenti!O479</f>
        <v/>
      </c>
      <c r="L485" s="37" t="str">
        <f>Riferimenti!P479</f>
        <v/>
      </c>
      <c r="M485" s="37" t="str">
        <f>Riferimenti!Q479</f>
        <v/>
      </c>
      <c r="N485" s="37" t="str">
        <f>Riferimenti!R479</f>
        <v/>
      </c>
      <c r="O485" s="37" t="str">
        <f>Riferimenti!S479</f>
        <v/>
      </c>
      <c r="P485" s="37" t="str">
        <f>Riferimenti!T479</f>
        <v/>
      </c>
      <c r="Q485" s="37" t="str">
        <f>Riferimenti!U479</f>
        <v/>
      </c>
      <c r="U485" s="2" t="b">
        <f t="shared" si="7"/>
        <v>1</v>
      </c>
    </row>
    <row r="486" spans="2:21" ht="37.5" hidden="1" customHeight="1" x14ac:dyDescent="0.2">
      <c r="B486" s="31" t="s">
        <v>1080</v>
      </c>
      <c r="C486" s="32" t="str">
        <f ca="1">Riferimenti!G480</f>
        <v/>
      </c>
      <c r="D486" s="32" t="str">
        <f>Riferimenti!H480</f>
        <v/>
      </c>
      <c r="E486" s="33" t="e">
        <f>VLOOKUP(Riferimenti!I480,Riferimenti!$A$2:$B$6,2,0)</f>
        <v>#N/A</v>
      </c>
      <c r="F486" s="32" t="str">
        <f>Riferimenti!J480</f>
        <v/>
      </c>
      <c r="G486" s="33" t="e">
        <f ca="1">VLOOKUP(Riferimenti!K480,Riferimenti!$A$20:$B$23,2,0)</f>
        <v>#N/A</v>
      </c>
      <c r="H486" s="37" t="str">
        <f>Riferimenti!L480</f>
        <v/>
      </c>
      <c r="I486" s="37" t="str">
        <f>Riferimenti!M480</f>
        <v/>
      </c>
      <c r="J486" s="37" t="str">
        <f>Riferimenti!N480</f>
        <v/>
      </c>
      <c r="K486" s="37" t="str">
        <f>Riferimenti!O480</f>
        <v/>
      </c>
      <c r="L486" s="37" t="str">
        <f>Riferimenti!P480</f>
        <v/>
      </c>
      <c r="M486" s="37" t="str">
        <f>Riferimenti!Q480</f>
        <v/>
      </c>
      <c r="N486" s="37" t="str">
        <f>Riferimenti!R480</f>
        <v/>
      </c>
      <c r="O486" s="37" t="str">
        <f>Riferimenti!S480</f>
        <v/>
      </c>
      <c r="P486" s="37" t="str">
        <f>Riferimenti!T480</f>
        <v/>
      </c>
      <c r="Q486" s="37" t="str">
        <f>Riferimenti!U480</f>
        <v/>
      </c>
      <c r="U486" s="2" t="b">
        <f t="shared" si="7"/>
        <v>1</v>
      </c>
    </row>
    <row r="487" spans="2:21" ht="37.5" hidden="1" customHeight="1" x14ac:dyDescent="0.2">
      <c r="B487" s="31" t="s">
        <v>1081</v>
      </c>
      <c r="C487" s="32" t="str">
        <f ca="1">Riferimenti!G481</f>
        <v/>
      </c>
      <c r="D487" s="32" t="str">
        <f>Riferimenti!H481</f>
        <v/>
      </c>
      <c r="E487" s="33" t="e">
        <f>VLOOKUP(Riferimenti!I481,Riferimenti!$A$2:$B$6,2,0)</f>
        <v>#N/A</v>
      </c>
      <c r="F487" s="32" t="str">
        <f>Riferimenti!J481</f>
        <v/>
      </c>
      <c r="G487" s="33" t="e">
        <f ca="1">VLOOKUP(Riferimenti!K481,Riferimenti!$A$20:$B$23,2,0)</f>
        <v>#N/A</v>
      </c>
      <c r="H487" s="37" t="str">
        <f>Riferimenti!L481</f>
        <v/>
      </c>
      <c r="I487" s="37" t="str">
        <f>Riferimenti!M481</f>
        <v/>
      </c>
      <c r="J487" s="37" t="str">
        <f>Riferimenti!N481</f>
        <v/>
      </c>
      <c r="K487" s="37" t="str">
        <f>Riferimenti!O481</f>
        <v/>
      </c>
      <c r="L487" s="37" t="str">
        <f>Riferimenti!P481</f>
        <v/>
      </c>
      <c r="M487" s="37" t="str">
        <f>Riferimenti!Q481</f>
        <v/>
      </c>
      <c r="N487" s="37" t="str">
        <f>Riferimenti!R481</f>
        <v/>
      </c>
      <c r="O487" s="37" t="str">
        <f>Riferimenti!S481</f>
        <v/>
      </c>
      <c r="P487" s="37" t="str">
        <f>Riferimenti!T481</f>
        <v/>
      </c>
      <c r="Q487" s="37" t="str">
        <f>Riferimenti!U481</f>
        <v/>
      </c>
      <c r="U487" s="2" t="b">
        <f t="shared" si="7"/>
        <v>1</v>
      </c>
    </row>
    <row r="488" spans="2:21" ht="15" hidden="1" customHeight="1" x14ac:dyDescent="0.2"/>
    <row r="489" spans="2:21" ht="15" hidden="1" customHeight="1" x14ac:dyDescent="0.2"/>
    <row r="490" spans="2:21" ht="15" hidden="1" customHeight="1" x14ac:dyDescent="0.2"/>
    <row r="491" spans="2:21" ht="15" hidden="1" customHeight="1" x14ac:dyDescent="0.2"/>
    <row r="492" spans="2:21" ht="15" hidden="1" customHeight="1" x14ac:dyDescent="0.2"/>
    <row r="493" spans="2:21" ht="15" hidden="1" customHeight="1" x14ac:dyDescent="0.2"/>
    <row r="494" spans="2:21" ht="15" hidden="1" customHeight="1" x14ac:dyDescent="0.2"/>
    <row r="495" spans="2:21" ht="15" hidden="1" customHeight="1" x14ac:dyDescent="0.2"/>
    <row r="496" spans="2:21" ht="15" hidden="1" customHeight="1" x14ac:dyDescent="0.2"/>
    <row r="497" ht="15" hidden="1" customHeight="1" x14ac:dyDescent="0.2"/>
    <row r="498" ht="15" hidden="1" customHeight="1" x14ac:dyDescent="0.2"/>
  </sheetData>
  <sheetProtection algorithmName="SHA-1" hashValue="Vm2DHHtfIX5hfydvhi1VwOkXwcE=" saltValue="CMIUKAuWmCV/cwpJcDEQOA==" spinCount="100000" sheet="1" objects="1" scenarios="1"/>
  <autoFilter ref="U1:U487">
    <filterColumn colId="0">
      <filters>
        <filter val="FALSE"/>
      </filters>
    </filterColumn>
  </autoFilter>
  <mergeCells count="2">
    <mergeCell ref="B4:Q4"/>
    <mergeCell ref="B5:Q5"/>
  </mergeCells>
  <hyperlinks>
    <hyperlink ref="G2" location="'Indice sezioni'!A1" display="Torna all'indice"/>
  </hyperlinks>
  <pageMargins left="0.25" right="0.25" top="0.75" bottom="0.75" header="0.3" footer="0.3"/>
  <pageSetup paperSize="9"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 id="{CE893676-313F-41CA-B9EC-63EBF0064042}">
            <xm:f>OR(I$7&lt;YEAR('Anagrafica Progetto'!$H$77),I$7+1&gt;YEAR('Anagrafica Progetto'!$H$80))</xm:f>
            <x14:dxf>
              <fill>
                <patternFill patternType="mediumGray"/>
              </fill>
            </x14:dxf>
          </x14:cfRule>
          <xm:sqref>I8:P487</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B1:S628"/>
  <sheetViews>
    <sheetView showGridLines="0" workbookViewId="0">
      <selection activeCell="E11" sqref="E11:G11"/>
    </sheetView>
  </sheetViews>
  <sheetFormatPr defaultColWidth="9.140625" defaultRowHeight="15" customHeight="1" x14ac:dyDescent="0.2"/>
  <cols>
    <col min="1" max="1" width="1.42578125" style="2" customWidth="1"/>
    <col min="2" max="13" width="8.140625" style="2" customWidth="1"/>
    <col min="14" max="14" width="9.140625" style="2"/>
    <col min="15" max="15" width="0" style="2" hidden="1" customWidth="1"/>
    <col min="16" max="19" width="9.140625" style="2" hidden="1" customWidth="1"/>
    <col min="20" max="20" width="0" style="2" hidden="1" customWidth="1"/>
    <col min="21" max="16384" width="9.140625" style="2"/>
  </cols>
  <sheetData>
    <row r="1" spans="2:17" ht="7.5" customHeight="1" x14ac:dyDescent="0.2"/>
    <row r="2" spans="2:17" ht="15" customHeight="1" x14ac:dyDescent="0.2">
      <c r="G2" s="3" t="s">
        <v>13</v>
      </c>
      <c r="I2" s="14"/>
      <c r="M2" s="15"/>
    </row>
    <row r="4" spans="2:17" ht="15" customHeight="1" x14ac:dyDescent="0.2">
      <c r="B4" s="89" t="s">
        <v>579</v>
      </c>
      <c r="C4" s="90"/>
      <c r="D4" s="90"/>
      <c r="E4" s="90"/>
      <c r="F4" s="90"/>
      <c r="G4" s="90"/>
      <c r="H4" s="90"/>
      <c r="I4" s="90"/>
      <c r="J4" s="90"/>
      <c r="K4" s="90"/>
      <c r="L4" s="90"/>
      <c r="M4" s="91"/>
    </row>
    <row r="7" spans="2:17" ht="15" customHeight="1" x14ac:dyDescent="0.2">
      <c r="B7" s="177" t="s">
        <v>522</v>
      </c>
      <c r="C7" s="177"/>
      <c r="D7" s="177"/>
      <c r="E7" s="177"/>
      <c r="F7" s="177"/>
      <c r="G7" s="177"/>
      <c r="H7" s="177"/>
      <c r="I7" s="177"/>
      <c r="J7" s="177"/>
      <c r="K7" s="177"/>
      <c r="L7" s="177"/>
      <c r="M7" s="177"/>
      <c r="Q7" s="2" t="b">
        <f>IF(AND(ISBLANK(Obiettivi!$E$48)),FALSE,TRUE)</f>
        <v>0</v>
      </c>
    </row>
    <row r="8" spans="2:17" ht="15" customHeight="1" x14ac:dyDescent="0.2">
      <c r="Q8" s="2" t="b">
        <f>IF(AND(ISBLANK(Obiettivi!$E$48)),FALSE,TRUE)</f>
        <v>0</v>
      </c>
    </row>
    <row r="9" spans="2:17" ht="15" customHeight="1" x14ac:dyDescent="0.2">
      <c r="B9" s="177" t="s">
        <v>520</v>
      </c>
      <c r="C9" s="177"/>
      <c r="D9" s="177"/>
      <c r="E9" s="177"/>
      <c r="F9" s="177"/>
      <c r="G9" s="177"/>
      <c r="H9" s="177"/>
      <c r="I9" s="177"/>
      <c r="J9" s="177"/>
      <c r="K9" s="177"/>
      <c r="L9" s="177"/>
      <c r="M9" s="177"/>
      <c r="Q9" s="2" t="b">
        <f>IF(AND('Anagrafica Progetto'!$Q$84=1,ISBLANK(Obiettivi!$E$49)&lt;&gt;TRUE),FALSE,TRUE)</f>
        <v>0</v>
      </c>
    </row>
    <row r="10" spans="2:17" ht="15" customHeight="1" x14ac:dyDescent="0.2">
      <c r="B10" s="231"/>
      <c r="C10" s="231"/>
      <c r="D10" s="231"/>
      <c r="E10" s="231" t="s">
        <v>129</v>
      </c>
      <c r="F10" s="231"/>
      <c r="G10" s="231"/>
      <c r="H10" s="231" t="s">
        <v>130</v>
      </c>
      <c r="I10" s="231"/>
      <c r="J10" s="231"/>
      <c r="K10" s="231" t="s">
        <v>131</v>
      </c>
      <c r="L10" s="231"/>
      <c r="M10" s="231"/>
      <c r="Q10" s="2" t="b">
        <f>IF(AND('Anagrafica Progetto'!$Q$84=1,ISBLANK(Obiettivi!$E$49)&lt;&gt;TRUE),FALSE,TRUE)</f>
        <v>0</v>
      </c>
    </row>
    <row r="11" spans="2:17" ht="67.5" customHeight="1" x14ac:dyDescent="0.2">
      <c r="B11" s="225" t="s">
        <v>521</v>
      </c>
      <c r="C11" s="226"/>
      <c r="D11" s="227"/>
      <c r="E11" s="267" t="str">
        <f>IF(Obiettivi!$E$49="","",Obiettivi!$E$49)</f>
        <v>Piena conformità del sistema alle aspettative</v>
      </c>
      <c r="F11" s="267"/>
      <c r="G11" s="267"/>
      <c r="H11" s="267" t="str">
        <f>IF(Obiettivi!$E$50="","",Obiettivi!$E$50)</f>
        <v/>
      </c>
      <c r="I11" s="267"/>
      <c r="J11" s="267"/>
      <c r="K11" s="267" t="str">
        <f>IF(Obiettivi!$E$51="","",Obiettivi!$E$51)</f>
        <v/>
      </c>
      <c r="L11" s="267"/>
      <c r="M11" s="267"/>
      <c r="Q11" s="2" t="b">
        <f>IF(AND('Anagrafica Progetto'!$Q$84=1,ISBLANK(Obiettivi!$E$49)&lt;&gt;TRUE),FALSE,TRUE)</f>
        <v>0</v>
      </c>
    </row>
    <row r="12" spans="2:17" ht="82.5" customHeight="1" x14ac:dyDescent="0.2">
      <c r="B12" s="225" t="s">
        <v>383</v>
      </c>
      <c r="C12" s="226"/>
      <c r="D12" s="227"/>
      <c r="E12" s="268" t="s">
        <v>1510</v>
      </c>
      <c r="F12" s="269"/>
      <c r="G12" s="270"/>
      <c r="H12" s="266"/>
      <c r="I12" s="266"/>
      <c r="J12" s="266"/>
      <c r="K12" s="266"/>
      <c r="L12" s="266"/>
      <c r="M12" s="266"/>
      <c r="Q12" s="2" t="b">
        <f>IF(AND('Anagrafica Progetto'!$Q$84=1,ISBLANK(Obiettivi!$E$49)&lt;&gt;TRUE),FALSE,TRUE)</f>
        <v>0</v>
      </c>
    </row>
    <row r="13" spans="2:17" ht="15" customHeight="1" x14ac:dyDescent="0.2">
      <c r="B13" s="225" t="s">
        <v>384</v>
      </c>
      <c r="C13" s="226"/>
      <c r="D13" s="227"/>
      <c r="E13" s="268" t="s">
        <v>391</v>
      </c>
      <c r="F13" s="269"/>
      <c r="G13" s="270"/>
      <c r="H13" s="268"/>
      <c r="I13" s="269"/>
      <c r="J13" s="270"/>
      <c r="K13" s="268"/>
      <c r="L13" s="269"/>
      <c r="M13" s="270"/>
      <c r="Q13" s="2" t="b">
        <f>IF(AND('Anagrafica Progetto'!$Q$84=1,ISBLANK(Obiettivi!$E$49)&lt;&gt;TRUE),FALSE,TRUE)</f>
        <v>0</v>
      </c>
    </row>
    <row r="14" spans="2:17" ht="30" customHeight="1" x14ac:dyDescent="0.2">
      <c r="B14" s="225" t="s">
        <v>385</v>
      </c>
      <c r="C14" s="226"/>
      <c r="D14" s="227"/>
      <c r="E14" s="266" t="s">
        <v>1519</v>
      </c>
      <c r="F14" s="266"/>
      <c r="G14" s="266"/>
      <c r="H14" s="266"/>
      <c r="I14" s="266"/>
      <c r="J14" s="266"/>
      <c r="K14" s="266"/>
      <c r="L14" s="266"/>
      <c r="M14" s="266"/>
      <c r="Q14" s="2" t="b">
        <f>IF(AND('Anagrafica Progetto'!$Q$84=1,ISBLANK(Obiettivi!$E$49)&lt;&gt;TRUE),FALSE,TRUE)</f>
        <v>0</v>
      </c>
    </row>
    <row r="15" spans="2:17" ht="15" customHeight="1" x14ac:dyDescent="0.2">
      <c r="B15" s="225" t="s">
        <v>396</v>
      </c>
      <c r="C15" s="226"/>
      <c r="D15" s="227"/>
      <c r="E15" s="267" t="str">
        <f>IF(E11="","","Tutte")</f>
        <v>Tutte</v>
      </c>
      <c r="F15" s="267"/>
      <c r="G15" s="267"/>
      <c r="H15" s="267" t="str">
        <f>IF(H11="","","Tutte")</f>
        <v/>
      </c>
      <c r="I15" s="267"/>
      <c r="J15" s="267"/>
      <c r="K15" s="267" t="str">
        <f>IF(K11="","","Tutte")</f>
        <v/>
      </c>
      <c r="L15" s="267"/>
      <c r="M15" s="267"/>
      <c r="Q15" s="2" t="b">
        <f>IF(AND('Anagrafica Progetto'!$Q$84=1,ISBLANK(Obiettivi!$E$49)&lt;&gt;TRUE),FALSE,TRUE)</f>
        <v>0</v>
      </c>
    </row>
    <row r="16" spans="2:17" ht="15" customHeight="1" x14ac:dyDescent="0.2">
      <c r="B16" s="225" t="s">
        <v>386</v>
      </c>
      <c r="C16" s="226"/>
      <c r="D16" s="227"/>
      <c r="E16" s="265">
        <v>0</v>
      </c>
      <c r="F16" s="265"/>
      <c r="G16" s="265"/>
      <c r="H16" s="265"/>
      <c r="I16" s="265"/>
      <c r="J16" s="265"/>
      <c r="K16" s="265"/>
      <c r="L16" s="265"/>
      <c r="M16" s="265"/>
      <c r="Q16" s="2" t="b">
        <f>IF(AND('Anagrafica Progetto'!$Q$84=1,ISBLANK(Obiettivi!$E$49)&lt;&gt;TRUE),FALSE,TRUE)</f>
        <v>0</v>
      </c>
    </row>
    <row r="17" spans="2:18" ht="15" customHeight="1" x14ac:dyDescent="0.2">
      <c r="B17" s="225">
        <v>2015</v>
      </c>
      <c r="C17" s="226"/>
      <c r="D17" s="227"/>
      <c r="E17" s="265">
        <v>0</v>
      </c>
      <c r="F17" s="265"/>
      <c r="G17" s="265"/>
      <c r="H17" s="265"/>
      <c r="I17" s="265"/>
      <c r="J17" s="265"/>
      <c r="K17" s="265"/>
      <c r="L17" s="265"/>
      <c r="M17" s="265"/>
      <c r="Q17" s="2" t="b">
        <f>IF(AND('Anagrafica Progetto'!$Q$84=1,R17=FALSE,ISBLANK(Obiettivi!$E$49)&lt;&gt;TRUE),FALSE,TRUE)</f>
        <v>1</v>
      </c>
      <c r="R17" s="2" t="b">
        <f>IF(OR('Anagrafica Progetto'!$H$77="",'Anagrafica Progetto'!$H$80=""),TRUE,IF(AND(B17&gt;=YEAR('Anagrafica Progetto'!$H$77),B17&lt;YEAR('Anagrafica Progetto'!$H$80)),FALSE,TRUE))</f>
        <v>1</v>
      </c>
    </row>
    <row r="18" spans="2:18" ht="15" customHeight="1" x14ac:dyDescent="0.2">
      <c r="B18" s="225">
        <v>2016</v>
      </c>
      <c r="C18" s="226"/>
      <c r="D18" s="227"/>
      <c r="E18" s="265">
        <v>0</v>
      </c>
      <c r="F18" s="265"/>
      <c r="G18" s="265"/>
      <c r="H18" s="265"/>
      <c r="I18" s="265"/>
      <c r="J18" s="265"/>
      <c r="K18" s="265"/>
      <c r="L18" s="265"/>
      <c r="M18" s="265"/>
      <c r="Q18" s="2" t="b">
        <f>IF(AND('Anagrafica Progetto'!$Q$84=1,R18=FALSE,ISBLANK(Obiettivi!$E$49)&lt;&gt;TRUE),FALSE,TRUE)</f>
        <v>0</v>
      </c>
      <c r="R18" s="2" t="b">
        <f>IF(OR('Anagrafica Progetto'!$H$77="",'Anagrafica Progetto'!$H$80=""),TRUE,IF(AND(B18&gt;=YEAR('Anagrafica Progetto'!$H$77),B18&lt;YEAR('Anagrafica Progetto'!$H$80)),FALSE,TRUE))</f>
        <v>0</v>
      </c>
    </row>
    <row r="19" spans="2:18" ht="15" customHeight="1" x14ac:dyDescent="0.2">
      <c r="B19" s="225">
        <v>2017</v>
      </c>
      <c r="C19" s="226"/>
      <c r="D19" s="227"/>
      <c r="E19" s="265">
        <v>0</v>
      </c>
      <c r="F19" s="265"/>
      <c r="G19" s="265"/>
      <c r="H19" s="265"/>
      <c r="I19" s="265"/>
      <c r="J19" s="265"/>
      <c r="K19" s="265"/>
      <c r="L19" s="265"/>
      <c r="M19" s="265"/>
      <c r="Q19" s="2" t="b">
        <f>IF(AND('Anagrafica Progetto'!$Q$84=1,R19=FALSE,ISBLANK(Obiettivi!$E$49)&lt;&gt;TRUE),FALSE,TRUE)</f>
        <v>0</v>
      </c>
      <c r="R19" s="2" t="b">
        <f>IF(OR('Anagrafica Progetto'!$H$77="",'Anagrafica Progetto'!$H$80=""),TRUE,IF(AND(B19&gt;=YEAR('Anagrafica Progetto'!$H$77),B19&lt;YEAR('Anagrafica Progetto'!$H$80)),FALSE,TRUE))</f>
        <v>0</v>
      </c>
    </row>
    <row r="20" spans="2:18" ht="15" customHeight="1" x14ac:dyDescent="0.2">
      <c r="B20" s="225">
        <v>2018</v>
      </c>
      <c r="C20" s="226"/>
      <c r="D20" s="227"/>
      <c r="E20" s="265">
        <v>0</v>
      </c>
      <c r="F20" s="265"/>
      <c r="G20" s="265"/>
      <c r="H20" s="265"/>
      <c r="I20" s="265"/>
      <c r="J20" s="265"/>
      <c r="K20" s="265"/>
      <c r="L20" s="265"/>
      <c r="M20" s="265"/>
      <c r="Q20" s="2" t="b">
        <f>IF(AND('Anagrafica Progetto'!$Q$84=1,R20=FALSE,ISBLANK(Obiettivi!$E$49)&lt;&gt;TRUE),FALSE,TRUE)</f>
        <v>0</v>
      </c>
      <c r="R20" s="2" t="b">
        <f>IF(OR('Anagrafica Progetto'!$H$77="",'Anagrafica Progetto'!$H$80=""),TRUE,IF(AND(B20&gt;=YEAR('Anagrafica Progetto'!$H$77),B20&lt;YEAR('Anagrafica Progetto'!$H$80)),FALSE,TRUE))</f>
        <v>0</v>
      </c>
    </row>
    <row r="21" spans="2:18" ht="15" customHeight="1" x14ac:dyDescent="0.2">
      <c r="B21" s="225">
        <v>2019</v>
      </c>
      <c r="C21" s="226"/>
      <c r="D21" s="227"/>
      <c r="E21" s="265">
        <v>0</v>
      </c>
      <c r="F21" s="265"/>
      <c r="G21" s="265"/>
      <c r="H21" s="265"/>
      <c r="I21" s="265"/>
      <c r="J21" s="265"/>
      <c r="K21" s="265"/>
      <c r="L21" s="265"/>
      <c r="M21" s="265"/>
      <c r="Q21" s="2" t="b">
        <f>IF(AND('Anagrafica Progetto'!$Q$84=1,R21=FALSE,ISBLANK(Obiettivi!$E$49)&lt;&gt;TRUE),FALSE,TRUE)</f>
        <v>0</v>
      </c>
      <c r="R21" s="2" t="b">
        <f>IF(OR('Anagrafica Progetto'!$H$77="",'Anagrafica Progetto'!$H$80=""),TRUE,IF(AND(B21&gt;=YEAR('Anagrafica Progetto'!$H$77),B21&lt;YEAR('Anagrafica Progetto'!$H$80)),FALSE,TRUE))</f>
        <v>0</v>
      </c>
    </row>
    <row r="22" spans="2:18" ht="15" customHeight="1" x14ac:dyDescent="0.2">
      <c r="B22" s="225">
        <v>2020</v>
      </c>
      <c r="C22" s="226"/>
      <c r="D22" s="227"/>
      <c r="E22" s="265">
        <v>0</v>
      </c>
      <c r="F22" s="265"/>
      <c r="G22" s="265"/>
      <c r="H22" s="265"/>
      <c r="I22" s="265"/>
      <c r="J22" s="265"/>
      <c r="K22" s="265"/>
      <c r="L22" s="265"/>
      <c r="M22" s="265"/>
      <c r="Q22" s="2" t="b">
        <f>IF(AND('Anagrafica Progetto'!$Q$84=1,R22=FALSE,ISBLANK(Obiettivi!$E$49)&lt;&gt;TRUE),FALSE,TRUE)</f>
        <v>0</v>
      </c>
      <c r="R22" s="2" t="b">
        <f>IF(OR('Anagrafica Progetto'!$H$77="",'Anagrafica Progetto'!$H$80=""),TRUE,IF(AND(B22&gt;=YEAR('Anagrafica Progetto'!$H$77),B22&lt;YEAR('Anagrafica Progetto'!$H$80)),FALSE,TRUE))</f>
        <v>0</v>
      </c>
    </row>
    <row r="23" spans="2:18" ht="15" customHeight="1" x14ac:dyDescent="0.2">
      <c r="B23" s="225">
        <v>2021</v>
      </c>
      <c r="C23" s="226"/>
      <c r="D23" s="227"/>
      <c r="E23" s="265">
        <v>0</v>
      </c>
      <c r="F23" s="265"/>
      <c r="G23" s="265"/>
      <c r="H23" s="265"/>
      <c r="I23" s="265"/>
      <c r="J23" s="265"/>
      <c r="K23" s="265"/>
      <c r="L23" s="265"/>
      <c r="M23" s="265"/>
      <c r="Q23" s="2" t="b">
        <f>IF(AND('Anagrafica Progetto'!$Q$84=1,R23=FALSE,ISBLANK(Obiettivi!$E$49)&lt;&gt;TRUE),FALSE,TRUE)</f>
        <v>0</v>
      </c>
      <c r="R23" s="2" t="b">
        <f>IF(OR('Anagrafica Progetto'!$H$77="",'Anagrafica Progetto'!$H$80=""),TRUE,IF(AND(B23&gt;=YEAR('Anagrafica Progetto'!$H$77),B23&lt;YEAR('Anagrafica Progetto'!$H$80)),FALSE,TRUE))</f>
        <v>0</v>
      </c>
    </row>
    <row r="24" spans="2:18" ht="15" customHeight="1" x14ac:dyDescent="0.2">
      <c r="B24" s="225">
        <v>2022</v>
      </c>
      <c r="C24" s="226"/>
      <c r="D24" s="227"/>
      <c r="E24" s="265">
        <v>0</v>
      </c>
      <c r="F24" s="265"/>
      <c r="G24" s="265"/>
      <c r="H24" s="265"/>
      <c r="I24" s="265"/>
      <c r="J24" s="265"/>
      <c r="K24" s="265"/>
      <c r="L24" s="265"/>
      <c r="M24" s="265"/>
      <c r="Q24" s="2" t="b">
        <f>IF(AND('Anagrafica Progetto'!$Q$84=1,R24=FALSE,ISBLANK(Obiettivi!$E$49)&lt;&gt;TRUE),FALSE,TRUE)</f>
        <v>0</v>
      </c>
      <c r="R24" s="2" t="b">
        <f>IF(OR('Anagrafica Progetto'!$H$77="",'Anagrafica Progetto'!$H$80=""),TRUE,IF(AND(B24&gt;=YEAR('Anagrafica Progetto'!$H$77),B24&lt;YEAR('Anagrafica Progetto'!$H$80)),FALSE,TRUE))</f>
        <v>0</v>
      </c>
    </row>
    <row r="25" spans="2:18" ht="15" customHeight="1" x14ac:dyDescent="0.2">
      <c r="B25" s="225">
        <v>2022</v>
      </c>
      <c r="C25" s="226"/>
      <c r="D25" s="227"/>
      <c r="E25" s="265">
        <v>100</v>
      </c>
      <c r="F25" s="265"/>
      <c r="G25" s="265"/>
      <c r="H25" s="265"/>
      <c r="I25" s="265"/>
      <c r="J25" s="265"/>
      <c r="K25" s="265"/>
      <c r="L25" s="265"/>
      <c r="M25" s="265"/>
    </row>
    <row r="26" spans="2:18" ht="15" customHeight="1" x14ac:dyDescent="0.2">
      <c r="B26" s="225" t="s">
        <v>387</v>
      </c>
      <c r="C26" s="226"/>
      <c r="D26" s="227"/>
      <c r="E26" s="265">
        <v>100</v>
      </c>
      <c r="F26" s="265"/>
      <c r="G26" s="265"/>
      <c r="H26" s="265"/>
      <c r="I26" s="265"/>
      <c r="J26" s="265"/>
      <c r="K26" s="265"/>
      <c r="L26" s="265"/>
      <c r="M26" s="265"/>
      <c r="Q26" s="2" t="b">
        <f>IF(AND('Anagrafica Progetto'!$Q$84=1,ISBLANK(Obiettivi!$E$49)&lt;&gt;TRUE),FALSE,TRUE)</f>
        <v>0</v>
      </c>
    </row>
    <row r="27" spans="2:18" ht="15" customHeight="1" x14ac:dyDescent="0.2">
      <c r="Q27" s="2" t="b">
        <f>IF(AND('Anagrafica Progetto'!$Q$84=1,ISBLANK(Obiettivi!$E$49)&lt;&gt;TRUE),FALSE,TRUE)</f>
        <v>0</v>
      </c>
    </row>
    <row r="28" spans="2:18" ht="15" customHeight="1" x14ac:dyDescent="0.2">
      <c r="Q28" s="2" t="b">
        <f>IF(AND('Anagrafica Progetto'!$Q$84=1,ISBLANK(Obiettivi!$E$49)&lt;&gt;TRUE),FALSE,TRUE)</f>
        <v>0</v>
      </c>
    </row>
    <row r="29" spans="2:18" ht="15" customHeight="1" x14ac:dyDescent="0.2">
      <c r="B29" s="177" t="s">
        <v>520</v>
      </c>
      <c r="C29" s="177"/>
      <c r="D29" s="177"/>
      <c r="E29" s="177"/>
      <c r="F29" s="177"/>
      <c r="G29" s="177"/>
      <c r="H29" s="177"/>
      <c r="I29" s="177"/>
      <c r="J29" s="177"/>
      <c r="K29" s="177"/>
      <c r="L29" s="177"/>
      <c r="M29" s="177"/>
      <c r="Q29" s="2" t="b">
        <f>IF(AND('Anagrafica Progetto'!$Q$84=1,ISBLANK(Obiettivi!$E$52)&lt;&gt;TRUE),FALSE,TRUE)</f>
        <v>1</v>
      </c>
    </row>
    <row r="30" spans="2:18" ht="15" customHeight="1" x14ac:dyDescent="0.2">
      <c r="B30" s="231"/>
      <c r="C30" s="231"/>
      <c r="D30" s="231"/>
      <c r="E30" s="231" t="s">
        <v>132</v>
      </c>
      <c r="F30" s="231"/>
      <c r="G30" s="231"/>
      <c r="H30" s="231" t="s">
        <v>133</v>
      </c>
      <c r="I30" s="231"/>
      <c r="J30" s="231"/>
      <c r="K30" s="231" t="s">
        <v>134</v>
      </c>
      <c r="L30" s="231"/>
      <c r="M30" s="231"/>
      <c r="Q30" s="2" t="b">
        <f>IF(AND('Anagrafica Progetto'!$Q$84=1,ISBLANK(Obiettivi!$E$52)&lt;&gt;TRUE),FALSE,TRUE)</f>
        <v>1</v>
      </c>
    </row>
    <row r="31" spans="2:18" ht="67.5" customHeight="1" x14ac:dyDescent="0.2">
      <c r="B31" s="225" t="s">
        <v>521</v>
      </c>
      <c r="C31" s="226"/>
      <c r="D31" s="227"/>
      <c r="E31" s="267" t="str">
        <f>IF(Obiettivi!$E$52="","",Obiettivi!$E$52)</f>
        <v/>
      </c>
      <c r="F31" s="267"/>
      <c r="G31" s="267"/>
      <c r="H31" s="267" t="str">
        <f>IF(Obiettivi!$E$53="","",Obiettivi!$E$53)</f>
        <v/>
      </c>
      <c r="I31" s="267"/>
      <c r="J31" s="267"/>
      <c r="K31" s="267" t="str">
        <f>IF(Obiettivi!$E$54="","",Obiettivi!$E$54)</f>
        <v/>
      </c>
      <c r="L31" s="267"/>
      <c r="M31" s="267"/>
      <c r="Q31" s="2" t="b">
        <f>IF(AND('Anagrafica Progetto'!$Q$84=1,ISBLANK(Obiettivi!$E$52)&lt;&gt;TRUE),FALSE,TRUE)</f>
        <v>1</v>
      </c>
    </row>
    <row r="32" spans="2:18" ht="82.5" customHeight="1" x14ac:dyDescent="0.2">
      <c r="B32" s="225" t="s">
        <v>383</v>
      </c>
      <c r="C32" s="226"/>
      <c r="D32" s="227"/>
      <c r="E32" s="268"/>
      <c r="F32" s="269"/>
      <c r="G32" s="270"/>
      <c r="H32" s="266"/>
      <c r="I32" s="266"/>
      <c r="J32" s="266"/>
      <c r="K32" s="266"/>
      <c r="L32" s="266"/>
      <c r="M32" s="266"/>
      <c r="Q32" s="2" t="b">
        <f>IF(AND('Anagrafica Progetto'!$Q$84=1,ISBLANK(Obiettivi!$E$52)&lt;&gt;TRUE),FALSE,TRUE)</f>
        <v>1</v>
      </c>
    </row>
    <row r="33" spans="2:18" ht="15" customHeight="1" x14ac:dyDescent="0.2">
      <c r="B33" s="225" t="s">
        <v>384</v>
      </c>
      <c r="C33" s="226"/>
      <c r="D33" s="227"/>
      <c r="E33" s="268"/>
      <c r="F33" s="269"/>
      <c r="G33" s="270"/>
      <c r="H33" s="268"/>
      <c r="I33" s="269"/>
      <c r="J33" s="270"/>
      <c r="K33" s="268"/>
      <c r="L33" s="269"/>
      <c r="M33" s="270"/>
      <c r="Q33" s="2" t="b">
        <f>IF(AND('Anagrafica Progetto'!$Q$84=1,ISBLANK(Obiettivi!$E$52)&lt;&gt;TRUE),FALSE,TRUE)</f>
        <v>1</v>
      </c>
    </row>
    <row r="34" spans="2:18" ht="30" customHeight="1" x14ac:dyDescent="0.2">
      <c r="B34" s="225" t="s">
        <v>385</v>
      </c>
      <c r="C34" s="226"/>
      <c r="D34" s="227"/>
      <c r="E34" s="266"/>
      <c r="F34" s="266"/>
      <c r="G34" s="266"/>
      <c r="H34" s="266"/>
      <c r="I34" s="266"/>
      <c r="J34" s="266"/>
      <c r="K34" s="266"/>
      <c r="L34" s="266"/>
      <c r="M34" s="266"/>
      <c r="Q34" s="2" t="b">
        <f>IF(AND('Anagrafica Progetto'!$Q$84=1,ISBLANK(Obiettivi!$E$52)&lt;&gt;TRUE),FALSE,TRUE)</f>
        <v>1</v>
      </c>
    </row>
    <row r="35" spans="2:18" ht="15" customHeight="1" x14ac:dyDescent="0.2">
      <c r="B35" s="225" t="s">
        <v>396</v>
      </c>
      <c r="C35" s="226"/>
      <c r="D35" s="227"/>
      <c r="E35" s="267" t="str">
        <f>IF(E31="","","Tutte")</f>
        <v/>
      </c>
      <c r="F35" s="267"/>
      <c r="G35" s="267"/>
      <c r="H35" s="267" t="str">
        <f>IF(H31="","","Tutte")</f>
        <v/>
      </c>
      <c r="I35" s="267"/>
      <c r="J35" s="267"/>
      <c r="K35" s="267" t="str">
        <f>IF(K31="","","Tutte")</f>
        <v/>
      </c>
      <c r="L35" s="267"/>
      <c r="M35" s="267"/>
      <c r="Q35" s="2" t="b">
        <f>IF(AND('Anagrafica Progetto'!$Q$84=1,ISBLANK(Obiettivi!$E$52)&lt;&gt;TRUE),FALSE,TRUE)</f>
        <v>1</v>
      </c>
    </row>
    <row r="36" spans="2:18" ht="15" customHeight="1" x14ac:dyDescent="0.2">
      <c r="B36" s="225" t="s">
        <v>386</v>
      </c>
      <c r="C36" s="226"/>
      <c r="D36" s="227"/>
      <c r="E36" s="265"/>
      <c r="F36" s="265"/>
      <c r="G36" s="265"/>
      <c r="H36" s="265"/>
      <c r="I36" s="265"/>
      <c r="J36" s="265"/>
      <c r="K36" s="265"/>
      <c r="L36" s="265"/>
      <c r="M36" s="265"/>
      <c r="Q36" s="2" t="b">
        <f>IF(AND('Anagrafica Progetto'!$Q$84=1,ISBLANK(Obiettivi!$E$52)&lt;&gt;TRUE),FALSE,TRUE)</f>
        <v>1</v>
      </c>
    </row>
    <row r="37" spans="2:18" ht="15" customHeight="1" x14ac:dyDescent="0.2">
      <c r="B37" s="225">
        <v>2015</v>
      </c>
      <c r="C37" s="226"/>
      <c r="D37" s="227"/>
      <c r="E37" s="265"/>
      <c r="F37" s="265"/>
      <c r="G37" s="265"/>
      <c r="H37" s="265"/>
      <c r="I37" s="265"/>
      <c r="J37" s="265"/>
      <c r="K37" s="265"/>
      <c r="L37" s="265"/>
      <c r="M37" s="265"/>
      <c r="Q37" s="2" t="b">
        <f>IF(AND('Anagrafica Progetto'!$Q$84=1,R37=FALSE,ISBLANK(Obiettivi!$E$52)&lt;&gt;TRUE),FALSE,TRUE)</f>
        <v>1</v>
      </c>
      <c r="R37" s="2" t="b">
        <f>IF(OR('Anagrafica Progetto'!$H$77="",'Anagrafica Progetto'!$H$80=""),TRUE,IF(AND(B37&gt;=YEAR('Anagrafica Progetto'!$H$77),B37&lt;YEAR('Anagrafica Progetto'!$H$80)),FALSE,TRUE))</f>
        <v>1</v>
      </c>
    </row>
    <row r="38" spans="2:18" ht="15" customHeight="1" x14ac:dyDescent="0.2">
      <c r="B38" s="225">
        <v>2016</v>
      </c>
      <c r="C38" s="226"/>
      <c r="D38" s="227"/>
      <c r="E38" s="265"/>
      <c r="F38" s="265"/>
      <c r="G38" s="265"/>
      <c r="H38" s="265"/>
      <c r="I38" s="265"/>
      <c r="J38" s="265"/>
      <c r="K38" s="265"/>
      <c r="L38" s="265"/>
      <c r="M38" s="265"/>
      <c r="Q38" s="2" t="b">
        <f>IF(AND('Anagrafica Progetto'!$Q$84=1,R38=FALSE,ISBLANK(Obiettivi!$E$52)&lt;&gt;TRUE),FALSE,TRUE)</f>
        <v>1</v>
      </c>
      <c r="R38" s="2" t="b">
        <f>IF(OR('Anagrafica Progetto'!$H$77="",'Anagrafica Progetto'!$H$80=""),TRUE,IF(AND(B38&gt;=YEAR('Anagrafica Progetto'!$H$77),B38&lt;YEAR('Anagrafica Progetto'!$H$80)),FALSE,TRUE))</f>
        <v>0</v>
      </c>
    </row>
    <row r="39" spans="2:18" ht="15" customHeight="1" x14ac:dyDescent="0.2">
      <c r="B39" s="225">
        <v>2017</v>
      </c>
      <c r="C39" s="226"/>
      <c r="D39" s="227"/>
      <c r="E39" s="265"/>
      <c r="F39" s="265"/>
      <c r="G39" s="265"/>
      <c r="H39" s="265"/>
      <c r="I39" s="265"/>
      <c r="J39" s="265"/>
      <c r="K39" s="265"/>
      <c r="L39" s="265"/>
      <c r="M39" s="265"/>
      <c r="Q39" s="2" t="b">
        <f>IF(AND('Anagrafica Progetto'!$Q$84=1,R39=FALSE,ISBLANK(Obiettivi!$E$52)&lt;&gt;TRUE),FALSE,TRUE)</f>
        <v>1</v>
      </c>
      <c r="R39" s="2" t="b">
        <f>IF(OR('Anagrafica Progetto'!$H$77="",'Anagrafica Progetto'!$H$80=""),TRUE,IF(AND(B39&gt;=YEAR('Anagrafica Progetto'!$H$77),B39&lt;YEAR('Anagrafica Progetto'!$H$80)),FALSE,TRUE))</f>
        <v>0</v>
      </c>
    </row>
    <row r="40" spans="2:18" ht="15" customHeight="1" x14ac:dyDescent="0.2">
      <c r="B40" s="225">
        <v>2018</v>
      </c>
      <c r="C40" s="226"/>
      <c r="D40" s="227"/>
      <c r="E40" s="265"/>
      <c r="F40" s="265"/>
      <c r="G40" s="265"/>
      <c r="H40" s="265"/>
      <c r="I40" s="265"/>
      <c r="J40" s="265"/>
      <c r="K40" s="265"/>
      <c r="L40" s="265"/>
      <c r="M40" s="265"/>
      <c r="Q40" s="2" t="b">
        <f>IF(AND('Anagrafica Progetto'!$Q$84=1,R40=FALSE,ISBLANK(Obiettivi!$E$52)&lt;&gt;TRUE),FALSE,TRUE)</f>
        <v>1</v>
      </c>
      <c r="R40" s="2" t="b">
        <f>IF(OR('Anagrafica Progetto'!$H$77="",'Anagrafica Progetto'!$H$80=""),TRUE,IF(AND(B40&gt;=YEAR('Anagrafica Progetto'!$H$77),B40&lt;YEAR('Anagrafica Progetto'!$H$80)),FALSE,TRUE))</f>
        <v>0</v>
      </c>
    </row>
    <row r="41" spans="2:18" ht="15" customHeight="1" x14ac:dyDescent="0.2">
      <c r="B41" s="225">
        <v>2019</v>
      </c>
      <c r="C41" s="226"/>
      <c r="D41" s="227"/>
      <c r="E41" s="265"/>
      <c r="F41" s="265"/>
      <c r="G41" s="265"/>
      <c r="H41" s="265"/>
      <c r="I41" s="265"/>
      <c r="J41" s="265"/>
      <c r="K41" s="265"/>
      <c r="L41" s="265"/>
      <c r="M41" s="265"/>
      <c r="Q41" s="2" t="b">
        <f>IF(AND('Anagrafica Progetto'!$Q$84=1,R41=FALSE,ISBLANK(Obiettivi!$E$52)&lt;&gt;TRUE),FALSE,TRUE)</f>
        <v>1</v>
      </c>
      <c r="R41" s="2" t="b">
        <f>IF(OR('Anagrafica Progetto'!$H$77="",'Anagrafica Progetto'!$H$80=""),TRUE,IF(AND(B41&gt;=YEAR('Anagrafica Progetto'!$H$77),B41&lt;YEAR('Anagrafica Progetto'!$H$80)),FALSE,TRUE))</f>
        <v>0</v>
      </c>
    </row>
    <row r="42" spans="2:18" ht="15" customHeight="1" x14ac:dyDescent="0.2">
      <c r="B42" s="225">
        <v>2020</v>
      </c>
      <c r="C42" s="226"/>
      <c r="D42" s="227"/>
      <c r="E42" s="265"/>
      <c r="F42" s="265"/>
      <c r="G42" s="265"/>
      <c r="H42" s="265"/>
      <c r="I42" s="265"/>
      <c r="J42" s="265"/>
      <c r="K42" s="265"/>
      <c r="L42" s="265"/>
      <c r="M42" s="265"/>
      <c r="Q42" s="2" t="b">
        <f>IF(AND('Anagrafica Progetto'!$Q$84=1,R42=FALSE,ISBLANK(Obiettivi!$E$52)&lt;&gt;TRUE),FALSE,TRUE)</f>
        <v>1</v>
      </c>
      <c r="R42" s="2" t="b">
        <f>IF(OR('Anagrafica Progetto'!$H$77="",'Anagrafica Progetto'!$H$80=""),TRUE,IF(AND(B42&gt;=YEAR('Anagrafica Progetto'!$H$77),B42&lt;YEAR('Anagrafica Progetto'!$H$80)),FALSE,TRUE))</f>
        <v>0</v>
      </c>
    </row>
    <row r="43" spans="2:18" ht="15" customHeight="1" x14ac:dyDescent="0.2">
      <c r="B43" s="225">
        <v>2021</v>
      </c>
      <c r="C43" s="226"/>
      <c r="D43" s="227"/>
      <c r="E43" s="265"/>
      <c r="F43" s="265"/>
      <c r="G43" s="265"/>
      <c r="H43" s="265"/>
      <c r="I43" s="265"/>
      <c r="J43" s="265"/>
      <c r="K43" s="265"/>
      <c r="L43" s="265"/>
      <c r="M43" s="265"/>
      <c r="Q43" s="2" t="b">
        <f>IF(AND('Anagrafica Progetto'!$Q$84=1,R43=FALSE,ISBLANK(Obiettivi!$E$52)&lt;&gt;TRUE),FALSE,TRUE)</f>
        <v>1</v>
      </c>
      <c r="R43" s="2" t="b">
        <f>IF(OR('Anagrafica Progetto'!$H$77="",'Anagrafica Progetto'!$H$80=""),TRUE,IF(AND(B43&gt;=YEAR('Anagrafica Progetto'!$H$77),B43&lt;YEAR('Anagrafica Progetto'!$H$80)),FALSE,TRUE))</f>
        <v>0</v>
      </c>
    </row>
    <row r="44" spans="2:18" ht="15" customHeight="1" x14ac:dyDescent="0.2">
      <c r="B44" s="225">
        <v>2022</v>
      </c>
      <c r="C44" s="226"/>
      <c r="D44" s="227"/>
      <c r="E44" s="265"/>
      <c r="F44" s="265"/>
      <c r="G44" s="265"/>
      <c r="H44" s="265"/>
      <c r="I44" s="265"/>
      <c r="J44" s="265"/>
      <c r="K44" s="265"/>
      <c r="L44" s="265"/>
      <c r="M44" s="265"/>
      <c r="Q44" s="2" t="b">
        <f>IF(AND('Anagrafica Progetto'!$Q$84=1,R44=FALSE,ISBLANK(Obiettivi!$E$52)&lt;&gt;TRUE),FALSE,TRUE)</f>
        <v>1</v>
      </c>
      <c r="R44" s="2" t="b">
        <f>IF(OR('Anagrafica Progetto'!$H$77="",'Anagrafica Progetto'!$H$80=""),TRUE,IF(AND(B44&gt;=YEAR('Anagrafica Progetto'!$H$77),B44&lt;YEAR('Anagrafica Progetto'!$H$80)),FALSE,TRUE))</f>
        <v>0</v>
      </c>
    </row>
    <row r="45" spans="2:18" ht="15" customHeight="1" x14ac:dyDescent="0.2">
      <c r="B45" s="225" t="s">
        <v>387</v>
      </c>
      <c r="C45" s="226"/>
      <c r="D45" s="227"/>
      <c r="E45" s="265"/>
      <c r="F45" s="265"/>
      <c r="G45" s="265"/>
      <c r="H45" s="265"/>
      <c r="I45" s="265"/>
      <c r="J45" s="265"/>
      <c r="K45" s="265"/>
      <c r="L45" s="265"/>
      <c r="M45" s="265"/>
      <c r="Q45" s="2" t="b">
        <f>IF(AND('Anagrafica Progetto'!$Q$84=1,ISBLANK(Obiettivi!$E$52)&lt;&gt;TRUE),FALSE,TRUE)</f>
        <v>1</v>
      </c>
    </row>
    <row r="46" spans="2:18" ht="15" customHeight="1" x14ac:dyDescent="0.2">
      <c r="Q46" s="2" t="b">
        <f>IF(AND('Anagrafica Progetto'!$Q$84=1,ISBLANK(Obiettivi!$E$52)&lt;&gt;TRUE),FALSE,TRUE)</f>
        <v>1</v>
      </c>
    </row>
    <row r="47" spans="2:18" ht="15" customHeight="1" x14ac:dyDescent="0.2">
      <c r="Q47" s="2" t="b">
        <f>IF(AND('Anagrafica Progetto'!$Q$84=1,ISBLANK(Obiettivi!$E$52)&lt;&gt;TRUE),FALSE,TRUE)</f>
        <v>1</v>
      </c>
    </row>
    <row r="48" spans="2:18" ht="15" customHeight="1" x14ac:dyDescent="0.2">
      <c r="B48" s="177" t="s">
        <v>520</v>
      </c>
      <c r="C48" s="177"/>
      <c r="D48" s="177"/>
      <c r="E48" s="177"/>
      <c r="F48" s="177"/>
      <c r="G48" s="177"/>
      <c r="H48" s="177"/>
      <c r="I48" s="177"/>
      <c r="J48" s="177"/>
      <c r="K48" s="177"/>
      <c r="L48" s="177"/>
      <c r="M48" s="177"/>
      <c r="Q48" s="2" t="b">
        <f>IF(AND('Anagrafica Progetto'!$Q$84=1,ISBLANK(Obiettivi!$E$55)&lt;&gt;TRUE),FALSE,TRUE)</f>
        <v>1</v>
      </c>
    </row>
    <row r="49" spans="2:18" ht="15" customHeight="1" x14ac:dyDescent="0.2">
      <c r="B49" s="231"/>
      <c r="C49" s="231"/>
      <c r="D49" s="231"/>
      <c r="E49" s="231" t="s">
        <v>135</v>
      </c>
      <c r="F49" s="231"/>
      <c r="G49" s="231"/>
      <c r="H49" s="231" t="s">
        <v>136</v>
      </c>
      <c r="I49" s="231"/>
      <c r="J49" s="231"/>
      <c r="K49" s="231" t="s">
        <v>137</v>
      </c>
      <c r="L49" s="231"/>
      <c r="M49" s="231"/>
      <c r="Q49" s="2" t="b">
        <f>IF(AND('Anagrafica Progetto'!$Q$84=1,ISBLANK(Obiettivi!$E$55)&lt;&gt;TRUE),FALSE,TRUE)</f>
        <v>1</v>
      </c>
    </row>
    <row r="50" spans="2:18" ht="67.5" customHeight="1" x14ac:dyDescent="0.2">
      <c r="B50" s="225" t="s">
        <v>521</v>
      </c>
      <c r="C50" s="226"/>
      <c r="D50" s="227"/>
      <c r="E50" s="267" t="str">
        <f>IF(Obiettivi!$E$55="","",Obiettivi!$E$55)</f>
        <v/>
      </c>
      <c r="F50" s="267"/>
      <c r="G50" s="267"/>
      <c r="H50" s="267" t="str">
        <f>IF(Obiettivi!$E$56="","",Obiettivi!$E$56)</f>
        <v/>
      </c>
      <c r="I50" s="267"/>
      <c r="J50" s="267"/>
      <c r="K50" s="267" t="str">
        <f>IF(Obiettivi!$E$57="","",Obiettivi!$E$57)</f>
        <v/>
      </c>
      <c r="L50" s="267"/>
      <c r="M50" s="267"/>
      <c r="Q50" s="2" t="b">
        <f>IF(AND('Anagrafica Progetto'!$Q$84=1,ISBLANK(Obiettivi!$E$55)&lt;&gt;TRUE),FALSE,TRUE)</f>
        <v>1</v>
      </c>
    </row>
    <row r="51" spans="2:18" ht="82.5" customHeight="1" x14ac:dyDescent="0.2">
      <c r="B51" s="225" t="s">
        <v>383</v>
      </c>
      <c r="C51" s="226"/>
      <c r="D51" s="227"/>
      <c r="E51" s="268"/>
      <c r="F51" s="269"/>
      <c r="G51" s="270"/>
      <c r="H51" s="266"/>
      <c r="I51" s="266"/>
      <c r="J51" s="266"/>
      <c r="K51" s="266"/>
      <c r="L51" s="266"/>
      <c r="M51" s="266"/>
      <c r="Q51" s="2" t="b">
        <f>IF(AND('Anagrafica Progetto'!$Q$84=1,ISBLANK(Obiettivi!$E$55)&lt;&gt;TRUE),FALSE,TRUE)</f>
        <v>1</v>
      </c>
    </row>
    <row r="52" spans="2:18" ht="15" customHeight="1" x14ac:dyDescent="0.2">
      <c r="B52" s="225" t="s">
        <v>384</v>
      </c>
      <c r="C52" s="226"/>
      <c r="D52" s="227"/>
      <c r="E52" s="268"/>
      <c r="F52" s="269"/>
      <c r="G52" s="270"/>
      <c r="H52" s="268"/>
      <c r="I52" s="269"/>
      <c r="J52" s="270"/>
      <c r="K52" s="268"/>
      <c r="L52" s="269"/>
      <c r="M52" s="270"/>
      <c r="Q52" s="2" t="b">
        <f>IF(AND('Anagrafica Progetto'!$Q$84=1,ISBLANK(Obiettivi!$E$55)&lt;&gt;TRUE),FALSE,TRUE)</f>
        <v>1</v>
      </c>
    </row>
    <row r="53" spans="2:18" ht="30" customHeight="1" x14ac:dyDescent="0.2">
      <c r="B53" s="225" t="s">
        <v>385</v>
      </c>
      <c r="C53" s="226"/>
      <c r="D53" s="227"/>
      <c r="E53" s="266"/>
      <c r="F53" s="266"/>
      <c r="G53" s="266"/>
      <c r="H53" s="266"/>
      <c r="I53" s="266"/>
      <c r="J53" s="266"/>
      <c r="K53" s="266"/>
      <c r="L53" s="266"/>
      <c r="M53" s="266"/>
      <c r="Q53" s="2" t="b">
        <f>IF(AND('Anagrafica Progetto'!$Q$84=1,ISBLANK(Obiettivi!$E$55)&lt;&gt;TRUE),FALSE,TRUE)</f>
        <v>1</v>
      </c>
    </row>
    <row r="54" spans="2:18" ht="15" customHeight="1" x14ac:dyDescent="0.2">
      <c r="B54" s="225" t="s">
        <v>396</v>
      </c>
      <c r="C54" s="226"/>
      <c r="D54" s="227"/>
      <c r="E54" s="267" t="str">
        <f>IF(E50="","","Tutte")</f>
        <v/>
      </c>
      <c r="F54" s="267"/>
      <c r="G54" s="267"/>
      <c r="H54" s="267" t="str">
        <f>IF(H50="","","Tutte")</f>
        <v/>
      </c>
      <c r="I54" s="267"/>
      <c r="J54" s="267"/>
      <c r="K54" s="267" t="str">
        <f>IF(K50="","","Tutte")</f>
        <v/>
      </c>
      <c r="L54" s="267"/>
      <c r="M54" s="267"/>
      <c r="Q54" s="2" t="b">
        <f>IF(AND('Anagrafica Progetto'!$Q$84=1,ISBLANK(Obiettivi!$E$55)&lt;&gt;TRUE),FALSE,TRUE)</f>
        <v>1</v>
      </c>
    </row>
    <row r="55" spans="2:18" ht="15" customHeight="1" x14ac:dyDescent="0.2">
      <c r="B55" s="225" t="s">
        <v>386</v>
      </c>
      <c r="C55" s="226"/>
      <c r="D55" s="227"/>
      <c r="E55" s="265"/>
      <c r="F55" s="265"/>
      <c r="G55" s="265"/>
      <c r="H55" s="265"/>
      <c r="I55" s="265"/>
      <c r="J55" s="265"/>
      <c r="K55" s="265"/>
      <c r="L55" s="265"/>
      <c r="M55" s="265"/>
      <c r="Q55" s="2" t="b">
        <f>IF(AND('Anagrafica Progetto'!$Q$84=1,ISBLANK(Obiettivi!$E$55)&lt;&gt;TRUE),FALSE,TRUE)</f>
        <v>1</v>
      </c>
    </row>
    <row r="56" spans="2:18" ht="15" customHeight="1" x14ac:dyDescent="0.2">
      <c r="B56" s="225">
        <v>2015</v>
      </c>
      <c r="C56" s="226"/>
      <c r="D56" s="227"/>
      <c r="E56" s="265"/>
      <c r="F56" s="265"/>
      <c r="G56" s="265"/>
      <c r="H56" s="265"/>
      <c r="I56" s="265"/>
      <c r="J56" s="265"/>
      <c r="K56" s="265"/>
      <c r="L56" s="265"/>
      <c r="M56" s="265"/>
      <c r="Q56" s="2" t="b">
        <f>IF(AND('Anagrafica Progetto'!$Q$84=1,R56=FALSE,ISBLANK(Obiettivi!$E$55)&lt;&gt;TRUE),FALSE,TRUE)</f>
        <v>1</v>
      </c>
      <c r="R56" s="2" t="b">
        <f>IF(OR('Anagrafica Progetto'!$H$77="",'Anagrafica Progetto'!$H$80=""),TRUE,IF(AND(B56&gt;=YEAR('Anagrafica Progetto'!$H$77),B56&lt;YEAR('Anagrafica Progetto'!$H$80)),FALSE,TRUE))</f>
        <v>1</v>
      </c>
    </row>
    <row r="57" spans="2:18" ht="15" customHeight="1" x14ac:dyDescent="0.2">
      <c r="B57" s="225">
        <v>2016</v>
      </c>
      <c r="C57" s="226"/>
      <c r="D57" s="227"/>
      <c r="E57" s="265"/>
      <c r="F57" s="265"/>
      <c r="G57" s="265"/>
      <c r="H57" s="265"/>
      <c r="I57" s="265"/>
      <c r="J57" s="265"/>
      <c r="K57" s="265"/>
      <c r="L57" s="265"/>
      <c r="M57" s="265"/>
      <c r="Q57" s="2" t="b">
        <f>IF(AND('Anagrafica Progetto'!$Q$84=1,R57=FALSE,ISBLANK(Obiettivi!$E$55)&lt;&gt;TRUE),FALSE,TRUE)</f>
        <v>1</v>
      </c>
      <c r="R57" s="2" t="b">
        <f>IF(OR('Anagrafica Progetto'!$H$77="",'Anagrafica Progetto'!$H$80=""),TRUE,IF(AND(B57&gt;=YEAR('Anagrafica Progetto'!$H$77),B57&lt;YEAR('Anagrafica Progetto'!$H$80)),FALSE,TRUE))</f>
        <v>0</v>
      </c>
    </row>
    <row r="58" spans="2:18" ht="15" customHeight="1" x14ac:dyDescent="0.2">
      <c r="B58" s="225">
        <v>2017</v>
      </c>
      <c r="C58" s="226"/>
      <c r="D58" s="227"/>
      <c r="E58" s="265"/>
      <c r="F58" s="265"/>
      <c r="G58" s="265"/>
      <c r="H58" s="265"/>
      <c r="I58" s="265"/>
      <c r="J58" s="265"/>
      <c r="K58" s="265"/>
      <c r="L58" s="265"/>
      <c r="M58" s="265"/>
      <c r="Q58" s="2" t="b">
        <f>IF(AND('Anagrafica Progetto'!$Q$84=1,R58=FALSE,ISBLANK(Obiettivi!$E$55)&lt;&gt;TRUE),FALSE,TRUE)</f>
        <v>1</v>
      </c>
      <c r="R58" s="2" t="b">
        <f>IF(OR('Anagrafica Progetto'!$H$77="",'Anagrafica Progetto'!$H$80=""),TRUE,IF(AND(B58&gt;=YEAR('Anagrafica Progetto'!$H$77),B58&lt;YEAR('Anagrafica Progetto'!$H$80)),FALSE,TRUE))</f>
        <v>0</v>
      </c>
    </row>
    <row r="59" spans="2:18" ht="15" customHeight="1" x14ac:dyDescent="0.2">
      <c r="B59" s="225">
        <v>2018</v>
      </c>
      <c r="C59" s="226"/>
      <c r="D59" s="227"/>
      <c r="E59" s="265"/>
      <c r="F59" s="265"/>
      <c r="G59" s="265"/>
      <c r="H59" s="265"/>
      <c r="I59" s="265"/>
      <c r="J59" s="265"/>
      <c r="K59" s="265"/>
      <c r="L59" s="265"/>
      <c r="M59" s="265"/>
      <c r="Q59" s="2" t="b">
        <f>IF(AND('Anagrafica Progetto'!$Q$84=1,R59=FALSE,ISBLANK(Obiettivi!$E$55)&lt;&gt;TRUE),FALSE,TRUE)</f>
        <v>1</v>
      </c>
      <c r="R59" s="2" t="b">
        <f>IF(OR('Anagrafica Progetto'!$H$77="",'Anagrafica Progetto'!$H$80=""),TRUE,IF(AND(B59&gt;=YEAR('Anagrafica Progetto'!$H$77),B59&lt;YEAR('Anagrafica Progetto'!$H$80)),FALSE,TRUE))</f>
        <v>0</v>
      </c>
    </row>
    <row r="60" spans="2:18" ht="15" customHeight="1" x14ac:dyDescent="0.2">
      <c r="B60" s="225">
        <v>2019</v>
      </c>
      <c r="C60" s="226"/>
      <c r="D60" s="227"/>
      <c r="E60" s="265"/>
      <c r="F60" s="265"/>
      <c r="G60" s="265"/>
      <c r="H60" s="265"/>
      <c r="I60" s="265"/>
      <c r="J60" s="265"/>
      <c r="K60" s="265"/>
      <c r="L60" s="265"/>
      <c r="M60" s="265"/>
      <c r="Q60" s="2" t="b">
        <f>IF(AND('Anagrafica Progetto'!$Q$84=1,R60=FALSE,ISBLANK(Obiettivi!$E$55)&lt;&gt;TRUE),FALSE,TRUE)</f>
        <v>1</v>
      </c>
      <c r="R60" s="2" t="b">
        <f>IF(OR('Anagrafica Progetto'!$H$77="",'Anagrafica Progetto'!$H$80=""),TRUE,IF(AND(B60&gt;=YEAR('Anagrafica Progetto'!$H$77),B60&lt;YEAR('Anagrafica Progetto'!$H$80)),FALSE,TRUE))</f>
        <v>0</v>
      </c>
    </row>
    <row r="61" spans="2:18" ht="15" customHeight="1" x14ac:dyDescent="0.2">
      <c r="B61" s="225">
        <v>2020</v>
      </c>
      <c r="C61" s="226"/>
      <c r="D61" s="227"/>
      <c r="E61" s="265"/>
      <c r="F61" s="265"/>
      <c r="G61" s="265"/>
      <c r="H61" s="265"/>
      <c r="I61" s="265"/>
      <c r="J61" s="265"/>
      <c r="K61" s="265"/>
      <c r="L61" s="265"/>
      <c r="M61" s="265"/>
      <c r="Q61" s="2" t="b">
        <f>IF(AND('Anagrafica Progetto'!$Q$84=1,R61=FALSE,ISBLANK(Obiettivi!$E$55)&lt;&gt;TRUE),FALSE,TRUE)</f>
        <v>1</v>
      </c>
      <c r="R61" s="2" t="b">
        <f>IF(OR('Anagrafica Progetto'!$H$77="",'Anagrafica Progetto'!$H$80=""),TRUE,IF(AND(B61&gt;=YEAR('Anagrafica Progetto'!$H$77),B61&lt;YEAR('Anagrafica Progetto'!$H$80)),FALSE,TRUE))</f>
        <v>0</v>
      </c>
    </row>
    <row r="62" spans="2:18" ht="15" customHeight="1" x14ac:dyDescent="0.2">
      <c r="B62" s="225">
        <v>2021</v>
      </c>
      <c r="C62" s="226"/>
      <c r="D62" s="227"/>
      <c r="E62" s="265"/>
      <c r="F62" s="265"/>
      <c r="G62" s="265"/>
      <c r="H62" s="265"/>
      <c r="I62" s="265"/>
      <c r="J62" s="265"/>
      <c r="K62" s="265"/>
      <c r="L62" s="265"/>
      <c r="M62" s="265"/>
      <c r="Q62" s="2" t="b">
        <f>IF(AND('Anagrafica Progetto'!$Q$84=1,R62=FALSE,ISBLANK(Obiettivi!$E$55)&lt;&gt;TRUE),FALSE,TRUE)</f>
        <v>1</v>
      </c>
      <c r="R62" s="2" t="b">
        <f>IF(OR('Anagrafica Progetto'!$H$77="",'Anagrafica Progetto'!$H$80=""),TRUE,IF(AND(B62&gt;=YEAR('Anagrafica Progetto'!$H$77),B62&lt;YEAR('Anagrafica Progetto'!$H$80)),FALSE,TRUE))</f>
        <v>0</v>
      </c>
    </row>
    <row r="63" spans="2:18" ht="15" customHeight="1" x14ac:dyDescent="0.2">
      <c r="B63" s="225">
        <v>2022</v>
      </c>
      <c r="C63" s="226"/>
      <c r="D63" s="227"/>
      <c r="E63" s="265"/>
      <c r="F63" s="265"/>
      <c r="G63" s="265"/>
      <c r="H63" s="265"/>
      <c r="I63" s="265"/>
      <c r="J63" s="265"/>
      <c r="K63" s="265"/>
      <c r="L63" s="265"/>
      <c r="M63" s="265"/>
      <c r="Q63" s="2" t="b">
        <f>IF(AND('Anagrafica Progetto'!$Q$84=1,R63=FALSE,ISBLANK(Obiettivi!$E$55)&lt;&gt;TRUE),FALSE,TRUE)</f>
        <v>1</v>
      </c>
      <c r="R63" s="2" t="b">
        <f>IF(OR('Anagrafica Progetto'!$H$77="",'Anagrafica Progetto'!$H$80=""),TRUE,IF(AND(B63&gt;=YEAR('Anagrafica Progetto'!$H$77),B63&lt;YEAR('Anagrafica Progetto'!$H$80)),FALSE,TRUE))</f>
        <v>0</v>
      </c>
    </row>
    <row r="64" spans="2:18" ht="15" customHeight="1" x14ac:dyDescent="0.2">
      <c r="B64" s="225" t="s">
        <v>387</v>
      </c>
      <c r="C64" s="226"/>
      <c r="D64" s="227"/>
      <c r="E64" s="265"/>
      <c r="F64" s="265"/>
      <c r="G64" s="265"/>
      <c r="H64" s="265"/>
      <c r="I64" s="265"/>
      <c r="J64" s="265"/>
      <c r="K64" s="265"/>
      <c r="L64" s="265"/>
      <c r="M64" s="265"/>
      <c r="Q64" s="2" t="b">
        <f>IF(AND('Anagrafica Progetto'!$Q$84=1,ISBLANK(Obiettivi!$E$55)&lt;&gt;TRUE),FALSE,TRUE)</f>
        <v>1</v>
      </c>
    </row>
    <row r="65" spans="2:18" ht="15" customHeight="1" x14ac:dyDescent="0.2">
      <c r="Q65" s="2" t="b">
        <f>IF(AND('Anagrafica Progetto'!$Q$84=1,ISBLANK(Obiettivi!$E$55)&lt;&gt;TRUE),FALSE,TRUE)</f>
        <v>1</v>
      </c>
    </row>
    <row r="66" spans="2:18" ht="15" customHeight="1" x14ac:dyDescent="0.2">
      <c r="Q66" s="2" t="b">
        <f>IF(AND('Anagrafica Progetto'!$Q$84=1,ISBLANK(Obiettivi!$E$55)&lt;&gt;TRUE),FALSE,TRUE)</f>
        <v>1</v>
      </c>
    </row>
    <row r="67" spans="2:18" ht="15" customHeight="1" x14ac:dyDescent="0.2">
      <c r="B67" s="177" t="s">
        <v>520</v>
      </c>
      <c r="C67" s="177"/>
      <c r="D67" s="177"/>
      <c r="E67" s="177"/>
      <c r="F67" s="177"/>
      <c r="G67" s="177"/>
      <c r="H67" s="177"/>
      <c r="I67" s="177"/>
      <c r="J67" s="177"/>
      <c r="K67" s="177"/>
      <c r="L67" s="177"/>
      <c r="M67" s="177"/>
      <c r="Q67" s="2" t="b">
        <f>IF(AND('Anagrafica Progetto'!$Q$84=1,ISBLANK(Obiettivi!$E$58)&lt;&gt;TRUE),FALSE,TRUE)</f>
        <v>1</v>
      </c>
    </row>
    <row r="68" spans="2:18" ht="15" customHeight="1" x14ac:dyDescent="0.2">
      <c r="B68" s="231"/>
      <c r="C68" s="231"/>
      <c r="D68" s="231"/>
      <c r="E68" s="231" t="s">
        <v>138</v>
      </c>
      <c r="F68" s="231"/>
      <c r="G68" s="231"/>
      <c r="H68" s="231" t="s">
        <v>523</v>
      </c>
      <c r="I68" s="231"/>
      <c r="J68" s="231"/>
      <c r="K68" s="231" t="s">
        <v>524</v>
      </c>
      <c r="L68" s="231"/>
      <c r="M68" s="231"/>
      <c r="Q68" s="2" t="b">
        <f>IF(AND('Anagrafica Progetto'!$Q$84=1,ISBLANK(Obiettivi!$E$58)&lt;&gt;TRUE),FALSE,TRUE)</f>
        <v>1</v>
      </c>
    </row>
    <row r="69" spans="2:18" ht="67.5" customHeight="1" x14ac:dyDescent="0.2">
      <c r="B69" s="225" t="s">
        <v>521</v>
      </c>
      <c r="C69" s="226"/>
      <c r="D69" s="227"/>
      <c r="E69" s="267" t="str">
        <f>IF(Obiettivi!$E$58="","",Obiettivi!$E$58)</f>
        <v/>
      </c>
      <c r="F69" s="267"/>
      <c r="G69" s="267"/>
      <c r="H69" s="267" t="str">
        <f>IF(Obiettivi!$E$59="","",Obiettivi!$E$59)</f>
        <v/>
      </c>
      <c r="I69" s="267"/>
      <c r="J69" s="267"/>
      <c r="K69" s="267" t="str">
        <f>IF(Obiettivi!$E$60="","",Obiettivi!$E$60)</f>
        <v/>
      </c>
      <c r="L69" s="267"/>
      <c r="M69" s="267"/>
      <c r="Q69" s="2" t="b">
        <f>IF(AND('Anagrafica Progetto'!$Q$84=1,ISBLANK(Obiettivi!$E$58)&lt;&gt;TRUE),FALSE,TRUE)</f>
        <v>1</v>
      </c>
    </row>
    <row r="70" spans="2:18" ht="82.5" customHeight="1" x14ac:dyDescent="0.2">
      <c r="B70" s="225" t="s">
        <v>383</v>
      </c>
      <c r="C70" s="226"/>
      <c r="D70" s="227"/>
      <c r="E70" s="268"/>
      <c r="F70" s="269"/>
      <c r="G70" s="270"/>
      <c r="H70" s="266"/>
      <c r="I70" s="266"/>
      <c r="J70" s="266"/>
      <c r="K70" s="266"/>
      <c r="L70" s="266"/>
      <c r="M70" s="266"/>
      <c r="Q70" s="2" t="b">
        <f>IF(AND('Anagrafica Progetto'!$Q$84=1,ISBLANK(Obiettivi!$E$58)&lt;&gt;TRUE),FALSE,TRUE)</f>
        <v>1</v>
      </c>
    </row>
    <row r="71" spans="2:18" ht="15" customHeight="1" x14ac:dyDescent="0.2">
      <c r="B71" s="225" t="s">
        <v>384</v>
      </c>
      <c r="C71" s="226"/>
      <c r="D71" s="227"/>
      <c r="E71" s="268"/>
      <c r="F71" s="269"/>
      <c r="G71" s="270"/>
      <c r="H71" s="268"/>
      <c r="I71" s="269"/>
      <c r="J71" s="270"/>
      <c r="K71" s="268"/>
      <c r="L71" s="269"/>
      <c r="M71" s="270"/>
      <c r="Q71" s="2" t="b">
        <f>IF(AND('Anagrafica Progetto'!$Q$84=1,ISBLANK(Obiettivi!$E$58)&lt;&gt;TRUE),FALSE,TRUE)</f>
        <v>1</v>
      </c>
    </row>
    <row r="72" spans="2:18" ht="30" customHeight="1" x14ac:dyDescent="0.2">
      <c r="B72" s="225" t="s">
        <v>385</v>
      </c>
      <c r="C72" s="226"/>
      <c r="D72" s="227"/>
      <c r="E72" s="266"/>
      <c r="F72" s="266"/>
      <c r="G72" s="266"/>
      <c r="H72" s="266"/>
      <c r="I72" s="266"/>
      <c r="J72" s="266"/>
      <c r="K72" s="266"/>
      <c r="L72" s="266"/>
      <c r="M72" s="266"/>
      <c r="Q72" s="2" t="b">
        <f>IF(AND('Anagrafica Progetto'!$Q$84=1,ISBLANK(Obiettivi!$E$58)&lt;&gt;TRUE),FALSE,TRUE)</f>
        <v>1</v>
      </c>
    </row>
    <row r="73" spans="2:18" ht="15" customHeight="1" x14ac:dyDescent="0.2">
      <c r="B73" s="225" t="s">
        <v>396</v>
      </c>
      <c r="C73" s="226"/>
      <c r="D73" s="227"/>
      <c r="E73" s="267" t="str">
        <f>IF(E69="","","Tutte")</f>
        <v/>
      </c>
      <c r="F73" s="267"/>
      <c r="G73" s="267"/>
      <c r="H73" s="267" t="str">
        <f>IF(H69="","","Tutte")</f>
        <v/>
      </c>
      <c r="I73" s="267"/>
      <c r="J73" s="267"/>
      <c r="K73" s="267" t="str">
        <f>IF(K69="","","Tutte")</f>
        <v/>
      </c>
      <c r="L73" s="267"/>
      <c r="M73" s="267"/>
      <c r="Q73" s="2" t="b">
        <f>IF(AND('Anagrafica Progetto'!$Q$84=1,ISBLANK(Obiettivi!$E$58)&lt;&gt;TRUE),FALSE,TRUE)</f>
        <v>1</v>
      </c>
    </row>
    <row r="74" spans="2:18" ht="15" customHeight="1" x14ac:dyDescent="0.2">
      <c r="B74" s="225" t="s">
        <v>386</v>
      </c>
      <c r="C74" s="226"/>
      <c r="D74" s="227"/>
      <c r="E74" s="265"/>
      <c r="F74" s="265"/>
      <c r="G74" s="265"/>
      <c r="H74" s="265"/>
      <c r="I74" s="265"/>
      <c r="J74" s="265"/>
      <c r="K74" s="265"/>
      <c r="L74" s="265"/>
      <c r="M74" s="265"/>
      <c r="Q74" s="2" t="b">
        <f>IF(AND('Anagrafica Progetto'!$Q$84=1,ISBLANK(Obiettivi!$E$58)&lt;&gt;TRUE),FALSE,TRUE)</f>
        <v>1</v>
      </c>
    </row>
    <row r="75" spans="2:18" ht="15" customHeight="1" x14ac:dyDescent="0.2">
      <c r="B75" s="225">
        <v>2015</v>
      </c>
      <c r="C75" s="226"/>
      <c r="D75" s="227"/>
      <c r="E75" s="265"/>
      <c r="F75" s="265"/>
      <c r="G75" s="265"/>
      <c r="H75" s="265"/>
      <c r="I75" s="265"/>
      <c r="J75" s="265"/>
      <c r="K75" s="265"/>
      <c r="L75" s="265"/>
      <c r="M75" s="265"/>
      <c r="Q75" s="2" t="b">
        <f>IF(AND('Anagrafica Progetto'!$Q$84=1,R75=FALSE,ISBLANK(Obiettivi!$E$58)&lt;&gt;TRUE),FALSE,TRUE)</f>
        <v>1</v>
      </c>
      <c r="R75" s="2" t="b">
        <f>IF(OR('Anagrafica Progetto'!$H$77="",'Anagrafica Progetto'!$H$80=""),TRUE,IF(AND(B75&gt;=YEAR('Anagrafica Progetto'!$H$77),B75&lt;YEAR('Anagrafica Progetto'!$H$80)),FALSE,TRUE))</f>
        <v>1</v>
      </c>
    </row>
    <row r="76" spans="2:18" ht="15" customHeight="1" x14ac:dyDescent="0.2">
      <c r="B76" s="225">
        <v>2016</v>
      </c>
      <c r="C76" s="226"/>
      <c r="D76" s="227"/>
      <c r="E76" s="265"/>
      <c r="F76" s="265"/>
      <c r="G76" s="265"/>
      <c r="H76" s="265"/>
      <c r="I76" s="265"/>
      <c r="J76" s="265"/>
      <c r="K76" s="265"/>
      <c r="L76" s="265"/>
      <c r="M76" s="265"/>
      <c r="Q76" s="2" t="b">
        <f>IF(AND('Anagrafica Progetto'!$Q$84=1,R76=FALSE,ISBLANK(Obiettivi!$E$58)&lt;&gt;TRUE),FALSE,TRUE)</f>
        <v>1</v>
      </c>
      <c r="R76" s="2" t="b">
        <f>IF(OR('Anagrafica Progetto'!$H$77="",'Anagrafica Progetto'!$H$80=""),TRUE,IF(AND(B76&gt;=YEAR('Anagrafica Progetto'!$H$77),B76&lt;YEAR('Anagrafica Progetto'!$H$80)),FALSE,TRUE))</f>
        <v>0</v>
      </c>
    </row>
    <row r="77" spans="2:18" ht="15" customHeight="1" x14ac:dyDescent="0.2">
      <c r="B77" s="225">
        <v>2017</v>
      </c>
      <c r="C77" s="226"/>
      <c r="D77" s="227"/>
      <c r="E77" s="265"/>
      <c r="F77" s="265"/>
      <c r="G77" s="265"/>
      <c r="H77" s="265"/>
      <c r="I77" s="265"/>
      <c r="J77" s="265"/>
      <c r="K77" s="265"/>
      <c r="L77" s="265"/>
      <c r="M77" s="265"/>
      <c r="Q77" s="2" t="b">
        <f>IF(AND('Anagrafica Progetto'!$Q$84=1,R77=FALSE,ISBLANK(Obiettivi!$E$58)&lt;&gt;TRUE),FALSE,TRUE)</f>
        <v>1</v>
      </c>
      <c r="R77" s="2" t="b">
        <f>IF(OR('Anagrafica Progetto'!$H$77="",'Anagrafica Progetto'!$H$80=""),TRUE,IF(AND(B77&gt;=YEAR('Anagrafica Progetto'!$H$77),B77&lt;YEAR('Anagrafica Progetto'!$H$80)),FALSE,TRUE))</f>
        <v>0</v>
      </c>
    </row>
    <row r="78" spans="2:18" ht="15" customHeight="1" x14ac:dyDescent="0.2">
      <c r="B78" s="225">
        <v>2018</v>
      </c>
      <c r="C78" s="226"/>
      <c r="D78" s="227"/>
      <c r="E78" s="265"/>
      <c r="F78" s="265"/>
      <c r="G78" s="265"/>
      <c r="H78" s="265"/>
      <c r="I78" s="265"/>
      <c r="J78" s="265"/>
      <c r="K78" s="265"/>
      <c r="L78" s="265"/>
      <c r="M78" s="265"/>
      <c r="Q78" s="2" t="b">
        <f>IF(AND('Anagrafica Progetto'!$Q$84=1,R78=FALSE,ISBLANK(Obiettivi!$E$58)&lt;&gt;TRUE),FALSE,TRUE)</f>
        <v>1</v>
      </c>
      <c r="R78" s="2" t="b">
        <f>IF(OR('Anagrafica Progetto'!$H$77="",'Anagrafica Progetto'!$H$80=""),TRUE,IF(AND(B78&gt;=YEAR('Anagrafica Progetto'!$H$77),B78&lt;YEAR('Anagrafica Progetto'!$H$80)),FALSE,TRUE))</f>
        <v>0</v>
      </c>
    </row>
    <row r="79" spans="2:18" ht="15" customHeight="1" x14ac:dyDescent="0.2">
      <c r="B79" s="225">
        <v>2019</v>
      </c>
      <c r="C79" s="226"/>
      <c r="D79" s="227"/>
      <c r="E79" s="265"/>
      <c r="F79" s="265"/>
      <c r="G79" s="265"/>
      <c r="H79" s="265"/>
      <c r="I79" s="265"/>
      <c r="J79" s="265"/>
      <c r="K79" s="265"/>
      <c r="L79" s="265"/>
      <c r="M79" s="265"/>
      <c r="Q79" s="2" t="b">
        <f>IF(AND('Anagrafica Progetto'!$Q$84=1,R79=FALSE,ISBLANK(Obiettivi!$E$58)&lt;&gt;TRUE),FALSE,TRUE)</f>
        <v>1</v>
      </c>
      <c r="R79" s="2" t="b">
        <f>IF(OR('Anagrafica Progetto'!$H$77="",'Anagrafica Progetto'!$H$80=""),TRUE,IF(AND(B79&gt;=YEAR('Anagrafica Progetto'!$H$77),B79&lt;YEAR('Anagrafica Progetto'!$H$80)),FALSE,TRUE))</f>
        <v>0</v>
      </c>
    </row>
    <row r="80" spans="2:18" ht="15" customHeight="1" x14ac:dyDescent="0.2">
      <c r="B80" s="225">
        <v>2020</v>
      </c>
      <c r="C80" s="226"/>
      <c r="D80" s="227"/>
      <c r="E80" s="265"/>
      <c r="F80" s="265"/>
      <c r="G80" s="265"/>
      <c r="H80" s="265"/>
      <c r="I80" s="265"/>
      <c r="J80" s="265"/>
      <c r="K80" s="265"/>
      <c r="L80" s="265"/>
      <c r="M80" s="265"/>
      <c r="Q80" s="2" t="b">
        <f>IF(AND('Anagrafica Progetto'!$Q$84=1,R80=FALSE,ISBLANK(Obiettivi!$E$58)&lt;&gt;TRUE),FALSE,TRUE)</f>
        <v>1</v>
      </c>
      <c r="R80" s="2" t="b">
        <f>IF(OR('Anagrafica Progetto'!$H$77="",'Anagrafica Progetto'!$H$80=""),TRUE,IF(AND(B80&gt;=YEAR('Anagrafica Progetto'!$H$77),B80&lt;YEAR('Anagrafica Progetto'!$H$80)),FALSE,TRUE))</f>
        <v>0</v>
      </c>
    </row>
    <row r="81" spans="2:18" ht="15" customHeight="1" x14ac:dyDescent="0.2">
      <c r="B81" s="225">
        <v>2021</v>
      </c>
      <c r="C81" s="226"/>
      <c r="D81" s="227"/>
      <c r="E81" s="265"/>
      <c r="F81" s="265"/>
      <c r="G81" s="265"/>
      <c r="H81" s="265"/>
      <c r="I81" s="265"/>
      <c r="J81" s="265"/>
      <c r="K81" s="265"/>
      <c r="L81" s="265"/>
      <c r="M81" s="265"/>
      <c r="Q81" s="2" t="b">
        <f>IF(AND('Anagrafica Progetto'!$Q$84=1,R81=FALSE,ISBLANK(Obiettivi!$E$58)&lt;&gt;TRUE),FALSE,TRUE)</f>
        <v>1</v>
      </c>
      <c r="R81" s="2" t="b">
        <f>IF(OR('Anagrafica Progetto'!$H$77="",'Anagrafica Progetto'!$H$80=""),TRUE,IF(AND(B81&gt;=YEAR('Anagrafica Progetto'!$H$77),B81&lt;YEAR('Anagrafica Progetto'!$H$80)),FALSE,TRUE))</f>
        <v>0</v>
      </c>
    </row>
    <row r="82" spans="2:18" ht="15" customHeight="1" x14ac:dyDescent="0.2">
      <c r="B82" s="225">
        <v>2022</v>
      </c>
      <c r="C82" s="226"/>
      <c r="D82" s="227"/>
      <c r="E82" s="265"/>
      <c r="F82" s="265"/>
      <c r="G82" s="265"/>
      <c r="H82" s="265"/>
      <c r="I82" s="265"/>
      <c r="J82" s="265"/>
      <c r="K82" s="265"/>
      <c r="L82" s="265"/>
      <c r="M82" s="265"/>
      <c r="Q82" s="2" t="b">
        <f>IF(AND('Anagrafica Progetto'!$Q$84=1,R82=FALSE,ISBLANK(Obiettivi!$E$58)&lt;&gt;TRUE),FALSE,TRUE)</f>
        <v>1</v>
      </c>
      <c r="R82" s="2" t="b">
        <f>IF(OR('Anagrafica Progetto'!$H$77="",'Anagrafica Progetto'!$H$80=""),TRUE,IF(AND(B82&gt;=YEAR('Anagrafica Progetto'!$H$77),B82&lt;YEAR('Anagrafica Progetto'!$H$80)),FALSE,TRUE))</f>
        <v>0</v>
      </c>
    </row>
    <row r="83" spans="2:18" ht="15" customHeight="1" x14ac:dyDescent="0.2">
      <c r="B83" s="225" t="s">
        <v>387</v>
      </c>
      <c r="C83" s="226"/>
      <c r="D83" s="227"/>
      <c r="E83" s="265"/>
      <c r="F83" s="265"/>
      <c r="G83" s="265"/>
      <c r="H83" s="265"/>
      <c r="I83" s="265"/>
      <c r="J83" s="265"/>
      <c r="K83" s="265"/>
      <c r="L83" s="265"/>
      <c r="M83" s="265"/>
      <c r="Q83" s="2" t="b">
        <f>IF(AND('Anagrafica Progetto'!$Q$84=1,ISBLANK(Obiettivi!$E$58)&lt;&gt;TRUE),FALSE,TRUE)</f>
        <v>1</v>
      </c>
    </row>
    <row r="84" spans="2:18" ht="15" customHeight="1" x14ac:dyDescent="0.2">
      <c r="Q84" s="2" t="b">
        <f>IF(AND('Anagrafica Progetto'!$Q$84=1,ISBLANK(Obiettivi!$E$58)&lt;&gt;TRUE),FALSE,TRUE)</f>
        <v>1</v>
      </c>
    </row>
    <row r="85" spans="2:18" ht="15" customHeight="1" x14ac:dyDescent="0.2">
      <c r="Q85" s="2" t="b">
        <f>IF(AND('Anagrafica Progetto'!$Q$84=1,ISBLANK(Obiettivi!$E$58)&lt;&gt;TRUE),FALSE,TRUE)</f>
        <v>1</v>
      </c>
    </row>
    <row r="86" spans="2:18" ht="15" customHeight="1" x14ac:dyDescent="0.2">
      <c r="B86" s="177" t="s">
        <v>520</v>
      </c>
      <c r="C86" s="177"/>
      <c r="D86" s="177"/>
      <c r="E86" s="177"/>
      <c r="F86" s="177"/>
      <c r="G86" s="177"/>
      <c r="H86" s="177"/>
      <c r="I86" s="177"/>
      <c r="J86" s="177"/>
      <c r="K86" s="177"/>
      <c r="L86" s="177"/>
      <c r="M86" s="177"/>
      <c r="Q86" s="2" t="b">
        <f>IF(AND('Anagrafica Progetto'!$Q$84=1,ISBLANK(Obiettivi!$E$61)&lt;&gt;TRUE),FALSE,TRUE)</f>
        <v>1</v>
      </c>
    </row>
    <row r="87" spans="2:18" ht="15" customHeight="1" x14ac:dyDescent="0.2">
      <c r="B87" s="231"/>
      <c r="C87" s="231"/>
      <c r="D87" s="231"/>
      <c r="E87" s="231" t="s">
        <v>525</v>
      </c>
      <c r="F87" s="231"/>
      <c r="G87" s="231"/>
      <c r="H87" s="231" t="s">
        <v>526</v>
      </c>
      <c r="I87" s="231"/>
      <c r="J87" s="231"/>
      <c r="K87" s="231" t="s">
        <v>527</v>
      </c>
      <c r="L87" s="231"/>
      <c r="M87" s="231"/>
      <c r="Q87" s="2" t="b">
        <f>IF(AND('Anagrafica Progetto'!$Q$84=1,ISBLANK(Obiettivi!$E$61)&lt;&gt;TRUE),FALSE,TRUE)</f>
        <v>1</v>
      </c>
    </row>
    <row r="88" spans="2:18" ht="67.5" customHeight="1" x14ac:dyDescent="0.2">
      <c r="B88" s="225" t="s">
        <v>521</v>
      </c>
      <c r="C88" s="226"/>
      <c r="D88" s="227"/>
      <c r="E88" s="267" t="str">
        <f>IF(Obiettivi!$E$61="","",Obiettivi!$E$61)</f>
        <v/>
      </c>
      <c r="F88" s="267"/>
      <c r="G88" s="267"/>
      <c r="H88" s="267" t="str">
        <f>IF(Obiettivi!$E$62="","",Obiettivi!$E$62)</f>
        <v/>
      </c>
      <c r="I88" s="267"/>
      <c r="J88" s="267"/>
      <c r="K88" s="267" t="str">
        <f>IF(Obiettivi!$E$63="","",Obiettivi!$E$63)</f>
        <v/>
      </c>
      <c r="L88" s="267"/>
      <c r="M88" s="267"/>
      <c r="Q88" s="2" t="b">
        <f>IF(AND('Anagrafica Progetto'!$Q$84=1,ISBLANK(Obiettivi!$E$61)&lt;&gt;TRUE),FALSE,TRUE)</f>
        <v>1</v>
      </c>
    </row>
    <row r="89" spans="2:18" ht="82.5" customHeight="1" x14ac:dyDescent="0.2">
      <c r="B89" s="225" t="s">
        <v>383</v>
      </c>
      <c r="C89" s="226"/>
      <c r="D89" s="227"/>
      <c r="E89" s="268"/>
      <c r="F89" s="269"/>
      <c r="G89" s="270"/>
      <c r="H89" s="266"/>
      <c r="I89" s="266"/>
      <c r="J89" s="266"/>
      <c r="K89" s="266"/>
      <c r="L89" s="266"/>
      <c r="M89" s="266"/>
      <c r="Q89" s="2" t="b">
        <f>IF(AND('Anagrafica Progetto'!$Q$84=1,ISBLANK(Obiettivi!$E$61)&lt;&gt;TRUE),FALSE,TRUE)</f>
        <v>1</v>
      </c>
    </row>
    <row r="90" spans="2:18" ht="15" customHeight="1" x14ac:dyDescent="0.2">
      <c r="B90" s="225" t="s">
        <v>384</v>
      </c>
      <c r="C90" s="226"/>
      <c r="D90" s="227"/>
      <c r="E90" s="268"/>
      <c r="F90" s="269"/>
      <c r="G90" s="270"/>
      <c r="H90" s="268"/>
      <c r="I90" s="269"/>
      <c r="J90" s="270"/>
      <c r="K90" s="268"/>
      <c r="L90" s="269"/>
      <c r="M90" s="270"/>
      <c r="Q90" s="2" t="b">
        <f>IF(AND('Anagrafica Progetto'!$Q$84=1,ISBLANK(Obiettivi!$E$61)&lt;&gt;TRUE),FALSE,TRUE)</f>
        <v>1</v>
      </c>
    </row>
    <row r="91" spans="2:18" ht="30" customHeight="1" x14ac:dyDescent="0.2">
      <c r="B91" s="225" t="s">
        <v>385</v>
      </c>
      <c r="C91" s="226"/>
      <c r="D91" s="227"/>
      <c r="E91" s="266"/>
      <c r="F91" s="266"/>
      <c r="G91" s="266"/>
      <c r="H91" s="266"/>
      <c r="I91" s="266"/>
      <c r="J91" s="266"/>
      <c r="K91" s="266"/>
      <c r="L91" s="266"/>
      <c r="M91" s="266"/>
      <c r="Q91" s="2" t="b">
        <f>IF(AND('Anagrafica Progetto'!$Q$84=1,ISBLANK(Obiettivi!$E$61)&lt;&gt;TRUE),FALSE,TRUE)</f>
        <v>1</v>
      </c>
    </row>
    <row r="92" spans="2:18" ht="15" customHeight="1" x14ac:dyDescent="0.2">
      <c r="B92" s="225" t="s">
        <v>396</v>
      </c>
      <c r="C92" s="226"/>
      <c r="D92" s="227"/>
      <c r="E92" s="267" t="str">
        <f>IF(E88="","","Tutte")</f>
        <v/>
      </c>
      <c r="F92" s="267"/>
      <c r="G92" s="267"/>
      <c r="H92" s="267" t="str">
        <f>IF(H88="","","Tutte")</f>
        <v/>
      </c>
      <c r="I92" s="267"/>
      <c r="J92" s="267"/>
      <c r="K92" s="267" t="str">
        <f>IF(K88="","","Tutte")</f>
        <v/>
      </c>
      <c r="L92" s="267"/>
      <c r="M92" s="267"/>
      <c r="Q92" s="2" t="b">
        <f>IF(AND('Anagrafica Progetto'!$Q$84=1,ISBLANK(Obiettivi!$E$61)&lt;&gt;TRUE),FALSE,TRUE)</f>
        <v>1</v>
      </c>
    </row>
    <row r="93" spans="2:18" ht="15" customHeight="1" x14ac:dyDescent="0.2">
      <c r="B93" s="225" t="s">
        <v>386</v>
      </c>
      <c r="C93" s="226"/>
      <c r="D93" s="227"/>
      <c r="E93" s="265"/>
      <c r="F93" s="265"/>
      <c r="G93" s="265"/>
      <c r="H93" s="265"/>
      <c r="I93" s="265"/>
      <c r="J93" s="265"/>
      <c r="K93" s="265"/>
      <c r="L93" s="265"/>
      <c r="M93" s="265"/>
      <c r="Q93" s="2" t="b">
        <f>IF(AND('Anagrafica Progetto'!$Q$84=1,ISBLANK(Obiettivi!$E$61)&lt;&gt;TRUE),FALSE,TRUE)</f>
        <v>1</v>
      </c>
    </row>
    <row r="94" spans="2:18" ht="15" customHeight="1" x14ac:dyDescent="0.2">
      <c r="B94" s="225">
        <v>2015</v>
      </c>
      <c r="C94" s="226"/>
      <c r="D94" s="227"/>
      <c r="E94" s="265"/>
      <c r="F94" s="265"/>
      <c r="G94" s="265"/>
      <c r="H94" s="265"/>
      <c r="I94" s="265"/>
      <c r="J94" s="265"/>
      <c r="K94" s="265"/>
      <c r="L94" s="265"/>
      <c r="M94" s="265"/>
      <c r="Q94" s="2" t="b">
        <f>IF(AND('Anagrafica Progetto'!$Q$84=1,R94=FALSE,ISBLANK(Obiettivi!$E$61)&lt;&gt;TRUE),FALSE,TRUE)</f>
        <v>1</v>
      </c>
      <c r="R94" s="2" t="b">
        <f>IF(OR('Anagrafica Progetto'!$H$77="",'Anagrafica Progetto'!$H$80=""),TRUE,IF(AND(B94&gt;=YEAR('Anagrafica Progetto'!$H$77),B94&lt;YEAR('Anagrafica Progetto'!$H$80)),FALSE,TRUE))</f>
        <v>1</v>
      </c>
    </row>
    <row r="95" spans="2:18" ht="15" customHeight="1" x14ac:dyDescent="0.2">
      <c r="B95" s="225">
        <v>2016</v>
      </c>
      <c r="C95" s="226"/>
      <c r="D95" s="227"/>
      <c r="E95" s="265"/>
      <c r="F95" s="265"/>
      <c r="G95" s="265"/>
      <c r="H95" s="265"/>
      <c r="I95" s="265"/>
      <c r="J95" s="265"/>
      <c r="K95" s="265"/>
      <c r="L95" s="265"/>
      <c r="M95" s="265"/>
      <c r="Q95" s="2" t="b">
        <f>IF(AND('Anagrafica Progetto'!$Q$84=1,R95=FALSE,ISBLANK(Obiettivi!$E$61)&lt;&gt;TRUE),FALSE,TRUE)</f>
        <v>1</v>
      </c>
      <c r="R95" s="2" t="b">
        <f>IF(OR('Anagrafica Progetto'!$H$77="",'Anagrafica Progetto'!$H$80=""),TRUE,IF(AND(B95&gt;=YEAR('Anagrafica Progetto'!$H$77),B95&lt;YEAR('Anagrafica Progetto'!$H$80)),FALSE,TRUE))</f>
        <v>0</v>
      </c>
    </row>
    <row r="96" spans="2:18" ht="15" customHeight="1" x14ac:dyDescent="0.2">
      <c r="B96" s="225">
        <v>2017</v>
      </c>
      <c r="C96" s="226"/>
      <c r="D96" s="227"/>
      <c r="E96" s="265"/>
      <c r="F96" s="265"/>
      <c r="G96" s="265"/>
      <c r="H96" s="265"/>
      <c r="I96" s="265"/>
      <c r="J96" s="265"/>
      <c r="K96" s="265"/>
      <c r="L96" s="265"/>
      <c r="M96" s="265"/>
      <c r="Q96" s="2" t="b">
        <f>IF(AND('Anagrafica Progetto'!$Q$84=1,R96=FALSE,ISBLANK(Obiettivi!$E$61)&lt;&gt;TRUE),FALSE,TRUE)</f>
        <v>1</v>
      </c>
      <c r="R96" s="2" t="b">
        <f>IF(OR('Anagrafica Progetto'!$H$77="",'Anagrafica Progetto'!$H$80=""),TRUE,IF(AND(B96&gt;=YEAR('Anagrafica Progetto'!$H$77),B96&lt;YEAR('Anagrafica Progetto'!$H$80)),FALSE,TRUE))</f>
        <v>0</v>
      </c>
    </row>
    <row r="97" spans="2:18" ht="15" customHeight="1" x14ac:dyDescent="0.2">
      <c r="B97" s="225">
        <v>2018</v>
      </c>
      <c r="C97" s="226"/>
      <c r="D97" s="227"/>
      <c r="E97" s="265"/>
      <c r="F97" s="265"/>
      <c r="G97" s="265"/>
      <c r="H97" s="265"/>
      <c r="I97" s="265"/>
      <c r="J97" s="265"/>
      <c r="K97" s="265"/>
      <c r="L97" s="265"/>
      <c r="M97" s="265"/>
      <c r="Q97" s="2" t="b">
        <f>IF(AND('Anagrafica Progetto'!$Q$84=1,R97=FALSE,ISBLANK(Obiettivi!$E$61)&lt;&gt;TRUE),FALSE,TRUE)</f>
        <v>1</v>
      </c>
      <c r="R97" s="2" t="b">
        <f>IF(OR('Anagrafica Progetto'!$H$77="",'Anagrafica Progetto'!$H$80=""),TRUE,IF(AND(B97&gt;=YEAR('Anagrafica Progetto'!$H$77),B97&lt;YEAR('Anagrafica Progetto'!$H$80)),FALSE,TRUE))</f>
        <v>0</v>
      </c>
    </row>
    <row r="98" spans="2:18" ht="15" customHeight="1" x14ac:dyDescent="0.2">
      <c r="B98" s="225">
        <v>2019</v>
      </c>
      <c r="C98" s="226"/>
      <c r="D98" s="227"/>
      <c r="E98" s="265"/>
      <c r="F98" s="265"/>
      <c r="G98" s="265"/>
      <c r="H98" s="265"/>
      <c r="I98" s="265"/>
      <c r="J98" s="265"/>
      <c r="K98" s="265"/>
      <c r="L98" s="265"/>
      <c r="M98" s="265"/>
      <c r="Q98" s="2" t="b">
        <f>IF(AND('Anagrafica Progetto'!$Q$84=1,R98=FALSE,ISBLANK(Obiettivi!$E$61)&lt;&gt;TRUE),FALSE,TRUE)</f>
        <v>1</v>
      </c>
      <c r="R98" s="2" t="b">
        <f>IF(OR('Anagrafica Progetto'!$H$77="",'Anagrafica Progetto'!$H$80=""),TRUE,IF(AND(B98&gt;=YEAR('Anagrafica Progetto'!$H$77),B98&lt;YEAR('Anagrafica Progetto'!$H$80)),FALSE,TRUE))</f>
        <v>0</v>
      </c>
    </row>
    <row r="99" spans="2:18" ht="15" customHeight="1" x14ac:dyDescent="0.2">
      <c r="B99" s="225">
        <v>2020</v>
      </c>
      <c r="C99" s="226"/>
      <c r="D99" s="227"/>
      <c r="E99" s="265"/>
      <c r="F99" s="265"/>
      <c r="G99" s="265"/>
      <c r="H99" s="265"/>
      <c r="I99" s="265"/>
      <c r="J99" s="265"/>
      <c r="K99" s="265"/>
      <c r="L99" s="265"/>
      <c r="M99" s="265"/>
      <c r="Q99" s="2" t="b">
        <f>IF(AND('Anagrafica Progetto'!$Q$84=1,R99=FALSE,ISBLANK(Obiettivi!$E$61)&lt;&gt;TRUE),FALSE,TRUE)</f>
        <v>1</v>
      </c>
      <c r="R99" s="2" t="b">
        <f>IF(OR('Anagrafica Progetto'!$H$77="",'Anagrafica Progetto'!$H$80=""),TRUE,IF(AND(B99&gt;=YEAR('Anagrafica Progetto'!$H$77),B99&lt;YEAR('Anagrafica Progetto'!$H$80)),FALSE,TRUE))</f>
        <v>0</v>
      </c>
    </row>
    <row r="100" spans="2:18" ht="15" customHeight="1" x14ac:dyDescent="0.2">
      <c r="B100" s="225">
        <v>2021</v>
      </c>
      <c r="C100" s="226"/>
      <c r="D100" s="227"/>
      <c r="E100" s="265"/>
      <c r="F100" s="265"/>
      <c r="G100" s="265"/>
      <c r="H100" s="265"/>
      <c r="I100" s="265"/>
      <c r="J100" s="265"/>
      <c r="K100" s="265"/>
      <c r="L100" s="265"/>
      <c r="M100" s="265"/>
      <c r="Q100" s="2" t="b">
        <f>IF(AND('Anagrafica Progetto'!$Q$84=1,R100=FALSE,ISBLANK(Obiettivi!$E$61)&lt;&gt;TRUE),FALSE,TRUE)</f>
        <v>1</v>
      </c>
      <c r="R100" s="2" t="b">
        <f>IF(OR('Anagrafica Progetto'!$H$77="",'Anagrafica Progetto'!$H$80=""),TRUE,IF(AND(B100&gt;=YEAR('Anagrafica Progetto'!$H$77),B100&lt;YEAR('Anagrafica Progetto'!$H$80)),FALSE,TRUE))</f>
        <v>0</v>
      </c>
    </row>
    <row r="101" spans="2:18" ht="15" customHeight="1" x14ac:dyDescent="0.2">
      <c r="B101" s="225">
        <v>2022</v>
      </c>
      <c r="C101" s="226"/>
      <c r="D101" s="227"/>
      <c r="E101" s="265"/>
      <c r="F101" s="265"/>
      <c r="G101" s="265"/>
      <c r="H101" s="265"/>
      <c r="I101" s="265"/>
      <c r="J101" s="265"/>
      <c r="K101" s="265"/>
      <c r="L101" s="265"/>
      <c r="M101" s="265"/>
      <c r="Q101" s="2" t="b">
        <f>IF(AND('Anagrafica Progetto'!$Q$84=1,R101=FALSE,ISBLANK(Obiettivi!$E$61)&lt;&gt;TRUE),FALSE,TRUE)</f>
        <v>1</v>
      </c>
      <c r="R101" s="2" t="b">
        <f>IF(OR('Anagrafica Progetto'!$H$77="",'Anagrafica Progetto'!$H$80=""),TRUE,IF(AND(B101&gt;=YEAR('Anagrafica Progetto'!$H$77),B101&lt;YEAR('Anagrafica Progetto'!$H$80)),FALSE,TRUE))</f>
        <v>0</v>
      </c>
    </row>
    <row r="102" spans="2:18" ht="15" customHeight="1" x14ac:dyDescent="0.2">
      <c r="B102" s="225" t="s">
        <v>387</v>
      </c>
      <c r="C102" s="226"/>
      <c r="D102" s="227"/>
      <c r="E102" s="265"/>
      <c r="F102" s="265"/>
      <c r="G102" s="265"/>
      <c r="H102" s="265"/>
      <c r="I102" s="265"/>
      <c r="J102" s="265"/>
      <c r="K102" s="265"/>
      <c r="L102" s="265"/>
      <c r="M102" s="265"/>
      <c r="Q102" s="2" t="b">
        <f>IF(AND('Anagrafica Progetto'!$Q$84=1,ISBLANK(Obiettivi!$E$61)&lt;&gt;TRUE),FALSE,TRUE)</f>
        <v>1</v>
      </c>
    </row>
    <row r="103" spans="2:18" ht="15" customHeight="1" x14ac:dyDescent="0.2">
      <c r="Q103" s="2" t="b">
        <f>IF(AND('Anagrafica Progetto'!$Q$84=1,ISBLANK(Obiettivi!$E$61)&lt;&gt;TRUE),FALSE,TRUE)</f>
        <v>1</v>
      </c>
    </row>
    <row r="104" spans="2:18" ht="15" customHeight="1" x14ac:dyDescent="0.2">
      <c r="Q104" s="2" t="b">
        <f>IF(AND('Anagrafica Progetto'!$Q$84=1,ISBLANK(Obiettivi!$E$61)&lt;&gt;TRUE),FALSE,TRUE)</f>
        <v>1</v>
      </c>
    </row>
    <row r="105" spans="2:18" ht="15" customHeight="1" x14ac:dyDescent="0.2">
      <c r="B105" s="177" t="s">
        <v>520</v>
      </c>
      <c r="C105" s="177"/>
      <c r="D105" s="177"/>
      <c r="E105" s="177"/>
      <c r="F105" s="177"/>
      <c r="G105" s="177"/>
      <c r="H105" s="177"/>
      <c r="I105" s="177"/>
      <c r="J105" s="177"/>
      <c r="K105" s="177"/>
      <c r="L105" s="177"/>
      <c r="M105" s="177"/>
      <c r="Q105" s="2" t="b">
        <f>IF(AND('Anagrafica Progetto'!$Q$84=1,ISBLANK(Obiettivi!$E$64)&lt;&gt;TRUE),FALSE,TRUE)</f>
        <v>1</v>
      </c>
    </row>
    <row r="106" spans="2:18" ht="15" customHeight="1" x14ac:dyDescent="0.2">
      <c r="B106" s="231"/>
      <c r="C106" s="231"/>
      <c r="D106" s="231"/>
      <c r="E106" s="231" t="s">
        <v>528</v>
      </c>
      <c r="F106" s="231"/>
      <c r="G106" s="231"/>
      <c r="H106" s="231" t="s">
        <v>529</v>
      </c>
      <c r="I106" s="231"/>
      <c r="J106" s="231"/>
      <c r="K106" s="231" t="s">
        <v>530</v>
      </c>
      <c r="L106" s="231"/>
      <c r="M106" s="231"/>
      <c r="Q106" s="2" t="b">
        <f>IF(AND('Anagrafica Progetto'!$Q$84=1,ISBLANK(Obiettivi!$E$64)&lt;&gt;TRUE),FALSE,TRUE)</f>
        <v>1</v>
      </c>
    </row>
    <row r="107" spans="2:18" ht="67.5" customHeight="1" x14ac:dyDescent="0.2">
      <c r="B107" s="225" t="s">
        <v>521</v>
      </c>
      <c r="C107" s="226"/>
      <c r="D107" s="227"/>
      <c r="E107" s="267" t="str">
        <f>IF(Obiettivi!$E$64="","",Obiettivi!$E$64)</f>
        <v/>
      </c>
      <c r="F107" s="267"/>
      <c r="G107" s="267"/>
      <c r="H107" s="267" t="str">
        <f>IF(Obiettivi!$E$65="","",Obiettivi!$E$65)</f>
        <v/>
      </c>
      <c r="I107" s="267"/>
      <c r="J107" s="267"/>
      <c r="K107" s="267" t="str">
        <f>IF(Obiettivi!$E$66="","",Obiettivi!$E$66)</f>
        <v/>
      </c>
      <c r="L107" s="267"/>
      <c r="M107" s="267"/>
      <c r="Q107" s="2" t="b">
        <f>IF(AND('Anagrafica Progetto'!$Q$84=1,ISBLANK(Obiettivi!$E$64)&lt;&gt;TRUE),FALSE,TRUE)</f>
        <v>1</v>
      </c>
    </row>
    <row r="108" spans="2:18" ht="82.5" customHeight="1" x14ac:dyDescent="0.2">
      <c r="B108" s="225" t="s">
        <v>383</v>
      </c>
      <c r="C108" s="226"/>
      <c r="D108" s="227"/>
      <c r="E108" s="268"/>
      <c r="F108" s="269"/>
      <c r="G108" s="270"/>
      <c r="H108" s="266"/>
      <c r="I108" s="266"/>
      <c r="J108" s="266"/>
      <c r="K108" s="266"/>
      <c r="L108" s="266"/>
      <c r="M108" s="266"/>
      <c r="Q108" s="2" t="b">
        <f>IF(AND('Anagrafica Progetto'!$Q$84=1,ISBLANK(Obiettivi!$E$64)&lt;&gt;TRUE),FALSE,TRUE)</f>
        <v>1</v>
      </c>
    </row>
    <row r="109" spans="2:18" ht="15" customHeight="1" x14ac:dyDescent="0.2">
      <c r="B109" s="225" t="s">
        <v>384</v>
      </c>
      <c r="C109" s="226"/>
      <c r="D109" s="227"/>
      <c r="E109" s="268"/>
      <c r="F109" s="269"/>
      <c r="G109" s="270"/>
      <c r="H109" s="268"/>
      <c r="I109" s="269"/>
      <c r="J109" s="270"/>
      <c r="K109" s="268"/>
      <c r="L109" s="269"/>
      <c r="M109" s="270"/>
      <c r="Q109" s="2" t="b">
        <f>IF(AND('Anagrafica Progetto'!$Q$84=1,ISBLANK(Obiettivi!$E$64)&lt;&gt;TRUE),FALSE,TRUE)</f>
        <v>1</v>
      </c>
    </row>
    <row r="110" spans="2:18" ht="30" customHeight="1" x14ac:dyDescent="0.2">
      <c r="B110" s="225" t="s">
        <v>385</v>
      </c>
      <c r="C110" s="226"/>
      <c r="D110" s="227"/>
      <c r="E110" s="266"/>
      <c r="F110" s="266"/>
      <c r="G110" s="266"/>
      <c r="H110" s="266"/>
      <c r="I110" s="266"/>
      <c r="J110" s="266"/>
      <c r="K110" s="266"/>
      <c r="L110" s="266"/>
      <c r="M110" s="266"/>
      <c r="Q110" s="2" t="b">
        <f>IF(AND('Anagrafica Progetto'!$Q$84=1,ISBLANK(Obiettivi!$E$64)&lt;&gt;TRUE),FALSE,TRUE)</f>
        <v>1</v>
      </c>
    </row>
    <row r="111" spans="2:18" ht="15" customHeight="1" x14ac:dyDescent="0.2">
      <c r="B111" s="225" t="s">
        <v>396</v>
      </c>
      <c r="C111" s="226"/>
      <c r="D111" s="227"/>
      <c r="E111" s="267" t="str">
        <f>IF(E107="","","Tutte")</f>
        <v/>
      </c>
      <c r="F111" s="267"/>
      <c r="G111" s="267"/>
      <c r="H111" s="267" t="str">
        <f>IF(H107="","","Tutte")</f>
        <v/>
      </c>
      <c r="I111" s="267"/>
      <c r="J111" s="267"/>
      <c r="K111" s="267" t="str">
        <f>IF(K107="","","Tutte")</f>
        <v/>
      </c>
      <c r="L111" s="267"/>
      <c r="M111" s="267"/>
      <c r="Q111" s="2" t="b">
        <f>IF(AND('Anagrafica Progetto'!$Q$84=1,ISBLANK(Obiettivi!$E$64)&lt;&gt;TRUE),FALSE,TRUE)</f>
        <v>1</v>
      </c>
    </row>
    <row r="112" spans="2:18" ht="15" customHeight="1" x14ac:dyDescent="0.2">
      <c r="B112" s="225" t="s">
        <v>386</v>
      </c>
      <c r="C112" s="226"/>
      <c r="D112" s="227"/>
      <c r="E112" s="265"/>
      <c r="F112" s="265"/>
      <c r="G112" s="265"/>
      <c r="H112" s="265"/>
      <c r="I112" s="265"/>
      <c r="J112" s="265"/>
      <c r="K112" s="265"/>
      <c r="L112" s="265"/>
      <c r="M112" s="265"/>
      <c r="Q112" s="2" t="b">
        <f>IF(AND('Anagrafica Progetto'!$Q$84=1,ISBLANK(Obiettivi!$E$64)&lt;&gt;TRUE),FALSE,TRUE)</f>
        <v>1</v>
      </c>
    </row>
    <row r="113" spans="2:18" ht="15" customHeight="1" x14ac:dyDescent="0.2">
      <c r="B113" s="225">
        <v>2015</v>
      </c>
      <c r="C113" s="226"/>
      <c r="D113" s="227"/>
      <c r="E113" s="265"/>
      <c r="F113" s="265"/>
      <c r="G113" s="265"/>
      <c r="H113" s="265"/>
      <c r="I113" s="265"/>
      <c r="J113" s="265"/>
      <c r="K113" s="265"/>
      <c r="L113" s="265"/>
      <c r="M113" s="265"/>
      <c r="Q113" s="2" t="b">
        <f>IF(AND('Anagrafica Progetto'!$Q$84=1,R113=FALSE,ISBLANK(Obiettivi!$E$64)&lt;&gt;TRUE),FALSE,TRUE)</f>
        <v>1</v>
      </c>
      <c r="R113" s="2" t="b">
        <f>IF(OR('Anagrafica Progetto'!$H$77="",'Anagrafica Progetto'!$H$80=""),TRUE,IF(AND(B113&gt;=YEAR('Anagrafica Progetto'!$H$77),B113&lt;YEAR('Anagrafica Progetto'!$H$80)),FALSE,TRUE))</f>
        <v>1</v>
      </c>
    </row>
    <row r="114" spans="2:18" ht="15" customHeight="1" x14ac:dyDescent="0.2">
      <c r="B114" s="225">
        <v>2016</v>
      </c>
      <c r="C114" s="226"/>
      <c r="D114" s="227"/>
      <c r="E114" s="265"/>
      <c r="F114" s="265"/>
      <c r="G114" s="265"/>
      <c r="H114" s="265"/>
      <c r="I114" s="265"/>
      <c r="J114" s="265"/>
      <c r="K114" s="265"/>
      <c r="L114" s="265"/>
      <c r="M114" s="265"/>
      <c r="Q114" s="2" t="b">
        <f>IF(AND('Anagrafica Progetto'!$Q$84=1,R114=FALSE,ISBLANK(Obiettivi!$E$64)&lt;&gt;TRUE),FALSE,TRUE)</f>
        <v>1</v>
      </c>
      <c r="R114" s="2" t="b">
        <f>IF(OR('Anagrafica Progetto'!$H$77="",'Anagrafica Progetto'!$H$80=""),TRUE,IF(AND(B114&gt;=YEAR('Anagrafica Progetto'!$H$77),B114&lt;YEAR('Anagrafica Progetto'!$H$80)),FALSE,TRUE))</f>
        <v>0</v>
      </c>
    </row>
    <row r="115" spans="2:18" ht="15" customHeight="1" x14ac:dyDescent="0.2">
      <c r="B115" s="225">
        <v>2017</v>
      </c>
      <c r="C115" s="226"/>
      <c r="D115" s="227"/>
      <c r="E115" s="265"/>
      <c r="F115" s="265"/>
      <c r="G115" s="265"/>
      <c r="H115" s="265"/>
      <c r="I115" s="265"/>
      <c r="J115" s="265"/>
      <c r="K115" s="265"/>
      <c r="L115" s="265"/>
      <c r="M115" s="265"/>
      <c r="Q115" s="2" t="b">
        <f>IF(AND('Anagrafica Progetto'!$Q$84=1,R115=FALSE,ISBLANK(Obiettivi!$E$64)&lt;&gt;TRUE),FALSE,TRUE)</f>
        <v>1</v>
      </c>
      <c r="R115" s="2" t="b">
        <f>IF(OR('Anagrafica Progetto'!$H$77="",'Anagrafica Progetto'!$H$80=""),TRUE,IF(AND(B115&gt;=YEAR('Anagrafica Progetto'!$H$77),B115&lt;YEAR('Anagrafica Progetto'!$H$80)),FALSE,TRUE))</f>
        <v>0</v>
      </c>
    </row>
    <row r="116" spans="2:18" ht="15" customHeight="1" x14ac:dyDescent="0.2">
      <c r="B116" s="225">
        <v>2018</v>
      </c>
      <c r="C116" s="226"/>
      <c r="D116" s="227"/>
      <c r="E116" s="265"/>
      <c r="F116" s="265"/>
      <c r="G116" s="265"/>
      <c r="H116" s="265"/>
      <c r="I116" s="265"/>
      <c r="J116" s="265"/>
      <c r="K116" s="265"/>
      <c r="L116" s="265"/>
      <c r="M116" s="265"/>
      <c r="Q116" s="2" t="b">
        <f>IF(AND('Anagrafica Progetto'!$Q$84=1,R116=FALSE,ISBLANK(Obiettivi!$E$64)&lt;&gt;TRUE),FALSE,TRUE)</f>
        <v>1</v>
      </c>
      <c r="R116" s="2" t="b">
        <f>IF(OR('Anagrafica Progetto'!$H$77="",'Anagrafica Progetto'!$H$80=""),TRUE,IF(AND(B116&gt;=YEAR('Anagrafica Progetto'!$H$77),B116&lt;YEAR('Anagrafica Progetto'!$H$80)),FALSE,TRUE))</f>
        <v>0</v>
      </c>
    </row>
    <row r="117" spans="2:18" ht="15" customHeight="1" x14ac:dyDescent="0.2">
      <c r="B117" s="225">
        <v>2019</v>
      </c>
      <c r="C117" s="226"/>
      <c r="D117" s="227"/>
      <c r="E117" s="265"/>
      <c r="F117" s="265"/>
      <c r="G117" s="265"/>
      <c r="H117" s="265"/>
      <c r="I117" s="265"/>
      <c r="J117" s="265"/>
      <c r="K117" s="265"/>
      <c r="L117" s="265"/>
      <c r="M117" s="265"/>
      <c r="Q117" s="2" t="b">
        <f>IF(AND('Anagrafica Progetto'!$Q$84=1,R117=FALSE,ISBLANK(Obiettivi!$E$64)&lt;&gt;TRUE),FALSE,TRUE)</f>
        <v>1</v>
      </c>
      <c r="R117" s="2" t="b">
        <f>IF(OR('Anagrafica Progetto'!$H$77="",'Anagrafica Progetto'!$H$80=""),TRUE,IF(AND(B117&gt;=YEAR('Anagrafica Progetto'!$H$77),B117&lt;YEAR('Anagrafica Progetto'!$H$80)),FALSE,TRUE))</f>
        <v>0</v>
      </c>
    </row>
    <row r="118" spans="2:18" ht="15" customHeight="1" x14ac:dyDescent="0.2">
      <c r="B118" s="225">
        <v>2020</v>
      </c>
      <c r="C118" s="226"/>
      <c r="D118" s="227"/>
      <c r="E118" s="265"/>
      <c r="F118" s="265"/>
      <c r="G118" s="265"/>
      <c r="H118" s="265"/>
      <c r="I118" s="265"/>
      <c r="J118" s="265"/>
      <c r="K118" s="265"/>
      <c r="L118" s="265"/>
      <c r="M118" s="265"/>
      <c r="Q118" s="2" t="b">
        <f>IF(AND('Anagrafica Progetto'!$Q$84=1,R118=FALSE,ISBLANK(Obiettivi!$E$64)&lt;&gt;TRUE),FALSE,TRUE)</f>
        <v>1</v>
      </c>
      <c r="R118" s="2" t="b">
        <f>IF(OR('Anagrafica Progetto'!$H$77="",'Anagrafica Progetto'!$H$80=""),TRUE,IF(AND(B118&gt;=YEAR('Anagrafica Progetto'!$H$77),B118&lt;YEAR('Anagrafica Progetto'!$H$80)),FALSE,TRUE))</f>
        <v>0</v>
      </c>
    </row>
    <row r="119" spans="2:18" ht="15" customHeight="1" x14ac:dyDescent="0.2">
      <c r="B119" s="225">
        <v>2021</v>
      </c>
      <c r="C119" s="226"/>
      <c r="D119" s="227"/>
      <c r="E119" s="265"/>
      <c r="F119" s="265"/>
      <c r="G119" s="265"/>
      <c r="H119" s="265"/>
      <c r="I119" s="265"/>
      <c r="J119" s="265"/>
      <c r="K119" s="265"/>
      <c r="L119" s="265"/>
      <c r="M119" s="265"/>
      <c r="Q119" s="2" t="b">
        <f>IF(AND('Anagrafica Progetto'!$Q$84=1,R119=FALSE,ISBLANK(Obiettivi!$E$64)&lt;&gt;TRUE),FALSE,TRUE)</f>
        <v>1</v>
      </c>
      <c r="R119" s="2" t="b">
        <f>IF(OR('Anagrafica Progetto'!$H$77="",'Anagrafica Progetto'!$H$80=""),TRUE,IF(AND(B119&gt;=YEAR('Anagrafica Progetto'!$H$77),B119&lt;YEAR('Anagrafica Progetto'!$H$80)),FALSE,TRUE))</f>
        <v>0</v>
      </c>
    </row>
    <row r="120" spans="2:18" ht="15" customHeight="1" x14ac:dyDescent="0.2">
      <c r="B120" s="225">
        <v>2022</v>
      </c>
      <c r="C120" s="226"/>
      <c r="D120" s="227"/>
      <c r="E120" s="265"/>
      <c r="F120" s="265"/>
      <c r="G120" s="265"/>
      <c r="H120" s="265"/>
      <c r="I120" s="265"/>
      <c r="J120" s="265"/>
      <c r="K120" s="265"/>
      <c r="L120" s="265"/>
      <c r="M120" s="265"/>
      <c r="Q120" s="2" t="b">
        <f>IF(AND('Anagrafica Progetto'!$Q$84=1,R120=FALSE,ISBLANK(Obiettivi!$E$64)&lt;&gt;TRUE),FALSE,TRUE)</f>
        <v>1</v>
      </c>
      <c r="R120" s="2" t="b">
        <f>IF(OR('Anagrafica Progetto'!$H$77="",'Anagrafica Progetto'!$H$80=""),TRUE,IF(AND(B120&gt;=YEAR('Anagrafica Progetto'!$H$77),B120&lt;YEAR('Anagrafica Progetto'!$H$80)),FALSE,TRUE))</f>
        <v>0</v>
      </c>
    </row>
    <row r="121" spans="2:18" ht="15" customHeight="1" x14ac:dyDescent="0.2">
      <c r="B121" s="225" t="s">
        <v>387</v>
      </c>
      <c r="C121" s="226"/>
      <c r="D121" s="227"/>
      <c r="E121" s="265"/>
      <c r="F121" s="265"/>
      <c r="G121" s="265"/>
      <c r="H121" s="265"/>
      <c r="I121" s="265"/>
      <c r="J121" s="265"/>
      <c r="K121" s="265"/>
      <c r="L121" s="265"/>
      <c r="M121" s="265"/>
      <c r="Q121" s="2" t="b">
        <f>IF(AND('Anagrafica Progetto'!$Q$84=1,ISBLANK(Obiettivi!$E$64)&lt;&gt;TRUE),FALSE,TRUE)</f>
        <v>1</v>
      </c>
    </row>
    <row r="122" spans="2:18" ht="15" customHeight="1" x14ac:dyDescent="0.2">
      <c r="Q122" s="2" t="b">
        <f>IF(AND('Anagrafica Progetto'!$Q$84=1,ISBLANK(Obiettivi!$E$64)&lt;&gt;TRUE),FALSE,TRUE)</f>
        <v>1</v>
      </c>
    </row>
    <row r="123" spans="2:18" ht="15" customHeight="1" x14ac:dyDescent="0.2">
      <c r="Q123" s="2" t="b">
        <f>IF(AND('Anagrafica Progetto'!$Q$84=1,ISBLANK(Obiettivi!$E$64)&lt;&gt;TRUE),FALSE,TRUE)</f>
        <v>1</v>
      </c>
    </row>
    <row r="124" spans="2:18" ht="15" customHeight="1" x14ac:dyDescent="0.2">
      <c r="B124" s="177" t="s">
        <v>520</v>
      </c>
      <c r="C124" s="177"/>
      <c r="D124" s="177"/>
      <c r="E124" s="177"/>
      <c r="F124" s="177"/>
      <c r="G124" s="177"/>
      <c r="H124" s="177"/>
      <c r="I124" s="177"/>
      <c r="J124" s="177"/>
      <c r="K124" s="177"/>
      <c r="L124" s="177"/>
      <c r="M124" s="177"/>
      <c r="Q124" s="2" t="b">
        <f>IF(AND('Anagrafica Progetto'!$Q$84=1,ISBLANK(Obiettivi!$E$67)&lt;&gt;TRUE),FALSE,TRUE)</f>
        <v>1</v>
      </c>
    </row>
    <row r="125" spans="2:18" ht="15" customHeight="1" x14ac:dyDescent="0.2">
      <c r="B125" s="231"/>
      <c r="C125" s="231"/>
      <c r="D125" s="231"/>
      <c r="E125" s="231" t="s">
        <v>531</v>
      </c>
      <c r="F125" s="231"/>
      <c r="G125" s="231"/>
      <c r="H125" s="231" t="s">
        <v>532</v>
      </c>
      <c r="I125" s="231"/>
      <c r="J125" s="231"/>
      <c r="K125" s="231" t="s">
        <v>533</v>
      </c>
      <c r="L125" s="231"/>
      <c r="M125" s="231"/>
      <c r="Q125" s="2" t="b">
        <f>IF(AND('Anagrafica Progetto'!$Q$84=1,ISBLANK(Obiettivi!$E$67)&lt;&gt;TRUE),FALSE,TRUE)</f>
        <v>1</v>
      </c>
    </row>
    <row r="126" spans="2:18" ht="67.5" customHeight="1" x14ac:dyDescent="0.2">
      <c r="B126" s="225" t="s">
        <v>521</v>
      </c>
      <c r="C126" s="226"/>
      <c r="D126" s="227"/>
      <c r="E126" s="267" t="str">
        <f>IF(Obiettivi!$E$67="","",Obiettivi!$E$67)</f>
        <v/>
      </c>
      <c r="F126" s="267"/>
      <c r="G126" s="267"/>
      <c r="H126" s="267" t="str">
        <f>IF(Obiettivi!$E$68="","",Obiettivi!$E$68)</f>
        <v/>
      </c>
      <c r="I126" s="267"/>
      <c r="J126" s="267"/>
      <c r="K126" s="267" t="str">
        <f>IF(Obiettivi!$E$69="","",Obiettivi!$E$69)</f>
        <v/>
      </c>
      <c r="L126" s="267"/>
      <c r="M126" s="267"/>
      <c r="Q126" s="2" t="b">
        <f>IF(AND('Anagrafica Progetto'!$Q$84=1,ISBLANK(Obiettivi!$E$67)&lt;&gt;TRUE),FALSE,TRUE)</f>
        <v>1</v>
      </c>
    </row>
    <row r="127" spans="2:18" ht="82.5" customHeight="1" x14ac:dyDescent="0.2">
      <c r="B127" s="225" t="s">
        <v>383</v>
      </c>
      <c r="C127" s="226"/>
      <c r="D127" s="227"/>
      <c r="E127" s="268"/>
      <c r="F127" s="269"/>
      <c r="G127" s="270"/>
      <c r="H127" s="266"/>
      <c r="I127" s="266"/>
      <c r="J127" s="266"/>
      <c r="K127" s="266"/>
      <c r="L127" s="266"/>
      <c r="M127" s="266"/>
      <c r="Q127" s="2" t="b">
        <f>IF(AND('Anagrafica Progetto'!$Q$84=1,ISBLANK(Obiettivi!$E$67)&lt;&gt;TRUE),FALSE,TRUE)</f>
        <v>1</v>
      </c>
    </row>
    <row r="128" spans="2:18" ht="15" customHeight="1" x14ac:dyDescent="0.2">
      <c r="B128" s="225" t="s">
        <v>384</v>
      </c>
      <c r="C128" s="226"/>
      <c r="D128" s="227"/>
      <c r="E128" s="268"/>
      <c r="F128" s="269"/>
      <c r="G128" s="270"/>
      <c r="H128" s="268"/>
      <c r="I128" s="269"/>
      <c r="J128" s="270"/>
      <c r="K128" s="268"/>
      <c r="L128" s="269"/>
      <c r="M128" s="270"/>
      <c r="Q128" s="2" t="b">
        <f>IF(AND('Anagrafica Progetto'!$Q$84=1,ISBLANK(Obiettivi!$E$67)&lt;&gt;TRUE),FALSE,TRUE)</f>
        <v>1</v>
      </c>
    </row>
    <row r="129" spans="2:18" ht="30" customHeight="1" x14ac:dyDescent="0.2">
      <c r="B129" s="225" t="s">
        <v>385</v>
      </c>
      <c r="C129" s="226"/>
      <c r="D129" s="227"/>
      <c r="E129" s="266"/>
      <c r="F129" s="266"/>
      <c r="G129" s="266"/>
      <c r="H129" s="266"/>
      <c r="I129" s="266"/>
      <c r="J129" s="266"/>
      <c r="K129" s="266"/>
      <c r="L129" s="266"/>
      <c r="M129" s="266"/>
      <c r="Q129" s="2" t="b">
        <f>IF(AND('Anagrafica Progetto'!$Q$84=1,ISBLANK(Obiettivi!$E$67)&lt;&gt;TRUE),FALSE,TRUE)</f>
        <v>1</v>
      </c>
    </row>
    <row r="130" spans="2:18" ht="15" customHeight="1" x14ac:dyDescent="0.2">
      <c r="B130" s="225" t="s">
        <v>396</v>
      </c>
      <c r="C130" s="226"/>
      <c r="D130" s="227"/>
      <c r="E130" s="267" t="str">
        <f>IF(E126="","","Tutte")</f>
        <v/>
      </c>
      <c r="F130" s="267"/>
      <c r="G130" s="267"/>
      <c r="H130" s="267" t="str">
        <f>IF(H126="","","Tutte")</f>
        <v/>
      </c>
      <c r="I130" s="267"/>
      <c r="J130" s="267"/>
      <c r="K130" s="267" t="str">
        <f>IF(K126="","","Tutte")</f>
        <v/>
      </c>
      <c r="L130" s="267"/>
      <c r="M130" s="267"/>
      <c r="Q130" s="2" t="b">
        <f>IF(AND('Anagrafica Progetto'!$Q$84=1,ISBLANK(Obiettivi!$E$67)&lt;&gt;TRUE),FALSE,TRUE)</f>
        <v>1</v>
      </c>
    </row>
    <row r="131" spans="2:18" ht="15" customHeight="1" x14ac:dyDescent="0.2">
      <c r="B131" s="225" t="s">
        <v>386</v>
      </c>
      <c r="C131" s="226"/>
      <c r="D131" s="227"/>
      <c r="E131" s="265"/>
      <c r="F131" s="265"/>
      <c r="G131" s="265"/>
      <c r="H131" s="265"/>
      <c r="I131" s="265"/>
      <c r="J131" s="265"/>
      <c r="K131" s="265"/>
      <c r="L131" s="265"/>
      <c r="M131" s="265"/>
      <c r="Q131" s="2" t="b">
        <f>IF(AND('Anagrafica Progetto'!$Q$84=1,ISBLANK(Obiettivi!$E$67)&lt;&gt;TRUE),FALSE,TRUE)</f>
        <v>1</v>
      </c>
    </row>
    <row r="132" spans="2:18" ht="15" customHeight="1" x14ac:dyDescent="0.2">
      <c r="B132" s="225">
        <v>2015</v>
      </c>
      <c r="C132" s="226"/>
      <c r="D132" s="227"/>
      <c r="E132" s="265"/>
      <c r="F132" s="265"/>
      <c r="G132" s="265"/>
      <c r="H132" s="265"/>
      <c r="I132" s="265"/>
      <c r="J132" s="265"/>
      <c r="K132" s="265"/>
      <c r="L132" s="265"/>
      <c r="M132" s="265"/>
      <c r="Q132" s="2" t="b">
        <f>IF(AND('Anagrafica Progetto'!$Q$84=1,R132=FALSE,ISBLANK(Obiettivi!$E$67)&lt;&gt;TRUE),FALSE,TRUE)</f>
        <v>1</v>
      </c>
      <c r="R132" s="2" t="b">
        <f>IF(OR('Anagrafica Progetto'!$H$77="",'Anagrafica Progetto'!$H$80=""),TRUE,IF(AND(B132&gt;=YEAR('Anagrafica Progetto'!$H$77),B132&lt;YEAR('Anagrafica Progetto'!$H$80)),FALSE,TRUE))</f>
        <v>1</v>
      </c>
    </row>
    <row r="133" spans="2:18" ht="15" customHeight="1" x14ac:dyDescent="0.2">
      <c r="B133" s="225">
        <v>2016</v>
      </c>
      <c r="C133" s="226"/>
      <c r="D133" s="227"/>
      <c r="E133" s="265"/>
      <c r="F133" s="265"/>
      <c r="G133" s="265"/>
      <c r="H133" s="265"/>
      <c r="I133" s="265"/>
      <c r="J133" s="265"/>
      <c r="K133" s="265"/>
      <c r="L133" s="265"/>
      <c r="M133" s="265"/>
      <c r="Q133" s="2" t="b">
        <f>IF(AND('Anagrafica Progetto'!$Q$84=1,R133=FALSE,ISBLANK(Obiettivi!$E$67)&lt;&gt;TRUE),FALSE,TRUE)</f>
        <v>1</v>
      </c>
      <c r="R133" s="2" t="b">
        <f>IF(OR('Anagrafica Progetto'!$H$77="",'Anagrafica Progetto'!$H$80=""),TRUE,IF(AND(B133&gt;=YEAR('Anagrafica Progetto'!$H$77),B133&lt;YEAR('Anagrafica Progetto'!$H$80)),FALSE,TRUE))</f>
        <v>0</v>
      </c>
    </row>
    <row r="134" spans="2:18" ht="15" customHeight="1" x14ac:dyDescent="0.2">
      <c r="B134" s="225">
        <v>2017</v>
      </c>
      <c r="C134" s="226"/>
      <c r="D134" s="227"/>
      <c r="E134" s="265"/>
      <c r="F134" s="265"/>
      <c r="G134" s="265"/>
      <c r="H134" s="265"/>
      <c r="I134" s="265"/>
      <c r="J134" s="265"/>
      <c r="K134" s="265"/>
      <c r="L134" s="265"/>
      <c r="M134" s="265"/>
      <c r="Q134" s="2" t="b">
        <f>IF(AND('Anagrafica Progetto'!$Q$84=1,R134=FALSE,ISBLANK(Obiettivi!$E$67)&lt;&gt;TRUE),FALSE,TRUE)</f>
        <v>1</v>
      </c>
      <c r="R134" s="2" t="b">
        <f>IF(OR('Anagrafica Progetto'!$H$77="",'Anagrafica Progetto'!$H$80=""),TRUE,IF(AND(B134&gt;=YEAR('Anagrafica Progetto'!$H$77),B134&lt;YEAR('Anagrafica Progetto'!$H$80)),FALSE,TRUE))</f>
        <v>0</v>
      </c>
    </row>
    <row r="135" spans="2:18" ht="15" customHeight="1" x14ac:dyDescent="0.2">
      <c r="B135" s="225">
        <v>2018</v>
      </c>
      <c r="C135" s="226"/>
      <c r="D135" s="227"/>
      <c r="E135" s="265"/>
      <c r="F135" s="265"/>
      <c r="G135" s="265"/>
      <c r="H135" s="265"/>
      <c r="I135" s="265"/>
      <c r="J135" s="265"/>
      <c r="K135" s="265"/>
      <c r="L135" s="265"/>
      <c r="M135" s="265"/>
      <c r="Q135" s="2" t="b">
        <f>IF(AND('Anagrafica Progetto'!$Q$84=1,R135=FALSE,ISBLANK(Obiettivi!$E$67)&lt;&gt;TRUE),FALSE,TRUE)</f>
        <v>1</v>
      </c>
      <c r="R135" s="2" t="b">
        <f>IF(OR('Anagrafica Progetto'!$H$77="",'Anagrafica Progetto'!$H$80=""),TRUE,IF(AND(B135&gt;=YEAR('Anagrafica Progetto'!$H$77),B135&lt;YEAR('Anagrafica Progetto'!$H$80)),FALSE,TRUE))</f>
        <v>0</v>
      </c>
    </row>
    <row r="136" spans="2:18" ht="15" customHeight="1" x14ac:dyDescent="0.2">
      <c r="B136" s="225">
        <v>2019</v>
      </c>
      <c r="C136" s="226"/>
      <c r="D136" s="227"/>
      <c r="E136" s="265"/>
      <c r="F136" s="265"/>
      <c r="G136" s="265"/>
      <c r="H136" s="265"/>
      <c r="I136" s="265"/>
      <c r="J136" s="265"/>
      <c r="K136" s="265"/>
      <c r="L136" s="265"/>
      <c r="M136" s="265"/>
      <c r="Q136" s="2" t="b">
        <f>IF(AND('Anagrafica Progetto'!$Q$84=1,R136=FALSE,ISBLANK(Obiettivi!$E$67)&lt;&gt;TRUE),FALSE,TRUE)</f>
        <v>1</v>
      </c>
      <c r="R136" s="2" t="b">
        <f>IF(OR('Anagrafica Progetto'!$H$77="",'Anagrafica Progetto'!$H$80=""),TRUE,IF(AND(B136&gt;=YEAR('Anagrafica Progetto'!$H$77),B136&lt;YEAR('Anagrafica Progetto'!$H$80)),FALSE,TRUE))</f>
        <v>0</v>
      </c>
    </row>
    <row r="137" spans="2:18" ht="15" customHeight="1" x14ac:dyDescent="0.2">
      <c r="B137" s="225">
        <v>2020</v>
      </c>
      <c r="C137" s="226"/>
      <c r="D137" s="227"/>
      <c r="E137" s="265"/>
      <c r="F137" s="265"/>
      <c r="G137" s="265"/>
      <c r="H137" s="265"/>
      <c r="I137" s="265"/>
      <c r="J137" s="265"/>
      <c r="K137" s="265"/>
      <c r="L137" s="265"/>
      <c r="M137" s="265"/>
      <c r="Q137" s="2" t="b">
        <f>IF(AND('Anagrafica Progetto'!$Q$84=1,R137=FALSE,ISBLANK(Obiettivi!$E$67)&lt;&gt;TRUE),FALSE,TRUE)</f>
        <v>1</v>
      </c>
      <c r="R137" s="2" t="b">
        <f>IF(OR('Anagrafica Progetto'!$H$77="",'Anagrafica Progetto'!$H$80=""),TRUE,IF(AND(B137&gt;=YEAR('Anagrafica Progetto'!$H$77),B137&lt;YEAR('Anagrafica Progetto'!$H$80)),FALSE,TRUE))</f>
        <v>0</v>
      </c>
    </row>
    <row r="138" spans="2:18" ht="15" customHeight="1" x14ac:dyDescent="0.2">
      <c r="B138" s="225">
        <v>2021</v>
      </c>
      <c r="C138" s="226"/>
      <c r="D138" s="227"/>
      <c r="E138" s="265"/>
      <c r="F138" s="265"/>
      <c r="G138" s="265"/>
      <c r="H138" s="265"/>
      <c r="I138" s="265"/>
      <c r="J138" s="265"/>
      <c r="K138" s="265"/>
      <c r="L138" s="265"/>
      <c r="M138" s="265"/>
      <c r="Q138" s="2" t="b">
        <f>IF(AND('Anagrafica Progetto'!$Q$84=1,R138=FALSE,ISBLANK(Obiettivi!$E$67)&lt;&gt;TRUE),FALSE,TRUE)</f>
        <v>1</v>
      </c>
      <c r="R138" s="2" t="b">
        <f>IF(OR('Anagrafica Progetto'!$H$77="",'Anagrafica Progetto'!$H$80=""),TRUE,IF(AND(B138&gt;=YEAR('Anagrafica Progetto'!$H$77),B138&lt;YEAR('Anagrafica Progetto'!$H$80)),FALSE,TRUE))</f>
        <v>0</v>
      </c>
    </row>
    <row r="139" spans="2:18" ht="15" customHeight="1" x14ac:dyDescent="0.2">
      <c r="B139" s="225">
        <v>2022</v>
      </c>
      <c r="C139" s="226"/>
      <c r="D139" s="227"/>
      <c r="E139" s="265"/>
      <c r="F139" s="265"/>
      <c r="G139" s="265"/>
      <c r="H139" s="265"/>
      <c r="I139" s="265"/>
      <c r="J139" s="265"/>
      <c r="K139" s="265"/>
      <c r="L139" s="265"/>
      <c r="M139" s="265"/>
      <c r="Q139" s="2" t="b">
        <f>IF(AND('Anagrafica Progetto'!$Q$84=1,R139=FALSE,ISBLANK(Obiettivi!$E$67)&lt;&gt;TRUE),FALSE,TRUE)</f>
        <v>1</v>
      </c>
      <c r="R139" s="2" t="b">
        <f>IF(OR('Anagrafica Progetto'!$H$77="",'Anagrafica Progetto'!$H$80=""),TRUE,IF(AND(B139&gt;=YEAR('Anagrafica Progetto'!$H$77),B139&lt;YEAR('Anagrafica Progetto'!$H$80)),FALSE,TRUE))</f>
        <v>0</v>
      </c>
    </row>
    <row r="140" spans="2:18" ht="15" customHeight="1" x14ac:dyDescent="0.2">
      <c r="B140" s="225" t="s">
        <v>387</v>
      </c>
      <c r="C140" s="226"/>
      <c r="D140" s="227"/>
      <c r="E140" s="265"/>
      <c r="F140" s="265"/>
      <c r="G140" s="265"/>
      <c r="H140" s="265"/>
      <c r="I140" s="265"/>
      <c r="J140" s="265"/>
      <c r="K140" s="265"/>
      <c r="L140" s="265"/>
      <c r="M140" s="265"/>
      <c r="Q140" s="2" t="b">
        <f>IF(AND('Anagrafica Progetto'!$Q$84=1,ISBLANK(Obiettivi!$E$67)&lt;&gt;TRUE),FALSE,TRUE)</f>
        <v>1</v>
      </c>
    </row>
    <row r="141" spans="2:18" ht="15" customHeight="1" x14ac:dyDescent="0.2">
      <c r="Q141" s="2" t="b">
        <f>IF(AND('Anagrafica Progetto'!$Q$84=1,ISBLANK(Obiettivi!$E$67)&lt;&gt;TRUE),FALSE,TRUE)</f>
        <v>1</v>
      </c>
    </row>
    <row r="142" spans="2:18" ht="15" customHeight="1" x14ac:dyDescent="0.2">
      <c r="Q142" s="2" t="b">
        <f>IF(AND('Anagrafica Progetto'!$Q$84=1,ISBLANK(Obiettivi!$E$67)&lt;&gt;TRUE),FALSE,TRUE)</f>
        <v>1</v>
      </c>
    </row>
    <row r="143" spans="2:18" ht="15" customHeight="1" x14ac:dyDescent="0.2">
      <c r="B143" s="177" t="s">
        <v>520</v>
      </c>
      <c r="C143" s="177"/>
      <c r="D143" s="177"/>
      <c r="E143" s="177"/>
      <c r="F143" s="177"/>
      <c r="G143" s="177"/>
      <c r="H143" s="177"/>
      <c r="I143" s="177"/>
      <c r="J143" s="177"/>
      <c r="K143" s="177"/>
      <c r="L143" s="177"/>
      <c r="M143" s="177"/>
      <c r="Q143" s="2" t="b">
        <f>IF(AND('Anagrafica Progetto'!$Q$84=1,ISBLANK(Obiettivi!$E$70)&lt;&gt;TRUE),FALSE,TRUE)</f>
        <v>1</v>
      </c>
    </row>
    <row r="144" spans="2:18" ht="15" customHeight="1" x14ac:dyDescent="0.2">
      <c r="B144" s="231"/>
      <c r="C144" s="231"/>
      <c r="D144" s="231"/>
      <c r="E144" s="231" t="s">
        <v>534</v>
      </c>
      <c r="F144" s="231"/>
      <c r="G144" s="231"/>
      <c r="H144" s="231" t="s">
        <v>535</v>
      </c>
      <c r="I144" s="231"/>
      <c r="J144" s="231"/>
      <c r="K144" s="231" t="s">
        <v>536</v>
      </c>
      <c r="L144" s="231"/>
      <c r="M144" s="231"/>
      <c r="Q144" s="2" t="b">
        <f>IF(AND('Anagrafica Progetto'!$Q$84=1,ISBLANK(Obiettivi!$E$70)&lt;&gt;TRUE),FALSE,TRUE)</f>
        <v>1</v>
      </c>
    </row>
    <row r="145" spans="2:18" ht="67.5" customHeight="1" x14ac:dyDescent="0.2">
      <c r="B145" s="225" t="s">
        <v>521</v>
      </c>
      <c r="C145" s="226"/>
      <c r="D145" s="227"/>
      <c r="E145" s="267" t="str">
        <f>IF(Obiettivi!$E$70="","",Obiettivi!$E$70)</f>
        <v/>
      </c>
      <c r="F145" s="267"/>
      <c r="G145" s="267"/>
      <c r="H145" s="267" t="str">
        <f>IF(Obiettivi!$E$71="","",Obiettivi!$E$71)</f>
        <v/>
      </c>
      <c r="I145" s="267"/>
      <c r="J145" s="267"/>
      <c r="K145" s="267" t="str">
        <f>IF(Obiettivi!$E$72="","",Obiettivi!$E$72)</f>
        <v/>
      </c>
      <c r="L145" s="267"/>
      <c r="M145" s="267"/>
      <c r="Q145" s="2" t="b">
        <f>IF(AND('Anagrafica Progetto'!$Q$84=1,ISBLANK(Obiettivi!$E$70)&lt;&gt;TRUE),FALSE,TRUE)</f>
        <v>1</v>
      </c>
    </row>
    <row r="146" spans="2:18" ht="82.5" customHeight="1" x14ac:dyDescent="0.2">
      <c r="B146" s="225" t="s">
        <v>383</v>
      </c>
      <c r="C146" s="226"/>
      <c r="D146" s="227"/>
      <c r="E146" s="268"/>
      <c r="F146" s="269"/>
      <c r="G146" s="270"/>
      <c r="H146" s="266"/>
      <c r="I146" s="266"/>
      <c r="J146" s="266"/>
      <c r="K146" s="266"/>
      <c r="L146" s="266"/>
      <c r="M146" s="266"/>
      <c r="Q146" s="2" t="b">
        <f>IF(AND('Anagrafica Progetto'!$Q$84=1,ISBLANK(Obiettivi!$E$70)&lt;&gt;TRUE),FALSE,TRUE)</f>
        <v>1</v>
      </c>
    </row>
    <row r="147" spans="2:18" ht="15" customHeight="1" x14ac:dyDescent="0.2">
      <c r="B147" s="225" t="s">
        <v>384</v>
      </c>
      <c r="C147" s="226"/>
      <c r="D147" s="227"/>
      <c r="E147" s="268"/>
      <c r="F147" s="269"/>
      <c r="G147" s="270"/>
      <c r="H147" s="268"/>
      <c r="I147" s="269"/>
      <c r="J147" s="270"/>
      <c r="K147" s="268"/>
      <c r="L147" s="269"/>
      <c r="M147" s="270"/>
      <c r="Q147" s="2" t="b">
        <f>IF(AND('Anagrafica Progetto'!$Q$84=1,ISBLANK(Obiettivi!$E$70)&lt;&gt;TRUE),FALSE,TRUE)</f>
        <v>1</v>
      </c>
    </row>
    <row r="148" spans="2:18" ht="30" customHeight="1" x14ac:dyDescent="0.2">
      <c r="B148" s="225" t="s">
        <v>385</v>
      </c>
      <c r="C148" s="226"/>
      <c r="D148" s="227"/>
      <c r="E148" s="266"/>
      <c r="F148" s="266"/>
      <c r="G148" s="266"/>
      <c r="H148" s="266"/>
      <c r="I148" s="266"/>
      <c r="J148" s="266"/>
      <c r="K148" s="266"/>
      <c r="L148" s="266"/>
      <c r="M148" s="266"/>
      <c r="Q148" s="2" t="b">
        <f>IF(AND('Anagrafica Progetto'!$Q$84=1,ISBLANK(Obiettivi!$E$70)&lt;&gt;TRUE),FALSE,TRUE)</f>
        <v>1</v>
      </c>
    </row>
    <row r="149" spans="2:18" ht="15" customHeight="1" x14ac:dyDescent="0.2">
      <c r="B149" s="225" t="s">
        <v>396</v>
      </c>
      <c r="C149" s="226"/>
      <c r="D149" s="227"/>
      <c r="E149" s="267" t="str">
        <f>IF(E145="","","Tutte")</f>
        <v/>
      </c>
      <c r="F149" s="267"/>
      <c r="G149" s="267"/>
      <c r="H149" s="267" t="str">
        <f>IF(H145="","","Tutte")</f>
        <v/>
      </c>
      <c r="I149" s="267"/>
      <c r="J149" s="267"/>
      <c r="K149" s="267" t="str">
        <f>IF(K145="","","Tutte")</f>
        <v/>
      </c>
      <c r="L149" s="267"/>
      <c r="M149" s="267"/>
      <c r="Q149" s="2" t="b">
        <f>IF(AND('Anagrafica Progetto'!$Q$84=1,ISBLANK(Obiettivi!$E$70)&lt;&gt;TRUE),FALSE,TRUE)</f>
        <v>1</v>
      </c>
    </row>
    <row r="150" spans="2:18" ht="15" customHeight="1" x14ac:dyDescent="0.2">
      <c r="B150" s="225" t="s">
        <v>386</v>
      </c>
      <c r="C150" s="226"/>
      <c r="D150" s="227"/>
      <c r="E150" s="265"/>
      <c r="F150" s="265"/>
      <c r="G150" s="265"/>
      <c r="H150" s="265"/>
      <c r="I150" s="265"/>
      <c r="J150" s="265"/>
      <c r="K150" s="265"/>
      <c r="L150" s="265"/>
      <c r="M150" s="265"/>
      <c r="Q150" s="2" t="b">
        <f>IF(AND('Anagrafica Progetto'!$Q$84=1,ISBLANK(Obiettivi!$E$70)&lt;&gt;TRUE),FALSE,TRUE)</f>
        <v>1</v>
      </c>
    </row>
    <row r="151" spans="2:18" ht="15" customHeight="1" x14ac:dyDescent="0.2">
      <c r="B151" s="225">
        <v>2015</v>
      </c>
      <c r="C151" s="226"/>
      <c r="D151" s="227"/>
      <c r="E151" s="265"/>
      <c r="F151" s="265"/>
      <c r="G151" s="265"/>
      <c r="H151" s="265"/>
      <c r="I151" s="265"/>
      <c r="J151" s="265"/>
      <c r="K151" s="265"/>
      <c r="L151" s="265"/>
      <c r="M151" s="265"/>
      <c r="Q151" s="2" t="b">
        <f>IF(AND('Anagrafica Progetto'!$Q$84=1,R151=FALSE,ISBLANK(Obiettivi!$E$70)&lt;&gt;TRUE),FALSE,TRUE)</f>
        <v>1</v>
      </c>
      <c r="R151" s="2" t="b">
        <f>IF(OR('Anagrafica Progetto'!$H$77="",'Anagrafica Progetto'!$H$80=""),TRUE,IF(AND(B151&gt;=YEAR('Anagrafica Progetto'!$H$77),B151&lt;YEAR('Anagrafica Progetto'!$H$80)),FALSE,TRUE))</f>
        <v>1</v>
      </c>
    </row>
    <row r="152" spans="2:18" ht="15" customHeight="1" x14ac:dyDescent="0.2">
      <c r="B152" s="225">
        <v>2016</v>
      </c>
      <c r="C152" s="226"/>
      <c r="D152" s="227"/>
      <c r="E152" s="265"/>
      <c r="F152" s="265"/>
      <c r="G152" s="265"/>
      <c r="H152" s="265"/>
      <c r="I152" s="265"/>
      <c r="J152" s="265"/>
      <c r="K152" s="265"/>
      <c r="L152" s="265"/>
      <c r="M152" s="265"/>
      <c r="Q152" s="2" t="b">
        <f>IF(AND('Anagrafica Progetto'!$Q$84=1,R152=FALSE,ISBLANK(Obiettivi!$E$70)&lt;&gt;TRUE),FALSE,TRUE)</f>
        <v>1</v>
      </c>
      <c r="R152" s="2" t="b">
        <f>IF(OR('Anagrafica Progetto'!$H$77="",'Anagrafica Progetto'!$H$80=""),TRUE,IF(AND(B152&gt;=YEAR('Anagrafica Progetto'!$H$77),B152&lt;YEAR('Anagrafica Progetto'!$H$80)),FALSE,TRUE))</f>
        <v>0</v>
      </c>
    </row>
    <row r="153" spans="2:18" ht="15" customHeight="1" x14ac:dyDescent="0.2">
      <c r="B153" s="225">
        <v>2017</v>
      </c>
      <c r="C153" s="226"/>
      <c r="D153" s="227"/>
      <c r="E153" s="265"/>
      <c r="F153" s="265"/>
      <c r="G153" s="265"/>
      <c r="H153" s="265"/>
      <c r="I153" s="265"/>
      <c r="J153" s="265"/>
      <c r="K153" s="265"/>
      <c r="L153" s="265"/>
      <c r="M153" s="265"/>
      <c r="Q153" s="2" t="b">
        <f>IF(AND('Anagrafica Progetto'!$Q$84=1,R153=FALSE,ISBLANK(Obiettivi!$E$70)&lt;&gt;TRUE),FALSE,TRUE)</f>
        <v>1</v>
      </c>
      <c r="R153" s="2" t="b">
        <f>IF(OR('Anagrafica Progetto'!$H$77="",'Anagrafica Progetto'!$H$80=""),TRUE,IF(AND(B153&gt;=YEAR('Anagrafica Progetto'!$H$77),B153&lt;YEAR('Anagrafica Progetto'!$H$80)),FALSE,TRUE))</f>
        <v>0</v>
      </c>
    </row>
    <row r="154" spans="2:18" ht="15" customHeight="1" x14ac:dyDescent="0.2">
      <c r="B154" s="225">
        <v>2018</v>
      </c>
      <c r="C154" s="226"/>
      <c r="D154" s="227"/>
      <c r="E154" s="265"/>
      <c r="F154" s="265"/>
      <c r="G154" s="265"/>
      <c r="H154" s="265"/>
      <c r="I154" s="265"/>
      <c r="J154" s="265"/>
      <c r="K154" s="265"/>
      <c r="L154" s="265"/>
      <c r="M154" s="265"/>
      <c r="Q154" s="2" t="b">
        <f>IF(AND('Anagrafica Progetto'!$Q$84=1,R154=FALSE,ISBLANK(Obiettivi!$E$70)&lt;&gt;TRUE),FALSE,TRUE)</f>
        <v>1</v>
      </c>
      <c r="R154" s="2" t="b">
        <f>IF(OR('Anagrafica Progetto'!$H$77="",'Anagrafica Progetto'!$H$80=""),TRUE,IF(AND(B154&gt;=YEAR('Anagrafica Progetto'!$H$77),B154&lt;YEAR('Anagrafica Progetto'!$H$80)),FALSE,TRUE))</f>
        <v>0</v>
      </c>
    </row>
    <row r="155" spans="2:18" ht="15" customHeight="1" x14ac:dyDescent="0.2">
      <c r="B155" s="225">
        <v>2019</v>
      </c>
      <c r="C155" s="226"/>
      <c r="D155" s="227"/>
      <c r="E155" s="265"/>
      <c r="F155" s="265"/>
      <c r="G155" s="265"/>
      <c r="H155" s="265"/>
      <c r="I155" s="265"/>
      <c r="J155" s="265"/>
      <c r="K155" s="265"/>
      <c r="L155" s="265"/>
      <c r="M155" s="265"/>
      <c r="Q155" s="2" t="b">
        <f>IF(AND('Anagrafica Progetto'!$Q$84=1,R155=FALSE,ISBLANK(Obiettivi!$E$70)&lt;&gt;TRUE),FALSE,TRUE)</f>
        <v>1</v>
      </c>
      <c r="R155" s="2" t="b">
        <f>IF(OR('Anagrafica Progetto'!$H$77="",'Anagrafica Progetto'!$H$80=""),TRUE,IF(AND(B155&gt;=YEAR('Anagrafica Progetto'!$H$77),B155&lt;YEAR('Anagrafica Progetto'!$H$80)),FALSE,TRUE))</f>
        <v>0</v>
      </c>
    </row>
    <row r="156" spans="2:18" ht="15" customHeight="1" x14ac:dyDescent="0.2">
      <c r="B156" s="225">
        <v>2020</v>
      </c>
      <c r="C156" s="226"/>
      <c r="D156" s="227"/>
      <c r="E156" s="265"/>
      <c r="F156" s="265"/>
      <c r="G156" s="265"/>
      <c r="H156" s="265"/>
      <c r="I156" s="265"/>
      <c r="J156" s="265"/>
      <c r="K156" s="265"/>
      <c r="L156" s="265"/>
      <c r="M156" s="265"/>
      <c r="Q156" s="2" t="b">
        <f>IF(AND('Anagrafica Progetto'!$Q$84=1,R156=FALSE,ISBLANK(Obiettivi!$E$70)&lt;&gt;TRUE),FALSE,TRUE)</f>
        <v>1</v>
      </c>
      <c r="R156" s="2" t="b">
        <f>IF(OR('Anagrafica Progetto'!$H$77="",'Anagrafica Progetto'!$H$80=""),TRUE,IF(AND(B156&gt;=YEAR('Anagrafica Progetto'!$H$77),B156&lt;YEAR('Anagrafica Progetto'!$H$80)),FALSE,TRUE))</f>
        <v>0</v>
      </c>
    </row>
    <row r="157" spans="2:18" ht="15" customHeight="1" x14ac:dyDescent="0.2">
      <c r="B157" s="225">
        <v>2021</v>
      </c>
      <c r="C157" s="226"/>
      <c r="D157" s="227"/>
      <c r="E157" s="265"/>
      <c r="F157" s="265"/>
      <c r="G157" s="265"/>
      <c r="H157" s="265"/>
      <c r="I157" s="265"/>
      <c r="J157" s="265"/>
      <c r="K157" s="265"/>
      <c r="L157" s="265"/>
      <c r="M157" s="265"/>
      <c r="Q157" s="2" t="b">
        <f>IF(AND('Anagrafica Progetto'!$Q$84=1,R157=FALSE,ISBLANK(Obiettivi!$E$70)&lt;&gt;TRUE),FALSE,TRUE)</f>
        <v>1</v>
      </c>
      <c r="R157" s="2" t="b">
        <f>IF(OR('Anagrafica Progetto'!$H$77="",'Anagrafica Progetto'!$H$80=""),TRUE,IF(AND(B157&gt;=YEAR('Anagrafica Progetto'!$H$77),B157&lt;YEAR('Anagrafica Progetto'!$H$80)),FALSE,TRUE))</f>
        <v>0</v>
      </c>
    </row>
    <row r="158" spans="2:18" ht="15" customHeight="1" x14ac:dyDescent="0.2">
      <c r="B158" s="225">
        <v>2022</v>
      </c>
      <c r="C158" s="226"/>
      <c r="D158" s="227"/>
      <c r="E158" s="265"/>
      <c r="F158" s="265"/>
      <c r="G158" s="265"/>
      <c r="H158" s="265"/>
      <c r="I158" s="265"/>
      <c r="J158" s="265"/>
      <c r="K158" s="265"/>
      <c r="L158" s="265"/>
      <c r="M158" s="265"/>
      <c r="Q158" s="2" t="b">
        <f>IF(AND('Anagrafica Progetto'!$Q$84=1,R158=FALSE,ISBLANK(Obiettivi!$E$70)&lt;&gt;TRUE),FALSE,TRUE)</f>
        <v>1</v>
      </c>
      <c r="R158" s="2" t="b">
        <f>IF(OR('Anagrafica Progetto'!$H$77="",'Anagrafica Progetto'!$H$80=""),TRUE,IF(AND(B158&gt;=YEAR('Anagrafica Progetto'!$H$77),B158&lt;YEAR('Anagrafica Progetto'!$H$80)),FALSE,TRUE))</f>
        <v>0</v>
      </c>
    </row>
    <row r="159" spans="2:18" ht="15" customHeight="1" x14ac:dyDescent="0.2">
      <c r="B159" s="225" t="s">
        <v>387</v>
      </c>
      <c r="C159" s="226"/>
      <c r="D159" s="227"/>
      <c r="E159" s="265"/>
      <c r="F159" s="265"/>
      <c r="G159" s="265"/>
      <c r="H159" s="265"/>
      <c r="I159" s="265"/>
      <c r="J159" s="265"/>
      <c r="K159" s="265"/>
      <c r="L159" s="265"/>
      <c r="M159" s="265"/>
      <c r="Q159" s="2" t="b">
        <f>IF(AND('Anagrafica Progetto'!$Q$84=1,ISBLANK(Obiettivi!$E$70)&lt;&gt;TRUE),FALSE,TRUE)</f>
        <v>1</v>
      </c>
    </row>
    <row r="160" spans="2:18" ht="15" customHeight="1" x14ac:dyDescent="0.2">
      <c r="Q160" s="2" t="b">
        <f>IF(AND('Anagrafica Progetto'!$Q$84=1,ISBLANK(Obiettivi!$E$70)&lt;&gt;TRUE),FALSE,TRUE)</f>
        <v>1</v>
      </c>
    </row>
    <row r="161" spans="2:18" ht="15" customHeight="1" x14ac:dyDescent="0.2">
      <c r="Q161" s="2" t="b">
        <f>IF(AND('Anagrafica Progetto'!$Q$84=1,ISBLANK(Obiettivi!$E$70)&lt;&gt;TRUE),FALSE,TRUE)</f>
        <v>1</v>
      </c>
    </row>
    <row r="162" spans="2:18" ht="15" customHeight="1" x14ac:dyDescent="0.2">
      <c r="B162" s="177" t="s">
        <v>520</v>
      </c>
      <c r="C162" s="177"/>
      <c r="D162" s="177"/>
      <c r="E162" s="177"/>
      <c r="F162" s="177"/>
      <c r="G162" s="177"/>
      <c r="H162" s="177"/>
      <c r="I162" s="177"/>
      <c r="J162" s="177"/>
      <c r="K162" s="177"/>
      <c r="L162" s="177"/>
      <c r="M162" s="177"/>
      <c r="Q162" s="2" t="b">
        <f>IF(AND('Anagrafica Progetto'!$Q$84=2,'Anagrafica Progetto'!$Q$89,ISBLANK(Obiettivi!$E$49)&lt;&gt;TRUE),FALSE,TRUE)</f>
        <v>1</v>
      </c>
    </row>
    <row r="163" spans="2:18" ht="15" customHeight="1" x14ac:dyDescent="0.2">
      <c r="B163" s="231"/>
      <c r="C163" s="231"/>
      <c r="D163" s="231"/>
      <c r="E163" s="231" t="s">
        <v>129</v>
      </c>
      <c r="F163" s="231"/>
      <c r="G163" s="231"/>
      <c r="H163" s="231" t="s">
        <v>130</v>
      </c>
      <c r="I163" s="231"/>
      <c r="J163" s="231"/>
      <c r="K163" s="231" t="s">
        <v>131</v>
      </c>
      <c r="L163" s="231"/>
      <c r="M163" s="231"/>
      <c r="Q163" s="2" t="b">
        <f>IF(AND('Anagrafica Progetto'!$Q$84=2,'Anagrafica Progetto'!$Q$89,ISBLANK(Obiettivi!$E$49)&lt;&gt;TRUE),FALSE,TRUE)</f>
        <v>1</v>
      </c>
    </row>
    <row r="164" spans="2:18" ht="67.5" customHeight="1" x14ac:dyDescent="0.2">
      <c r="B164" s="225" t="s">
        <v>521</v>
      </c>
      <c r="C164" s="226"/>
      <c r="D164" s="227"/>
      <c r="E164" s="267" t="str">
        <f>IF(Obiettivi!$E$49="","",Obiettivi!$E$49)</f>
        <v>Piena conformità del sistema alle aspettative</v>
      </c>
      <c r="F164" s="267"/>
      <c r="G164" s="267"/>
      <c r="H164" s="267" t="str">
        <f>IF(Obiettivi!$E$50="","",Obiettivi!$E$50)</f>
        <v/>
      </c>
      <c r="I164" s="267"/>
      <c r="J164" s="267"/>
      <c r="K164" s="267" t="str">
        <f>IF(Obiettivi!$E$51="","",Obiettivi!$E$51)</f>
        <v/>
      </c>
      <c r="L164" s="267"/>
      <c r="M164" s="267"/>
      <c r="Q164" s="2" t="b">
        <f>IF(AND('Anagrafica Progetto'!$Q$84=2,'Anagrafica Progetto'!$Q$89,ISBLANK(Obiettivi!$E$49)&lt;&gt;TRUE),FALSE,TRUE)</f>
        <v>1</v>
      </c>
    </row>
    <row r="165" spans="2:18" ht="82.5" customHeight="1" x14ac:dyDescent="0.2">
      <c r="B165" s="225" t="s">
        <v>383</v>
      </c>
      <c r="C165" s="226"/>
      <c r="D165" s="227"/>
      <c r="E165" s="268"/>
      <c r="F165" s="269"/>
      <c r="G165" s="270"/>
      <c r="H165" s="266"/>
      <c r="I165" s="266"/>
      <c r="J165" s="266"/>
      <c r="K165" s="266"/>
      <c r="L165" s="266"/>
      <c r="M165" s="266"/>
      <c r="Q165" s="2" t="b">
        <f>IF(AND('Anagrafica Progetto'!$Q$84=2,'Anagrafica Progetto'!$Q$89,ISBLANK(Obiettivi!$E$49)&lt;&gt;TRUE),FALSE,TRUE)</f>
        <v>1</v>
      </c>
    </row>
    <row r="166" spans="2:18" ht="15" customHeight="1" x14ac:dyDescent="0.2">
      <c r="B166" s="225" t="s">
        <v>384</v>
      </c>
      <c r="C166" s="226"/>
      <c r="D166" s="227"/>
      <c r="E166" s="268"/>
      <c r="F166" s="269"/>
      <c r="G166" s="270"/>
      <c r="H166" s="268"/>
      <c r="I166" s="269"/>
      <c r="J166" s="270"/>
      <c r="K166" s="268"/>
      <c r="L166" s="269"/>
      <c r="M166" s="270"/>
      <c r="Q166" s="2" t="b">
        <f>IF(AND('Anagrafica Progetto'!$Q$84=2,'Anagrafica Progetto'!$Q$89,ISBLANK(Obiettivi!$E$49)&lt;&gt;TRUE),FALSE,TRUE)</f>
        <v>1</v>
      </c>
    </row>
    <row r="167" spans="2:18" ht="30" customHeight="1" x14ac:dyDescent="0.2">
      <c r="B167" s="225" t="s">
        <v>385</v>
      </c>
      <c r="C167" s="226"/>
      <c r="D167" s="227"/>
      <c r="E167" s="266"/>
      <c r="F167" s="266"/>
      <c r="G167" s="266"/>
      <c r="H167" s="266"/>
      <c r="I167" s="266"/>
      <c r="J167" s="266"/>
      <c r="K167" s="266"/>
      <c r="L167" s="266"/>
      <c r="M167" s="266"/>
      <c r="Q167" s="2" t="b">
        <f>IF(AND('Anagrafica Progetto'!$Q$84=2,'Anagrafica Progetto'!$Q$89,ISBLANK(Obiettivi!$E$49)&lt;&gt;TRUE),FALSE,TRUE)</f>
        <v>1</v>
      </c>
    </row>
    <row r="168" spans="2:18" ht="15" customHeight="1" x14ac:dyDescent="0.2">
      <c r="B168" s="225" t="s">
        <v>396</v>
      </c>
      <c r="C168" s="226"/>
      <c r="D168" s="227"/>
      <c r="E168" s="267"/>
      <c r="F168" s="267"/>
      <c r="G168" s="267"/>
      <c r="H168" s="267" t="str">
        <f>IF(H164="","","Più sviluppate")</f>
        <v/>
      </c>
      <c r="I168" s="267"/>
      <c r="J168" s="267"/>
      <c r="K168" s="267" t="str">
        <f>IF(K164="","","Più sviluppate")</f>
        <v/>
      </c>
      <c r="L168" s="267"/>
      <c r="M168" s="267"/>
      <c r="Q168" s="2" t="b">
        <f>IF(AND('Anagrafica Progetto'!$Q$84=2,'Anagrafica Progetto'!$Q$89,ISBLANK(Obiettivi!$E$49)&lt;&gt;TRUE),FALSE,TRUE)</f>
        <v>1</v>
      </c>
    </row>
    <row r="169" spans="2:18" ht="15" customHeight="1" x14ac:dyDescent="0.2">
      <c r="B169" s="225" t="s">
        <v>386</v>
      </c>
      <c r="C169" s="226"/>
      <c r="D169" s="227"/>
      <c r="E169" s="265"/>
      <c r="F169" s="265"/>
      <c r="G169" s="265"/>
      <c r="H169" s="265"/>
      <c r="I169" s="265"/>
      <c r="J169" s="265"/>
      <c r="K169" s="265"/>
      <c r="L169" s="265"/>
      <c r="M169" s="265"/>
      <c r="Q169" s="2" t="b">
        <f>IF(AND('Anagrafica Progetto'!$Q$84=2,'Anagrafica Progetto'!$Q$89,ISBLANK(Obiettivi!$E$49)&lt;&gt;TRUE),FALSE,TRUE)</f>
        <v>1</v>
      </c>
    </row>
    <row r="170" spans="2:18" ht="15" customHeight="1" x14ac:dyDescent="0.2">
      <c r="B170" s="225">
        <v>2015</v>
      </c>
      <c r="C170" s="226"/>
      <c r="D170" s="227"/>
      <c r="E170" s="265"/>
      <c r="F170" s="265"/>
      <c r="G170" s="265"/>
      <c r="H170" s="265"/>
      <c r="I170" s="265"/>
      <c r="J170" s="265"/>
      <c r="K170" s="265"/>
      <c r="L170" s="265"/>
      <c r="M170" s="265"/>
      <c r="Q170" s="2" t="b">
        <f>IF(AND('Anagrafica Progetto'!$Q$84=2,'Anagrafica Progetto'!$Q$89,R170=FALSE,ISBLANK(Obiettivi!$E$49)&lt;&gt;TRUE),FALSE,TRUE)</f>
        <v>1</v>
      </c>
      <c r="R170" s="2" t="b">
        <f>IF(OR('Anagrafica Progetto'!$H$77="",'Anagrafica Progetto'!$H$80=""),TRUE,IF(AND(B170&gt;=YEAR('Anagrafica Progetto'!$H$77),B170&lt;YEAR('Anagrafica Progetto'!$H$80)),FALSE,TRUE))</f>
        <v>1</v>
      </c>
    </row>
    <row r="171" spans="2:18" ht="15" customHeight="1" x14ac:dyDescent="0.2">
      <c r="B171" s="225">
        <v>2016</v>
      </c>
      <c r="C171" s="226"/>
      <c r="D171" s="227"/>
      <c r="E171" s="265"/>
      <c r="F171" s="265"/>
      <c r="G171" s="265"/>
      <c r="H171" s="265"/>
      <c r="I171" s="265"/>
      <c r="J171" s="265"/>
      <c r="K171" s="265"/>
      <c r="L171" s="265"/>
      <c r="M171" s="265"/>
      <c r="Q171" s="2" t="b">
        <f>IF(AND('Anagrafica Progetto'!$Q$84=2,'Anagrafica Progetto'!$Q$89,R171=FALSE,ISBLANK(Obiettivi!$E$49)&lt;&gt;TRUE),FALSE,TRUE)</f>
        <v>1</v>
      </c>
      <c r="R171" s="2" t="b">
        <f>IF(OR('Anagrafica Progetto'!$H$77="",'Anagrafica Progetto'!$H$80=""),TRUE,IF(AND(B171&gt;=YEAR('Anagrafica Progetto'!$H$77),B171&lt;YEAR('Anagrafica Progetto'!$H$80)),FALSE,TRUE))</f>
        <v>0</v>
      </c>
    </row>
    <row r="172" spans="2:18" ht="15" customHeight="1" x14ac:dyDescent="0.2">
      <c r="B172" s="225">
        <v>2017</v>
      </c>
      <c r="C172" s="226"/>
      <c r="D172" s="227"/>
      <c r="E172" s="265"/>
      <c r="F172" s="265"/>
      <c r="G172" s="265"/>
      <c r="H172" s="265"/>
      <c r="I172" s="265"/>
      <c r="J172" s="265"/>
      <c r="K172" s="265"/>
      <c r="L172" s="265"/>
      <c r="M172" s="265"/>
      <c r="Q172" s="2" t="b">
        <f>IF(AND('Anagrafica Progetto'!$Q$84=2,'Anagrafica Progetto'!$Q$89,R172=FALSE,ISBLANK(Obiettivi!$E$49)&lt;&gt;TRUE),FALSE,TRUE)</f>
        <v>1</v>
      </c>
      <c r="R172" s="2" t="b">
        <f>IF(OR('Anagrafica Progetto'!$H$77="",'Anagrafica Progetto'!$H$80=""),TRUE,IF(AND(B172&gt;=YEAR('Anagrafica Progetto'!$H$77),B172&lt;YEAR('Anagrafica Progetto'!$H$80)),FALSE,TRUE))</f>
        <v>0</v>
      </c>
    </row>
    <row r="173" spans="2:18" ht="15" customHeight="1" x14ac:dyDescent="0.2">
      <c r="B173" s="225">
        <v>2018</v>
      </c>
      <c r="C173" s="226"/>
      <c r="D173" s="227"/>
      <c r="E173" s="265"/>
      <c r="F173" s="265"/>
      <c r="G173" s="265"/>
      <c r="H173" s="265"/>
      <c r="I173" s="265"/>
      <c r="J173" s="265"/>
      <c r="K173" s="265"/>
      <c r="L173" s="265"/>
      <c r="M173" s="265"/>
      <c r="Q173" s="2" t="b">
        <f>IF(AND('Anagrafica Progetto'!$Q$84=2,'Anagrafica Progetto'!$Q$89,R173=FALSE,ISBLANK(Obiettivi!$E$49)&lt;&gt;TRUE),FALSE,TRUE)</f>
        <v>1</v>
      </c>
      <c r="R173" s="2" t="b">
        <f>IF(OR('Anagrafica Progetto'!$H$77="",'Anagrafica Progetto'!$H$80=""),TRUE,IF(AND(B173&gt;=YEAR('Anagrafica Progetto'!$H$77),B173&lt;YEAR('Anagrafica Progetto'!$H$80)),FALSE,TRUE))</f>
        <v>0</v>
      </c>
    </row>
    <row r="174" spans="2:18" ht="15" customHeight="1" x14ac:dyDescent="0.2">
      <c r="B174" s="225">
        <v>2019</v>
      </c>
      <c r="C174" s="226"/>
      <c r="D174" s="227"/>
      <c r="E174" s="265"/>
      <c r="F174" s="265"/>
      <c r="G174" s="265"/>
      <c r="H174" s="265"/>
      <c r="I174" s="265"/>
      <c r="J174" s="265"/>
      <c r="K174" s="265"/>
      <c r="L174" s="265"/>
      <c r="M174" s="265"/>
      <c r="Q174" s="2" t="b">
        <f>IF(AND('Anagrafica Progetto'!$Q$84=2,'Anagrafica Progetto'!$Q$89,R174=FALSE,ISBLANK(Obiettivi!$E$49)&lt;&gt;TRUE),FALSE,TRUE)</f>
        <v>1</v>
      </c>
      <c r="R174" s="2" t="b">
        <f>IF(OR('Anagrafica Progetto'!$H$77="",'Anagrafica Progetto'!$H$80=""),TRUE,IF(AND(B174&gt;=YEAR('Anagrafica Progetto'!$H$77),B174&lt;YEAR('Anagrafica Progetto'!$H$80)),FALSE,TRUE))</f>
        <v>0</v>
      </c>
    </row>
    <row r="175" spans="2:18" ht="15" customHeight="1" x14ac:dyDescent="0.2">
      <c r="B175" s="225">
        <v>2020</v>
      </c>
      <c r="C175" s="226"/>
      <c r="D175" s="227"/>
      <c r="E175" s="265"/>
      <c r="F175" s="265"/>
      <c r="G175" s="265"/>
      <c r="H175" s="265"/>
      <c r="I175" s="265"/>
      <c r="J175" s="265"/>
      <c r="K175" s="265"/>
      <c r="L175" s="265"/>
      <c r="M175" s="265"/>
      <c r="Q175" s="2" t="b">
        <f>IF(AND('Anagrafica Progetto'!$Q$84=2,'Anagrafica Progetto'!$Q$89,R175=FALSE,ISBLANK(Obiettivi!$E$49)&lt;&gt;TRUE),FALSE,TRUE)</f>
        <v>1</v>
      </c>
      <c r="R175" s="2" t="b">
        <f>IF(OR('Anagrafica Progetto'!$H$77="",'Anagrafica Progetto'!$H$80=""),TRUE,IF(AND(B175&gt;=YEAR('Anagrafica Progetto'!$H$77),B175&lt;YEAR('Anagrafica Progetto'!$H$80)),FALSE,TRUE))</f>
        <v>0</v>
      </c>
    </row>
    <row r="176" spans="2:18" ht="15" customHeight="1" x14ac:dyDescent="0.2">
      <c r="B176" s="225">
        <v>2021</v>
      </c>
      <c r="C176" s="226"/>
      <c r="D176" s="227"/>
      <c r="E176" s="265"/>
      <c r="F176" s="265"/>
      <c r="G176" s="265"/>
      <c r="H176" s="265"/>
      <c r="I176" s="265"/>
      <c r="J176" s="265"/>
      <c r="K176" s="265"/>
      <c r="L176" s="265"/>
      <c r="M176" s="265"/>
      <c r="Q176" s="2" t="b">
        <f>IF(AND('Anagrafica Progetto'!$Q$84=2,'Anagrafica Progetto'!$Q$89,R176=FALSE,ISBLANK(Obiettivi!$E$49)&lt;&gt;TRUE),FALSE,TRUE)</f>
        <v>1</v>
      </c>
      <c r="R176" s="2" t="b">
        <f>IF(OR('Anagrafica Progetto'!$H$77="",'Anagrafica Progetto'!$H$80=""),TRUE,IF(AND(B176&gt;=YEAR('Anagrafica Progetto'!$H$77),B176&lt;YEAR('Anagrafica Progetto'!$H$80)),FALSE,TRUE))</f>
        <v>0</v>
      </c>
    </row>
    <row r="177" spans="2:18" ht="15" customHeight="1" x14ac:dyDescent="0.2">
      <c r="B177" s="225">
        <v>2022</v>
      </c>
      <c r="C177" s="226"/>
      <c r="D177" s="227"/>
      <c r="E177" s="265"/>
      <c r="F177" s="265"/>
      <c r="G177" s="265"/>
      <c r="H177" s="265"/>
      <c r="I177" s="265"/>
      <c r="J177" s="265"/>
      <c r="K177" s="265"/>
      <c r="L177" s="265"/>
      <c r="M177" s="265"/>
      <c r="Q177" s="2" t="b">
        <f>IF(AND('Anagrafica Progetto'!$Q$84=2,'Anagrafica Progetto'!$Q$89,R177=FALSE,ISBLANK(Obiettivi!$E$49)&lt;&gt;TRUE),FALSE,TRUE)</f>
        <v>1</v>
      </c>
      <c r="R177" s="2" t="b">
        <f>IF(OR('Anagrafica Progetto'!$H$77="",'Anagrafica Progetto'!$H$80=""),TRUE,IF(AND(B177&gt;=YEAR('Anagrafica Progetto'!$H$77),B177&lt;YEAR('Anagrafica Progetto'!$H$80)),FALSE,TRUE))</f>
        <v>0</v>
      </c>
    </row>
    <row r="178" spans="2:18" ht="15" customHeight="1" x14ac:dyDescent="0.2">
      <c r="B178" s="225" t="s">
        <v>387</v>
      </c>
      <c r="C178" s="226"/>
      <c r="D178" s="227"/>
      <c r="E178" s="265"/>
      <c r="F178" s="265"/>
      <c r="G178" s="265"/>
      <c r="H178" s="265"/>
      <c r="I178" s="265"/>
      <c r="J178" s="265"/>
      <c r="K178" s="265"/>
      <c r="L178" s="265"/>
      <c r="M178" s="265"/>
      <c r="Q178" s="2" t="b">
        <f>IF(AND('Anagrafica Progetto'!$Q$84=2,'Anagrafica Progetto'!$Q$89,ISBLANK(Obiettivi!$E$49)&lt;&gt;TRUE),FALSE,TRUE)</f>
        <v>1</v>
      </c>
    </row>
    <row r="179" spans="2:18" ht="15" customHeight="1" x14ac:dyDescent="0.2">
      <c r="Q179" s="2" t="b">
        <f>IF(AND('Anagrafica Progetto'!$Q$84=2,'Anagrafica Progetto'!$Q$89,ISBLANK(Obiettivi!$E$49)&lt;&gt;TRUE),FALSE,TRUE)</f>
        <v>1</v>
      </c>
    </row>
    <row r="180" spans="2:18" ht="15" customHeight="1" x14ac:dyDescent="0.2">
      <c r="Q180" s="2" t="b">
        <f>IF(AND('Anagrafica Progetto'!$Q$84=2,'Anagrafica Progetto'!$Q$89,ISBLANK(Obiettivi!$E$49)&lt;&gt;TRUE),FALSE,TRUE)</f>
        <v>1</v>
      </c>
    </row>
    <row r="181" spans="2:18" ht="15" customHeight="1" x14ac:dyDescent="0.2">
      <c r="B181" s="177" t="s">
        <v>520</v>
      </c>
      <c r="C181" s="177"/>
      <c r="D181" s="177"/>
      <c r="E181" s="177"/>
      <c r="F181" s="177"/>
      <c r="G181" s="177"/>
      <c r="H181" s="177"/>
      <c r="I181" s="177"/>
      <c r="J181" s="177"/>
      <c r="K181" s="177"/>
      <c r="L181" s="177"/>
      <c r="M181" s="177"/>
      <c r="Q181" s="2" t="b">
        <f>IF(AND('Anagrafica Progetto'!$Q$84=2,'Anagrafica Progetto'!$Q$89,ISBLANK(Obiettivi!$E$52)&lt;&gt;TRUE),FALSE,TRUE)</f>
        <v>1</v>
      </c>
    </row>
    <row r="182" spans="2:18" ht="15" customHeight="1" x14ac:dyDescent="0.2">
      <c r="B182" s="231"/>
      <c r="C182" s="231"/>
      <c r="D182" s="231"/>
      <c r="E182" s="231" t="s">
        <v>132</v>
      </c>
      <c r="F182" s="231"/>
      <c r="G182" s="231"/>
      <c r="H182" s="231" t="s">
        <v>133</v>
      </c>
      <c r="I182" s="231"/>
      <c r="J182" s="231"/>
      <c r="K182" s="231" t="s">
        <v>134</v>
      </c>
      <c r="L182" s="231"/>
      <c r="M182" s="231"/>
      <c r="Q182" s="2" t="b">
        <f>IF(AND('Anagrafica Progetto'!$Q$84=2,'Anagrafica Progetto'!$Q$89,ISBLANK(Obiettivi!$E$52)&lt;&gt;TRUE),FALSE,TRUE)</f>
        <v>1</v>
      </c>
    </row>
    <row r="183" spans="2:18" ht="67.5" customHeight="1" x14ac:dyDescent="0.2">
      <c r="B183" s="225" t="s">
        <v>521</v>
      </c>
      <c r="C183" s="226"/>
      <c r="D183" s="227"/>
      <c r="E183" s="267" t="str">
        <f>IF(Obiettivi!$E$52="","",Obiettivi!$E$52)</f>
        <v/>
      </c>
      <c r="F183" s="267"/>
      <c r="G183" s="267"/>
      <c r="H183" s="267" t="str">
        <f>IF(Obiettivi!$E$53="","",Obiettivi!$E$53)</f>
        <v/>
      </c>
      <c r="I183" s="267"/>
      <c r="J183" s="267"/>
      <c r="K183" s="267" t="str">
        <f>IF(Obiettivi!$E$54="","",Obiettivi!$E$54)</f>
        <v/>
      </c>
      <c r="L183" s="267"/>
      <c r="M183" s="267"/>
      <c r="Q183" s="2" t="b">
        <f>IF(AND('Anagrafica Progetto'!$Q$84=2,'Anagrafica Progetto'!$Q$89,ISBLANK(Obiettivi!$E$52)&lt;&gt;TRUE),FALSE,TRUE)</f>
        <v>1</v>
      </c>
    </row>
    <row r="184" spans="2:18" ht="82.5" customHeight="1" x14ac:dyDescent="0.2">
      <c r="B184" s="225" t="s">
        <v>383</v>
      </c>
      <c r="C184" s="226"/>
      <c r="D184" s="227"/>
      <c r="E184" s="268"/>
      <c r="F184" s="269"/>
      <c r="G184" s="270"/>
      <c r="H184" s="266"/>
      <c r="I184" s="266"/>
      <c r="J184" s="266"/>
      <c r="K184" s="266"/>
      <c r="L184" s="266"/>
      <c r="M184" s="266"/>
      <c r="Q184" s="2" t="b">
        <f>IF(AND('Anagrafica Progetto'!$Q$84=2,'Anagrafica Progetto'!$Q$89,ISBLANK(Obiettivi!$E$52)&lt;&gt;TRUE),FALSE,TRUE)</f>
        <v>1</v>
      </c>
    </row>
    <row r="185" spans="2:18" ht="15" customHeight="1" x14ac:dyDescent="0.2">
      <c r="B185" s="225" t="s">
        <v>384</v>
      </c>
      <c r="C185" s="226"/>
      <c r="D185" s="227"/>
      <c r="E185" s="268"/>
      <c r="F185" s="269"/>
      <c r="G185" s="270"/>
      <c r="H185" s="268"/>
      <c r="I185" s="269"/>
      <c r="J185" s="270"/>
      <c r="K185" s="268"/>
      <c r="L185" s="269"/>
      <c r="M185" s="270"/>
      <c r="Q185" s="2" t="b">
        <f>IF(AND('Anagrafica Progetto'!$Q$84=2,'Anagrafica Progetto'!$Q$89,ISBLANK(Obiettivi!$E$52)&lt;&gt;TRUE),FALSE,TRUE)</f>
        <v>1</v>
      </c>
    </row>
    <row r="186" spans="2:18" ht="30" customHeight="1" x14ac:dyDescent="0.2">
      <c r="B186" s="225" t="s">
        <v>385</v>
      </c>
      <c r="C186" s="226"/>
      <c r="D186" s="227"/>
      <c r="E186" s="266"/>
      <c r="F186" s="266"/>
      <c r="G186" s="266"/>
      <c r="H186" s="266"/>
      <c r="I186" s="266"/>
      <c r="J186" s="266"/>
      <c r="K186" s="266"/>
      <c r="L186" s="266"/>
      <c r="M186" s="266"/>
      <c r="Q186" s="2" t="b">
        <f>IF(AND('Anagrafica Progetto'!$Q$84=2,'Anagrafica Progetto'!$Q$89,ISBLANK(Obiettivi!$E$52)&lt;&gt;TRUE),FALSE,TRUE)</f>
        <v>1</v>
      </c>
    </row>
    <row r="187" spans="2:18" ht="15" customHeight="1" x14ac:dyDescent="0.2">
      <c r="B187" s="225" t="s">
        <v>396</v>
      </c>
      <c r="C187" s="226"/>
      <c r="D187" s="227"/>
      <c r="E187" s="267" t="str">
        <f>IF(E183="","","Più sviluppate")</f>
        <v/>
      </c>
      <c r="F187" s="267"/>
      <c r="G187" s="267"/>
      <c r="H187" s="267" t="str">
        <f>IF(H183="","","Più sviluppate")</f>
        <v/>
      </c>
      <c r="I187" s="267"/>
      <c r="J187" s="267"/>
      <c r="K187" s="267" t="str">
        <f>IF(K183="","","Più sviluppate")</f>
        <v/>
      </c>
      <c r="L187" s="267"/>
      <c r="M187" s="267"/>
      <c r="Q187" s="2" t="b">
        <f>IF(AND('Anagrafica Progetto'!$Q$84=2,'Anagrafica Progetto'!$Q$89,ISBLANK(Obiettivi!$E$52)&lt;&gt;TRUE),FALSE,TRUE)</f>
        <v>1</v>
      </c>
    </row>
    <row r="188" spans="2:18" ht="15" customHeight="1" x14ac:dyDescent="0.2">
      <c r="B188" s="225" t="s">
        <v>386</v>
      </c>
      <c r="C188" s="226"/>
      <c r="D188" s="227"/>
      <c r="E188" s="265"/>
      <c r="F188" s="265"/>
      <c r="G188" s="265"/>
      <c r="H188" s="265"/>
      <c r="I188" s="265"/>
      <c r="J188" s="265"/>
      <c r="K188" s="265"/>
      <c r="L188" s="265"/>
      <c r="M188" s="265"/>
      <c r="Q188" s="2" t="b">
        <f>IF(AND('Anagrafica Progetto'!$Q$84=2,'Anagrafica Progetto'!$Q$89,ISBLANK(Obiettivi!$E$52)&lt;&gt;TRUE),FALSE,TRUE)</f>
        <v>1</v>
      </c>
    </row>
    <row r="189" spans="2:18" ht="15" customHeight="1" x14ac:dyDescent="0.2">
      <c r="B189" s="225">
        <v>2015</v>
      </c>
      <c r="C189" s="226"/>
      <c r="D189" s="227"/>
      <c r="E189" s="265"/>
      <c r="F189" s="265"/>
      <c r="G189" s="265"/>
      <c r="H189" s="265"/>
      <c r="I189" s="265"/>
      <c r="J189" s="265"/>
      <c r="K189" s="265"/>
      <c r="L189" s="265"/>
      <c r="M189" s="265"/>
      <c r="Q189" s="2" t="b">
        <f>IF(AND('Anagrafica Progetto'!$Q$84=2,'Anagrafica Progetto'!$Q$89,R189=FALSE,ISBLANK(Obiettivi!$E$52)&lt;&gt;TRUE),FALSE,TRUE)</f>
        <v>1</v>
      </c>
      <c r="R189" s="2" t="b">
        <f>IF(OR('Anagrafica Progetto'!$H$77="",'Anagrafica Progetto'!$H$80=""),TRUE,IF(AND(B189&gt;=YEAR('Anagrafica Progetto'!$H$77),B189&lt;YEAR('Anagrafica Progetto'!$H$80)),FALSE,TRUE))</f>
        <v>1</v>
      </c>
    </row>
    <row r="190" spans="2:18" ht="15" customHeight="1" x14ac:dyDescent="0.2">
      <c r="B190" s="225">
        <v>2016</v>
      </c>
      <c r="C190" s="226"/>
      <c r="D190" s="227"/>
      <c r="E190" s="265"/>
      <c r="F190" s="265"/>
      <c r="G190" s="265"/>
      <c r="H190" s="265"/>
      <c r="I190" s="265"/>
      <c r="J190" s="265"/>
      <c r="K190" s="265"/>
      <c r="L190" s="265"/>
      <c r="M190" s="265"/>
      <c r="Q190" s="2" t="b">
        <f>IF(AND('Anagrafica Progetto'!$Q$84=2,'Anagrafica Progetto'!$Q$89,R190=FALSE,ISBLANK(Obiettivi!$E$52)&lt;&gt;TRUE),FALSE,TRUE)</f>
        <v>1</v>
      </c>
      <c r="R190" s="2" t="b">
        <f>IF(OR('Anagrafica Progetto'!$H$77="",'Anagrafica Progetto'!$H$80=""),TRUE,IF(AND(B190&gt;=YEAR('Anagrafica Progetto'!$H$77),B190&lt;YEAR('Anagrafica Progetto'!$H$80)),FALSE,TRUE))</f>
        <v>0</v>
      </c>
    </row>
    <row r="191" spans="2:18" ht="15" customHeight="1" x14ac:dyDescent="0.2">
      <c r="B191" s="225">
        <v>2017</v>
      </c>
      <c r="C191" s="226"/>
      <c r="D191" s="227"/>
      <c r="E191" s="265"/>
      <c r="F191" s="265"/>
      <c r="G191" s="265"/>
      <c r="H191" s="265"/>
      <c r="I191" s="265"/>
      <c r="J191" s="265"/>
      <c r="K191" s="265"/>
      <c r="L191" s="265"/>
      <c r="M191" s="265"/>
      <c r="Q191" s="2" t="b">
        <f>IF(AND('Anagrafica Progetto'!$Q$84=2,'Anagrafica Progetto'!$Q$89,R191=FALSE,ISBLANK(Obiettivi!$E$52)&lt;&gt;TRUE),FALSE,TRUE)</f>
        <v>1</v>
      </c>
      <c r="R191" s="2" t="b">
        <f>IF(OR('Anagrafica Progetto'!$H$77="",'Anagrafica Progetto'!$H$80=""),TRUE,IF(AND(B191&gt;=YEAR('Anagrafica Progetto'!$H$77),B191&lt;YEAR('Anagrafica Progetto'!$H$80)),FALSE,TRUE))</f>
        <v>0</v>
      </c>
    </row>
    <row r="192" spans="2:18" ht="15" customHeight="1" x14ac:dyDescent="0.2">
      <c r="B192" s="225">
        <v>2018</v>
      </c>
      <c r="C192" s="226"/>
      <c r="D192" s="227"/>
      <c r="E192" s="265"/>
      <c r="F192" s="265"/>
      <c r="G192" s="265"/>
      <c r="H192" s="265"/>
      <c r="I192" s="265"/>
      <c r="J192" s="265"/>
      <c r="K192" s="265"/>
      <c r="L192" s="265"/>
      <c r="M192" s="265"/>
      <c r="Q192" s="2" t="b">
        <f>IF(AND('Anagrafica Progetto'!$Q$84=2,'Anagrafica Progetto'!$Q$89,R192=FALSE,ISBLANK(Obiettivi!$E$52)&lt;&gt;TRUE),FALSE,TRUE)</f>
        <v>1</v>
      </c>
      <c r="R192" s="2" t="b">
        <f>IF(OR('Anagrafica Progetto'!$H$77="",'Anagrafica Progetto'!$H$80=""),TRUE,IF(AND(B192&gt;=YEAR('Anagrafica Progetto'!$H$77),B192&lt;YEAR('Anagrafica Progetto'!$H$80)),FALSE,TRUE))</f>
        <v>0</v>
      </c>
    </row>
    <row r="193" spans="2:18" ht="15" customHeight="1" x14ac:dyDescent="0.2">
      <c r="B193" s="225">
        <v>2019</v>
      </c>
      <c r="C193" s="226"/>
      <c r="D193" s="227"/>
      <c r="E193" s="265"/>
      <c r="F193" s="265"/>
      <c r="G193" s="265"/>
      <c r="H193" s="265"/>
      <c r="I193" s="265"/>
      <c r="J193" s="265"/>
      <c r="K193" s="265"/>
      <c r="L193" s="265"/>
      <c r="M193" s="265"/>
      <c r="Q193" s="2" t="b">
        <f>IF(AND('Anagrafica Progetto'!$Q$84=2,'Anagrafica Progetto'!$Q$89,R193=FALSE,ISBLANK(Obiettivi!$E$52)&lt;&gt;TRUE),FALSE,TRUE)</f>
        <v>1</v>
      </c>
      <c r="R193" s="2" t="b">
        <f>IF(OR('Anagrafica Progetto'!$H$77="",'Anagrafica Progetto'!$H$80=""),TRUE,IF(AND(B193&gt;=YEAR('Anagrafica Progetto'!$H$77),B193&lt;YEAR('Anagrafica Progetto'!$H$80)),FALSE,TRUE))</f>
        <v>0</v>
      </c>
    </row>
    <row r="194" spans="2:18" ht="15" customHeight="1" x14ac:dyDescent="0.2">
      <c r="B194" s="225">
        <v>2020</v>
      </c>
      <c r="C194" s="226"/>
      <c r="D194" s="227"/>
      <c r="E194" s="265"/>
      <c r="F194" s="265"/>
      <c r="G194" s="265"/>
      <c r="H194" s="265"/>
      <c r="I194" s="265"/>
      <c r="J194" s="265"/>
      <c r="K194" s="265"/>
      <c r="L194" s="265"/>
      <c r="M194" s="265"/>
      <c r="Q194" s="2" t="b">
        <f>IF(AND('Anagrafica Progetto'!$Q$84=2,'Anagrafica Progetto'!$Q$89,R194=FALSE,ISBLANK(Obiettivi!$E$52)&lt;&gt;TRUE),FALSE,TRUE)</f>
        <v>1</v>
      </c>
      <c r="R194" s="2" t="b">
        <f>IF(OR('Anagrafica Progetto'!$H$77="",'Anagrafica Progetto'!$H$80=""),TRUE,IF(AND(B194&gt;=YEAR('Anagrafica Progetto'!$H$77),B194&lt;YEAR('Anagrafica Progetto'!$H$80)),FALSE,TRUE))</f>
        <v>0</v>
      </c>
    </row>
    <row r="195" spans="2:18" ht="15" customHeight="1" x14ac:dyDescent="0.2">
      <c r="B195" s="225">
        <v>2021</v>
      </c>
      <c r="C195" s="226"/>
      <c r="D195" s="227"/>
      <c r="E195" s="265"/>
      <c r="F195" s="265"/>
      <c r="G195" s="265"/>
      <c r="H195" s="265"/>
      <c r="I195" s="265"/>
      <c r="J195" s="265"/>
      <c r="K195" s="265"/>
      <c r="L195" s="265"/>
      <c r="M195" s="265"/>
      <c r="Q195" s="2" t="b">
        <f>IF(AND('Anagrafica Progetto'!$Q$84=2,'Anagrafica Progetto'!$Q$89,R195=FALSE,ISBLANK(Obiettivi!$E$52)&lt;&gt;TRUE),FALSE,TRUE)</f>
        <v>1</v>
      </c>
      <c r="R195" s="2" t="b">
        <f>IF(OR('Anagrafica Progetto'!$H$77="",'Anagrafica Progetto'!$H$80=""),TRUE,IF(AND(B195&gt;=YEAR('Anagrafica Progetto'!$H$77),B195&lt;YEAR('Anagrafica Progetto'!$H$80)),FALSE,TRUE))</f>
        <v>0</v>
      </c>
    </row>
    <row r="196" spans="2:18" ht="15" customHeight="1" x14ac:dyDescent="0.2">
      <c r="B196" s="225">
        <v>2022</v>
      </c>
      <c r="C196" s="226"/>
      <c r="D196" s="227"/>
      <c r="E196" s="265"/>
      <c r="F196" s="265"/>
      <c r="G196" s="265"/>
      <c r="H196" s="265"/>
      <c r="I196" s="265"/>
      <c r="J196" s="265"/>
      <c r="K196" s="265"/>
      <c r="L196" s="265"/>
      <c r="M196" s="265"/>
      <c r="Q196" s="2" t="b">
        <f>IF(AND('Anagrafica Progetto'!$Q$84=2,'Anagrafica Progetto'!$Q$89,R196=FALSE,ISBLANK(Obiettivi!$E$52)&lt;&gt;TRUE),FALSE,TRUE)</f>
        <v>1</v>
      </c>
      <c r="R196" s="2" t="b">
        <f>IF(OR('Anagrafica Progetto'!$H$77="",'Anagrafica Progetto'!$H$80=""),TRUE,IF(AND(B196&gt;=YEAR('Anagrafica Progetto'!$H$77),B196&lt;YEAR('Anagrafica Progetto'!$H$80)),FALSE,TRUE))</f>
        <v>0</v>
      </c>
    </row>
    <row r="197" spans="2:18" ht="15" customHeight="1" x14ac:dyDescent="0.2">
      <c r="B197" s="225" t="s">
        <v>387</v>
      </c>
      <c r="C197" s="226"/>
      <c r="D197" s="227"/>
      <c r="E197" s="265"/>
      <c r="F197" s="265"/>
      <c r="G197" s="265"/>
      <c r="H197" s="265"/>
      <c r="I197" s="265"/>
      <c r="J197" s="265"/>
      <c r="K197" s="265"/>
      <c r="L197" s="265"/>
      <c r="M197" s="265"/>
      <c r="Q197" s="2" t="b">
        <f>IF(AND('Anagrafica Progetto'!$Q$84=2,'Anagrafica Progetto'!$Q$89,ISBLANK(Obiettivi!$E$52)&lt;&gt;TRUE),FALSE,TRUE)</f>
        <v>1</v>
      </c>
    </row>
    <row r="198" spans="2:18" ht="15" customHeight="1" x14ac:dyDescent="0.2">
      <c r="Q198" s="2" t="b">
        <f>IF(AND('Anagrafica Progetto'!$Q$84=2,'Anagrafica Progetto'!$Q$89,ISBLANK(Obiettivi!$E$52)&lt;&gt;TRUE),FALSE,TRUE)</f>
        <v>1</v>
      </c>
    </row>
    <row r="199" spans="2:18" ht="15" customHeight="1" x14ac:dyDescent="0.2">
      <c r="Q199" s="2" t="b">
        <f>IF(AND('Anagrafica Progetto'!$Q$84=2,'Anagrafica Progetto'!$Q$89,ISBLANK(Obiettivi!$E$52)&lt;&gt;TRUE),FALSE,TRUE)</f>
        <v>1</v>
      </c>
    </row>
    <row r="200" spans="2:18" ht="15" customHeight="1" x14ac:dyDescent="0.2">
      <c r="B200" s="177" t="s">
        <v>520</v>
      </c>
      <c r="C200" s="177"/>
      <c r="D200" s="177"/>
      <c r="E200" s="177"/>
      <c r="F200" s="177"/>
      <c r="G200" s="177"/>
      <c r="H200" s="177"/>
      <c r="I200" s="177"/>
      <c r="J200" s="177"/>
      <c r="K200" s="177"/>
      <c r="L200" s="177"/>
      <c r="M200" s="177"/>
      <c r="Q200" s="2" t="b">
        <f>IF(AND('Anagrafica Progetto'!$Q$84=2,'Anagrafica Progetto'!$Q$89,ISBLANK(Obiettivi!$E$55)&lt;&gt;TRUE),FALSE,TRUE)</f>
        <v>1</v>
      </c>
    </row>
    <row r="201" spans="2:18" ht="15" customHeight="1" x14ac:dyDescent="0.2">
      <c r="B201" s="231"/>
      <c r="C201" s="231"/>
      <c r="D201" s="231"/>
      <c r="E201" s="231" t="s">
        <v>135</v>
      </c>
      <c r="F201" s="231"/>
      <c r="G201" s="231"/>
      <c r="H201" s="231" t="s">
        <v>136</v>
      </c>
      <c r="I201" s="231"/>
      <c r="J201" s="231"/>
      <c r="K201" s="231" t="s">
        <v>137</v>
      </c>
      <c r="L201" s="231"/>
      <c r="M201" s="231"/>
      <c r="Q201" s="2" t="b">
        <f>IF(AND('Anagrafica Progetto'!$Q$84=2,'Anagrafica Progetto'!$Q$89,ISBLANK(Obiettivi!$E$55)&lt;&gt;TRUE),FALSE,TRUE)</f>
        <v>1</v>
      </c>
    </row>
    <row r="202" spans="2:18" ht="67.5" customHeight="1" x14ac:dyDescent="0.2">
      <c r="B202" s="225" t="s">
        <v>521</v>
      </c>
      <c r="C202" s="226"/>
      <c r="D202" s="227"/>
      <c r="E202" s="267" t="str">
        <f>IF(Obiettivi!$E$55="","",Obiettivi!$E$55)</f>
        <v/>
      </c>
      <c r="F202" s="267"/>
      <c r="G202" s="267"/>
      <c r="H202" s="267" t="str">
        <f>IF(Obiettivi!$E$56="","",Obiettivi!$E$56)</f>
        <v/>
      </c>
      <c r="I202" s="267"/>
      <c r="J202" s="267"/>
      <c r="K202" s="267" t="str">
        <f>IF(Obiettivi!$E$57="","",Obiettivi!$E$57)</f>
        <v/>
      </c>
      <c r="L202" s="267"/>
      <c r="M202" s="267"/>
      <c r="Q202" s="2" t="b">
        <f>IF(AND('Anagrafica Progetto'!$Q$84=2,'Anagrafica Progetto'!$Q$89,ISBLANK(Obiettivi!$E$55)&lt;&gt;TRUE),FALSE,TRUE)</f>
        <v>1</v>
      </c>
    </row>
    <row r="203" spans="2:18" ht="82.5" customHeight="1" x14ac:dyDescent="0.2">
      <c r="B203" s="225" t="s">
        <v>383</v>
      </c>
      <c r="C203" s="226"/>
      <c r="D203" s="227"/>
      <c r="E203" s="268"/>
      <c r="F203" s="269"/>
      <c r="G203" s="270"/>
      <c r="H203" s="266"/>
      <c r="I203" s="266"/>
      <c r="J203" s="266"/>
      <c r="K203" s="266"/>
      <c r="L203" s="266"/>
      <c r="M203" s="266"/>
      <c r="Q203" s="2" t="b">
        <f>IF(AND('Anagrafica Progetto'!$Q$84=2,'Anagrafica Progetto'!$Q$89,ISBLANK(Obiettivi!$E$55)&lt;&gt;TRUE),FALSE,TRUE)</f>
        <v>1</v>
      </c>
    </row>
    <row r="204" spans="2:18" ht="15" customHeight="1" x14ac:dyDescent="0.2">
      <c r="B204" s="225" t="s">
        <v>384</v>
      </c>
      <c r="C204" s="226"/>
      <c r="D204" s="227"/>
      <c r="E204" s="268"/>
      <c r="F204" s="269"/>
      <c r="G204" s="270"/>
      <c r="H204" s="268"/>
      <c r="I204" s="269"/>
      <c r="J204" s="270"/>
      <c r="K204" s="268"/>
      <c r="L204" s="269"/>
      <c r="M204" s="270"/>
      <c r="Q204" s="2" t="b">
        <f>IF(AND('Anagrafica Progetto'!$Q$84=2,'Anagrafica Progetto'!$Q$89,ISBLANK(Obiettivi!$E$55)&lt;&gt;TRUE),FALSE,TRUE)</f>
        <v>1</v>
      </c>
    </row>
    <row r="205" spans="2:18" ht="30" customHeight="1" x14ac:dyDescent="0.2">
      <c r="B205" s="225" t="s">
        <v>385</v>
      </c>
      <c r="C205" s="226"/>
      <c r="D205" s="227"/>
      <c r="E205" s="266"/>
      <c r="F205" s="266"/>
      <c r="G205" s="266"/>
      <c r="H205" s="266"/>
      <c r="I205" s="266"/>
      <c r="J205" s="266"/>
      <c r="K205" s="266"/>
      <c r="L205" s="266"/>
      <c r="M205" s="266"/>
      <c r="Q205" s="2" t="b">
        <f>IF(AND('Anagrafica Progetto'!$Q$84=2,'Anagrafica Progetto'!$Q$89,ISBLANK(Obiettivi!$E$55)&lt;&gt;TRUE),FALSE,TRUE)</f>
        <v>1</v>
      </c>
    </row>
    <row r="206" spans="2:18" ht="15" customHeight="1" x14ac:dyDescent="0.2">
      <c r="B206" s="225" t="s">
        <v>396</v>
      </c>
      <c r="C206" s="226"/>
      <c r="D206" s="227"/>
      <c r="E206" s="267" t="str">
        <f>IF(E202="","","Più sviluppate")</f>
        <v/>
      </c>
      <c r="F206" s="267"/>
      <c r="G206" s="267"/>
      <c r="H206" s="267" t="str">
        <f>IF(H202="","","Più sviluppate")</f>
        <v/>
      </c>
      <c r="I206" s="267"/>
      <c r="J206" s="267"/>
      <c r="K206" s="267" t="str">
        <f>IF(K202="","","Più sviluppate")</f>
        <v/>
      </c>
      <c r="L206" s="267"/>
      <c r="M206" s="267"/>
      <c r="Q206" s="2" t="b">
        <f>IF(AND('Anagrafica Progetto'!$Q$84=2,'Anagrafica Progetto'!$Q$89,ISBLANK(Obiettivi!$E$55)&lt;&gt;TRUE),FALSE,TRUE)</f>
        <v>1</v>
      </c>
    </row>
    <row r="207" spans="2:18" ht="15" customHeight="1" x14ac:dyDescent="0.2">
      <c r="B207" s="225" t="s">
        <v>386</v>
      </c>
      <c r="C207" s="226"/>
      <c r="D207" s="227"/>
      <c r="E207" s="265"/>
      <c r="F207" s="265"/>
      <c r="G207" s="265"/>
      <c r="H207" s="265"/>
      <c r="I207" s="265"/>
      <c r="J207" s="265"/>
      <c r="K207" s="265"/>
      <c r="L207" s="265"/>
      <c r="M207" s="265"/>
      <c r="Q207" s="2" t="b">
        <f>IF(AND('Anagrafica Progetto'!$Q$84=2,'Anagrafica Progetto'!$Q$89,ISBLANK(Obiettivi!$E$55)&lt;&gt;TRUE),FALSE,TRUE)</f>
        <v>1</v>
      </c>
    </row>
    <row r="208" spans="2:18" ht="15" customHeight="1" x14ac:dyDescent="0.2">
      <c r="B208" s="225">
        <v>2015</v>
      </c>
      <c r="C208" s="226"/>
      <c r="D208" s="227"/>
      <c r="E208" s="265"/>
      <c r="F208" s="265"/>
      <c r="G208" s="265"/>
      <c r="H208" s="265"/>
      <c r="I208" s="265"/>
      <c r="J208" s="265"/>
      <c r="K208" s="265"/>
      <c r="L208" s="265"/>
      <c r="M208" s="265"/>
      <c r="Q208" s="2" t="b">
        <f>IF(AND('Anagrafica Progetto'!$Q$84=2,'Anagrafica Progetto'!$Q$89,R208=FALSE,ISBLANK(Obiettivi!$E$55)&lt;&gt;TRUE),FALSE,TRUE)</f>
        <v>1</v>
      </c>
      <c r="R208" s="2" t="b">
        <f>IF(OR('Anagrafica Progetto'!$H$77="",'Anagrafica Progetto'!$H$80=""),TRUE,IF(AND(B208&gt;=YEAR('Anagrafica Progetto'!$H$77),B208&lt;YEAR('Anagrafica Progetto'!$H$80)),FALSE,TRUE))</f>
        <v>1</v>
      </c>
    </row>
    <row r="209" spans="2:18" ht="15" customHeight="1" x14ac:dyDescent="0.2">
      <c r="B209" s="225">
        <v>2016</v>
      </c>
      <c r="C209" s="226"/>
      <c r="D209" s="227"/>
      <c r="E209" s="265"/>
      <c r="F209" s="265"/>
      <c r="G209" s="265"/>
      <c r="H209" s="265"/>
      <c r="I209" s="265"/>
      <c r="J209" s="265"/>
      <c r="K209" s="265"/>
      <c r="L209" s="265"/>
      <c r="M209" s="265"/>
      <c r="Q209" s="2" t="b">
        <f>IF(AND('Anagrafica Progetto'!$Q$84=2,'Anagrafica Progetto'!$Q$89,R209=FALSE,ISBLANK(Obiettivi!$E$55)&lt;&gt;TRUE),FALSE,TRUE)</f>
        <v>1</v>
      </c>
      <c r="R209" s="2" t="b">
        <f>IF(OR('Anagrafica Progetto'!$H$77="",'Anagrafica Progetto'!$H$80=""),TRUE,IF(AND(B209&gt;=YEAR('Anagrafica Progetto'!$H$77),B209&lt;YEAR('Anagrafica Progetto'!$H$80)),FALSE,TRUE))</f>
        <v>0</v>
      </c>
    </row>
    <row r="210" spans="2:18" ht="15" customHeight="1" x14ac:dyDescent="0.2">
      <c r="B210" s="225">
        <v>2017</v>
      </c>
      <c r="C210" s="226"/>
      <c r="D210" s="227"/>
      <c r="E210" s="265"/>
      <c r="F210" s="265"/>
      <c r="G210" s="265"/>
      <c r="H210" s="265"/>
      <c r="I210" s="265"/>
      <c r="J210" s="265"/>
      <c r="K210" s="265"/>
      <c r="L210" s="265"/>
      <c r="M210" s="265"/>
      <c r="Q210" s="2" t="b">
        <f>IF(AND('Anagrafica Progetto'!$Q$84=2,'Anagrafica Progetto'!$Q$89,R210=FALSE,ISBLANK(Obiettivi!$E$55)&lt;&gt;TRUE),FALSE,TRUE)</f>
        <v>1</v>
      </c>
      <c r="R210" s="2" t="b">
        <f>IF(OR('Anagrafica Progetto'!$H$77="",'Anagrafica Progetto'!$H$80=""),TRUE,IF(AND(B210&gt;=YEAR('Anagrafica Progetto'!$H$77),B210&lt;YEAR('Anagrafica Progetto'!$H$80)),FALSE,TRUE))</f>
        <v>0</v>
      </c>
    </row>
    <row r="211" spans="2:18" ht="15" customHeight="1" x14ac:dyDescent="0.2">
      <c r="B211" s="225">
        <v>2018</v>
      </c>
      <c r="C211" s="226"/>
      <c r="D211" s="227"/>
      <c r="E211" s="265"/>
      <c r="F211" s="265"/>
      <c r="G211" s="265"/>
      <c r="H211" s="265"/>
      <c r="I211" s="265"/>
      <c r="J211" s="265"/>
      <c r="K211" s="265"/>
      <c r="L211" s="265"/>
      <c r="M211" s="265"/>
      <c r="Q211" s="2" t="b">
        <f>IF(AND('Anagrafica Progetto'!$Q$84=2,'Anagrafica Progetto'!$Q$89,R211=FALSE,ISBLANK(Obiettivi!$E$55)&lt;&gt;TRUE),FALSE,TRUE)</f>
        <v>1</v>
      </c>
      <c r="R211" s="2" t="b">
        <f>IF(OR('Anagrafica Progetto'!$H$77="",'Anagrafica Progetto'!$H$80=""),TRUE,IF(AND(B211&gt;=YEAR('Anagrafica Progetto'!$H$77),B211&lt;YEAR('Anagrafica Progetto'!$H$80)),FALSE,TRUE))</f>
        <v>0</v>
      </c>
    </row>
    <row r="212" spans="2:18" ht="15" customHeight="1" x14ac:dyDescent="0.2">
      <c r="B212" s="225">
        <v>2019</v>
      </c>
      <c r="C212" s="226"/>
      <c r="D212" s="227"/>
      <c r="E212" s="265"/>
      <c r="F212" s="265"/>
      <c r="G212" s="265"/>
      <c r="H212" s="265"/>
      <c r="I212" s="265"/>
      <c r="J212" s="265"/>
      <c r="K212" s="265"/>
      <c r="L212" s="265"/>
      <c r="M212" s="265"/>
      <c r="Q212" s="2" t="b">
        <f>IF(AND('Anagrafica Progetto'!$Q$84=2,'Anagrafica Progetto'!$Q$89,R212=FALSE,ISBLANK(Obiettivi!$E$55)&lt;&gt;TRUE),FALSE,TRUE)</f>
        <v>1</v>
      </c>
      <c r="R212" s="2" t="b">
        <f>IF(OR('Anagrafica Progetto'!$H$77="",'Anagrafica Progetto'!$H$80=""),TRUE,IF(AND(B212&gt;=YEAR('Anagrafica Progetto'!$H$77),B212&lt;YEAR('Anagrafica Progetto'!$H$80)),FALSE,TRUE))</f>
        <v>0</v>
      </c>
    </row>
    <row r="213" spans="2:18" ht="15" customHeight="1" x14ac:dyDescent="0.2">
      <c r="B213" s="225">
        <v>2020</v>
      </c>
      <c r="C213" s="226"/>
      <c r="D213" s="227"/>
      <c r="E213" s="265"/>
      <c r="F213" s="265"/>
      <c r="G213" s="265"/>
      <c r="H213" s="265"/>
      <c r="I213" s="265"/>
      <c r="J213" s="265"/>
      <c r="K213" s="265"/>
      <c r="L213" s="265"/>
      <c r="M213" s="265"/>
      <c r="Q213" s="2" t="b">
        <f>IF(AND('Anagrafica Progetto'!$Q$84=2,'Anagrafica Progetto'!$Q$89,R213=FALSE,ISBLANK(Obiettivi!$E$55)&lt;&gt;TRUE),FALSE,TRUE)</f>
        <v>1</v>
      </c>
      <c r="R213" s="2" t="b">
        <f>IF(OR('Anagrafica Progetto'!$H$77="",'Anagrafica Progetto'!$H$80=""),TRUE,IF(AND(B213&gt;=YEAR('Anagrafica Progetto'!$H$77),B213&lt;YEAR('Anagrafica Progetto'!$H$80)),FALSE,TRUE))</f>
        <v>0</v>
      </c>
    </row>
    <row r="214" spans="2:18" ht="15" customHeight="1" x14ac:dyDescent="0.2">
      <c r="B214" s="225">
        <v>2021</v>
      </c>
      <c r="C214" s="226"/>
      <c r="D214" s="227"/>
      <c r="E214" s="265"/>
      <c r="F214" s="265"/>
      <c r="G214" s="265"/>
      <c r="H214" s="265"/>
      <c r="I214" s="265"/>
      <c r="J214" s="265"/>
      <c r="K214" s="265"/>
      <c r="L214" s="265"/>
      <c r="M214" s="265"/>
      <c r="Q214" s="2" t="b">
        <f>IF(AND('Anagrafica Progetto'!$Q$84=2,'Anagrafica Progetto'!$Q$89,R214=FALSE,ISBLANK(Obiettivi!$E$55)&lt;&gt;TRUE),FALSE,TRUE)</f>
        <v>1</v>
      </c>
      <c r="R214" s="2" t="b">
        <f>IF(OR('Anagrafica Progetto'!$H$77="",'Anagrafica Progetto'!$H$80=""),TRUE,IF(AND(B214&gt;=YEAR('Anagrafica Progetto'!$H$77),B214&lt;YEAR('Anagrafica Progetto'!$H$80)),FALSE,TRUE))</f>
        <v>0</v>
      </c>
    </row>
    <row r="215" spans="2:18" ht="15" customHeight="1" x14ac:dyDescent="0.2">
      <c r="B215" s="225">
        <v>2022</v>
      </c>
      <c r="C215" s="226"/>
      <c r="D215" s="227"/>
      <c r="E215" s="265"/>
      <c r="F215" s="265"/>
      <c r="G215" s="265"/>
      <c r="H215" s="265"/>
      <c r="I215" s="265"/>
      <c r="J215" s="265"/>
      <c r="K215" s="265"/>
      <c r="L215" s="265"/>
      <c r="M215" s="265"/>
      <c r="Q215" s="2" t="b">
        <f>IF(AND('Anagrafica Progetto'!$Q$84=2,'Anagrafica Progetto'!$Q$89,R215=FALSE,ISBLANK(Obiettivi!$E$55)&lt;&gt;TRUE),FALSE,TRUE)</f>
        <v>1</v>
      </c>
      <c r="R215" s="2" t="b">
        <f>IF(OR('Anagrafica Progetto'!$H$77="",'Anagrafica Progetto'!$H$80=""),TRUE,IF(AND(B215&gt;=YEAR('Anagrafica Progetto'!$H$77),B215&lt;YEAR('Anagrafica Progetto'!$H$80)),FALSE,TRUE))</f>
        <v>0</v>
      </c>
    </row>
    <row r="216" spans="2:18" ht="15" customHeight="1" x14ac:dyDescent="0.2">
      <c r="B216" s="225" t="s">
        <v>387</v>
      </c>
      <c r="C216" s="226"/>
      <c r="D216" s="227"/>
      <c r="E216" s="265"/>
      <c r="F216" s="265"/>
      <c r="G216" s="265"/>
      <c r="H216" s="265"/>
      <c r="I216" s="265"/>
      <c r="J216" s="265"/>
      <c r="K216" s="265"/>
      <c r="L216" s="265"/>
      <c r="M216" s="265"/>
      <c r="Q216" s="2" t="b">
        <f>IF(AND('Anagrafica Progetto'!$Q$84=2,'Anagrafica Progetto'!$Q$89,ISBLANK(Obiettivi!$E$55)&lt;&gt;TRUE),FALSE,TRUE)</f>
        <v>1</v>
      </c>
    </row>
    <row r="217" spans="2:18" ht="15" customHeight="1" x14ac:dyDescent="0.2">
      <c r="Q217" s="2" t="b">
        <f>IF(AND('Anagrafica Progetto'!$Q$84=2,'Anagrafica Progetto'!$Q$89,ISBLANK(Obiettivi!$E$55)&lt;&gt;TRUE),FALSE,TRUE)</f>
        <v>1</v>
      </c>
    </row>
    <row r="218" spans="2:18" ht="15" customHeight="1" x14ac:dyDescent="0.2">
      <c r="Q218" s="2" t="b">
        <f>IF(AND('Anagrafica Progetto'!$Q$84=2,'Anagrafica Progetto'!$Q$89,ISBLANK(Obiettivi!$E$55)&lt;&gt;TRUE),FALSE,TRUE)</f>
        <v>1</v>
      </c>
    </row>
    <row r="219" spans="2:18" ht="15" customHeight="1" x14ac:dyDescent="0.2">
      <c r="B219" s="177" t="s">
        <v>520</v>
      </c>
      <c r="C219" s="177"/>
      <c r="D219" s="177"/>
      <c r="E219" s="177"/>
      <c r="F219" s="177"/>
      <c r="G219" s="177"/>
      <c r="H219" s="177"/>
      <c r="I219" s="177"/>
      <c r="J219" s="177"/>
      <c r="K219" s="177"/>
      <c r="L219" s="177"/>
      <c r="M219" s="177"/>
      <c r="Q219" s="2" t="b">
        <f>IF(AND('Anagrafica Progetto'!$Q$84=2,'Anagrafica Progetto'!$Q$89,ISBLANK(Obiettivi!$E$58)&lt;&gt;TRUE),FALSE,TRUE)</f>
        <v>1</v>
      </c>
    </row>
    <row r="220" spans="2:18" ht="15" customHeight="1" x14ac:dyDescent="0.2">
      <c r="B220" s="231"/>
      <c r="C220" s="231"/>
      <c r="D220" s="231"/>
      <c r="E220" s="231" t="s">
        <v>138</v>
      </c>
      <c r="F220" s="231"/>
      <c r="G220" s="231"/>
      <c r="H220" s="231" t="s">
        <v>523</v>
      </c>
      <c r="I220" s="231"/>
      <c r="J220" s="231"/>
      <c r="K220" s="231" t="s">
        <v>524</v>
      </c>
      <c r="L220" s="231"/>
      <c r="M220" s="231"/>
      <c r="Q220" s="2" t="b">
        <f>IF(AND('Anagrafica Progetto'!$Q$84=2,'Anagrafica Progetto'!$Q$89,ISBLANK(Obiettivi!$E$58)&lt;&gt;TRUE),FALSE,TRUE)</f>
        <v>1</v>
      </c>
    </row>
    <row r="221" spans="2:18" ht="67.5" customHeight="1" x14ac:dyDescent="0.2">
      <c r="B221" s="225" t="s">
        <v>521</v>
      </c>
      <c r="C221" s="226"/>
      <c r="D221" s="227"/>
      <c r="E221" s="267" t="str">
        <f>IF(Obiettivi!$E$58="","",Obiettivi!$E$58)</f>
        <v/>
      </c>
      <c r="F221" s="267"/>
      <c r="G221" s="267"/>
      <c r="H221" s="267" t="str">
        <f>IF(Obiettivi!$E$59="","",Obiettivi!$E$59)</f>
        <v/>
      </c>
      <c r="I221" s="267"/>
      <c r="J221" s="267"/>
      <c r="K221" s="267" t="str">
        <f>IF(Obiettivi!$E$60="","",Obiettivi!$E$60)</f>
        <v/>
      </c>
      <c r="L221" s="267"/>
      <c r="M221" s="267"/>
      <c r="Q221" s="2" t="b">
        <f>IF(AND('Anagrafica Progetto'!$Q$84=2,'Anagrafica Progetto'!$Q$89,ISBLANK(Obiettivi!$E$58)&lt;&gt;TRUE),FALSE,TRUE)</f>
        <v>1</v>
      </c>
    </row>
    <row r="222" spans="2:18" ht="82.5" customHeight="1" x14ac:dyDescent="0.2">
      <c r="B222" s="225" t="s">
        <v>383</v>
      </c>
      <c r="C222" s="226"/>
      <c r="D222" s="227"/>
      <c r="E222" s="268"/>
      <c r="F222" s="269"/>
      <c r="G222" s="270"/>
      <c r="H222" s="266"/>
      <c r="I222" s="266"/>
      <c r="J222" s="266"/>
      <c r="K222" s="266"/>
      <c r="L222" s="266"/>
      <c r="M222" s="266"/>
      <c r="Q222" s="2" t="b">
        <f>IF(AND('Anagrafica Progetto'!$Q$84=2,'Anagrafica Progetto'!$Q$89,ISBLANK(Obiettivi!$E$58)&lt;&gt;TRUE),FALSE,TRUE)</f>
        <v>1</v>
      </c>
    </row>
    <row r="223" spans="2:18" ht="15" customHeight="1" x14ac:dyDescent="0.2">
      <c r="B223" s="225" t="s">
        <v>384</v>
      </c>
      <c r="C223" s="226"/>
      <c r="D223" s="227"/>
      <c r="E223" s="268"/>
      <c r="F223" s="269"/>
      <c r="G223" s="270"/>
      <c r="H223" s="268"/>
      <c r="I223" s="269"/>
      <c r="J223" s="270"/>
      <c r="K223" s="268"/>
      <c r="L223" s="269"/>
      <c r="M223" s="270"/>
      <c r="Q223" s="2" t="b">
        <f>IF(AND('Anagrafica Progetto'!$Q$84=2,'Anagrafica Progetto'!$Q$89,ISBLANK(Obiettivi!$E$58)&lt;&gt;TRUE),FALSE,TRUE)</f>
        <v>1</v>
      </c>
    </row>
    <row r="224" spans="2:18" ht="30" customHeight="1" x14ac:dyDescent="0.2">
      <c r="B224" s="225" t="s">
        <v>385</v>
      </c>
      <c r="C224" s="226"/>
      <c r="D224" s="227"/>
      <c r="E224" s="266"/>
      <c r="F224" s="266"/>
      <c r="G224" s="266"/>
      <c r="H224" s="266"/>
      <c r="I224" s="266"/>
      <c r="J224" s="266"/>
      <c r="K224" s="266"/>
      <c r="L224" s="266"/>
      <c r="M224" s="266"/>
      <c r="Q224" s="2" t="b">
        <f>IF(AND('Anagrafica Progetto'!$Q$84=2,'Anagrafica Progetto'!$Q$89,ISBLANK(Obiettivi!$E$58)&lt;&gt;TRUE),FALSE,TRUE)</f>
        <v>1</v>
      </c>
    </row>
    <row r="225" spans="2:18" ht="15" customHeight="1" x14ac:dyDescent="0.2">
      <c r="B225" s="225" t="s">
        <v>396</v>
      </c>
      <c r="C225" s="226"/>
      <c r="D225" s="227"/>
      <c r="E225" s="267" t="str">
        <f>IF(E221="","","Più sviluppate")</f>
        <v/>
      </c>
      <c r="F225" s="267"/>
      <c r="G225" s="267"/>
      <c r="H225" s="267" t="str">
        <f>IF(H221="","","Più sviluppate")</f>
        <v/>
      </c>
      <c r="I225" s="267"/>
      <c r="J225" s="267"/>
      <c r="K225" s="267" t="str">
        <f>IF(K221="","","Più sviluppate")</f>
        <v/>
      </c>
      <c r="L225" s="267"/>
      <c r="M225" s="267"/>
      <c r="Q225" s="2" t="b">
        <f>IF(AND('Anagrafica Progetto'!$Q$84=2,'Anagrafica Progetto'!$Q$89,ISBLANK(Obiettivi!$E$58)&lt;&gt;TRUE),FALSE,TRUE)</f>
        <v>1</v>
      </c>
    </row>
    <row r="226" spans="2:18" ht="15" customHeight="1" x14ac:dyDescent="0.2">
      <c r="B226" s="225" t="s">
        <v>386</v>
      </c>
      <c r="C226" s="226"/>
      <c r="D226" s="227"/>
      <c r="E226" s="265"/>
      <c r="F226" s="265"/>
      <c r="G226" s="265"/>
      <c r="H226" s="265"/>
      <c r="I226" s="265"/>
      <c r="J226" s="265"/>
      <c r="K226" s="265"/>
      <c r="L226" s="265"/>
      <c r="M226" s="265"/>
      <c r="Q226" s="2" t="b">
        <f>IF(AND('Anagrafica Progetto'!$Q$84=2,'Anagrafica Progetto'!$Q$89,ISBLANK(Obiettivi!$E$58)&lt;&gt;TRUE),FALSE,TRUE)</f>
        <v>1</v>
      </c>
    </row>
    <row r="227" spans="2:18" ht="15" customHeight="1" x14ac:dyDescent="0.2">
      <c r="B227" s="225">
        <v>2015</v>
      </c>
      <c r="C227" s="226"/>
      <c r="D227" s="227"/>
      <c r="E227" s="265"/>
      <c r="F227" s="265"/>
      <c r="G227" s="265"/>
      <c r="H227" s="265"/>
      <c r="I227" s="265"/>
      <c r="J227" s="265"/>
      <c r="K227" s="265"/>
      <c r="L227" s="265"/>
      <c r="M227" s="265"/>
      <c r="Q227" s="2" t="b">
        <f>IF(AND('Anagrafica Progetto'!$Q$84=2,'Anagrafica Progetto'!$Q$89,R227=FALSE,ISBLANK(Obiettivi!$E$58)&lt;&gt;TRUE),FALSE,TRUE)</f>
        <v>1</v>
      </c>
      <c r="R227" s="2" t="b">
        <f>IF(OR('Anagrafica Progetto'!$H$77="",'Anagrafica Progetto'!$H$80=""),TRUE,IF(AND(B227&gt;=YEAR('Anagrafica Progetto'!$H$77),B227&lt;YEAR('Anagrafica Progetto'!$H$80)),FALSE,TRUE))</f>
        <v>1</v>
      </c>
    </row>
    <row r="228" spans="2:18" ht="15" customHeight="1" x14ac:dyDescent="0.2">
      <c r="B228" s="225">
        <v>2016</v>
      </c>
      <c r="C228" s="226"/>
      <c r="D228" s="227"/>
      <c r="E228" s="265"/>
      <c r="F228" s="265"/>
      <c r="G228" s="265"/>
      <c r="H228" s="265"/>
      <c r="I228" s="265"/>
      <c r="J228" s="265"/>
      <c r="K228" s="265"/>
      <c r="L228" s="265"/>
      <c r="M228" s="265"/>
      <c r="Q228" s="2" t="b">
        <f>IF(AND('Anagrafica Progetto'!$Q$84=2,'Anagrafica Progetto'!$Q$89,R228=FALSE,ISBLANK(Obiettivi!$E$58)&lt;&gt;TRUE),FALSE,TRUE)</f>
        <v>1</v>
      </c>
      <c r="R228" s="2" t="b">
        <f>IF(OR('Anagrafica Progetto'!$H$77="",'Anagrafica Progetto'!$H$80=""),TRUE,IF(AND(B228&gt;=YEAR('Anagrafica Progetto'!$H$77),B228&lt;YEAR('Anagrafica Progetto'!$H$80)),FALSE,TRUE))</f>
        <v>0</v>
      </c>
    </row>
    <row r="229" spans="2:18" ht="15" customHeight="1" x14ac:dyDescent="0.2">
      <c r="B229" s="225">
        <v>2017</v>
      </c>
      <c r="C229" s="226"/>
      <c r="D229" s="227"/>
      <c r="E229" s="265"/>
      <c r="F229" s="265"/>
      <c r="G229" s="265"/>
      <c r="H229" s="265"/>
      <c r="I229" s="265"/>
      <c r="J229" s="265"/>
      <c r="K229" s="265"/>
      <c r="L229" s="265"/>
      <c r="M229" s="265"/>
      <c r="Q229" s="2" t="b">
        <f>IF(AND('Anagrafica Progetto'!$Q$84=2,'Anagrafica Progetto'!$Q$89,R229=FALSE,ISBLANK(Obiettivi!$E$58)&lt;&gt;TRUE),FALSE,TRUE)</f>
        <v>1</v>
      </c>
      <c r="R229" s="2" t="b">
        <f>IF(OR('Anagrafica Progetto'!$H$77="",'Anagrafica Progetto'!$H$80=""),TRUE,IF(AND(B229&gt;=YEAR('Anagrafica Progetto'!$H$77),B229&lt;YEAR('Anagrafica Progetto'!$H$80)),FALSE,TRUE))</f>
        <v>0</v>
      </c>
    </row>
    <row r="230" spans="2:18" ht="15" customHeight="1" x14ac:dyDescent="0.2">
      <c r="B230" s="225">
        <v>2018</v>
      </c>
      <c r="C230" s="226"/>
      <c r="D230" s="227"/>
      <c r="E230" s="265"/>
      <c r="F230" s="265"/>
      <c r="G230" s="265"/>
      <c r="H230" s="265"/>
      <c r="I230" s="265"/>
      <c r="J230" s="265"/>
      <c r="K230" s="265"/>
      <c r="L230" s="265"/>
      <c r="M230" s="265"/>
      <c r="Q230" s="2" t="b">
        <f>IF(AND('Anagrafica Progetto'!$Q$84=2,'Anagrafica Progetto'!$Q$89,R230=FALSE,ISBLANK(Obiettivi!$E$58)&lt;&gt;TRUE),FALSE,TRUE)</f>
        <v>1</v>
      </c>
      <c r="R230" s="2" t="b">
        <f>IF(OR('Anagrafica Progetto'!$H$77="",'Anagrafica Progetto'!$H$80=""),TRUE,IF(AND(B230&gt;=YEAR('Anagrafica Progetto'!$H$77),B230&lt;YEAR('Anagrafica Progetto'!$H$80)),FALSE,TRUE))</f>
        <v>0</v>
      </c>
    </row>
    <row r="231" spans="2:18" ht="15" customHeight="1" x14ac:dyDescent="0.2">
      <c r="B231" s="225">
        <v>2019</v>
      </c>
      <c r="C231" s="226"/>
      <c r="D231" s="227"/>
      <c r="E231" s="265"/>
      <c r="F231" s="265"/>
      <c r="G231" s="265"/>
      <c r="H231" s="265"/>
      <c r="I231" s="265"/>
      <c r="J231" s="265"/>
      <c r="K231" s="265"/>
      <c r="L231" s="265"/>
      <c r="M231" s="265"/>
      <c r="Q231" s="2" t="b">
        <f>IF(AND('Anagrafica Progetto'!$Q$84=2,'Anagrafica Progetto'!$Q$89,R231=FALSE,ISBLANK(Obiettivi!$E$58)&lt;&gt;TRUE),FALSE,TRUE)</f>
        <v>1</v>
      </c>
      <c r="R231" s="2" t="b">
        <f>IF(OR('Anagrafica Progetto'!$H$77="",'Anagrafica Progetto'!$H$80=""),TRUE,IF(AND(B231&gt;=YEAR('Anagrafica Progetto'!$H$77),B231&lt;YEAR('Anagrafica Progetto'!$H$80)),FALSE,TRUE))</f>
        <v>0</v>
      </c>
    </row>
    <row r="232" spans="2:18" ht="15" customHeight="1" x14ac:dyDescent="0.2">
      <c r="B232" s="225">
        <v>2020</v>
      </c>
      <c r="C232" s="226"/>
      <c r="D232" s="227"/>
      <c r="E232" s="265"/>
      <c r="F232" s="265"/>
      <c r="G232" s="265"/>
      <c r="H232" s="265"/>
      <c r="I232" s="265"/>
      <c r="J232" s="265"/>
      <c r="K232" s="265"/>
      <c r="L232" s="265"/>
      <c r="M232" s="265"/>
      <c r="Q232" s="2" t="b">
        <f>IF(AND('Anagrafica Progetto'!$Q$84=2,'Anagrafica Progetto'!$Q$89,R232=FALSE,ISBLANK(Obiettivi!$E$58)&lt;&gt;TRUE),FALSE,TRUE)</f>
        <v>1</v>
      </c>
      <c r="R232" s="2" t="b">
        <f>IF(OR('Anagrafica Progetto'!$H$77="",'Anagrafica Progetto'!$H$80=""),TRUE,IF(AND(B232&gt;=YEAR('Anagrafica Progetto'!$H$77),B232&lt;YEAR('Anagrafica Progetto'!$H$80)),FALSE,TRUE))</f>
        <v>0</v>
      </c>
    </row>
    <row r="233" spans="2:18" ht="15" customHeight="1" x14ac:dyDescent="0.2">
      <c r="B233" s="225">
        <v>2021</v>
      </c>
      <c r="C233" s="226"/>
      <c r="D233" s="227"/>
      <c r="E233" s="265"/>
      <c r="F233" s="265"/>
      <c r="G233" s="265"/>
      <c r="H233" s="265"/>
      <c r="I233" s="265"/>
      <c r="J233" s="265"/>
      <c r="K233" s="265"/>
      <c r="L233" s="265"/>
      <c r="M233" s="265"/>
      <c r="Q233" s="2" t="b">
        <f>IF(AND('Anagrafica Progetto'!$Q$84=2,'Anagrafica Progetto'!$Q$89,R233=FALSE,ISBLANK(Obiettivi!$E$58)&lt;&gt;TRUE),FALSE,TRUE)</f>
        <v>1</v>
      </c>
      <c r="R233" s="2" t="b">
        <f>IF(OR('Anagrafica Progetto'!$H$77="",'Anagrafica Progetto'!$H$80=""),TRUE,IF(AND(B233&gt;=YEAR('Anagrafica Progetto'!$H$77),B233&lt;YEAR('Anagrafica Progetto'!$H$80)),FALSE,TRUE))</f>
        <v>0</v>
      </c>
    </row>
    <row r="234" spans="2:18" ht="15" customHeight="1" x14ac:dyDescent="0.2">
      <c r="B234" s="225">
        <v>2022</v>
      </c>
      <c r="C234" s="226"/>
      <c r="D234" s="227"/>
      <c r="E234" s="265"/>
      <c r="F234" s="265"/>
      <c r="G234" s="265"/>
      <c r="H234" s="265"/>
      <c r="I234" s="265"/>
      <c r="J234" s="265"/>
      <c r="K234" s="265"/>
      <c r="L234" s="265"/>
      <c r="M234" s="265"/>
      <c r="Q234" s="2" t="b">
        <f>IF(AND('Anagrafica Progetto'!$Q$84=2,'Anagrafica Progetto'!$Q$89,R234=FALSE,ISBLANK(Obiettivi!$E$58)&lt;&gt;TRUE),FALSE,TRUE)</f>
        <v>1</v>
      </c>
      <c r="R234" s="2" t="b">
        <f>IF(OR('Anagrafica Progetto'!$H$77="",'Anagrafica Progetto'!$H$80=""),TRUE,IF(AND(B234&gt;=YEAR('Anagrafica Progetto'!$H$77),B234&lt;YEAR('Anagrafica Progetto'!$H$80)),FALSE,TRUE))</f>
        <v>0</v>
      </c>
    </row>
    <row r="235" spans="2:18" ht="15" customHeight="1" x14ac:dyDescent="0.2">
      <c r="B235" s="225" t="s">
        <v>387</v>
      </c>
      <c r="C235" s="226"/>
      <c r="D235" s="227"/>
      <c r="E235" s="265"/>
      <c r="F235" s="265"/>
      <c r="G235" s="265"/>
      <c r="H235" s="265"/>
      <c r="I235" s="265"/>
      <c r="J235" s="265"/>
      <c r="K235" s="265"/>
      <c r="L235" s="265"/>
      <c r="M235" s="265"/>
      <c r="Q235" s="2" t="b">
        <f>IF(AND('Anagrafica Progetto'!$Q$84=2,'Anagrafica Progetto'!$Q$89,ISBLANK(Obiettivi!$E$58)&lt;&gt;TRUE),FALSE,TRUE)</f>
        <v>1</v>
      </c>
    </row>
    <row r="236" spans="2:18" ht="15" customHeight="1" x14ac:dyDescent="0.2">
      <c r="Q236" s="2" t="b">
        <f>IF(AND('Anagrafica Progetto'!$Q$84=2,'Anagrafica Progetto'!$Q$89,ISBLANK(Obiettivi!$E$58)&lt;&gt;TRUE),FALSE,TRUE)</f>
        <v>1</v>
      </c>
    </row>
    <row r="237" spans="2:18" ht="15" customHeight="1" x14ac:dyDescent="0.2">
      <c r="Q237" s="2" t="b">
        <f>IF(AND('Anagrafica Progetto'!$Q$84=2,'Anagrafica Progetto'!$Q$89,ISBLANK(Obiettivi!$E$58)&lt;&gt;TRUE),FALSE,TRUE)</f>
        <v>1</v>
      </c>
    </row>
    <row r="238" spans="2:18" ht="15" customHeight="1" x14ac:dyDescent="0.2">
      <c r="B238" s="177" t="s">
        <v>520</v>
      </c>
      <c r="C238" s="177"/>
      <c r="D238" s="177"/>
      <c r="E238" s="177"/>
      <c r="F238" s="177"/>
      <c r="G238" s="177"/>
      <c r="H238" s="177"/>
      <c r="I238" s="177"/>
      <c r="J238" s="177"/>
      <c r="K238" s="177"/>
      <c r="L238" s="177"/>
      <c r="M238" s="177"/>
      <c r="Q238" s="2" t="b">
        <f>IF(AND('Anagrafica Progetto'!$Q$84=2,'Anagrafica Progetto'!$Q$89,ISBLANK(Obiettivi!$E$61)&lt;&gt;TRUE),FALSE,TRUE)</f>
        <v>1</v>
      </c>
    </row>
    <row r="239" spans="2:18" ht="15" customHeight="1" x14ac:dyDescent="0.2">
      <c r="B239" s="231"/>
      <c r="C239" s="231"/>
      <c r="D239" s="231"/>
      <c r="E239" s="231" t="s">
        <v>525</v>
      </c>
      <c r="F239" s="231"/>
      <c r="G239" s="231"/>
      <c r="H239" s="231" t="s">
        <v>526</v>
      </c>
      <c r="I239" s="231"/>
      <c r="J239" s="231"/>
      <c r="K239" s="231" t="s">
        <v>527</v>
      </c>
      <c r="L239" s="231"/>
      <c r="M239" s="231"/>
      <c r="Q239" s="2" t="b">
        <f>IF(AND('Anagrafica Progetto'!$Q$84=2,'Anagrafica Progetto'!$Q$89,ISBLANK(Obiettivi!$E$61)&lt;&gt;TRUE),FALSE,TRUE)</f>
        <v>1</v>
      </c>
    </row>
    <row r="240" spans="2:18" ht="67.5" customHeight="1" x14ac:dyDescent="0.2">
      <c r="B240" s="225" t="s">
        <v>521</v>
      </c>
      <c r="C240" s="226"/>
      <c r="D240" s="227"/>
      <c r="E240" s="267" t="str">
        <f>IF(Obiettivi!$E$61="","",Obiettivi!$E$61)</f>
        <v/>
      </c>
      <c r="F240" s="267"/>
      <c r="G240" s="267"/>
      <c r="H240" s="267" t="str">
        <f>IF(Obiettivi!$E$62="","",Obiettivi!$E$62)</f>
        <v/>
      </c>
      <c r="I240" s="267"/>
      <c r="J240" s="267"/>
      <c r="K240" s="267" t="str">
        <f>IF(Obiettivi!$E$63="","",Obiettivi!$E$63)</f>
        <v/>
      </c>
      <c r="L240" s="267"/>
      <c r="M240" s="267"/>
      <c r="Q240" s="2" t="b">
        <f>IF(AND('Anagrafica Progetto'!$Q$84=2,'Anagrafica Progetto'!$Q$89,ISBLANK(Obiettivi!$E$61)&lt;&gt;TRUE),FALSE,TRUE)</f>
        <v>1</v>
      </c>
    </row>
    <row r="241" spans="2:18" ht="82.5" customHeight="1" x14ac:dyDescent="0.2">
      <c r="B241" s="225" t="s">
        <v>383</v>
      </c>
      <c r="C241" s="226"/>
      <c r="D241" s="227"/>
      <c r="E241" s="268"/>
      <c r="F241" s="269"/>
      <c r="G241" s="270"/>
      <c r="H241" s="266"/>
      <c r="I241" s="266"/>
      <c r="J241" s="266"/>
      <c r="K241" s="266"/>
      <c r="L241" s="266"/>
      <c r="M241" s="266"/>
      <c r="Q241" s="2" t="b">
        <f>IF(AND('Anagrafica Progetto'!$Q$84=2,'Anagrafica Progetto'!$Q$89,ISBLANK(Obiettivi!$E$61)&lt;&gt;TRUE),FALSE,TRUE)</f>
        <v>1</v>
      </c>
    </row>
    <row r="242" spans="2:18" ht="15" customHeight="1" x14ac:dyDescent="0.2">
      <c r="B242" s="225" t="s">
        <v>384</v>
      </c>
      <c r="C242" s="226"/>
      <c r="D242" s="227"/>
      <c r="E242" s="268"/>
      <c r="F242" s="269"/>
      <c r="G242" s="270"/>
      <c r="H242" s="268"/>
      <c r="I242" s="269"/>
      <c r="J242" s="270"/>
      <c r="K242" s="268"/>
      <c r="L242" s="269"/>
      <c r="M242" s="270"/>
      <c r="Q242" s="2" t="b">
        <f>IF(AND('Anagrafica Progetto'!$Q$84=2,'Anagrafica Progetto'!$Q$89,ISBLANK(Obiettivi!$E$61)&lt;&gt;TRUE),FALSE,TRUE)</f>
        <v>1</v>
      </c>
    </row>
    <row r="243" spans="2:18" ht="30" customHeight="1" x14ac:dyDescent="0.2">
      <c r="B243" s="225" t="s">
        <v>385</v>
      </c>
      <c r="C243" s="226"/>
      <c r="D243" s="227"/>
      <c r="E243" s="266"/>
      <c r="F243" s="266"/>
      <c r="G243" s="266"/>
      <c r="H243" s="266"/>
      <c r="I243" s="266"/>
      <c r="J243" s="266"/>
      <c r="K243" s="266"/>
      <c r="L243" s="266"/>
      <c r="M243" s="266"/>
      <c r="Q243" s="2" t="b">
        <f>IF(AND('Anagrafica Progetto'!$Q$84=2,'Anagrafica Progetto'!$Q$89,ISBLANK(Obiettivi!$E$61)&lt;&gt;TRUE),FALSE,TRUE)</f>
        <v>1</v>
      </c>
    </row>
    <row r="244" spans="2:18" ht="15" customHeight="1" x14ac:dyDescent="0.2">
      <c r="B244" s="225" t="s">
        <v>396</v>
      </c>
      <c r="C244" s="226"/>
      <c r="D244" s="227"/>
      <c r="E244" s="267" t="str">
        <f>IF(E240="","","Più sviluppate")</f>
        <v/>
      </c>
      <c r="F244" s="267"/>
      <c r="G244" s="267"/>
      <c r="H244" s="267" t="str">
        <f>IF(H240="","","Più sviluppate")</f>
        <v/>
      </c>
      <c r="I244" s="267"/>
      <c r="J244" s="267"/>
      <c r="K244" s="267" t="str">
        <f>IF(K240="","","Più sviluppate")</f>
        <v/>
      </c>
      <c r="L244" s="267"/>
      <c r="M244" s="267"/>
      <c r="Q244" s="2" t="b">
        <f>IF(AND('Anagrafica Progetto'!$Q$84=2,'Anagrafica Progetto'!$Q$89,ISBLANK(Obiettivi!$E$61)&lt;&gt;TRUE),FALSE,TRUE)</f>
        <v>1</v>
      </c>
    </row>
    <row r="245" spans="2:18" ht="15" customHeight="1" x14ac:dyDescent="0.2">
      <c r="B245" s="225" t="s">
        <v>386</v>
      </c>
      <c r="C245" s="226"/>
      <c r="D245" s="227"/>
      <c r="E245" s="265"/>
      <c r="F245" s="265"/>
      <c r="G245" s="265"/>
      <c r="H245" s="265"/>
      <c r="I245" s="265"/>
      <c r="J245" s="265"/>
      <c r="K245" s="265"/>
      <c r="L245" s="265"/>
      <c r="M245" s="265"/>
      <c r="Q245" s="2" t="b">
        <f>IF(AND('Anagrafica Progetto'!$Q$84=2,'Anagrafica Progetto'!$Q$89,ISBLANK(Obiettivi!$E$61)&lt;&gt;TRUE),FALSE,TRUE)</f>
        <v>1</v>
      </c>
    </row>
    <row r="246" spans="2:18" ht="15" customHeight="1" x14ac:dyDescent="0.2">
      <c r="B246" s="225">
        <v>2015</v>
      </c>
      <c r="C246" s="226"/>
      <c r="D246" s="227"/>
      <c r="E246" s="265"/>
      <c r="F246" s="265"/>
      <c r="G246" s="265"/>
      <c r="H246" s="265"/>
      <c r="I246" s="265"/>
      <c r="J246" s="265"/>
      <c r="K246" s="265"/>
      <c r="L246" s="265"/>
      <c r="M246" s="265"/>
      <c r="Q246" s="2" t="b">
        <f>IF(AND('Anagrafica Progetto'!$Q$84=2,'Anagrafica Progetto'!$Q$89,R246=FALSE,ISBLANK(Obiettivi!$E$61)&lt;&gt;TRUE),FALSE,TRUE)</f>
        <v>1</v>
      </c>
      <c r="R246" s="2" t="b">
        <f>IF(OR('Anagrafica Progetto'!$H$77="",'Anagrafica Progetto'!$H$80=""),TRUE,IF(AND(B246&gt;=YEAR('Anagrafica Progetto'!$H$77),B246&lt;YEAR('Anagrafica Progetto'!$H$80)),FALSE,TRUE))</f>
        <v>1</v>
      </c>
    </row>
    <row r="247" spans="2:18" ht="15" customHeight="1" x14ac:dyDescent="0.2">
      <c r="B247" s="225">
        <v>2016</v>
      </c>
      <c r="C247" s="226"/>
      <c r="D247" s="227"/>
      <c r="E247" s="265"/>
      <c r="F247" s="265"/>
      <c r="G247" s="265"/>
      <c r="H247" s="265"/>
      <c r="I247" s="265"/>
      <c r="J247" s="265"/>
      <c r="K247" s="265"/>
      <c r="L247" s="265"/>
      <c r="M247" s="265"/>
      <c r="Q247" s="2" t="b">
        <f>IF(AND('Anagrafica Progetto'!$Q$84=2,'Anagrafica Progetto'!$Q$89,R247=FALSE,ISBLANK(Obiettivi!$E$61)&lt;&gt;TRUE),FALSE,TRUE)</f>
        <v>1</v>
      </c>
      <c r="R247" s="2" t="b">
        <f>IF(OR('Anagrafica Progetto'!$H$77="",'Anagrafica Progetto'!$H$80=""),TRUE,IF(AND(B247&gt;=YEAR('Anagrafica Progetto'!$H$77),B247&lt;YEAR('Anagrafica Progetto'!$H$80)),FALSE,TRUE))</f>
        <v>0</v>
      </c>
    </row>
    <row r="248" spans="2:18" ht="15" customHeight="1" x14ac:dyDescent="0.2">
      <c r="B248" s="225">
        <v>2017</v>
      </c>
      <c r="C248" s="226"/>
      <c r="D248" s="227"/>
      <c r="E248" s="265"/>
      <c r="F248" s="265"/>
      <c r="G248" s="265"/>
      <c r="H248" s="265"/>
      <c r="I248" s="265"/>
      <c r="J248" s="265"/>
      <c r="K248" s="265"/>
      <c r="L248" s="265"/>
      <c r="M248" s="265"/>
      <c r="Q248" s="2" t="b">
        <f>IF(AND('Anagrafica Progetto'!$Q$84=2,'Anagrafica Progetto'!$Q$89,R248=FALSE,ISBLANK(Obiettivi!$E$61)&lt;&gt;TRUE),FALSE,TRUE)</f>
        <v>1</v>
      </c>
      <c r="R248" s="2" t="b">
        <f>IF(OR('Anagrafica Progetto'!$H$77="",'Anagrafica Progetto'!$H$80=""),TRUE,IF(AND(B248&gt;=YEAR('Anagrafica Progetto'!$H$77),B248&lt;YEAR('Anagrafica Progetto'!$H$80)),FALSE,TRUE))</f>
        <v>0</v>
      </c>
    </row>
    <row r="249" spans="2:18" ht="15" customHeight="1" x14ac:dyDescent="0.2">
      <c r="B249" s="225">
        <v>2018</v>
      </c>
      <c r="C249" s="226"/>
      <c r="D249" s="227"/>
      <c r="E249" s="265"/>
      <c r="F249" s="265"/>
      <c r="G249" s="265"/>
      <c r="H249" s="265"/>
      <c r="I249" s="265"/>
      <c r="J249" s="265"/>
      <c r="K249" s="265"/>
      <c r="L249" s="265"/>
      <c r="M249" s="265"/>
      <c r="Q249" s="2" t="b">
        <f>IF(AND('Anagrafica Progetto'!$Q$84=2,'Anagrafica Progetto'!$Q$89,R249=FALSE,ISBLANK(Obiettivi!$E$61)&lt;&gt;TRUE),FALSE,TRUE)</f>
        <v>1</v>
      </c>
      <c r="R249" s="2" t="b">
        <f>IF(OR('Anagrafica Progetto'!$H$77="",'Anagrafica Progetto'!$H$80=""),TRUE,IF(AND(B249&gt;=YEAR('Anagrafica Progetto'!$H$77),B249&lt;YEAR('Anagrafica Progetto'!$H$80)),FALSE,TRUE))</f>
        <v>0</v>
      </c>
    </row>
    <row r="250" spans="2:18" ht="15" customHeight="1" x14ac:dyDescent="0.2">
      <c r="B250" s="225">
        <v>2019</v>
      </c>
      <c r="C250" s="226"/>
      <c r="D250" s="227"/>
      <c r="E250" s="265"/>
      <c r="F250" s="265"/>
      <c r="G250" s="265"/>
      <c r="H250" s="265"/>
      <c r="I250" s="265"/>
      <c r="J250" s="265"/>
      <c r="K250" s="265"/>
      <c r="L250" s="265"/>
      <c r="M250" s="265"/>
      <c r="Q250" s="2" t="b">
        <f>IF(AND('Anagrafica Progetto'!$Q$84=2,'Anagrafica Progetto'!$Q$89,R250=FALSE,ISBLANK(Obiettivi!$E$61)&lt;&gt;TRUE),FALSE,TRUE)</f>
        <v>1</v>
      </c>
      <c r="R250" s="2" t="b">
        <f>IF(OR('Anagrafica Progetto'!$H$77="",'Anagrafica Progetto'!$H$80=""),TRUE,IF(AND(B250&gt;=YEAR('Anagrafica Progetto'!$H$77),B250&lt;YEAR('Anagrafica Progetto'!$H$80)),FALSE,TRUE))</f>
        <v>0</v>
      </c>
    </row>
    <row r="251" spans="2:18" ht="15" customHeight="1" x14ac:dyDescent="0.2">
      <c r="B251" s="225">
        <v>2020</v>
      </c>
      <c r="C251" s="226"/>
      <c r="D251" s="227"/>
      <c r="E251" s="265"/>
      <c r="F251" s="265"/>
      <c r="G251" s="265"/>
      <c r="H251" s="265"/>
      <c r="I251" s="265"/>
      <c r="J251" s="265"/>
      <c r="K251" s="265"/>
      <c r="L251" s="265"/>
      <c r="M251" s="265"/>
      <c r="Q251" s="2" t="b">
        <f>IF(AND('Anagrafica Progetto'!$Q$84=2,'Anagrafica Progetto'!$Q$89,R251=FALSE,ISBLANK(Obiettivi!$E$61)&lt;&gt;TRUE),FALSE,TRUE)</f>
        <v>1</v>
      </c>
      <c r="R251" s="2" t="b">
        <f>IF(OR('Anagrafica Progetto'!$H$77="",'Anagrafica Progetto'!$H$80=""),TRUE,IF(AND(B251&gt;=YEAR('Anagrafica Progetto'!$H$77),B251&lt;YEAR('Anagrafica Progetto'!$H$80)),FALSE,TRUE))</f>
        <v>0</v>
      </c>
    </row>
    <row r="252" spans="2:18" ht="15" customHeight="1" x14ac:dyDescent="0.2">
      <c r="B252" s="225">
        <v>2021</v>
      </c>
      <c r="C252" s="226"/>
      <c r="D252" s="227"/>
      <c r="E252" s="265"/>
      <c r="F252" s="265"/>
      <c r="G252" s="265"/>
      <c r="H252" s="265"/>
      <c r="I252" s="265"/>
      <c r="J252" s="265"/>
      <c r="K252" s="265"/>
      <c r="L252" s="265"/>
      <c r="M252" s="265"/>
      <c r="Q252" s="2" t="b">
        <f>IF(AND('Anagrafica Progetto'!$Q$84=2,'Anagrafica Progetto'!$Q$89,R252=FALSE,ISBLANK(Obiettivi!$E$61)&lt;&gt;TRUE),FALSE,TRUE)</f>
        <v>1</v>
      </c>
      <c r="R252" s="2" t="b">
        <f>IF(OR('Anagrafica Progetto'!$H$77="",'Anagrafica Progetto'!$H$80=""),TRUE,IF(AND(B252&gt;=YEAR('Anagrafica Progetto'!$H$77),B252&lt;YEAR('Anagrafica Progetto'!$H$80)),FALSE,TRUE))</f>
        <v>0</v>
      </c>
    </row>
    <row r="253" spans="2:18" ht="15" customHeight="1" x14ac:dyDescent="0.2">
      <c r="B253" s="225">
        <v>2022</v>
      </c>
      <c r="C253" s="226"/>
      <c r="D253" s="227"/>
      <c r="E253" s="265"/>
      <c r="F253" s="265"/>
      <c r="G253" s="265"/>
      <c r="H253" s="265"/>
      <c r="I253" s="265"/>
      <c r="J253" s="265"/>
      <c r="K253" s="265"/>
      <c r="L253" s="265"/>
      <c r="M253" s="265"/>
      <c r="Q253" s="2" t="b">
        <f>IF(AND('Anagrafica Progetto'!$Q$84=2,'Anagrafica Progetto'!$Q$89,R253=FALSE,ISBLANK(Obiettivi!$E$61)&lt;&gt;TRUE),FALSE,TRUE)</f>
        <v>1</v>
      </c>
      <c r="R253" s="2" t="b">
        <f>IF(OR('Anagrafica Progetto'!$H$77="",'Anagrafica Progetto'!$H$80=""),TRUE,IF(AND(B253&gt;=YEAR('Anagrafica Progetto'!$H$77),B253&lt;YEAR('Anagrafica Progetto'!$H$80)),FALSE,TRUE))</f>
        <v>0</v>
      </c>
    </row>
    <row r="254" spans="2:18" ht="15" customHeight="1" x14ac:dyDescent="0.2">
      <c r="B254" s="225" t="s">
        <v>387</v>
      </c>
      <c r="C254" s="226"/>
      <c r="D254" s="227"/>
      <c r="E254" s="265"/>
      <c r="F254" s="265"/>
      <c r="G254" s="265"/>
      <c r="H254" s="265"/>
      <c r="I254" s="265"/>
      <c r="J254" s="265"/>
      <c r="K254" s="265"/>
      <c r="L254" s="265"/>
      <c r="M254" s="265"/>
      <c r="Q254" s="2" t="b">
        <f>IF(AND('Anagrafica Progetto'!$Q$84=2,'Anagrafica Progetto'!$Q$89,ISBLANK(Obiettivi!$E$61)&lt;&gt;TRUE),FALSE,TRUE)</f>
        <v>1</v>
      </c>
    </row>
    <row r="255" spans="2:18" ht="15" customHeight="1" x14ac:dyDescent="0.2">
      <c r="Q255" s="2" t="b">
        <f>IF(AND('Anagrafica Progetto'!$Q$84=2,'Anagrafica Progetto'!$Q$89,ISBLANK(Obiettivi!$E$61)&lt;&gt;TRUE),FALSE,TRUE)</f>
        <v>1</v>
      </c>
    </row>
    <row r="256" spans="2:18" ht="15" customHeight="1" x14ac:dyDescent="0.2">
      <c r="Q256" s="2" t="b">
        <f>IF(AND('Anagrafica Progetto'!$Q$84=2,'Anagrafica Progetto'!$Q$89,ISBLANK(Obiettivi!$E$61)&lt;&gt;TRUE),FALSE,TRUE)</f>
        <v>1</v>
      </c>
    </row>
    <row r="257" spans="2:18" ht="15" customHeight="1" x14ac:dyDescent="0.2">
      <c r="B257" s="177" t="s">
        <v>520</v>
      </c>
      <c r="C257" s="177"/>
      <c r="D257" s="177"/>
      <c r="E257" s="177"/>
      <c r="F257" s="177"/>
      <c r="G257" s="177"/>
      <c r="H257" s="177"/>
      <c r="I257" s="177"/>
      <c r="J257" s="177"/>
      <c r="K257" s="177"/>
      <c r="L257" s="177"/>
      <c r="M257" s="177"/>
      <c r="Q257" s="2" t="b">
        <f>IF(AND('Anagrafica Progetto'!$Q$84=2,'Anagrafica Progetto'!$Q$89,ISBLANK(Obiettivi!$E$64)&lt;&gt;TRUE),FALSE,TRUE)</f>
        <v>1</v>
      </c>
    </row>
    <row r="258" spans="2:18" ht="15" customHeight="1" x14ac:dyDescent="0.2">
      <c r="B258" s="231"/>
      <c r="C258" s="231"/>
      <c r="D258" s="231"/>
      <c r="E258" s="231" t="s">
        <v>528</v>
      </c>
      <c r="F258" s="231"/>
      <c r="G258" s="231"/>
      <c r="H258" s="231" t="s">
        <v>529</v>
      </c>
      <c r="I258" s="231"/>
      <c r="J258" s="231"/>
      <c r="K258" s="231" t="s">
        <v>530</v>
      </c>
      <c r="L258" s="231"/>
      <c r="M258" s="231"/>
      <c r="Q258" s="2" t="b">
        <f>IF(AND('Anagrafica Progetto'!$Q$84=2,'Anagrafica Progetto'!$Q$89,ISBLANK(Obiettivi!$E$64)&lt;&gt;TRUE),FALSE,TRUE)</f>
        <v>1</v>
      </c>
    </row>
    <row r="259" spans="2:18" ht="67.5" customHeight="1" x14ac:dyDescent="0.2">
      <c r="B259" s="225" t="s">
        <v>521</v>
      </c>
      <c r="C259" s="226"/>
      <c r="D259" s="227"/>
      <c r="E259" s="267" t="str">
        <f>IF(Obiettivi!$E$64="","",Obiettivi!$E$64)</f>
        <v/>
      </c>
      <c r="F259" s="267"/>
      <c r="G259" s="267"/>
      <c r="H259" s="267" t="str">
        <f>IF(Obiettivi!$E$65="","",Obiettivi!$E$65)</f>
        <v/>
      </c>
      <c r="I259" s="267"/>
      <c r="J259" s="267"/>
      <c r="K259" s="267" t="str">
        <f>IF(Obiettivi!$E$66="","",Obiettivi!$E$66)</f>
        <v/>
      </c>
      <c r="L259" s="267"/>
      <c r="M259" s="267"/>
      <c r="Q259" s="2" t="b">
        <f>IF(AND('Anagrafica Progetto'!$Q$84=2,'Anagrafica Progetto'!$Q$89,ISBLANK(Obiettivi!$E$64)&lt;&gt;TRUE),FALSE,TRUE)</f>
        <v>1</v>
      </c>
    </row>
    <row r="260" spans="2:18" ht="82.5" customHeight="1" x14ac:dyDescent="0.2">
      <c r="B260" s="225" t="s">
        <v>383</v>
      </c>
      <c r="C260" s="226"/>
      <c r="D260" s="227"/>
      <c r="E260" s="268"/>
      <c r="F260" s="269"/>
      <c r="G260" s="270"/>
      <c r="H260" s="266"/>
      <c r="I260" s="266"/>
      <c r="J260" s="266"/>
      <c r="K260" s="266"/>
      <c r="L260" s="266"/>
      <c r="M260" s="266"/>
      <c r="Q260" s="2" t="b">
        <f>IF(AND('Anagrafica Progetto'!$Q$84=2,'Anagrafica Progetto'!$Q$89,ISBLANK(Obiettivi!$E$64)&lt;&gt;TRUE),FALSE,TRUE)</f>
        <v>1</v>
      </c>
    </row>
    <row r="261" spans="2:18" ht="15" customHeight="1" x14ac:dyDescent="0.2">
      <c r="B261" s="225" t="s">
        <v>384</v>
      </c>
      <c r="C261" s="226"/>
      <c r="D261" s="227"/>
      <c r="E261" s="268"/>
      <c r="F261" s="269"/>
      <c r="G261" s="270"/>
      <c r="H261" s="268"/>
      <c r="I261" s="269"/>
      <c r="J261" s="270"/>
      <c r="K261" s="268"/>
      <c r="L261" s="269"/>
      <c r="M261" s="270"/>
      <c r="Q261" s="2" t="b">
        <f>IF(AND('Anagrafica Progetto'!$Q$84=2,'Anagrafica Progetto'!$Q$89,ISBLANK(Obiettivi!$E$64)&lt;&gt;TRUE),FALSE,TRUE)</f>
        <v>1</v>
      </c>
    </row>
    <row r="262" spans="2:18" ht="30" customHeight="1" x14ac:dyDescent="0.2">
      <c r="B262" s="225" t="s">
        <v>385</v>
      </c>
      <c r="C262" s="226"/>
      <c r="D262" s="227"/>
      <c r="E262" s="266"/>
      <c r="F262" s="266"/>
      <c r="G262" s="266"/>
      <c r="H262" s="266"/>
      <c r="I262" s="266"/>
      <c r="J262" s="266"/>
      <c r="K262" s="266"/>
      <c r="L262" s="266"/>
      <c r="M262" s="266"/>
      <c r="Q262" s="2" t="b">
        <f>IF(AND('Anagrafica Progetto'!$Q$84=2,'Anagrafica Progetto'!$Q$89,ISBLANK(Obiettivi!$E$64)&lt;&gt;TRUE),FALSE,TRUE)</f>
        <v>1</v>
      </c>
    </row>
    <row r="263" spans="2:18" ht="15" customHeight="1" x14ac:dyDescent="0.2">
      <c r="B263" s="225" t="s">
        <v>396</v>
      </c>
      <c r="C263" s="226"/>
      <c r="D263" s="227"/>
      <c r="E263" s="267" t="str">
        <f>IF(E259="","","Più sviluppate")</f>
        <v/>
      </c>
      <c r="F263" s="267"/>
      <c r="G263" s="267"/>
      <c r="H263" s="267" t="str">
        <f>IF(H259="","","Più sviluppate")</f>
        <v/>
      </c>
      <c r="I263" s="267"/>
      <c r="J263" s="267"/>
      <c r="K263" s="267" t="str">
        <f>IF(K259="","","Più sviluppate")</f>
        <v/>
      </c>
      <c r="L263" s="267"/>
      <c r="M263" s="267"/>
      <c r="Q263" s="2" t="b">
        <f>IF(AND('Anagrafica Progetto'!$Q$84=2,'Anagrafica Progetto'!$Q$89,ISBLANK(Obiettivi!$E$64)&lt;&gt;TRUE),FALSE,TRUE)</f>
        <v>1</v>
      </c>
    </row>
    <row r="264" spans="2:18" ht="15" customHeight="1" x14ac:dyDescent="0.2">
      <c r="B264" s="225" t="s">
        <v>386</v>
      </c>
      <c r="C264" s="226"/>
      <c r="D264" s="227"/>
      <c r="E264" s="265"/>
      <c r="F264" s="265"/>
      <c r="G264" s="265"/>
      <c r="H264" s="265"/>
      <c r="I264" s="265"/>
      <c r="J264" s="265"/>
      <c r="K264" s="265"/>
      <c r="L264" s="265"/>
      <c r="M264" s="265"/>
      <c r="Q264" s="2" t="b">
        <f>IF(AND('Anagrafica Progetto'!$Q$84=2,'Anagrafica Progetto'!$Q$89,ISBLANK(Obiettivi!$E$64)&lt;&gt;TRUE),FALSE,TRUE)</f>
        <v>1</v>
      </c>
    </row>
    <row r="265" spans="2:18" ht="15" customHeight="1" x14ac:dyDescent="0.2">
      <c r="B265" s="225">
        <v>2015</v>
      </c>
      <c r="C265" s="226"/>
      <c r="D265" s="227"/>
      <c r="E265" s="265"/>
      <c r="F265" s="265"/>
      <c r="G265" s="265"/>
      <c r="H265" s="265"/>
      <c r="I265" s="265"/>
      <c r="J265" s="265"/>
      <c r="K265" s="265"/>
      <c r="L265" s="265"/>
      <c r="M265" s="265"/>
      <c r="Q265" s="2" t="b">
        <f>IF(AND('Anagrafica Progetto'!$Q$84=2,'Anagrafica Progetto'!$Q$89,R265=FALSE,ISBLANK(Obiettivi!$E$64)&lt;&gt;TRUE),FALSE,TRUE)</f>
        <v>1</v>
      </c>
      <c r="R265" s="2" t="b">
        <f>IF(OR('Anagrafica Progetto'!$H$77="",'Anagrafica Progetto'!$H$80=""),TRUE,IF(AND(B265&gt;=YEAR('Anagrafica Progetto'!$H$77),B265&lt;YEAR('Anagrafica Progetto'!$H$80)),FALSE,TRUE))</f>
        <v>1</v>
      </c>
    </row>
    <row r="266" spans="2:18" ht="15" customHeight="1" x14ac:dyDescent="0.2">
      <c r="B266" s="225">
        <v>2016</v>
      </c>
      <c r="C266" s="226"/>
      <c r="D266" s="227"/>
      <c r="E266" s="265"/>
      <c r="F266" s="265"/>
      <c r="G266" s="265"/>
      <c r="H266" s="265"/>
      <c r="I266" s="265"/>
      <c r="J266" s="265"/>
      <c r="K266" s="265"/>
      <c r="L266" s="265"/>
      <c r="M266" s="265"/>
      <c r="Q266" s="2" t="b">
        <f>IF(AND('Anagrafica Progetto'!$Q$84=2,'Anagrafica Progetto'!$Q$89,R266=FALSE,ISBLANK(Obiettivi!$E$64)&lt;&gt;TRUE),FALSE,TRUE)</f>
        <v>1</v>
      </c>
      <c r="R266" s="2" t="b">
        <f>IF(OR('Anagrafica Progetto'!$H$77="",'Anagrafica Progetto'!$H$80=""),TRUE,IF(AND(B266&gt;=YEAR('Anagrafica Progetto'!$H$77),B266&lt;YEAR('Anagrafica Progetto'!$H$80)),FALSE,TRUE))</f>
        <v>0</v>
      </c>
    </row>
    <row r="267" spans="2:18" ht="15" customHeight="1" x14ac:dyDescent="0.2">
      <c r="B267" s="225">
        <v>2017</v>
      </c>
      <c r="C267" s="226"/>
      <c r="D267" s="227"/>
      <c r="E267" s="265"/>
      <c r="F267" s="265"/>
      <c r="G267" s="265"/>
      <c r="H267" s="265"/>
      <c r="I267" s="265"/>
      <c r="J267" s="265"/>
      <c r="K267" s="265"/>
      <c r="L267" s="265"/>
      <c r="M267" s="265"/>
      <c r="Q267" s="2" t="b">
        <f>IF(AND('Anagrafica Progetto'!$Q$84=2,'Anagrafica Progetto'!$Q$89,R267=FALSE,ISBLANK(Obiettivi!$E$64)&lt;&gt;TRUE),FALSE,TRUE)</f>
        <v>1</v>
      </c>
      <c r="R267" s="2" t="b">
        <f>IF(OR('Anagrafica Progetto'!$H$77="",'Anagrafica Progetto'!$H$80=""),TRUE,IF(AND(B267&gt;=YEAR('Anagrafica Progetto'!$H$77),B267&lt;YEAR('Anagrafica Progetto'!$H$80)),FALSE,TRUE))</f>
        <v>0</v>
      </c>
    </row>
    <row r="268" spans="2:18" ht="15" customHeight="1" x14ac:dyDescent="0.2">
      <c r="B268" s="225">
        <v>2018</v>
      </c>
      <c r="C268" s="226"/>
      <c r="D268" s="227"/>
      <c r="E268" s="265"/>
      <c r="F268" s="265"/>
      <c r="G268" s="265"/>
      <c r="H268" s="265"/>
      <c r="I268" s="265"/>
      <c r="J268" s="265"/>
      <c r="K268" s="265"/>
      <c r="L268" s="265"/>
      <c r="M268" s="265"/>
      <c r="Q268" s="2" t="b">
        <f>IF(AND('Anagrafica Progetto'!$Q$84=2,'Anagrafica Progetto'!$Q$89,R268=FALSE,ISBLANK(Obiettivi!$E$64)&lt;&gt;TRUE),FALSE,TRUE)</f>
        <v>1</v>
      </c>
      <c r="R268" s="2" t="b">
        <f>IF(OR('Anagrafica Progetto'!$H$77="",'Anagrafica Progetto'!$H$80=""),TRUE,IF(AND(B268&gt;=YEAR('Anagrafica Progetto'!$H$77),B268&lt;YEAR('Anagrafica Progetto'!$H$80)),FALSE,TRUE))</f>
        <v>0</v>
      </c>
    </row>
    <row r="269" spans="2:18" ht="15" customHeight="1" x14ac:dyDescent="0.2">
      <c r="B269" s="225">
        <v>2019</v>
      </c>
      <c r="C269" s="226"/>
      <c r="D269" s="227"/>
      <c r="E269" s="265"/>
      <c r="F269" s="265"/>
      <c r="G269" s="265"/>
      <c r="H269" s="265"/>
      <c r="I269" s="265"/>
      <c r="J269" s="265"/>
      <c r="K269" s="265"/>
      <c r="L269" s="265"/>
      <c r="M269" s="265"/>
      <c r="Q269" s="2" t="b">
        <f>IF(AND('Anagrafica Progetto'!$Q$84=2,'Anagrafica Progetto'!$Q$89,R269=FALSE,ISBLANK(Obiettivi!$E$64)&lt;&gt;TRUE),FALSE,TRUE)</f>
        <v>1</v>
      </c>
      <c r="R269" s="2" t="b">
        <f>IF(OR('Anagrafica Progetto'!$H$77="",'Anagrafica Progetto'!$H$80=""),TRUE,IF(AND(B269&gt;=YEAR('Anagrafica Progetto'!$H$77),B269&lt;YEAR('Anagrafica Progetto'!$H$80)),FALSE,TRUE))</f>
        <v>0</v>
      </c>
    </row>
    <row r="270" spans="2:18" ht="15" customHeight="1" x14ac:dyDescent="0.2">
      <c r="B270" s="225">
        <v>2020</v>
      </c>
      <c r="C270" s="226"/>
      <c r="D270" s="227"/>
      <c r="E270" s="265"/>
      <c r="F270" s="265"/>
      <c r="G270" s="265"/>
      <c r="H270" s="265"/>
      <c r="I270" s="265"/>
      <c r="J270" s="265"/>
      <c r="K270" s="265"/>
      <c r="L270" s="265"/>
      <c r="M270" s="265"/>
      <c r="Q270" s="2" t="b">
        <f>IF(AND('Anagrafica Progetto'!$Q$84=2,'Anagrafica Progetto'!$Q$89,R270=FALSE,ISBLANK(Obiettivi!$E$64)&lt;&gt;TRUE),FALSE,TRUE)</f>
        <v>1</v>
      </c>
      <c r="R270" s="2" t="b">
        <f>IF(OR('Anagrafica Progetto'!$H$77="",'Anagrafica Progetto'!$H$80=""),TRUE,IF(AND(B270&gt;=YEAR('Anagrafica Progetto'!$H$77),B270&lt;YEAR('Anagrafica Progetto'!$H$80)),FALSE,TRUE))</f>
        <v>0</v>
      </c>
    </row>
    <row r="271" spans="2:18" ht="15" customHeight="1" x14ac:dyDescent="0.2">
      <c r="B271" s="225">
        <v>2021</v>
      </c>
      <c r="C271" s="226"/>
      <c r="D271" s="227"/>
      <c r="E271" s="265"/>
      <c r="F271" s="265"/>
      <c r="G271" s="265"/>
      <c r="H271" s="265"/>
      <c r="I271" s="265"/>
      <c r="J271" s="265"/>
      <c r="K271" s="265"/>
      <c r="L271" s="265"/>
      <c r="M271" s="265"/>
      <c r="Q271" s="2" t="b">
        <f>IF(AND('Anagrafica Progetto'!$Q$84=2,'Anagrafica Progetto'!$Q$89,R271=FALSE,ISBLANK(Obiettivi!$E$64)&lt;&gt;TRUE),FALSE,TRUE)</f>
        <v>1</v>
      </c>
      <c r="R271" s="2" t="b">
        <f>IF(OR('Anagrafica Progetto'!$H$77="",'Anagrafica Progetto'!$H$80=""),TRUE,IF(AND(B271&gt;=YEAR('Anagrafica Progetto'!$H$77),B271&lt;YEAR('Anagrafica Progetto'!$H$80)),FALSE,TRUE))</f>
        <v>0</v>
      </c>
    </row>
    <row r="272" spans="2:18" ht="15" customHeight="1" x14ac:dyDescent="0.2">
      <c r="B272" s="225">
        <v>2022</v>
      </c>
      <c r="C272" s="226"/>
      <c r="D272" s="227"/>
      <c r="E272" s="265"/>
      <c r="F272" s="265"/>
      <c r="G272" s="265"/>
      <c r="H272" s="265"/>
      <c r="I272" s="265"/>
      <c r="J272" s="265"/>
      <c r="K272" s="265"/>
      <c r="L272" s="265"/>
      <c r="M272" s="265"/>
      <c r="Q272" s="2" t="b">
        <f>IF(AND('Anagrafica Progetto'!$Q$84=2,'Anagrafica Progetto'!$Q$89,R272=FALSE,ISBLANK(Obiettivi!$E$64)&lt;&gt;TRUE),FALSE,TRUE)</f>
        <v>1</v>
      </c>
      <c r="R272" s="2" t="b">
        <f>IF(OR('Anagrafica Progetto'!$H$77="",'Anagrafica Progetto'!$H$80=""),TRUE,IF(AND(B272&gt;=YEAR('Anagrafica Progetto'!$H$77),B272&lt;YEAR('Anagrafica Progetto'!$H$80)),FALSE,TRUE))</f>
        <v>0</v>
      </c>
    </row>
    <row r="273" spans="2:18" ht="15" customHeight="1" x14ac:dyDescent="0.2">
      <c r="B273" s="225" t="s">
        <v>387</v>
      </c>
      <c r="C273" s="226"/>
      <c r="D273" s="227"/>
      <c r="E273" s="265"/>
      <c r="F273" s="265"/>
      <c r="G273" s="265"/>
      <c r="H273" s="265"/>
      <c r="I273" s="265"/>
      <c r="J273" s="265"/>
      <c r="K273" s="265"/>
      <c r="L273" s="265"/>
      <c r="M273" s="265"/>
      <c r="Q273" s="2" t="b">
        <f>IF(AND('Anagrafica Progetto'!$Q$84=2,'Anagrafica Progetto'!$Q$89,ISBLANK(Obiettivi!$E$64)&lt;&gt;TRUE),FALSE,TRUE)</f>
        <v>1</v>
      </c>
    </row>
    <row r="274" spans="2:18" ht="15" customHeight="1" x14ac:dyDescent="0.2">
      <c r="Q274" s="2" t="b">
        <f>IF(AND('Anagrafica Progetto'!$Q$84=2,'Anagrafica Progetto'!$Q$89,ISBLANK(Obiettivi!$E$64)&lt;&gt;TRUE),FALSE,TRUE)</f>
        <v>1</v>
      </c>
    </row>
    <row r="275" spans="2:18" ht="15" customHeight="1" x14ac:dyDescent="0.2">
      <c r="Q275" s="2" t="b">
        <f>IF(AND('Anagrafica Progetto'!$Q$84=2,'Anagrafica Progetto'!$Q$89,ISBLANK(Obiettivi!$E$64)&lt;&gt;TRUE),FALSE,TRUE)</f>
        <v>1</v>
      </c>
    </row>
    <row r="276" spans="2:18" ht="15" customHeight="1" x14ac:dyDescent="0.2">
      <c r="B276" s="177" t="s">
        <v>520</v>
      </c>
      <c r="C276" s="177"/>
      <c r="D276" s="177"/>
      <c r="E276" s="177"/>
      <c r="F276" s="177"/>
      <c r="G276" s="177"/>
      <c r="H276" s="177"/>
      <c r="I276" s="177"/>
      <c r="J276" s="177"/>
      <c r="K276" s="177"/>
      <c r="L276" s="177"/>
      <c r="M276" s="177"/>
      <c r="Q276" s="2" t="b">
        <f>IF(AND('Anagrafica Progetto'!$Q$84=2,'Anagrafica Progetto'!$Q$89,ISBLANK(Obiettivi!$E$67)&lt;&gt;TRUE),FALSE,TRUE)</f>
        <v>1</v>
      </c>
    </row>
    <row r="277" spans="2:18" ht="15" customHeight="1" x14ac:dyDescent="0.2">
      <c r="B277" s="231"/>
      <c r="C277" s="231"/>
      <c r="D277" s="231"/>
      <c r="E277" s="231" t="s">
        <v>531</v>
      </c>
      <c r="F277" s="231"/>
      <c r="G277" s="231"/>
      <c r="H277" s="231" t="s">
        <v>532</v>
      </c>
      <c r="I277" s="231"/>
      <c r="J277" s="231"/>
      <c r="K277" s="231" t="s">
        <v>533</v>
      </c>
      <c r="L277" s="231"/>
      <c r="M277" s="231"/>
      <c r="Q277" s="2" t="b">
        <f>IF(AND('Anagrafica Progetto'!$Q$84=2,'Anagrafica Progetto'!$Q$89,ISBLANK(Obiettivi!$E$67)&lt;&gt;TRUE),FALSE,TRUE)</f>
        <v>1</v>
      </c>
    </row>
    <row r="278" spans="2:18" ht="67.5" customHeight="1" x14ac:dyDescent="0.2">
      <c r="B278" s="225" t="s">
        <v>521</v>
      </c>
      <c r="C278" s="226"/>
      <c r="D278" s="227"/>
      <c r="E278" s="267" t="str">
        <f>IF(Obiettivi!$E$67="","",Obiettivi!$E$67)</f>
        <v/>
      </c>
      <c r="F278" s="267"/>
      <c r="G278" s="267"/>
      <c r="H278" s="267" t="str">
        <f>IF(Obiettivi!$E$68="","",Obiettivi!$E$68)</f>
        <v/>
      </c>
      <c r="I278" s="267"/>
      <c r="J278" s="267"/>
      <c r="K278" s="267" t="str">
        <f>IF(Obiettivi!$E$69="","",Obiettivi!$E$69)</f>
        <v/>
      </c>
      <c r="L278" s="267"/>
      <c r="M278" s="267"/>
      <c r="Q278" s="2" t="b">
        <f>IF(AND('Anagrafica Progetto'!$Q$84=2,'Anagrafica Progetto'!$Q$89,ISBLANK(Obiettivi!$E$67)&lt;&gt;TRUE),FALSE,TRUE)</f>
        <v>1</v>
      </c>
    </row>
    <row r="279" spans="2:18" ht="82.5" customHeight="1" x14ac:dyDescent="0.2">
      <c r="B279" s="225" t="s">
        <v>383</v>
      </c>
      <c r="C279" s="226"/>
      <c r="D279" s="227"/>
      <c r="E279" s="268"/>
      <c r="F279" s="269"/>
      <c r="G279" s="270"/>
      <c r="H279" s="266"/>
      <c r="I279" s="266"/>
      <c r="J279" s="266"/>
      <c r="K279" s="266"/>
      <c r="L279" s="266"/>
      <c r="M279" s="266"/>
      <c r="Q279" s="2" t="b">
        <f>IF(AND('Anagrafica Progetto'!$Q$84=2,'Anagrafica Progetto'!$Q$89,ISBLANK(Obiettivi!$E$67)&lt;&gt;TRUE),FALSE,TRUE)</f>
        <v>1</v>
      </c>
    </row>
    <row r="280" spans="2:18" ht="15" customHeight="1" x14ac:dyDescent="0.2">
      <c r="B280" s="225" t="s">
        <v>384</v>
      </c>
      <c r="C280" s="226"/>
      <c r="D280" s="227"/>
      <c r="E280" s="268"/>
      <c r="F280" s="269"/>
      <c r="G280" s="270"/>
      <c r="H280" s="268"/>
      <c r="I280" s="269"/>
      <c r="J280" s="270"/>
      <c r="K280" s="268"/>
      <c r="L280" s="269"/>
      <c r="M280" s="270"/>
      <c r="Q280" s="2" t="b">
        <f>IF(AND('Anagrafica Progetto'!$Q$84=2,'Anagrafica Progetto'!$Q$89,ISBLANK(Obiettivi!$E$67)&lt;&gt;TRUE),FALSE,TRUE)</f>
        <v>1</v>
      </c>
    </row>
    <row r="281" spans="2:18" ht="30" customHeight="1" x14ac:dyDescent="0.2">
      <c r="B281" s="225" t="s">
        <v>385</v>
      </c>
      <c r="C281" s="226"/>
      <c r="D281" s="227"/>
      <c r="E281" s="266"/>
      <c r="F281" s="266"/>
      <c r="G281" s="266"/>
      <c r="H281" s="266"/>
      <c r="I281" s="266"/>
      <c r="J281" s="266"/>
      <c r="K281" s="266"/>
      <c r="L281" s="266"/>
      <c r="M281" s="266"/>
      <c r="Q281" s="2" t="b">
        <f>IF(AND('Anagrafica Progetto'!$Q$84=2,'Anagrafica Progetto'!$Q$89,ISBLANK(Obiettivi!$E$67)&lt;&gt;TRUE),FALSE,TRUE)</f>
        <v>1</v>
      </c>
    </row>
    <row r="282" spans="2:18" ht="15" customHeight="1" x14ac:dyDescent="0.2">
      <c r="B282" s="225" t="s">
        <v>396</v>
      </c>
      <c r="C282" s="226"/>
      <c r="D282" s="227"/>
      <c r="E282" s="267" t="str">
        <f>IF(E278="","","Più sviluppate")</f>
        <v/>
      </c>
      <c r="F282" s="267"/>
      <c r="G282" s="267"/>
      <c r="H282" s="267" t="str">
        <f>IF(H278="","","Più sviluppate")</f>
        <v/>
      </c>
      <c r="I282" s="267"/>
      <c r="J282" s="267"/>
      <c r="K282" s="267" t="str">
        <f>IF(K278="","","Più sviluppate")</f>
        <v/>
      </c>
      <c r="L282" s="267"/>
      <c r="M282" s="267"/>
      <c r="Q282" s="2" t="b">
        <f>IF(AND('Anagrafica Progetto'!$Q$84=2,'Anagrafica Progetto'!$Q$89,ISBLANK(Obiettivi!$E$67)&lt;&gt;TRUE),FALSE,TRUE)</f>
        <v>1</v>
      </c>
    </row>
    <row r="283" spans="2:18" ht="15" customHeight="1" x14ac:dyDescent="0.2">
      <c r="B283" s="225" t="s">
        <v>386</v>
      </c>
      <c r="C283" s="226"/>
      <c r="D283" s="227"/>
      <c r="E283" s="265"/>
      <c r="F283" s="265"/>
      <c r="G283" s="265"/>
      <c r="H283" s="265"/>
      <c r="I283" s="265"/>
      <c r="J283" s="265"/>
      <c r="K283" s="265"/>
      <c r="L283" s="265"/>
      <c r="M283" s="265"/>
      <c r="Q283" s="2" t="b">
        <f>IF(AND('Anagrafica Progetto'!$Q$84=2,'Anagrafica Progetto'!$Q$89,ISBLANK(Obiettivi!$E$67)&lt;&gt;TRUE),FALSE,TRUE)</f>
        <v>1</v>
      </c>
    </row>
    <row r="284" spans="2:18" ht="15" customHeight="1" x14ac:dyDescent="0.2">
      <c r="B284" s="225">
        <v>2015</v>
      </c>
      <c r="C284" s="226"/>
      <c r="D284" s="227"/>
      <c r="E284" s="265"/>
      <c r="F284" s="265"/>
      <c r="G284" s="265"/>
      <c r="H284" s="265"/>
      <c r="I284" s="265"/>
      <c r="J284" s="265"/>
      <c r="K284" s="265"/>
      <c r="L284" s="265"/>
      <c r="M284" s="265"/>
      <c r="Q284" s="2" t="b">
        <f>IF(AND('Anagrafica Progetto'!$Q$84=2,'Anagrafica Progetto'!$Q$89,R284=FALSE,ISBLANK(Obiettivi!$E$67)&lt;&gt;TRUE),FALSE,TRUE)</f>
        <v>1</v>
      </c>
      <c r="R284" s="2" t="b">
        <f>IF(OR('Anagrafica Progetto'!$H$77="",'Anagrafica Progetto'!$H$80=""),TRUE,IF(AND(B284&gt;=YEAR('Anagrafica Progetto'!$H$77),B284&lt;YEAR('Anagrafica Progetto'!$H$80)),FALSE,TRUE))</f>
        <v>1</v>
      </c>
    </row>
    <row r="285" spans="2:18" ht="15" customHeight="1" x14ac:dyDescent="0.2">
      <c r="B285" s="225">
        <v>2016</v>
      </c>
      <c r="C285" s="226"/>
      <c r="D285" s="227"/>
      <c r="E285" s="265"/>
      <c r="F285" s="265"/>
      <c r="G285" s="265"/>
      <c r="H285" s="265"/>
      <c r="I285" s="265"/>
      <c r="J285" s="265"/>
      <c r="K285" s="265"/>
      <c r="L285" s="265"/>
      <c r="M285" s="265"/>
      <c r="Q285" s="2" t="b">
        <f>IF(AND('Anagrafica Progetto'!$Q$84=2,'Anagrafica Progetto'!$Q$89,R285=FALSE,ISBLANK(Obiettivi!$E$67)&lt;&gt;TRUE),FALSE,TRUE)</f>
        <v>1</v>
      </c>
      <c r="R285" s="2" t="b">
        <f>IF(OR('Anagrafica Progetto'!$H$77="",'Anagrafica Progetto'!$H$80=""),TRUE,IF(AND(B285&gt;=YEAR('Anagrafica Progetto'!$H$77),B285&lt;YEAR('Anagrafica Progetto'!$H$80)),FALSE,TRUE))</f>
        <v>0</v>
      </c>
    </row>
    <row r="286" spans="2:18" ht="15" customHeight="1" x14ac:dyDescent="0.2">
      <c r="B286" s="225">
        <v>2017</v>
      </c>
      <c r="C286" s="226"/>
      <c r="D286" s="227"/>
      <c r="E286" s="265"/>
      <c r="F286" s="265"/>
      <c r="G286" s="265"/>
      <c r="H286" s="265"/>
      <c r="I286" s="265"/>
      <c r="J286" s="265"/>
      <c r="K286" s="265"/>
      <c r="L286" s="265"/>
      <c r="M286" s="265"/>
      <c r="Q286" s="2" t="b">
        <f>IF(AND('Anagrafica Progetto'!$Q$84=2,'Anagrafica Progetto'!$Q$89,R286=FALSE,ISBLANK(Obiettivi!$E$67)&lt;&gt;TRUE),FALSE,TRUE)</f>
        <v>1</v>
      </c>
      <c r="R286" s="2" t="b">
        <f>IF(OR('Anagrafica Progetto'!$H$77="",'Anagrafica Progetto'!$H$80=""),TRUE,IF(AND(B286&gt;=YEAR('Anagrafica Progetto'!$H$77),B286&lt;YEAR('Anagrafica Progetto'!$H$80)),FALSE,TRUE))</f>
        <v>0</v>
      </c>
    </row>
    <row r="287" spans="2:18" ht="15" customHeight="1" x14ac:dyDescent="0.2">
      <c r="B287" s="225">
        <v>2018</v>
      </c>
      <c r="C287" s="226"/>
      <c r="D287" s="227"/>
      <c r="E287" s="265"/>
      <c r="F287" s="265"/>
      <c r="G287" s="265"/>
      <c r="H287" s="265"/>
      <c r="I287" s="265"/>
      <c r="J287" s="265"/>
      <c r="K287" s="265"/>
      <c r="L287" s="265"/>
      <c r="M287" s="265"/>
      <c r="Q287" s="2" t="b">
        <f>IF(AND('Anagrafica Progetto'!$Q$84=2,'Anagrafica Progetto'!$Q$89,R287=FALSE,ISBLANK(Obiettivi!$E$67)&lt;&gt;TRUE),FALSE,TRUE)</f>
        <v>1</v>
      </c>
      <c r="R287" s="2" t="b">
        <f>IF(OR('Anagrafica Progetto'!$H$77="",'Anagrafica Progetto'!$H$80=""),TRUE,IF(AND(B287&gt;=YEAR('Anagrafica Progetto'!$H$77),B287&lt;YEAR('Anagrafica Progetto'!$H$80)),FALSE,TRUE))</f>
        <v>0</v>
      </c>
    </row>
    <row r="288" spans="2:18" ht="15" customHeight="1" x14ac:dyDescent="0.2">
      <c r="B288" s="225">
        <v>2019</v>
      </c>
      <c r="C288" s="226"/>
      <c r="D288" s="227"/>
      <c r="E288" s="265"/>
      <c r="F288" s="265"/>
      <c r="G288" s="265"/>
      <c r="H288" s="265"/>
      <c r="I288" s="265"/>
      <c r="J288" s="265"/>
      <c r="K288" s="265"/>
      <c r="L288" s="265"/>
      <c r="M288" s="265"/>
      <c r="Q288" s="2" t="b">
        <f>IF(AND('Anagrafica Progetto'!$Q$84=2,'Anagrafica Progetto'!$Q$89,R288=FALSE,ISBLANK(Obiettivi!$E$67)&lt;&gt;TRUE),FALSE,TRUE)</f>
        <v>1</v>
      </c>
      <c r="R288" s="2" t="b">
        <f>IF(OR('Anagrafica Progetto'!$H$77="",'Anagrafica Progetto'!$H$80=""),TRUE,IF(AND(B288&gt;=YEAR('Anagrafica Progetto'!$H$77),B288&lt;YEAR('Anagrafica Progetto'!$H$80)),FALSE,TRUE))</f>
        <v>0</v>
      </c>
    </row>
    <row r="289" spans="2:18" ht="15" customHeight="1" x14ac:dyDescent="0.2">
      <c r="B289" s="225">
        <v>2020</v>
      </c>
      <c r="C289" s="226"/>
      <c r="D289" s="227"/>
      <c r="E289" s="265"/>
      <c r="F289" s="265"/>
      <c r="G289" s="265"/>
      <c r="H289" s="265"/>
      <c r="I289" s="265"/>
      <c r="J289" s="265"/>
      <c r="K289" s="265"/>
      <c r="L289" s="265"/>
      <c r="M289" s="265"/>
      <c r="Q289" s="2" t="b">
        <f>IF(AND('Anagrafica Progetto'!$Q$84=2,'Anagrafica Progetto'!$Q$89,R289=FALSE,ISBLANK(Obiettivi!$E$67)&lt;&gt;TRUE),FALSE,TRUE)</f>
        <v>1</v>
      </c>
      <c r="R289" s="2" t="b">
        <f>IF(OR('Anagrafica Progetto'!$H$77="",'Anagrafica Progetto'!$H$80=""),TRUE,IF(AND(B289&gt;=YEAR('Anagrafica Progetto'!$H$77),B289&lt;YEAR('Anagrafica Progetto'!$H$80)),FALSE,TRUE))</f>
        <v>0</v>
      </c>
    </row>
    <row r="290" spans="2:18" ht="15" customHeight="1" x14ac:dyDescent="0.2">
      <c r="B290" s="225">
        <v>2021</v>
      </c>
      <c r="C290" s="226"/>
      <c r="D290" s="227"/>
      <c r="E290" s="265"/>
      <c r="F290" s="265"/>
      <c r="G290" s="265"/>
      <c r="H290" s="265"/>
      <c r="I290" s="265"/>
      <c r="J290" s="265"/>
      <c r="K290" s="265"/>
      <c r="L290" s="265"/>
      <c r="M290" s="265"/>
      <c r="Q290" s="2" t="b">
        <f>IF(AND('Anagrafica Progetto'!$Q$84=2,'Anagrafica Progetto'!$Q$89,R290=FALSE,ISBLANK(Obiettivi!$E$67)&lt;&gt;TRUE),FALSE,TRUE)</f>
        <v>1</v>
      </c>
      <c r="R290" s="2" t="b">
        <f>IF(OR('Anagrafica Progetto'!$H$77="",'Anagrafica Progetto'!$H$80=""),TRUE,IF(AND(B290&gt;=YEAR('Anagrafica Progetto'!$H$77),B290&lt;YEAR('Anagrafica Progetto'!$H$80)),FALSE,TRUE))</f>
        <v>0</v>
      </c>
    </row>
    <row r="291" spans="2:18" ht="15" customHeight="1" x14ac:dyDescent="0.2">
      <c r="B291" s="225">
        <v>2022</v>
      </c>
      <c r="C291" s="226"/>
      <c r="D291" s="227"/>
      <c r="E291" s="265"/>
      <c r="F291" s="265"/>
      <c r="G291" s="265"/>
      <c r="H291" s="265"/>
      <c r="I291" s="265"/>
      <c r="J291" s="265"/>
      <c r="K291" s="265"/>
      <c r="L291" s="265"/>
      <c r="M291" s="265"/>
      <c r="Q291" s="2" t="b">
        <f>IF(AND('Anagrafica Progetto'!$Q$84=2,'Anagrafica Progetto'!$Q$89,R291=FALSE,ISBLANK(Obiettivi!$E$67)&lt;&gt;TRUE),FALSE,TRUE)</f>
        <v>1</v>
      </c>
      <c r="R291" s="2" t="b">
        <f>IF(OR('Anagrafica Progetto'!$H$77="",'Anagrafica Progetto'!$H$80=""),TRUE,IF(AND(B291&gt;=YEAR('Anagrafica Progetto'!$H$77),B291&lt;YEAR('Anagrafica Progetto'!$H$80)),FALSE,TRUE))</f>
        <v>0</v>
      </c>
    </row>
    <row r="292" spans="2:18" ht="15" customHeight="1" x14ac:dyDescent="0.2">
      <c r="B292" s="225" t="s">
        <v>387</v>
      </c>
      <c r="C292" s="226"/>
      <c r="D292" s="227"/>
      <c r="E292" s="265"/>
      <c r="F292" s="265"/>
      <c r="G292" s="265"/>
      <c r="H292" s="265"/>
      <c r="I292" s="265"/>
      <c r="J292" s="265"/>
      <c r="K292" s="265"/>
      <c r="L292" s="265"/>
      <c r="M292" s="265"/>
      <c r="Q292" s="2" t="b">
        <f>IF(AND('Anagrafica Progetto'!$Q$84=2,'Anagrafica Progetto'!$Q$89,ISBLANK(Obiettivi!$E$67)&lt;&gt;TRUE),FALSE,TRUE)</f>
        <v>1</v>
      </c>
    </row>
    <row r="293" spans="2:18" ht="15" customHeight="1" x14ac:dyDescent="0.2">
      <c r="Q293" s="2" t="b">
        <f>IF(AND('Anagrafica Progetto'!$Q$84=2,'Anagrafica Progetto'!$Q$89,ISBLANK(Obiettivi!$E$67)&lt;&gt;TRUE),FALSE,TRUE)</f>
        <v>1</v>
      </c>
    </row>
    <row r="294" spans="2:18" ht="15" customHeight="1" x14ac:dyDescent="0.2">
      <c r="Q294" s="2" t="b">
        <f>IF(AND('Anagrafica Progetto'!$Q$84=2,'Anagrafica Progetto'!$Q$89,ISBLANK(Obiettivi!$E$67)&lt;&gt;TRUE),FALSE,TRUE)</f>
        <v>1</v>
      </c>
    </row>
    <row r="295" spans="2:18" ht="15" customHeight="1" x14ac:dyDescent="0.2">
      <c r="B295" s="177" t="s">
        <v>520</v>
      </c>
      <c r="C295" s="177"/>
      <c r="D295" s="177"/>
      <c r="E295" s="177"/>
      <c r="F295" s="177"/>
      <c r="G295" s="177"/>
      <c r="H295" s="177"/>
      <c r="I295" s="177"/>
      <c r="J295" s="177"/>
      <c r="K295" s="177"/>
      <c r="L295" s="177"/>
      <c r="M295" s="177"/>
      <c r="Q295" s="2" t="b">
        <f>IF(AND('Anagrafica Progetto'!$Q$84=2,'Anagrafica Progetto'!$Q$89,ISBLANK(Obiettivi!$E$70)&lt;&gt;TRUE),FALSE,TRUE)</f>
        <v>1</v>
      </c>
    </row>
    <row r="296" spans="2:18" ht="15" customHeight="1" x14ac:dyDescent="0.2">
      <c r="B296" s="231"/>
      <c r="C296" s="231"/>
      <c r="D296" s="231"/>
      <c r="E296" s="231" t="s">
        <v>534</v>
      </c>
      <c r="F296" s="231"/>
      <c r="G296" s="231"/>
      <c r="H296" s="231" t="s">
        <v>535</v>
      </c>
      <c r="I296" s="231"/>
      <c r="J296" s="231"/>
      <c r="K296" s="231" t="s">
        <v>536</v>
      </c>
      <c r="L296" s="231"/>
      <c r="M296" s="231"/>
      <c r="Q296" s="2" t="b">
        <f>IF(AND('Anagrafica Progetto'!$Q$84=2,'Anagrafica Progetto'!$Q$89,ISBLANK(Obiettivi!$E$70)&lt;&gt;TRUE),FALSE,TRUE)</f>
        <v>1</v>
      </c>
    </row>
    <row r="297" spans="2:18" ht="67.5" customHeight="1" x14ac:dyDescent="0.2">
      <c r="B297" s="225" t="s">
        <v>521</v>
      </c>
      <c r="C297" s="226"/>
      <c r="D297" s="227"/>
      <c r="E297" s="267" t="str">
        <f>IF(Obiettivi!$E$70="","",Obiettivi!$E$70)</f>
        <v/>
      </c>
      <c r="F297" s="267"/>
      <c r="G297" s="267"/>
      <c r="H297" s="267" t="str">
        <f>IF(Obiettivi!$E$71="","",Obiettivi!$E$71)</f>
        <v/>
      </c>
      <c r="I297" s="267"/>
      <c r="J297" s="267"/>
      <c r="K297" s="267" t="str">
        <f>IF(Obiettivi!$E$72="","",Obiettivi!$E$72)</f>
        <v/>
      </c>
      <c r="L297" s="267"/>
      <c r="M297" s="267"/>
      <c r="Q297" s="2" t="b">
        <f>IF(AND('Anagrafica Progetto'!$Q$84=2,'Anagrafica Progetto'!$Q$89,ISBLANK(Obiettivi!$E$70)&lt;&gt;TRUE),FALSE,TRUE)</f>
        <v>1</v>
      </c>
    </row>
    <row r="298" spans="2:18" ht="82.5" customHeight="1" x14ac:dyDescent="0.2">
      <c r="B298" s="225" t="s">
        <v>383</v>
      </c>
      <c r="C298" s="226"/>
      <c r="D298" s="227"/>
      <c r="E298" s="268"/>
      <c r="F298" s="269"/>
      <c r="G298" s="270"/>
      <c r="H298" s="266"/>
      <c r="I298" s="266"/>
      <c r="J298" s="266"/>
      <c r="K298" s="266"/>
      <c r="L298" s="266"/>
      <c r="M298" s="266"/>
      <c r="Q298" s="2" t="b">
        <f>IF(AND('Anagrafica Progetto'!$Q$84=2,'Anagrafica Progetto'!$Q$89,ISBLANK(Obiettivi!$E$70)&lt;&gt;TRUE),FALSE,TRUE)</f>
        <v>1</v>
      </c>
    </row>
    <row r="299" spans="2:18" ht="15" customHeight="1" x14ac:dyDescent="0.2">
      <c r="B299" s="225" t="s">
        <v>384</v>
      </c>
      <c r="C299" s="226"/>
      <c r="D299" s="227"/>
      <c r="E299" s="268"/>
      <c r="F299" s="269"/>
      <c r="G299" s="270"/>
      <c r="H299" s="268"/>
      <c r="I299" s="269"/>
      <c r="J299" s="270"/>
      <c r="K299" s="268"/>
      <c r="L299" s="269"/>
      <c r="M299" s="270"/>
      <c r="Q299" s="2" t="b">
        <f>IF(AND('Anagrafica Progetto'!$Q$84=2,'Anagrafica Progetto'!$Q$89,ISBLANK(Obiettivi!$E$70)&lt;&gt;TRUE),FALSE,TRUE)</f>
        <v>1</v>
      </c>
    </row>
    <row r="300" spans="2:18" ht="30" customHeight="1" x14ac:dyDescent="0.2">
      <c r="B300" s="225" t="s">
        <v>385</v>
      </c>
      <c r="C300" s="226"/>
      <c r="D300" s="227"/>
      <c r="E300" s="266"/>
      <c r="F300" s="266"/>
      <c r="G300" s="266"/>
      <c r="H300" s="266"/>
      <c r="I300" s="266"/>
      <c r="J300" s="266"/>
      <c r="K300" s="266"/>
      <c r="L300" s="266"/>
      <c r="M300" s="266"/>
      <c r="Q300" s="2" t="b">
        <f>IF(AND('Anagrafica Progetto'!$Q$84=2,'Anagrafica Progetto'!$Q$89,ISBLANK(Obiettivi!$E$70)&lt;&gt;TRUE),FALSE,TRUE)</f>
        <v>1</v>
      </c>
    </row>
    <row r="301" spans="2:18" ht="15" customHeight="1" x14ac:dyDescent="0.2">
      <c r="B301" s="225" t="s">
        <v>396</v>
      </c>
      <c r="C301" s="226"/>
      <c r="D301" s="227"/>
      <c r="E301" s="267" t="str">
        <f>IF(E297="","","Più sviluppate")</f>
        <v/>
      </c>
      <c r="F301" s="267"/>
      <c r="G301" s="267"/>
      <c r="H301" s="267" t="str">
        <f>IF(H297="","","Più sviluppate")</f>
        <v/>
      </c>
      <c r="I301" s="267"/>
      <c r="J301" s="267"/>
      <c r="K301" s="267" t="str">
        <f>IF(K297="","","Più sviluppate")</f>
        <v/>
      </c>
      <c r="L301" s="267"/>
      <c r="M301" s="267"/>
      <c r="Q301" s="2" t="b">
        <f>IF(AND('Anagrafica Progetto'!$Q$84=2,'Anagrafica Progetto'!$Q$89,ISBLANK(Obiettivi!$E$70)&lt;&gt;TRUE),FALSE,TRUE)</f>
        <v>1</v>
      </c>
    </row>
    <row r="302" spans="2:18" ht="15" customHeight="1" x14ac:dyDescent="0.2">
      <c r="B302" s="225" t="s">
        <v>386</v>
      </c>
      <c r="C302" s="226"/>
      <c r="D302" s="227"/>
      <c r="E302" s="265"/>
      <c r="F302" s="265"/>
      <c r="G302" s="265"/>
      <c r="H302" s="265"/>
      <c r="I302" s="265"/>
      <c r="J302" s="265"/>
      <c r="K302" s="265"/>
      <c r="L302" s="265"/>
      <c r="M302" s="265"/>
      <c r="Q302" s="2" t="b">
        <f>IF(AND('Anagrafica Progetto'!$Q$84=2,'Anagrafica Progetto'!$Q$89,ISBLANK(Obiettivi!$E$70)&lt;&gt;TRUE),FALSE,TRUE)</f>
        <v>1</v>
      </c>
    </row>
    <row r="303" spans="2:18" ht="15" customHeight="1" x14ac:dyDescent="0.2">
      <c r="B303" s="225">
        <v>2015</v>
      </c>
      <c r="C303" s="226"/>
      <c r="D303" s="227"/>
      <c r="E303" s="265"/>
      <c r="F303" s="265"/>
      <c r="G303" s="265"/>
      <c r="H303" s="265"/>
      <c r="I303" s="265"/>
      <c r="J303" s="265"/>
      <c r="K303" s="265"/>
      <c r="L303" s="265"/>
      <c r="M303" s="265"/>
      <c r="Q303" s="2" t="b">
        <f>IF(AND('Anagrafica Progetto'!$Q$84=2,'Anagrafica Progetto'!$Q$89,R303=FALSE,ISBLANK(Obiettivi!$E$70)&lt;&gt;TRUE),FALSE,TRUE)</f>
        <v>1</v>
      </c>
      <c r="R303" s="2" t="b">
        <f>IF(OR('Anagrafica Progetto'!$H$77="",'Anagrafica Progetto'!$H$80=""),TRUE,IF(AND(B303&gt;=YEAR('Anagrafica Progetto'!$H$77),B303&lt;YEAR('Anagrafica Progetto'!$H$80)),FALSE,TRUE))</f>
        <v>1</v>
      </c>
    </row>
    <row r="304" spans="2:18" ht="15" customHeight="1" x14ac:dyDescent="0.2">
      <c r="B304" s="225">
        <v>2016</v>
      </c>
      <c r="C304" s="226"/>
      <c r="D304" s="227"/>
      <c r="E304" s="265"/>
      <c r="F304" s="265"/>
      <c r="G304" s="265"/>
      <c r="H304" s="265"/>
      <c r="I304" s="265"/>
      <c r="J304" s="265"/>
      <c r="K304" s="265"/>
      <c r="L304" s="265"/>
      <c r="M304" s="265"/>
      <c r="Q304" s="2" t="b">
        <f>IF(AND('Anagrafica Progetto'!$Q$84=2,'Anagrafica Progetto'!$Q$89,R304=FALSE,ISBLANK(Obiettivi!$E$70)&lt;&gt;TRUE),FALSE,TRUE)</f>
        <v>1</v>
      </c>
      <c r="R304" s="2" t="b">
        <f>IF(OR('Anagrafica Progetto'!$H$77="",'Anagrafica Progetto'!$H$80=""),TRUE,IF(AND(B304&gt;=YEAR('Anagrafica Progetto'!$H$77),B304&lt;YEAR('Anagrafica Progetto'!$H$80)),FALSE,TRUE))</f>
        <v>0</v>
      </c>
    </row>
    <row r="305" spans="2:18" ht="15" customHeight="1" x14ac:dyDescent="0.2">
      <c r="B305" s="225">
        <v>2017</v>
      </c>
      <c r="C305" s="226"/>
      <c r="D305" s="227"/>
      <c r="E305" s="265"/>
      <c r="F305" s="265"/>
      <c r="G305" s="265"/>
      <c r="H305" s="265"/>
      <c r="I305" s="265"/>
      <c r="J305" s="265"/>
      <c r="K305" s="265"/>
      <c r="L305" s="265"/>
      <c r="M305" s="265"/>
      <c r="Q305" s="2" t="b">
        <f>IF(AND('Anagrafica Progetto'!$Q$84=2,'Anagrafica Progetto'!$Q$89,R305=FALSE,ISBLANK(Obiettivi!$E$70)&lt;&gt;TRUE),FALSE,TRUE)</f>
        <v>1</v>
      </c>
      <c r="R305" s="2" t="b">
        <f>IF(OR('Anagrafica Progetto'!$H$77="",'Anagrafica Progetto'!$H$80=""),TRUE,IF(AND(B305&gt;=YEAR('Anagrafica Progetto'!$H$77),B305&lt;YEAR('Anagrafica Progetto'!$H$80)),FALSE,TRUE))</f>
        <v>0</v>
      </c>
    </row>
    <row r="306" spans="2:18" ht="15" customHeight="1" x14ac:dyDescent="0.2">
      <c r="B306" s="225">
        <v>2018</v>
      </c>
      <c r="C306" s="226"/>
      <c r="D306" s="227"/>
      <c r="E306" s="265"/>
      <c r="F306" s="265"/>
      <c r="G306" s="265"/>
      <c r="H306" s="265"/>
      <c r="I306" s="265"/>
      <c r="J306" s="265"/>
      <c r="K306" s="265"/>
      <c r="L306" s="265"/>
      <c r="M306" s="265"/>
      <c r="Q306" s="2" t="b">
        <f>IF(AND('Anagrafica Progetto'!$Q$84=2,'Anagrafica Progetto'!$Q$89,R306=FALSE,ISBLANK(Obiettivi!$E$70)&lt;&gt;TRUE),FALSE,TRUE)</f>
        <v>1</v>
      </c>
      <c r="R306" s="2" t="b">
        <f>IF(OR('Anagrafica Progetto'!$H$77="",'Anagrafica Progetto'!$H$80=""),TRUE,IF(AND(B306&gt;=YEAR('Anagrafica Progetto'!$H$77),B306&lt;YEAR('Anagrafica Progetto'!$H$80)),FALSE,TRUE))</f>
        <v>0</v>
      </c>
    </row>
    <row r="307" spans="2:18" ht="15" customHeight="1" x14ac:dyDescent="0.2">
      <c r="B307" s="225">
        <v>2019</v>
      </c>
      <c r="C307" s="226"/>
      <c r="D307" s="227"/>
      <c r="E307" s="265"/>
      <c r="F307" s="265"/>
      <c r="G307" s="265"/>
      <c r="H307" s="265"/>
      <c r="I307" s="265"/>
      <c r="J307" s="265"/>
      <c r="K307" s="265"/>
      <c r="L307" s="265"/>
      <c r="M307" s="265"/>
      <c r="Q307" s="2" t="b">
        <f>IF(AND('Anagrafica Progetto'!$Q$84=2,'Anagrafica Progetto'!$Q$89,R307=FALSE,ISBLANK(Obiettivi!$E$70)&lt;&gt;TRUE),FALSE,TRUE)</f>
        <v>1</v>
      </c>
      <c r="R307" s="2" t="b">
        <f>IF(OR('Anagrafica Progetto'!$H$77="",'Anagrafica Progetto'!$H$80=""),TRUE,IF(AND(B307&gt;=YEAR('Anagrafica Progetto'!$H$77),B307&lt;YEAR('Anagrafica Progetto'!$H$80)),FALSE,TRUE))</f>
        <v>0</v>
      </c>
    </row>
    <row r="308" spans="2:18" ht="15" customHeight="1" x14ac:dyDescent="0.2">
      <c r="B308" s="225">
        <v>2020</v>
      </c>
      <c r="C308" s="226"/>
      <c r="D308" s="227"/>
      <c r="E308" s="265"/>
      <c r="F308" s="265"/>
      <c r="G308" s="265"/>
      <c r="H308" s="265"/>
      <c r="I308" s="265"/>
      <c r="J308" s="265"/>
      <c r="K308" s="265"/>
      <c r="L308" s="265"/>
      <c r="M308" s="265"/>
      <c r="Q308" s="2" t="b">
        <f>IF(AND('Anagrafica Progetto'!$Q$84=2,'Anagrafica Progetto'!$Q$89,R308=FALSE,ISBLANK(Obiettivi!$E$70)&lt;&gt;TRUE),FALSE,TRUE)</f>
        <v>1</v>
      </c>
      <c r="R308" s="2" t="b">
        <f>IF(OR('Anagrafica Progetto'!$H$77="",'Anagrafica Progetto'!$H$80=""),TRUE,IF(AND(B308&gt;=YEAR('Anagrafica Progetto'!$H$77),B308&lt;YEAR('Anagrafica Progetto'!$H$80)),FALSE,TRUE))</f>
        <v>0</v>
      </c>
    </row>
    <row r="309" spans="2:18" ht="15" customHeight="1" x14ac:dyDescent="0.2">
      <c r="B309" s="225">
        <v>2021</v>
      </c>
      <c r="C309" s="226"/>
      <c r="D309" s="227"/>
      <c r="E309" s="265"/>
      <c r="F309" s="265"/>
      <c r="G309" s="265"/>
      <c r="H309" s="265"/>
      <c r="I309" s="265"/>
      <c r="J309" s="265"/>
      <c r="K309" s="265"/>
      <c r="L309" s="265"/>
      <c r="M309" s="265"/>
      <c r="Q309" s="2" t="b">
        <f>IF(AND('Anagrafica Progetto'!$Q$84=2,'Anagrafica Progetto'!$Q$89,R309=FALSE,ISBLANK(Obiettivi!$E$70)&lt;&gt;TRUE),FALSE,TRUE)</f>
        <v>1</v>
      </c>
      <c r="R309" s="2" t="b">
        <f>IF(OR('Anagrafica Progetto'!$H$77="",'Anagrafica Progetto'!$H$80=""),TRUE,IF(AND(B309&gt;=YEAR('Anagrafica Progetto'!$H$77),B309&lt;YEAR('Anagrafica Progetto'!$H$80)),FALSE,TRUE))</f>
        <v>0</v>
      </c>
    </row>
    <row r="310" spans="2:18" ht="15" customHeight="1" x14ac:dyDescent="0.2">
      <c r="B310" s="225">
        <v>2022</v>
      </c>
      <c r="C310" s="226"/>
      <c r="D310" s="227"/>
      <c r="E310" s="265"/>
      <c r="F310" s="265"/>
      <c r="G310" s="265"/>
      <c r="H310" s="265"/>
      <c r="I310" s="265"/>
      <c r="J310" s="265"/>
      <c r="K310" s="265"/>
      <c r="L310" s="265"/>
      <c r="M310" s="265"/>
      <c r="Q310" s="2" t="b">
        <f>IF(AND('Anagrafica Progetto'!$Q$84=2,'Anagrafica Progetto'!$Q$89,R310=FALSE,ISBLANK(Obiettivi!$E$70)&lt;&gt;TRUE),FALSE,TRUE)</f>
        <v>1</v>
      </c>
      <c r="R310" s="2" t="b">
        <f>IF(OR('Anagrafica Progetto'!$H$77="",'Anagrafica Progetto'!$H$80=""),TRUE,IF(AND(B310&gt;=YEAR('Anagrafica Progetto'!$H$77),B310&lt;YEAR('Anagrafica Progetto'!$H$80)),FALSE,TRUE))</f>
        <v>0</v>
      </c>
    </row>
    <row r="311" spans="2:18" ht="15" customHeight="1" x14ac:dyDescent="0.2">
      <c r="B311" s="225" t="s">
        <v>387</v>
      </c>
      <c r="C311" s="226"/>
      <c r="D311" s="227"/>
      <c r="E311" s="265"/>
      <c r="F311" s="265"/>
      <c r="G311" s="265"/>
      <c r="H311" s="265"/>
      <c r="I311" s="265"/>
      <c r="J311" s="265"/>
      <c r="K311" s="265"/>
      <c r="L311" s="265"/>
      <c r="M311" s="265"/>
      <c r="Q311" s="2" t="b">
        <f>IF(AND('Anagrafica Progetto'!$Q$84=2,'Anagrafica Progetto'!$Q$89,ISBLANK(Obiettivi!$E$70)&lt;&gt;TRUE),FALSE,TRUE)</f>
        <v>1</v>
      </c>
    </row>
    <row r="312" spans="2:18" ht="15" customHeight="1" x14ac:dyDescent="0.2">
      <c r="Q312" s="2" t="b">
        <f>IF(AND('Anagrafica Progetto'!$Q$84=2,'Anagrafica Progetto'!$Q$89,ISBLANK(Obiettivi!$E$70)&lt;&gt;TRUE),FALSE,TRUE)</f>
        <v>1</v>
      </c>
    </row>
    <row r="313" spans="2:18" ht="15" customHeight="1" x14ac:dyDescent="0.2">
      <c r="Q313" s="2" t="b">
        <f>IF(AND('Anagrafica Progetto'!$Q$84=2,'Anagrafica Progetto'!$Q$89,ISBLANK(Obiettivi!$E$70)&lt;&gt;TRUE),FALSE,TRUE)</f>
        <v>1</v>
      </c>
    </row>
    <row r="314" spans="2:18" ht="15" customHeight="1" x14ac:dyDescent="0.2">
      <c r="B314" s="177" t="s">
        <v>520</v>
      </c>
      <c r="C314" s="177"/>
      <c r="D314" s="177"/>
      <c r="E314" s="177"/>
      <c r="F314" s="177"/>
      <c r="G314" s="177"/>
      <c r="H314" s="177"/>
      <c r="I314" s="177"/>
      <c r="J314" s="177"/>
      <c r="K314" s="177"/>
      <c r="L314" s="177"/>
      <c r="M314" s="177"/>
      <c r="Q314" s="2" t="b">
        <f>IF(AND('Anagrafica Progetto'!$Q$84=2,'Anagrafica Progetto'!$Q$90,ISBLANK(Obiettivi!$E$49)&lt;&gt;TRUE),FALSE,TRUE)</f>
        <v>1</v>
      </c>
    </row>
    <row r="315" spans="2:18" ht="15" customHeight="1" x14ac:dyDescent="0.2">
      <c r="B315" s="231"/>
      <c r="C315" s="231"/>
      <c r="D315" s="231"/>
      <c r="E315" s="231" t="s">
        <v>129</v>
      </c>
      <c r="F315" s="231"/>
      <c r="G315" s="231"/>
      <c r="H315" s="231" t="s">
        <v>130</v>
      </c>
      <c r="I315" s="231"/>
      <c r="J315" s="231"/>
      <c r="K315" s="231" t="s">
        <v>131</v>
      </c>
      <c r="L315" s="231"/>
      <c r="M315" s="231"/>
      <c r="Q315" s="2" t="b">
        <f>IF(AND('Anagrafica Progetto'!$Q$84=2,'Anagrafica Progetto'!$Q$90,ISBLANK(Obiettivi!$E$49)&lt;&gt;TRUE),FALSE,TRUE)</f>
        <v>1</v>
      </c>
    </row>
    <row r="316" spans="2:18" ht="67.5" customHeight="1" x14ac:dyDescent="0.2">
      <c r="B316" s="225" t="s">
        <v>521</v>
      </c>
      <c r="C316" s="226"/>
      <c r="D316" s="227"/>
      <c r="E316" s="267" t="str">
        <f>IF(Obiettivi!$E$49="","",Obiettivi!$E$49)</f>
        <v>Piena conformità del sistema alle aspettative</v>
      </c>
      <c r="F316" s="267"/>
      <c r="G316" s="267"/>
      <c r="H316" s="267" t="str">
        <f>IF(Obiettivi!$E$50="","",Obiettivi!$E$50)</f>
        <v/>
      </c>
      <c r="I316" s="267"/>
      <c r="J316" s="267"/>
      <c r="K316" s="267" t="str">
        <f>IF(Obiettivi!$E$51="","",Obiettivi!$E$51)</f>
        <v/>
      </c>
      <c r="L316" s="267"/>
      <c r="M316" s="267"/>
      <c r="Q316" s="2" t="b">
        <f>IF(AND('Anagrafica Progetto'!$Q$84=2,'Anagrafica Progetto'!$Q$90,ISBLANK(Obiettivi!$E$49)&lt;&gt;TRUE),FALSE,TRUE)</f>
        <v>1</v>
      </c>
    </row>
    <row r="317" spans="2:18" ht="82.5" customHeight="1" x14ac:dyDescent="0.2">
      <c r="B317" s="225" t="s">
        <v>383</v>
      </c>
      <c r="C317" s="226"/>
      <c r="D317" s="227"/>
      <c r="E317" s="268"/>
      <c r="F317" s="269"/>
      <c r="G317" s="270"/>
      <c r="H317" s="266"/>
      <c r="I317" s="266"/>
      <c r="J317" s="266"/>
      <c r="K317" s="266"/>
      <c r="L317" s="266"/>
      <c r="M317" s="266"/>
      <c r="Q317" s="2" t="b">
        <f>IF(AND('Anagrafica Progetto'!$Q$84=2,'Anagrafica Progetto'!$Q$90,ISBLANK(Obiettivi!$E$49)&lt;&gt;TRUE),FALSE,TRUE)</f>
        <v>1</v>
      </c>
    </row>
    <row r="318" spans="2:18" ht="15" customHeight="1" x14ac:dyDescent="0.2">
      <c r="B318" s="225" t="s">
        <v>384</v>
      </c>
      <c r="C318" s="226"/>
      <c r="D318" s="227"/>
      <c r="E318" s="268"/>
      <c r="F318" s="269"/>
      <c r="G318" s="270"/>
      <c r="H318" s="268"/>
      <c r="I318" s="269"/>
      <c r="J318" s="270"/>
      <c r="K318" s="268"/>
      <c r="L318" s="269"/>
      <c r="M318" s="270"/>
      <c r="Q318" s="2" t="b">
        <f>IF(AND('Anagrafica Progetto'!$Q$84=2,'Anagrafica Progetto'!$Q$90,ISBLANK(Obiettivi!$E$49)&lt;&gt;TRUE),FALSE,TRUE)</f>
        <v>1</v>
      </c>
    </row>
    <row r="319" spans="2:18" ht="30" customHeight="1" x14ac:dyDescent="0.2">
      <c r="B319" s="225" t="s">
        <v>385</v>
      </c>
      <c r="C319" s="226"/>
      <c r="D319" s="227"/>
      <c r="E319" s="266"/>
      <c r="F319" s="266"/>
      <c r="G319" s="266"/>
      <c r="H319" s="266"/>
      <c r="I319" s="266"/>
      <c r="J319" s="266"/>
      <c r="K319" s="266"/>
      <c r="L319" s="266"/>
      <c r="M319" s="266"/>
      <c r="Q319" s="2" t="b">
        <f>IF(AND('Anagrafica Progetto'!$Q$84=2,'Anagrafica Progetto'!$Q$90,ISBLANK(Obiettivi!$E$49)&lt;&gt;TRUE),FALSE,TRUE)</f>
        <v>1</v>
      </c>
    </row>
    <row r="320" spans="2:18" ht="15" customHeight="1" x14ac:dyDescent="0.2">
      <c r="B320" s="225" t="s">
        <v>396</v>
      </c>
      <c r="C320" s="226"/>
      <c r="D320" s="227"/>
      <c r="E320" s="267" t="str">
        <f>IF(E316="","","In transizione")</f>
        <v>In transizione</v>
      </c>
      <c r="F320" s="267"/>
      <c r="G320" s="267"/>
      <c r="H320" s="267" t="str">
        <f>IF(H316="","","In transizione")</f>
        <v/>
      </c>
      <c r="I320" s="267"/>
      <c r="J320" s="267"/>
      <c r="K320" s="267" t="str">
        <f>IF(K316="","","In transizione")</f>
        <v/>
      </c>
      <c r="L320" s="267"/>
      <c r="M320" s="267"/>
      <c r="Q320" s="2" t="b">
        <f>IF(AND('Anagrafica Progetto'!$Q$84=2,'Anagrafica Progetto'!$Q$90,ISBLANK(Obiettivi!$E$49)&lt;&gt;TRUE),FALSE,TRUE)</f>
        <v>1</v>
      </c>
    </row>
    <row r="321" spans="2:18" ht="15" customHeight="1" x14ac:dyDescent="0.2">
      <c r="B321" s="225" t="s">
        <v>386</v>
      </c>
      <c r="C321" s="226"/>
      <c r="D321" s="227"/>
      <c r="E321" s="265"/>
      <c r="F321" s="265"/>
      <c r="G321" s="265"/>
      <c r="H321" s="265"/>
      <c r="I321" s="265"/>
      <c r="J321" s="265"/>
      <c r="K321" s="265"/>
      <c r="L321" s="265"/>
      <c r="M321" s="265"/>
      <c r="Q321" s="2" t="b">
        <f>IF(AND('Anagrafica Progetto'!$Q$84=2,'Anagrafica Progetto'!$Q$90,ISBLANK(Obiettivi!$E$49)&lt;&gt;TRUE),FALSE,TRUE)</f>
        <v>1</v>
      </c>
    </row>
    <row r="322" spans="2:18" ht="15" customHeight="1" x14ac:dyDescent="0.2">
      <c r="B322" s="225">
        <v>2015</v>
      </c>
      <c r="C322" s="226"/>
      <c r="D322" s="227"/>
      <c r="E322" s="265"/>
      <c r="F322" s="265"/>
      <c r="G322" s="265"/>
      <c r="H322" s="265"/>
      <c r="I322" s="265"/>
      <c r="J322" s="265"/>
      <c r="K322" s="265"/>
      <c r="L322" s="265"/>
      <c r="M322" s="265"/>
      <c r="Q322" s="2" t="b">
        <f>IF(AND('Anagrafica Progetto'!$Q$84=2,'Anagrafica Progetto'!$Q$90,R322=FALSE,ISBLANK(Obiettivi!$E$49)&lt;&gt;TRUE),FALSE,TRUE)</f>
        <v>1</v>
      </c>
      <c r="R322" s="2" t="b">
        <f>IF(OR('Anagrafica Progetto'!$H$77="",'Anagrafica Progetto'!$H$80=""),TRUE,IF(AND(B322&gt;=YEAR('Anagrafica Progetto'!$H$77),B322&lt;YEAR('Anagrafica Progetto'!$H$80)),FALSE,TRUE))</f>
        <v>1</v>
      </c>
    </row>
    <row r="323" spans="2:18" ht="15" customHeight="1" x14ac:dyDescent="0.2">
      <c r="B323" s="225">
        <v>2016</v>
      </c>
      <c r="C323" s="226"/>
      <c r="D323" s="227"/>
      <c r="E323" s="265"/>
      <c r="F323" s="265"/>
      <c r="G323" s="265"/>
      <c r="H323" s="265"/>
      <c r="I323" s="265"/>
      <c r="J323" s="265"/>
      <c r="K323" s="265"/>
      <c r="L323" s="265"/>
      <c r="M323" s="265"/>
      <c r="Q323" s="2" t="b">
        <f>IF(AND('Anagrafica Progetto'!$Q$84=2,'Anagrafica Progetto'!$Q$90,R323=FALSE,ISBLANK(Obiettivi!$E$49)&lt;&gt;TRUE),FALSE,TRUE)</f>
        <v>1</v>
      </c>
      <c r="R323" s="2" t="b">
        <f>IF(OR('Anagrafica Progetto'!$H$77="",'Anagrafica Progetto'!$H$80=""),TRUE,IF(AND(B323&gt;=YEAR('Anagrafica Progetto'!$H$77),B323&lt;YEAR('Anagrafica Progetto'!$H$80)),FALSE,TRUE))</f>
        <v>0</v>
      </c>
    </row>
    <row r="324" spans="2:18" ht="15" customHeight="1" x14ac:dyDescent="0.2">
      <c r="B324" s="225">
        <v>2017</v>
      </c>
      <c r="C324" s="226"/>
      <c r="D324" s="227"/>
      <c r="E324" s="265"/>
      <c r="F324" s="265"/>
      <c r="G324" s="265"/>
      <c r="H324" s="265"/>
      <c r="I324" s="265"/>
      <c r="J324" s="265"/>
      <c r="K324" s="265"/>
      <c r="L324" s="265"/>
      <c r="M324" s="265"/>
      <c r="Q324" s="2" t="b">
        <f>IF(AND('Anagrafica Progetto'!$Q$84=2,'Anagrafica Progetto'!$Q$90,R324=FALSE,ISBLANK(Obiettivi!$E$49)&lt;&gt;TRUE),FALSE,TRUE)</f>
        <v>1</v>
      </c>
      <c r="R324" s="2" t="b">
        <f>IF(OR('Anagrafica Progetto'!$H$77="",'Anagrafica Progetto'!$H$80=""),TRUE,IF(AND(B324&gt;=YEAR('Anagrafica Progetto'!$H$77),B324&lt;YEAR('Anagrafica Progetto'!$H$80)),FALSE,TRUE))</f>
        <v>0</v>
      </c>
    </row>
    <row r="325" spans="2:18" ht="15" customHeight="1" x14ac:dyDescent="0.2">
      <c r="B325" s="225">
        <v>2018</v>
      </c>
      <c r="C325" s="226"/>
      <c r="D325" s="227"/>
      <c r="E325" s="265"/>
      <c r="F325" s="265"/>
      <c r="G325" s="265"/>
      <c r="H325" s="265"/>
      <c r="I325" s="265"/>
      <c r="J325" s="265"/>
      <c r="K325" s="265"/>
      <c r="L325" s="265"/>
      <c r="M325" s="265"/>
      <c r="Q325" s="2" t="b">
        <f>IF(AND('Anagrafica Progetto'!$Q$84=2,'Anagrafica Progetto'!$Q$90,R325=FALSE,ISBLANK(Obiettivi!$E$49)&lt;&gt;TRUE),FALSE,TRUE)</f>
        <v>1</v>
      </c>
      <c r="R325" s="2" t="b">
        <f>IF(OR('Anagrafica Progetto'!$H$77="",'Anagrafica Progetto'!$H$80=""),TRUE,IF(AND(B325&gt;=YEAR('Anagrafica Progetto'!$H$77),B325&lt;YEAR('Anagrafica Progetto'!$H$80)),FALSE,TRUE))</f>
        <v>0</v>
      </c>
    </row>
    <row r="326" spans="2:18" ht="15" customHeight="1" x14ac:dyDescent="0.2">
      <c r="B326" s="225">
        <v>2019</v>
      </c>
      <c r="C326" s="226"/>
      <c r="D326" s="227"/>
      <c r="E326" s="265"/>
      <c r="F326" s="265"/>
      <c r="G326" s="265"/>
      <c r="H326" s="265"/>
      <c r="I326" s="265"/>
      <c r="J326" s="265"/>
      <c r="K326" s="265"/>
      <c r="L326" s="265"/>
      <c r="M326" s="265"/>
      <c r="Q326" s="2" t="b">
        <f>IF(AND('Anagrafica Progetto'!$Q$84=2,'Anagrafica Progetto'!$Q$90,R326=FALSE,ISBLANK(Obiettivi!$E$49)&lt;&gt;TRUE),FALSE,TRUE)</f>
        <v>1</v>
      </c>
      <c r="R326" s="2" t="b">
        <f>IF(OR('Anagrafica Progetto'!$H$77="",'Anagrafica Progetto'!$H$80=""),TRUE,IF(AND(B326&gt;=YEAR('Anagrafica Progetto'!$H$77),B326&lt;YEAR('Anagrafica Progetto'!$H$80)),FALSE,TRUE))</f>
        <v>0</v>
      </c>
    </row>
    <row r="327" spans="2:18" ht="15" customHeight="1" x14ac:dyDescent="0.2">
      <c r="B327" s="225">
        <v>2020</v>
      </c>
      <c r="C327" s="226"/>
      <c r="D327" s="227"/>
      <c r="E327" s="265"/>
      <c r="F327" s="265"/>
      <c r="G327" s="265"/>
      <c r="H327" s="265"/>
      <c r="I327" s="265"/>
      <c r="J327" s="265"/>
      <c r="K327" s="265"/>
      <c r="L327" s="265"/>
      <c r="M327" s="265"/>
      <c r="Q327" s="2" t="b">
        <f>IF(AND('Anagrafica Progetto'!$Q$84=2,'Anagrafica Progetto'!$Q$90,R327=FALSE,ISBLANK(Obiettivi!$E$49)&lt;&gt;TRUE),FALSE,TRUE)</f>
        <v>1</v>
      </c>
      <c r="R327" s="2" t="b">
        <f>IF(OR('Anagrafica Progetto'!$H$77="",'Anagrafica Progetto'!$H$80=""),TRUE,IF(AND(B327&gt;=YEAR('Anagrafica Progetto'!$H$77),B327&lt;YEAR('Anagrafica Progetto'!$H$80)),FALSE,TRUE))</f>
        <v>0</v>
      </c>
    </row>
    <row r="328" spans="2:18" ht="15" customHeight="1" x14ac:dyDescent="0.2">
      <c r="B328" s="225">
        <v>2021</v>
      </c>
      <c r="C328" s="226"/>
      <c r="D328" s="227"/>
      <c r="E328" s="265"/>
      <c r="F328" s="265"/>
      <c r="G328" s="265"/>
      <c r="H328" s="265"/>
      <c r="I328" s="265"/>
      <c r="J328" s="265"/>
      <c r="K328" s="265"/>
      <c r="L328" s="265"/>
      <c r="M328" s="265"/>
      <c r="Q328" s="2" t="b">
        <f>IF(AND('Anagrafica Progetto'!$Q$84=2,'Anagrafica Progetto'!$Q$90,R328=FALSE,ISBLANK(Obiettivi!$E$49)&lt;&gt;TRUE),FALSE,TRUE)</f>
        <v>1</v>
      </c>
      <c r="R328" s="2" t="b">
        <f>IF(OR('Anagrafica Progetto'!$H$77="",'Anagrafica Progetto'!$H$80=""),TRUE,IF(AND(B328&gt;=YEAR('Anagrafica Progetto'!$H$77),B328&lt;YEAR('Anagrafica Progetto'!$H$80)),FALSE,TRUE))</f>
        <v>0</v>
      </c>
    </row>
    <row r="329" spans="2:18" ht="15" customHeight="1" x14ac:dyDescent="0.2">
      <c r="B329" s="225">
        <v>2022</v>
      </c>
      <c r="C329" s="226"/>
      <c r="D329" s="227"/>
      <c r="E329" s="265"/>
      <c r="F329" s="265"/>
      <c r="G329" s="265"/>
      <c r="H329" s="265"/>
      <c r="I329" s="265"/>
      <c r="J329" s="265"/>
      <c r="K329" s="265"/>
      <c r="L329" s="265"/>
      <c r="M329" s="265"/>
      <c r="Q329" s="2" t="b">
        <f>IF(AND('Anagrafica Progetto'!$Q$84=2,'Anagrafica Progetto'!$Q$90,R329=FALSE,ISBLANK(Obiettivi!$E$49)&lt;&gt;TRUE),FALSE,TRUE)</f>
        <v>1</v>
      </c>
      <c r="R329" s="2" t="b">
        <f>IF(OR('Anagrafica Progetto'!$H$77="",'Anagrafica Progetto'!$H$80=""),TRUE,IF(AND(B329&gt;=YEAR('Anagrafica Progetto'!$H$77),B329&lt;YEAR('Anagrafica Progetto'!$H$80)),FALSE,TRUE))</f>
        <v>0</v>
      </c>
    </row>
    <row r="330" spans="2:18" ht="15" customHeight="1" x14ac:dyDescent="0.2">
      <c r="B330" s="225" t="s">
        <v>387</v>
      </c>
      <c r="C330" s="226"/>
      <c r="D330" s="227"/>
      <c r="E330" s="265"/>
      <c r="F330" s="265"/>
      <c r="G330" s="265"/>
      <c r="H330" s="265"/>
      <c r="I330" s="265"/>
      <c r="J330" s="265"/>
      <c r="K330" s="265"/>
      <c r="L330" s="265"/>
      <c r="M330" s="265"/>
      <c r="Q330" s="2" t="b">
        <f>IF(AND('Anagrafica Progetto'!$Q$84=2,'Anagrafica Progetto'!$Q$90,ISBLANK(Obiettivi!$E$49)&lt;&gt;TRUE),FALSE,TRUE)</f>
        <v>1</v>
      </c>
    </row>
    <row r="331" spans="2:18" ht="15" customHeight="1" x14ac:dyDescent="0.2">
      <c r="Q331" s="2" t="b">
        <f>IF(AND('Anagrafica Progetto'!$Q$84=2,'Anagrafica Progetto'!$Q$90,ISBLANK(Obiettivi!$E$49)&lt;&gt;TRUE),FALSE,TRUE)</f>
        <v>1</v>
      </c>
    </row>
    <row r="332" spans="2:18" ht="15" customHeight="1" x14ac:dyDescent="0.2">
      <c r="Q332" s="2" t="b">
        <f>IF(AND('Anagrafica Progetto'!$Q$84=2,'Anagrafica Progetto'!$Q$90,ISBLANK(Obiettivi!$E$49)&lt;&gt;TRUE),FALSE,TRUE)</f>
        <v>1</v>
      </c>
    </row>
    <row r="333" spans="2:18" ht="15" customHeight="1" x14ac:dyDescent="0.2">
      <c r="B333" s="177" t="s">
        <v>520</v>
      </c>
      <c r="C333" s="177"/>
      <c r="D333" s="177"/>
      <c r="E333" s="177"/>
      <c r="F333" s="177"/>
      <c r="G333" s="177"/>
      <c r="H333" s="177"/>
      <c r="I333" s="177"/>
      <c r="J333" s="177"/>
      <c r="K333" s="177"/>
      <c r="L333" s="177"/>
      <c r="M333" s="177"/>
      <c r="Q333" s="2" t="b">
        <f>IF(AND('Anagrafica Progetto'!$Q$84=2,'Anagrafica Progetto'!$Q$90,ISBLANK(Obiettivi!$E$52)&lt;&gt;TRUE),FALSE,TRUE)</f>
        <v>1</v>
      </c>
    </row>
    <row r="334" spans="2:18" ht="15" customHeight="1" x14ac:dyDescent="0.2">
      <c r="B334" s="231"/>
      <c r="C334" s="231"/>
      <c r="D334" s="231"/>
      <c r="E334" s="231" t="s">
        <v>132</v>
      </c>
      <c r="F334" s="231"/>
      <c r="G334" s="231"/>
      <c r="H334" s="231" t="s">
        <v>133</v>
      </c>
      <c r="I334" s="231"/>
      <c r="J334" s="231"/>
      <c r="K334" s="231" t="s">
        <v>134</v>
      </c>
      <c r="L334" s="231"/>
      <c r="M334" s="231"/>
      <c r="Q334" s="2" t="b">
        <f>IF(AND('Anagrafica Progetto'!$Q$84=2,'Anagrafica Progetto'!$Q$90,ISBLANK(Obiettivi!$E$52)&lt;&gt;TRUE),FALSE,TRUE)</f>
        <v>1</v>
      </c>
    </row>
    <row r="335" spans="2:18" ht="67.5" customHeight="1" x14ac:dyDescent="0.2">
      <c r="B335" s="225" t="s">
        <v>521</v>
      </c>
      <c r="C335" s="226"/>
      <c r="D335" s="227"/>
      <c r="E335" s="267" t="str">
        <f>IF(Obiettivi!$E$52="","",Obiettivi!$E$52)</f>
        <v/>
      </c>
      <c r="F335" s="267"/>
      <c r="G335" s="267"/>
      <c r="H335" s="267" t="str">
        <f>IF(Obiettivi!$E$53="","",Obiettivi!$E$53)</f>
        <v/>
      </c>
      <c r="I335" s="267"/>
      <c r="J335" s="267"/>
      <c r="K335" s="267" t="str">
        <f>IF(Obiettivi!$E$54="","",Obiettivi!$E$54)</f>
        <v/>
      </c>
      <c r="L335" s="267"/>
      <c r="M335" s="267"/>
      <c r="Q335" s="2" t="b">
        <f>IF(AND('Anagrafica Progetto'!$Q$84=2,'Anagrafica Progetto'!$Q$90,ISBLANK(Obiettivi!$E$52)&lt;&gt;TRUE),FALSE,TRUE)</f>
        <v>1</v>
      </c>
    </row>
    <row r="336" spans="2:18" ht="82.5" customHeight="1" x14ac:dyDescent="0.2">
      <c r="B336" s="225" t="s">
        <v>383</v>
      </c>
      <c r="C336" s="226"/>
      <c r="D336" s="227"/>
      <c r="E336" s="268"/>
      <c r="F336" s="269"/>
      <c r="G336" s="270"/>
      <c r="H336" s="266"/>
      <c r="I336" s="266"/>
      <c r="J336" s="266"/>
      <c r="K336" s="266"/>
      <c r="L336" s="266"/>
      <c r="M336" s="266"/>
      <c r="Q336" s="2" t="b">
        <f>IF(AND('Anagrafica Progetto'!$Q$84=2,'Anagrafica Progetto'!$Q$90,ISBLANK(Obiettivi!$E$52)&lt;&gt;TRUE),FALSE,TRUE)</f>
        <v>1</v>
      </c>
    </row>
    <row r="337" spans="2:18" ht="15" customHeight="1" x14ac:dyDescent="0.2">
      <c r="B337" s="225" t="s">
        <v>384</v>
      </c>
      <c r="C337" s="226"/>
      <c r="D337" s="227"/>
      <c r="E337" s="268"/>
      <c r="F337" s="269"/>
      <c r="G337" s="270"/>
      <c r="H337" s="268"/>
      <c r="I337" s="269"/>
      <c r="J337" s="270"/>
      <c r="K337" s="268"/>
      <c r="L337" s="269"/>
      <c r="M337" s="270"/>
      <c r="Q337" s="2" t="b">
        <f>IF(AND('Anagrafica Progetto'!$Q$84=2,'Anagrafica Progetto'!$Q$90,ISBLANK(Obiettivi!$E$52)&lt;&gt;TRUE),FALSE,TRUE)</f>
        <v>1</v>
      </c>
    </row>
    <row r="338" spans="2:18" ht="30" customHeight="1" x14ac:dyDescent="0.2">
      <c r="B338" s="225" t="s">
        <v>385</v>
      </c>
      <c r="C338" s="226"/>
      <c r="D338" s="227"/>
      <c r="E338" s="266"/>
      <c r="F338" s="266"/>
      <c r="G338" s="266"/>
      <c r="H338" s="266"/>
      <c r="I338" s="266"/>
      <c r="J338" s="266"/>
      <c r="K338" s="266"/>
      <c r="L338" s="266"/>
      <c r="M338" s="266"/>
      <c r="Q338" s="2" t="b">
        <f>IF(AND('Anagrafica Progetto'!$Q$84=2,'Anagrafica Progetto'!$Q$90,ISBLANK(Obiettivi!$E$52)&lt;&gt;TRUE),FALSE,TRUE)</f>
        <v>1</v>
      </c>
    </row>
    <row r="339" spans="2:18" ht="15" customHeight="1" x14ac:dyDescent="0.2">
      <c r="B339" s="225" t="s">
        <v>396</v>
      </c>
      <c r="C339" s="226"/>
      <c r="D339" s="227"/>
      <c r="E339" s="267" t="str">
        <f>IF(E335="","","In transizione")</f>
        <v/>
      </c>
      <c r="F339" s="267"/>
      <c r="G339" s="267"/>
      <c r="H339" s="267" t="str">
        <f>IF(H335="","","In transizione")</f>
        <v/>
      </c>
      <c r="I339" s="267"/>
      <c r="J339" s="267"/>
      <c r="K339" s="267" t="str">
        <f>IF(K335="","","In transizione")</f>
        <v/>
      </c>
      <c r="L339" s="267"/>
      <c r="M339" s="267"/>
      <c r="Q339" s="2" t="b">
        <f>IF(AND('Anagrafica Progetto'!$Q$84=2,'Anagrafica Progetto'!$Q$90,ISBLANK(Obiettivi!$E$52)&lt;&gt;TRUE),FALSE,TRUE)</f>
        <v>1</v>
      </c>
    </row>
    <row r="340" spans="2:18" ht="15" customHeight="1" x14ac:dyDescent="0.2">
      <c r="B340" s="225" t="s">
        <v>386</v>
      </c>
      <c r="C340" s="226"/>
      <c r="D340" s="227"/>
      <c r="E340" s="265"/>
      <c r="F340" s="265"/>
      <c r="G340" s="265"/>
      <c r="H340" s="265"/>
      <c r="I340" s="265"/>
      <c r="J340" s="265"/>
      <c r="K340" s="265"/>
      <c r="L340" s="265"/>
      <c r="M340" s="265"/>
      <c r="Q340" s="2" t="b">
        <f>IF(AND('Anagrafica Progetto'!$Q$84=2,'Anagrafica Progetto'!$Q$90,ISBLANK(Obiettivi!$E$52)&lt;&gt;TRUE),FALSE,TRUE)</f>
        <v>1</v>
      </c>
    </row>
    <row r="341" spans="2:18" ht="15" customHeight="1" x14ac:dyDescent="0.2">
      <c r="B341" s="225">
        <v>2015</v>
      </c>
      <c r="C341" s="226"/>
      <c r="D341" s="227"/>
      <c r="E341" s="265"/>
      <c r="F341" s="265"/>
      <c r="G341" s="265"/>
      <c r="H341" s="265"/>
      <c r="I341" s="265"/>
      <c r="J341" s="265"/>
      <c r="K341" s="265"/>
      <c r="L341" s="265"/>
      <c r="M341" s="265"/>
      <c r="Q341" s="2" t="b">
        <f>IF(AND('Anagrafica Progetto'!$Q$84=2,'Anagrafica Progetto'!$Q$90,R341=FALSE,ISBLANK(Obiettivi!$E$52)&lt;&gt;TRUE),FALSE,TRUE)</f>
        <v>1</v>
      </c>
      <c r="R341" s="2" t="b">
        <f>IF(OR('Anagrafica Progetto'!$H$77="",'Anagrafica Progetto'!$H$80=""),TRUE,IF(AND(B341&gt;=YEAR('Anagrafica Progetto'!$H$77),B341&lt;YEAR('Anagrafica Progetto'!$H$80)),FALSE,TRUE))</f>
        <v>1</v>
      </c>
    </row>
    <row r="342" spans="2:18" ht="15" customHeight="1" x14ac:dyDescent="0.2">
      <c r="B342" s="225">
        <v>2016</v>
      </c>
      <c r="C342" s="226"/>
      <c r="D342" s="227"/>
      <c r="E342" s="265"/>
      <c r="F342" s="265"/>
      <c r="G342" s="265"/>
      <c r="H342" s="265"/>
      <c r="I342" s="265"/>
      <c r="J342" s="265"/>
      <c r="K342" s="265"/>
      <c r="L342" s="265"/>
      <c r="M342" s="265"/>
      <c r="Q342" s="2" t="b">
        <f>IF(AND('Anagrafica Progetto'!$Q$84=2,'Anagrafica Progetto'!$Q$90,R342=FALSE,ISBLANK(Obiettivi!$E$52)&lt;&gt;TRUE),FALSE,TRUE)</f>
        <v>1</v>
      </c>
      <c r="R342" s="2" t="b">
        <f>IF(OR('Anagrafica Progetto'!$H$77="",'Anagrafica Progetto'!$H$80=""),TRUE,IF(AND(B342&gt;=YEAR('Anagrafica Progetto'!$H$77),B342&lt;YEAR('Anagrafica Progetto'!$H$80)),FALSE,TRUE))</f>
        <v>0</v>
      </c>
    </row>
    <row r="343" spans="2:18" ht="15" customHeight="1" x14ac:dyDescent="0.2">
      <c r="B343" s="225">
        <v>2017</v>
      </c>
      <c r="C343" s="226"/>
      <c r="D343" s="227"/>
      <c r="E343" s="265"/>
      <c r="F343" s="265"/>
      <c r="G343" s="265"/>
      <c r="H343" s="265"/>
      <c r="I343" s="265"/>
      <c r="J343" s="265"/>
      <c r="K343" s="265"/>
      <c r="L343" s="265"/>
      <c r="M343" s="265"/>
      <c r="Q343" s="2" t="b">
        <f>IF(AND('Anagrafica Progetto'!$Q$84=2,'Anagrafica Progetto'!$Q$90,R343=FALSE,ISBLANK(Obiettivi!$E$52)&lt;&gt;TRUE),FALSE,TRUE)</f>
        <v>1</v>
      </c>
      <c r="R343" s="2" t="b">
        <f>IF(OR('Anagrafica Progetto'!$H$77="",'Anagrafica Progetto'!$H$80=""),TRUE,IF(AND(B343&gt;=YEAR('Anagrafica Progetto'!$H$77),B343&lt;YEAR('Anagrafica Progetto'!$H$80)),FALSE,TRUE))</f>
        <v>0</v>
      </c>
    </row>
    <row r="344" spans="2:18" ht="15" customHeight="1" x14ac:dyDescent="0.2">
      <c r="B344" s="225">
        <v>2018</v>
      </c>
      <c r="C344" s="226"/>
      <c r="D344" s="227"/>
      <c r="E344" s="265"/>
      <c r="F344" s="265"/>
      <c r="G344" s="265"/>
      <c r="H344" s="265"/>
      <c r="I344" s="265"/>
      <c r="J344" s="265"/>
      <c r="K344" s="265"/>
      <c r="L344" s="265"/>
      <c r="M344" s="265"/>
      <c r="Q344" s="2" t="b">
        <f>IF(AND('Anagrafica Progetto'!$Q$84=2,'Anagrafica Progetto'!$Q$90,R344=FALSE,ISBLANK(Obiettivi!$E$52)&lt;&gt;TRUE),FALSE,TRUE)</f>
        <v>1</v>
      </c>
      <c r="R344" s="2" t="b">
        <f>IF(OR('Anagrafica Progetto'!$H$77="",'Anagrafica Progetto'!$H$80=""),TRUE,IF(AND(B344&gt;=YEAR('Anagrafica Progetto'!$H$77),B344&lt;YEAR('Anagrafica Progetto'!$H$80)),FALSE,TRUE))</f>
        <v>0</v>
      </c>
    </row>
    <row r="345" spans="2:18" ht="15" customHeight="1" x14ac:dyDescent="0.2">
      <c r="B345" s="225">
        <v>2019</v>
      </c>
      <c r="C345" s="226"/>
      <c r="D345" s="227"/>
      <c r="E345" s="265"/>
      <c r="F345" s="265"/>
      <c r="G345" s="265"/>
      <c r="H345" s="265"/>
      <c r="I345" s="265"/>
      <c r="J345" s="265"/>
      <c r="K345" s="265"/>
      <c r="L345" s="265"/>
      <c r="M345" s="265"/>
      <c r="Q345" s="2" t="b">
        <f>IF(AND('Anagrafica Progetto'!$Q$84=2,'Anagrafica Progetto'!$Q$90,R345=FALSE,ISBLANK(Obiettivi!$E$52)&lt;&gt;TRUE),FALSE,TRUE)</f>
        <v>1</v>
      </c>
      <c r="R345" s="2" t="b">
        <f>IF(OR('Anagrafica Progetto'!$H$77="",'Anagrafica Progetto'!$H$80=""),TRUE,IF(AND(B345&gt;=YEAR('Anagrafica Progetto'!$H$77),B345&lt;YEAR('Anagrafica Progetto'!$H$80)),FALSE,TRUE))</f>
        <v>0</v>
      </c>
    </row>
    <row r="346" spans="2:18" ht="15" customHeight="1" x14ac:dyDescent="0.2">
      <c r="B346" s="225">
        <v>2020</v>
      </c>
      <c r="C346" s="226"/>
      <c r="D346" s="227"/>
      <c r="E346" s="265"/>
      <c r="F346" s="265"/>
      <c r="G346" s="265"/>
      <c r="H346" s="265"/>
      <c r="I346" s="265"/>
      <c r="J346" s="265"/>
      <c r="K346" s="265"/>
      <c r="L346" s="265"/>
      <c r="M346" s="265"/>
      <c r="Q346" s="2" t="b">
        <f>IF(AND('Anagrafica Progetto'!$Q$84=2,'Anagrafica Progetto'!$Q$90,R346=FALSE,ISBLANK(Obiettivi!$E$52)&lt;&gt;TRUE),FALSE,TRUE)</f>
        <v>1</v>
      </c>
      <c r="R346" s="2" t="b">
        <f>IF(OR('Anagrafica Progetto'!$H$77="",'Anagrafica Progetto'!$H$80=""),TRUE,IF(AND(B346&gt;=YEAR('Anagrafica Progetto'!$H$77),B346&lt;YEAR('Anagrafica Progetto'!$H$80)),FALSE,TRUE))</f>
        <v>0</v>
      </c>
    </row>
    <row r="347" spans="2:18" ht="15" customHeight="1" x14ac:dyDescent="0.2">
      <c r="B347" s="225">
        <v>2021</v>
      </c>
      <c r="C347" s="226"/>
      <c r="D347" s="227"/>
      <c r="E347" s="265"/>
      <c r="F347" s="265"/>
      <c r="G347" s="265"/>
      <c r="H347" s="265"/>
      <c r="I347" s="265"/>
      <c r="J347" s="265"/>
      <c r="K347" s="265"/>
      <c r="L347" s="265"/>
      <c r="M347" s="265"/>
      <c r="Q347" s="2" t="b">
        <f>IF(AND('Anagrafica Progetto'!$Q$84=2,'Anagrafica Progetto'!$Q$90,R347=FALSE,ISBLANK(Obiettivi!$E$52)&lt;&gt;TRUE),FALSE,TRUE)</f>
        <v>1</v>
      </c>
      <c r="R347" s="2" t="b">
        <f>IF(OR('Anagrafica Progetto'!$H$77="",'Anagrafica Progetto'!$H$80=""),TRUE,IF(AND(B347&gt;=YEAR('Anagrafica Progetto'!$H$77),B347&lt;YEAR('Anagrafica Progetto'!$H$80)),FALSE,TRUE))</f>
        <v>0</v>
      </c>
    </row>
    <row r="348" spans="2:18" ht="15" customHeight="1" x14ac:dyDescent="0.2">
      <c r="B348" s="225">
        <v>2022</v>
      </c>
      <c r="C348" s="226"/>
      <c r="D348" s="227"/>
      <c r="E348" s="265"/>
      <c r="F348" s="265"/>
      <c r="G348" s="265"/>
      <c r="H348" s="265"/>
      <c r="I348" s="265"/>
      <c r="J348" s="265"/>
      <c r="K348" s="265"/>
      <c r="L348" s="265"/>
      <c r="M348" s="265"/>
      <c r="Q348" s="2" t="b">
        <f>IF(AND('Anagrafica Progetto'!$Q$84=2,'Anagrafica Progetto'!$Q$90,R348=FALSE,ISBLANK(Obiettivi!$E$52)&lt;&gt;TRUE),FALSE,TRUE)</f>
        <v>1</v>
      </c>
      <c r="R348" s="2" t="b">
        <f>IF(OR('Anagrafica Progetto'!$H$77="",'Anagrafica Progetto'!$H$80=""),TRUE,IF(AND(B348&gt;=YEAR('Anagrafica Progetto'!$H$77),B348&lt;YEAR('Anagrafica Progetto'!$H$80)),FALSE,TRUE))</f>
        <v>0</v>
      </c>
    </row>
    <row r="349" spans="2:18" ht="15" customHeight="1" x14ac:dyDescent="0.2">
      <c r="B349" s="225" t="s">
        <v>387</v>
      </c>
      <c r="C349" s="226"/>
      <c r="D349" s="227"/>
      <c r="E349" s="265"/>
      <c r="F349" s="265"/>
      <c r="G349" s="265"/>
      <c r="H349" s="265"/>
      <c r="I349" s="265"/>
      <c r="J349" s="265"/>
      <c r="K349" s="265"/>
      <c r="L349" s="265"/>
      <c r="M349" s="265"/>
      <c r="Q349" s="2" t="b">
        <f>IF(AND('Anagrafica Progetto'!$Q$84=2,'Anagrafica Progetto'!$Q$90,ISBLANK(Obiettivi!$E$52)&lt;&gt;TRUE),FALSE,TRUE)</f>
        <v>1</v>
      </c>
    </row>
    <row r="350" spans="2:18" ht="15" customHeight="1" x14ac:dyDescent="0.2">
      <c r="Q350" s="2" t="b">
        <f>IF(AND('Anagrafica Progetto'!$Q$84=2,'Anagrafica Progetto'!$Q$90,ISBLANK(Obiettivi!$E$52)&lt;&gt;TRUE),FALSE,TRUE)</f>
        <v>1</v>
      </c>
    </row>
    <row r="351" spans="2:18" ht="15" customHeight="1" x14ac:dyDescent="0.2">
      <c r="Q351" s="2" t="b">
        <f>IF(AND('Anagrafica Progetto'!$Q$84=2,'Anagrafica Progetto'!$Q$90,ISBLANK(Obiettivi!$E$52)&lt;&gt;TRUE),FALSE,TRUE)</f>
        <v>1</v>
      </c>
    </row>
    <row r="352" spans="2:18" ht="15" customHeight="1" x14ac:dyDescent="0.2">
      <c r="B352" s="177" t="s">
        <v>520</v>
      </c>
      <c r="C352" s="177"/>
      <c r="D352" s="177"/>
      <c r="E352" s="177"/>
      <c r="F352" s="177"/>
      <c r="G352" s="177"/>
      <c r="H352" s="177"/>
      <c r="I352" s="177"/>
      <c r="J352" s="177"/>
      <c r="K352" s="177"/>
      <c r="L352" s="177"/>
      <c r="M352" s="177"/>
      <c r="Q352" s="2" t="b">
        <f>IF(AND('Anagrafica Progetto'!$Q$84=2,'Anagrafica Progetto'!$Q$90,ISBLANK(Obiettivi!$E$55)&lt;&gt;TRUE),FALSE,TRUE)</f>
        <v>1</v>
      </c>
    </row>
    <row r="353" spans="2:18" ht="15" customHeight="1" x14ac:dyDescent="0.2">
      <c r="B353" s="231"/>
      <c r="C353" s="231"/>
      <c r="D353" s="231"/>
      <c r="E353" s="231" t="s">
        <v>135</v>
      </c>
      <c r="F353" s="231"/>
      <c r="G353" s="231"/>
      <c r="H353" s="231" t="s">
        <v>136</v>
      </c>
      <c r="I353" s="231"/>
      <c r="J353" s="231"/>
      <c r="K353" s="231" t="s">
        <v>137</v>
      </c>
      <c r="L353" s="231"/>
      <c r="M353" s="231"/>
      <c r="Q353" s="2" t="b">
        <f>IF(AND('Anagrafica Progetto'!$Q$84=2,'Anagrafica Progetto'!$Q$90,ISBLANK(Obiettivi!$E$55)&lt;&gt;TRUE),FALSE,TRUE)</f>
        <v>1</v>
      </c>
    </row>
    <row r="354" spans="2:18" ht="67.5" customHeight="1" x14ac:dyDescent="0.2">
      <c r="B354" s="225" t="s">
        <v>521</v>
      </c>
      <c r="C354" s="226"/>
      <c r="D354" s="227"/>
      <c r="E354" s="267" t="str">
        <f>IF(Obiettivi!$E$55="","",Obiettivi!$E$55)</f>
        <v/>
      </c>
      <c r="F354" s="267"/>
      <c r="G354" s="267"/>
      <c r="H354" s="267" t="str">
        <f>IF(Obiettivi!$E$56="","",Obiettivi!$E$56)</f>
        <v/>
      </c>
      <c r="I354" s="267"/>
      <c r="J354" s="267"/>
      <c r="K354" s="267" t="str">
        <f>IF(Obiettivi!$E$57="","",Obiettivi!$E$57)</f>
        <v/>
      </c>
      <c r="L354" s="267"/>
      <c r="M354" s="267"/>
      <c r="Q354" s="2" t="b">
        <f>IF(AND('Anagrafica Progetto'!$Q$84=2,'Anagrafica Progetto'!$Q$90,ISBLANK(Obiettivi!$E$55)&lt;&gt;TRUE),FALSE,TRUE)</f>
        <v>1</v>
      </c>
    </row>
    <row r="355" spans="2:18" ht="82.5" customHeight="1" x14ac:dyDescent="0.2">
      <c r="B355" s="225" t="s">
        <v>383</v>
      </c>
      <c r="C355" s="226"/>
      <c r="D355" s="227"/>
      <c r="E355" s="268"/>
      <c r="F355" s="269"/>
      <c r="G355" s="270"/>
      <c r="H355" s="266"/>
      <c r="I355" s="266"/>
      <c r="J355" s="266"/>
      <c r="K355" s="266"/>
      <c r="L355" s="266"/>
      <c r="M355" s="266"/>
      <c r="Q355" s="2" t="b">
        <f>IF(AND('Anagrafica Progetto'!$Q$84=2,'Anagrafica Progetto'!$Q$90,ISBLANK(Obiettivi!$E$55)&lt;&gt;TRUE),FALSE,TRUE)</f>
        <v>1</v>
      </c>
    </row>
    <row r="356" spans="2:18" ht="15" customHeight="1" x14ac:dyDescent="0.2">
      <c r="B356" s="225" t="s">
        <v>384</v>
      </c>
      <c r="C356" s="226"/>
      <c r="D356" s="227"/>
      <c r="E356" s="268"/>
      <c r="F356" s="269"/>
      <c r="G356" s="270"/>
      <c r="H356" s="268"/>
      <c r="I356" s="269"/>
      <c r="J356" s="270"/>
      <c r="K356" s="268"/>
      <c r="L356" s="269"/>
      <c r="M356" s="270"/>
      <c r="Q356" s="2" t="b">
        <f>IF(AND('Anagrafica Progetto'!$Q$84=2,'Anagrafica Progetto'!$Q$90,ISBLANK(Obiettivi!$E$55)&lt;&gt;TRUE),FALSE,TRUE)</f>
        <v>1</v>
      </c>
    </row>
    <row r="357" spans="2:18" ht="30" customHeight="1" x14ac:dyDescent="0.2">
      <c r="B357" s="225" t="s">
        <v>385</v>
      </c>
      <c r="C357" s="226"/>
      <c r="D357" s="227"/>
      <c r="E357" s="266"/>
      <c r="F357" s="266"/>
      <c r="G357" s="266"/>
      <c r="H357" s="266"/>
      <c r="I357" s="266"/>
      <c r="J357" s="266"/>
      <c r="K357" s="266"/>
      <c r="L357" s="266"/>
      <c r="M357" s="266"/>
      <c r="Q357" s="2" t="b">
        <f>IF(AND('Anagrafica Progetto'!$Q$84=2,'Anagrafica Progetto'!$Q$90,ISBLANK(Obiettivi!$E$55)&lt;&gt;TRUE),FALSE,TRUE)</f>
        <v>1</v>
      </c>
    </row>
    <row r="358" spans="2:18" ht="15" customHeight="1" x14ac:dyDescent="0.2">
      <c r="B358" s="225" t="s">
        <v>396</v>
      </c>
      <c r="C358" s="226"/>
      <c r="D358" s="227"/>
      <c r="E358" s="267" t="str">
        <f>IF(E354="","","In transizione")</f>
        <v/>
      </c>
      <c r="F358" s="267"/>
      <c r="G358" s="267"/>
      <c r="H358" s="267" t="str">
        <f>IF(H354="","","In transizione")</f>
        <v/>
      </c>
      <c r="I358" s="267"/>
      <c r="J358" s="267"/>
      <c r="K358" s="267" t="str">
        <f>IF(K354="","","In transizione")</f>
        <v/>
      </c>
      <c r="L358" s="267"/>
      <c r="M358" s="267"/>
      <c r="Q358" s="2" t="b">
        <f>IF(AND('Anagrafica Progetto'!$Q$84=2,'Anagrafica Progetto'!$Q$90,ISBLANK(Obiettivi!$E$55)&lt;&gt;TRUE),FALSE,TRUE)</f>
        <v>1</v>
      </c>
    </row>
    <row r="359" spans="2:18" ht="15" customHeight="1" x14ac:dyDescent="0.2">
      <c r="B359" s="225" t="s">
        <v>386</v>
      </c>
      <c r="C359" s="226"/>
      <c r="D359" s="227"/>
      <c r="E359" s="265"/>
      <c r="F359" s="265"/>
      <c r="G359" s="265"/>
      <c r="H359" s="265"/>
      <c r="I359" s="265"/>
      <c r="J359" s="265"/>
      <c r="K359" s="265"/>
      <c r="L359" s="265"/>
      <c r="M359" s="265"/>
      <c r="Q359" s="2" t="b">
        <f>IF(AND('Anagrafica Progetto'!$Q$84=2,'Anagrafica Progetto'!$Q$90,ISBLANK(Obiettivi!$E$55)&lt;&gt;TRUE),FALSE,TRUE)</f>
        <v>1</v>
      </c>
    </row>
    <row r="360" spans="2:18" ht="15" customHeight="1" x14ac:dyDescent="0.2">
      <c r="B360" s="225">
        <v>2015</v>
      </c>
      <c r="C360" s="226"/>
      <c r="D360" s="227"/>
      <c r="E360" s="265"/>
      <c r="F360" s="265"/>
      <c r="G360" s="265"/>
      <c r="H360" s="265"/>
      <c r="I360" s="265"/>
      <c r="J360" s="265"/>
      <c r="K360" s="265"/>
      <c r="L360" s="265"/>
      <c r="M360" s="265"/>
      <c r="Q360" s="2" t="b">
        <f>IF(AND('Anagrafica Progetto'!$Q$84=2,'Anagrafica Progetto'!$Q$90,R360=FALSE,ISBLANK(Obiettivi!$E$55)&lt;&gt;TRUE),FALSE,TRUE)</f>
        <v>1</v>
      </c>
      <c r="R360" s="2" t="b">
        <f>IF(OR('Anagrafica Progetto'!$H$77="",'Anagrafica Progetto'!$H$80=""),TRUE,IF(AND(B360&gt;=YEAR('Anagrafica Progetto'!$H$77),B360&lt;YEAR('Anagrafica Progetto'!$H$80)),FALSE,TRUE))</f>
        <v>1</v>
      </c>
    </row>
    <row r="361" spans="2:18" ht="15" customHeight="1" x14ac:dyDescent="0.2">
      <c r="B361" s="225">
        <v>2016</v>
      </c>
      <c r="C361" s="226"/>
      <c r="D361" s="227"/>
      <c r="E361" s="265"/>
      <c r="F361" s="265"/>
      <c r="G361" s="265"/>
      <c r="H361" s="265"/>
      <c r="I361" s="265"/>
      <c r="J361" s="265"/>
      <c r="K361" s="265"/>
      <c r="L361" s="265"/>
      <c r="M361" s="265"/>
      <c r="Q361" s="2" t="b">
        <f>IF(AND('Anagrafica Progetto'!$Q$84=2,'Anagrafica Progetto'!$Q$90,R361=FALSE,ISBLANK(Obiettivi!$E$55)&lt;&gt;TRUE),FALSE,TRUE)</f>
        <v>1</v>
      </c>
      <c r="R361" s="2" t="b">
        <f>IF(OR('Anagrafica Progetto'!$H$77="",'Anagrafica Progetto'!$H$80=""),TRUE,IF(AND(B361&gt;=YEAR('Anagrafica Progetto'!$H$77),B361&lt;YEAR('Anagrafica Progetto'!$H$80)),FALSE,TRUE))</f>
        <v>0</v>
      </c>
    </row>
    <row r="362" spans="2:18" ht="15" customHeight="1" x14ac:dyDescent="0.2">
      <c r="B362" s="225">
        <v>2017</v>
      </c>
      <c r="C362" s="226"/>
      <c r="D362" s="227"/>
      <c r="E362" s="265"/>
      <c r="F362" s="265"/>
      <c r="G362" s="265"/>
      <c r="H362" s="265"/>
      <c r="I362" s="265"/>
      <c r="J362" s="265"/>
      <c r="K362" s="265"/>
      <c r="L362" s="265"/>
      <c r="M362" s="265"/>
      <c r="Q362" s="2" t="b">
        <f>IF(AND('Anagrafica Progetto'!$Q$84=2,'Anagrafica Progetto'!$Q$90,R362=FALSE,ISBLANK(Obiettivi!$E$55)&lt;&gt;TRUE),FALSE,TRUE)</f>
        <v>1</v>
      </c>
      <c r="R362" s="2" t="b">
        <f>IF(OR('Anagrafica Progetto'!$H$77="",'Anagrafica Progetto'!$H$80=""),TRUE,IF(AND(B362&gt;=YEAR('Anagrafica Progetto'!$H$77),B362&lt;YEAR('Anagrafica Progetto'!$H$80)),FALSE,TRUE))</f>
        <v>0</v>
      </c>
    </row>
    <row r="363" spans="2:18" ht="15" customHeight="1" x14ac:dyDescent="0.2">
      <c r="B363" s="225">
        <v>2018</v>
      </c>
      <c r="C363" s="226"/>
      <c r="D363" s="227"/>
      <c r="E363" s="265"/>
      <c r="F363" s="265"/>
      <c r="G363" s="265"/>
      <c r="H363" s="265"/>
      <c r="I363" s="265"/>
      <c r="J363" s="265"/>
      <c r="K363" s="265"/>
      <c r="L363" s="265"/>
      <c r="M363" s="265"/>
      <c r="Q363" s="2" t="b">
        <f>IF(AND('Anagrafica Progetto'!$Q$84=2,'Anagrafica Progetto'!$Q$90,R363=FALSE,ISBLANK(Obiettivi!$E$55)&lt;&gt;TRUE),FALSE,TRUE)</f>
        <v>1</v>
      </c>
      <c r="R363" s="2" t="b">
        <f>IF(OR('Anagrafica Progetto'!$H$77="",'Anagrafica Progetto'!$H$80=""),TRUE,IF(AND(B363&gt;=YEAR('Anagrafica Progetto'!$H$77),B363&lt;YEAR('Anagrafica Progetto'!$H$80)),FALSE,TRUE))</f>
        <v>0</v>
      </c>
    </row>
    <row r="364" spans="2:18" ht="15" customHeight="1" x14ac:dyDescent="0.2">
      <c r="B364" s="225">
        <v>2019</v>
      </c>
      <c r="C364" s="226"/>
      <c r="D364" s="227"/>
      <c r="E364" s="265"/>
      <c r="F364" s="265"/>
      <c r="G364" s="265"/>
      <c r="H364" s="265"/>
      <c r="I364" s="265"/>
      <c r="J364" s="265"/>
      <c r="K364" s="265"/>
      <c r="L364" s="265"/>
      <c r="M364" s="265"/>
      <c r="Q364" s="2" t="b">
        <f>IF(AND('Anagrafica Progetto'!$Q$84=2,'Anagrafica Progetto'!$Q$90,R364=FALSE,ISBLANK(Obiettivi!$E$55)&lt;&gt;TRUE),FALSE,TRUE)</f>
        <v>1</v>
      </c>
      <c r="R364" s="2" t="b">
        <f>IF(OR('Anagrafica Progetto'!$H$77="",'Anagrafica Progetto'!$H$80=""),TRUE,IF(AND(B364&gt;=YEAR('Anagrafica Progetto'!$H$77),B364&lt;YEAR('Anagrafica Progetto'!$H$80)),FALSE,TRUE))</f>
        <v>0</v>
      </c>
    </row>
    <row r="365" spans="2:18" ht="15" customHeight="1" x14ac:dyDescent="0.2">
      <c r="B365" s="225">
        <v>2020</v>
      </c>
      <c r="C365" s="226"/>
      <c r="D365" s="227"/>
      <c r="E365" s="265"/>
      <c r="F365" s="265"/>
      <c r="G365" s="265"/>
      <c r="H365" s="265"/>
      <c r="I365" s="265"/>
      <c r="J365" s="265"/>
      <c r="K365" s="265"/>
      <c r="L365" s="265"/>
      <c r="M365" s="265"/>
      <c r="Q365" s="2" t="b">
        <f>IF(AND('Anagrafica Progetto'!$Q$84=2,'Anagrafica Progetto'!$Q$90,R365=FALSE,ISBLANK(Obiettivi!$E$55)&lt;&gt;TRUE),FALSE,TRUE)</f>
        <v>1</v>
      </c>
      <c r="R365" s="2" t="b">
        <f>IF(OR('Anagrafica Progetto'!$H$77="",'Anagrafica Progetto'!$H$80=""),TRUE,IF(AND(B365&gt;=YEAR('Anagrafica Progetto'!$H$77),B365&lt;YEAR('Anagrafica Progetto'!$H$80)),FALSE,TRUE))</f>
        <v>0</v>
      </c>
    </row>
    <row r="366" spans="2:18" ht="15" customHeight="1" x14ac:dyDescent="0.2">
      <c r="B366" s="225">
        <v>2021</v>
      </c>
      <c r="C366" s="226"/>
      <c r="D366" s="227"/>
      <c r="E366" s="265"/>
      <c r="F366" s="265"/>
      <c r="G366" s="265"/>
      <c r="H366" s="265"/>
      <c r="I366" s="265"/>
      <c r="J366" s="265"/>
      <c r="K366" s="265"/>
      <c r="L366" s="265"/>
      <c r="M366" s="265"/>
      <c r="Q366" s="2" t="b">
        <f>IF(AND('Anagrafica Progetto'!$Q$84=2,'Anagrafica Progetto'!$Q$90,R366=FALSE,ISBLANK(Obiettivi!$E$55)&lt;&gt;TRUE),FALSE,TRUE)</f>
        <v>1</v>
      </c>
      <c r="R366" s="2" t="b">
        <f>IF(OR('Anagrafica Progetto'!$H$77="",'Anagrafica Progetto'!$H$80=""),TRUE,IF(AND(B366&gt;=YEAR('Anagrafica Progetto'!$H$77),B366&lt;YEAR('Anagrafica Progetto'!$H$80)),FALSE,TRUE))</f>
        <v>0</v>
      </c>
    </row>
    <row r="367" spans="2:18" ht="15" customHeight="1" x14ac:dyDescent="0.2">
      <c r="B367" s="225">
        <v>2022</v>
      </c>
      <c r="C367" s="226"/>
      <c r="D367" s="227"/>
      <c r="E367" s="265"/>
      <c r="F367" s="265"/>
      <c r="G367" s="265"/>
      <c r="H367" s="265"/>
      <c r="I367" s="265"/>
      <c r="J367" s="265"/>
      <c r="K367" s="265"/>
      <c r="L367" s="265"/>
      <c r="M367" s="265"/>
      <c r="Q367" s="2" t="b">
        <f>IF(AND('Anagrafica Progetto'!$Q$84=2,'Anagrafica Progetto'!$Q$90,R367=FALSE,ISBLANK(Obiettivi!$E$55)&lt;&gt;TRUE),FALSE,TRUE)</f>
        <v>1</v>
      </c>
      <c r="R367" s="2" t="b">
        <f>IF(OR('Anagrafica Progetto'!$H$77="",'Anagrafica Progetto'!$H$80=""),TRUE,IF(AND(B367&gt;=YEAR('Anagrafica Progetto'!$H$77),B367&lt;YEAR('Anagrafica Progetto'!$H$80)),FALSE,TRUE))</f>
        <v>0</v>
      </c>
    </row>
    <row r="368" spans="2:18" ht="15" customHeight="1" x14ac:dyDescent="0.2">
      <c r="B368" s="225" t="s">
        <v>387</v>
      </c>
      <c r="C368" s="226"/>
      <c r="D368" s="227"/>
      <c r="E368" s="265"/>
      <c r="F368" s="265"/>
      <c r="G368" s="265"/>
      <c r="H368" s="265"/>
      <c r="I368" s="265"/>
      <c r="J368" s="265"/>
      <c r="K368" s="265"/>
      <c r="L368" s="265"/>
      <c r="M368" s="265"/>
      <c r="Q368" s="2" t="b">
        <f>IF(AND('Anagrafica Progetto'!$Q$84=2,'Anagrafica Progetto'!$Q$90,ISBLANK(Obiettivi!$E$55)&lt;&gt;TRUE),FALSE,TRUE)</f>
        <v>1</v>
      </c>
    </row>
    <row r="369" spans="2:18" ht="15" customHeight="1" x14ac:dyDescent="0.2">
      <c r="Q369" s="2" t="b">
        <f>IF(AND('Anagrafica Progetto'!$Q$84=2,'Anagrafica Progetto'!$Q$90,ISBLANK(Obiettivi!$E$55)&lt;&gt;TRUE),FALSE,TRUE)</f>
        <v>1</v>
      </c>
    </row>
    <row r="370" spans="2:18" ht="15" customHeight="1" x14ac:dyDescent="0.2">
      <c r="Q370" s="2" t="b">
        <f>IF(AND('Anagrafica Progetto'!$Q$84=2,'Anagrafica Progetto'!$Q$90,ISBLANK(Obiettivi!$E$55)&lt;&gt;TRUE),FALSE,TRUE)</f>
        <v>1</v>
      </c>
    </row>
    <row r="371" spans="2:18" ht="15" customHeight="1" x14ac:dyDescent="0.2">
      <c r="B371" s="177" t="s">
        <v>520</v>
      </c>
      <c r="C371" s="177"/>
      <c r="D371" s="177"/>
      <c r="E371" s="177"/>
      <c r="F371" s="177"/>
      <c r="G371" s="177"/>
      <c r="H371" s="177"/>
      <c r="I371" s="177"/>
      <c r="J371" s="177"/>
      <c r="K371" s="177"/>
      <c r="L371" s="177"/>
      <c r="M371" s="177"/>
      <c r="Q371" s="2" t="b">
        <f>IF(AND('Anagrafica Progetto'!$Q$84=2,'Anagrafica Progetto'!$Q$90,ISBLANK(Obiettivi!$E$58)&lt;&gt;TRUE),FALSE,TRUE)</f>
        <v>1</v>
      </c>
    </row>
    <row r="372" spans="2:18" ht="15" customHeight="1" x14ac:dyDescent="0.2">
      <c r="B372" s="231"/>
      <c r="C372" s="231"/>
      <c r="D372" s="231"/>
      <c r="E372" s="231" t="s">
        <v>138</v>
      </c>
      <c r="F372" s="231"/>
      <c r="G372" s="231"/>
      <c r="H372" s="231" t="s">
        <v>523</v>
      </c>
      <c r="I372" s="231"/>
      <c r="J372" s="231"/>
      <c r="K372" s="231" t="s">
        <v>524</v>
      </c>
      <c r="L372" s="231"/>
      <c r="M372" s="231"/>
      <c r="Q372" s="2" t="b">
        <f>IF(AND('Anagrafica Progetto'!$Q$84=2,'Anagrafica Progetto'!$Q$90,ISBLANK(Obiettivi!$E$58)&lt;&gt;TRUE),FALSE,TRUE)</f>
        <v>1</v>
      </c>
    </row>
    <row r="373" spans="2:18" ht="67.5" customHeight="1" x14ac:dyDescent="0.2">
      <c r="B373" s="225" t="s">
        <v>521</v>
      </c>
      <c r="C373" s="226"/>
      <c r="D373" s="227"/>
      <c r="E373" s="267" t="str">
        <f>IF(Obiettivi!$E$58="","",Obiettivi!$E$58)</f>
        <v/>
      </c>
      <c r="F373" s="267"/>
      <c r="G373" s="267"/>
      <c r="H373" s="267" t="str">
        <f>IF(Obiettivi!$E$59="","",Obiettivi!$E$59)</f>
        <v/>
      </c>
      <c r="I373" s="267"/>
      <c r="J373" s="267"/>
      <c r="K373" s="267" t="str">
        <f>IF(Obiettivi!$E$60="","",Obiettivi!$E$60)</f>
        <v/>
      </c>
      <c r="L373" s="267"/>
      <c r="M373" s="267"/>
      <c r="Q373" s="2" t="b">
        <f>IF(AND('Anagrafica Progetto'!$Q$84=2,'Anagrafica Progetto'!$Q$90,ISBLANK(Obiettivi!$E$58)&lt;&gt;TRUE),FALSE,TRUE)</f>
        <v>1</v>
      </c>
    </row>
    <row r="374" spans="2:18" ht="82.5" customHeight="1" x14ac:dyDescent="0.2">
      <c r="B374" s="225" t="s">
        <v>383</v>
      </c>
      <c r="C374" s="226"/>
      <c r="D374" s="227"/>
      <c r="E374" s="268"/>
      <c r="F374" s="269"/>
      <c r="G374" s="270"/>
      <c r="H374" s="266"/>
      <c r="I374" s="266"/>
      <c r="J374" s="266"/>
      <c r="K374" s="266"/>
      <c r="L374" s="266"/>
      <c r="M374" s="266"/>
      <c r="Q374" s="2" t="b">
        <f>IF(AND('Anagrafica Progetto'!$Q$84=2,'Anagrafica Progetto'!$Q$90,ISBLANK(Obiettivi!$E$58)&lt;&gt;TRUE),FALSE,TRUE)</f>
        <v>1</v>
      </c>
    </row>
    <row r="375" spans="2:18" ht="15" customHeight="1" x14ac:dyDescent="0.2">
      <c r="B375" s="225" t="s">
        <v>384</v>
      </c>
      <c r="C375" s="226"/>
      <c r="D375" s="227"/>
      <c r="E375" s="268"/>
      <c r="F375" s="269"/>
      <c r="G375" s="270"/>
      <c r="H375" s="268"/>
      <c r="I375" s="269"/>
      <c r="J375" s="270"/>
      <c r="K375" s="268"/>
      <c r="L375" s="269"/>
      <c r="M375" s="270"/>
      <c r="Q375" s="2" t="b">
        <f>IF(AND('Anagrafica Progetto'!$Q$84=2,'Anagrafica Progetto'!$Q$90,ISBLANK(Obiettivi!$E$58)&lt;&gt;TRUE),FALSE,TRUE)</f>
        <v>1</v>
      </c>
    </row>
    <row r="376" spans="2:18" ht="30" customHeight="1" x14ac:dyDescent="0.2">
      <c r="B376" s="225" t="s">
        <v>385</v>
      </c>
      <c r="C376" s="226"/>
      <c r="D376" s="227"/>
      <c r="E376" s="266"/>
      <c r="F376" s="266"/>
      <c r="G376" s="266"/>
      <c r="H376" s="266"/>
      <c r="I376" s="266"/>
      <c r="J376" s="266"/>
      <c r="K376" s="266"/>
      <c r="L376" s="266"/>
      <c r="M376" s="266"/>
      <c r="Q376" s="2" t="b">
        <f>IF(AND('Anagrafica Progetto'!$Q$84=2,'Anagrafica Progetto'!$Q$90,ISBLANK(Obiettivi!$E$58)&lt;&gt;TRUE),FALSE,TRUE)</f>
        <v>1</v>
      </c>
    </row>
    <row r="377" spans="2:18" ht="15" customHeight="1" x14ac:dyDescent="0.2">
      <c r="B377" s="225" t="s">
        <v>396</v>
      </c>
      <c r="C377" s="226"/>
      <c r="D377" s="227"/>
      <c r="E377" s="267" t="str">
        <f>IF(E373="","","In transizione")</f>
        <v/>
      </c>
      <c r="F377" s="267"/>
      <c r="G377" s="267"/>
      <c r="H377" s="267" t="str">
        <f>IF(H373="","","In transizione")</f>
        <v/>
      </c>
      <c r="I377" s="267"/>
      <c r="J377" s="267"/>
      <c r="K377" s="267" t="str">
        <f>IF(K373="","","In transizione")</f>
        <v/>
      </c>
      <c r="L377" s="267"/>
      <c r="M377" s="267"/>
      <c r="Q377" s="2" t="b">
        <f>IF(AND('Anagrafica Progetto'!$Q$84=2,'Anagrafica Progetto'!$Q$90,ISBLANK(Obiettivi!$E$58)&lt;&gt;TRUE),FALSE,TRUE)</f>
        <v>1</v>
      </c>
    </row>
    <row r="378" spans="2:18" ht="15" customHeight="1" x14ac:dyDescent="0.2">
      <c r="B378" s="225" t="s">
        <v>386</v>
      </c>
      <c r="C378" s="226"/>
      <c r="D378" s="227"/>
      <c r="E378" s="265"/>
      <c r="F378" s="265"/>
      <c r="G378" s="265"/>
      <c r="H378" s="265"/>
      <c r="I378" s="265"/>
      <c r="J378" s="265"/>
      <c r="K378" s="265"/>
      <c r="L378" s="265"/>
      <c r="M378" s="265"/>
      <c r="Q378" s="2" t="b">
        <f>IF(AND('Anagrafica Progetto'!$Q$84=2,'Anagrafica Progetto'!$Q$90,ISBLANK(Obiettivi!$E$58)&lt;&gt;TRUE),FALSE,TRUE)</f>
        <v>1</v>
      </c>
    </row>
    <row r="379" spans="2:18" ht="15" customHeight="1" x14ac:dyDescent="0.2">
      <c r="B379" s="225">
        <v>2015</v>
      </c>
      <c r="C379" s="226"/>
      <c r="D379" s="227"/>
      <c r="E379" s="265"/>
      <c r="F379" s="265"/>
      <c r="G379" s="265"/>
      <c r="H379" s="265"/>
      <c r="I379" s="265"/>
      <c r="J379" s="265"/>
      <c r="K379" s="265"/>
      <c r="L379" s="265"/>
      <c r="M379" s="265"/>
      <c r="Q379" s="2" t="b">
        <f>IF(AND('Anagrafica Progetto'!$Q$84=2,'Anagrafica Progetto'!$Q$90,R379=FALSE,ISBLANK(Obiettivi!$E$58)&lt;&gt;TRUE),FALSE,TRUE)</f>
        <v>1</v>
      </c>
      <c r="R379" s="2" t="b">
        <f>IF(OR('Anagrafica Progetto'!$H$77="",'Anagrafica Progetto'!$H$80=""),TRUE,IF(AND(B379&gt;=YEAR('Anagrafica Progetto'!$H$77),B379&lt;YEAR('Anagrafica Progetto'!$H$80)),FALSE,TRUE))</f>
        <v>1</v>
      </c>
    </row>
    <row r="380" spans="2:18" ht="15" customHeight="1" x14ac:dyDescent="0.2">
      <c r="B380" s="225">
        <v>2016</v>
      </c>
      <c r="C380" s="226"/>
      <c r="D380" s="227"/>
      <c r="E380" s="265"/>
      <c r="F380" s="265"/>
      <c r="G380" s="265"/>
      <c r="H380" s="265"/>
      <c r="I380" s="265"/>
      <c r="J380" s="265"/>
      <c r="K380" s="265"/>
      <c r="L380" s="265"/>
      <c r="M380" s="265"/>
      <c r="Q380" s="2" t="b">
        <f>IF(AND('Anagrafica Progetto'!$Q$84=2,'Anagrafica Progetto'!$Q$90,R380=FALSE,ISBLANK(Obiettivi!$E$58)&lt;&gt;TRUE),FALSE,TRUE)</f>
        <v>1</v>
      </c>
      <c r="R380" s="2" t="b">
        <f>IF(OR('Anagrafica Progetto'!$H$77="",'Anagrafica Progetto'!$H$80=""),TRUE,IF(AND(B380&gt;=YEAR('Anagrafica Progetto'!$H$77),B380&lt;YEAR('Anagrafica Progetto'!$H$80)),FALSE,TRUE))</f>
        <v>0</v>
      </c>
    </row>
    <row r="381" spans="2:18" ht="15" customHeight="1" x14ac:dyDescent="0.2">
      <c r="B381" s="225">
        <v>2017</v>
      </c>
      <c r="C381" s="226"/>
      <c r="D381" s="227"/>
      <c r="E381" s="265"/>
      <c r="F381" s="265"/>
      <c r="G381" s="265"/>
      <c r="H381" s="265"/>
      <c r="I381" s="265"/>
      <c r="J381" s="265"/>
      <c r="K381" s="265"/>
      <c r="L381" s="265"/>
      <c r="M381" s="265"/>
      <c r="Q381" s="2" t="b">
        <f>IF(AND('Anagrafica Progetto'!$Q$84=2,'Anagrafica Progetto'!$Q$90,R381=FALSE,ISBLANK(Obiettivi!$E$58)&lt;&gt;TRUE),FALSE,TRUE)</f>
        <v>1</v>
      </c>
      <c r="R381" s="2" t="b">
        <f>IF(OR('Anagrafica Progetto'!$H$77="",'Anagrafica Progetto'!$H$80=""),TRUE,IF(AND(B381&gt;=YEAR('Anagrafica Progetto'!$H$77),B381&lt;YEAR('Anagrafica Progetto'!$H$80)),FALSE,TRUE))</f>
        <v>0</v>
      </c>
    </row>
    <row r="382" spans="2:18" ht="15" customHeight="1" x14ac:dyDescent="0.2">
      <c r="B382" s="225">
        <v>2018</v>
      </c>
      <c r="C382" s="226"/>
      <c r="D382" s="227"/>
      <c r="E382" s="265"/>
      <c r="F382" s="265"/>
      <c r="G382" s="265"/>
      <c r="H382" s="265"/>
      <c r="I382" s="265"/>
      <c r="J382" s="265"/>
      <c r="K382" s="265"/>
      <c r="L382" s="265"/>
      <c r="M382" s="265"/>
      <c r="Q382" s="2" t="b">
        <f>IF(AND('Anagrafica Progetto'!$Q$84=2,'Anagrafica Progetto'!$Q$90,R382=FALSE,ISBLANK(Obiettivi!$E$58)&lt;&gt;TRUE),FALSE,TRUE)</f>
        <v>1</v>
      </c>
      <c r="R382" s="2" t="b">
        <f>IF(OR('Anagrafica Progetto'!$H$77="",'Anagrafica Progetto'!$H$80=""),TRUE,IF(AND(B382&gt;=YEAR('Anagrafica Progetto'!$H$77),B382&lt;YEAR('Anagrafica Progetto'!$H$80)),FALSE,TRUE))</f>
        <v>0</v>
      </c>
    </row>
    <row r="383" spans="2:18" ht="15" customHeight="1" x14ac:dyDescent="0.2">
      <c r="B383" s="225">
        <v>2019</v>
      </c>
      <c r="C383" s="226"/>
      <c r="D383" s="227"/>
      <c r="E383" s="265"/>
      <c r="F383" s="265"/>
      <c r="G383" s="265"/>
      <c r="H383" s="265"/>
      <c r="I383" s="265"/>
      <c r="J383" s="265"/>
      <c r="K383" s="265"/>
      <c r="L383" s="265"/>
      <c r="M383" s="265"/>
      <c r="Q383" s="2" t="b">
        <f>IF(AND('Anagrafica Progetto'!$Q$84=2,'Anagrafica Progetto'!$Q$90,R383=FALSE,ISBLANK(Obiettivi!$E$58)&lt;&gt;TRUE),FALSE,TRUE)</f>
        <v>1</v>
      </c>
      <c r="R383" s="2" t="b">
        <f>IF(OR('Anagrafica Progetto'!$H$77="",'Anagrafica Progetto'!$H$80=""),TRUE,IF(AND(B383&gt;=YEAR('Anagrafica Progetto'!$H$77),B383&lt;YEAR('Anagrafica Progetto'!$H$80)),FALSE,TRUE))</f>
        <v>0</v>
      </c>
    </row>
    <row r="384" spans="2:18" ht="15" customHeight="1" x14ac:dyDescent="0.2">
      <c r="B384" s="225">
        <v>2020</v>
      </c>
      <c r="C384" s="226"/>
      <c r="D384" s="227"/>
      <c r="E384" s="265"/>
      <c r="F384" s="265"/>
      <c r="G384" s="265"/>
      <c r="H384" s="265"/>
      <c r="I384" s="265"/>
      <c r="J384" s="265"/>
      <c r="K384" s="265"/>
      <c r="L384" s="265"/>
      <c r="M384" s="265"/>
      <c r="Q384" s="2" t="b">
        <f>IF(AND('Anagrafica Progetto'!$Q$84=2,'Anagrafica Progetto'!$Q$90,R384=FALSE,ISBLANK(Obiettivi!$E$58)&lt;&gt;TRUE),FALSE,TRUE)</f>
        <v>1</v>
      </c>
      <c r="R384" s="2" t="b">
        <f>IF(OR('Anagrafica Progetto'!$H$77="",'Anagrafica Progetto'!$H$80=""),TRUE,IF(AND(B384&gt;=YEAR('Anagrafica Progetto'!$H$77),B384&lt;YEAR('Anagrafica Progetto'!$H$80)),FALSE,TRUE))</f>
        <v>0</v>
      </c>
    </row>
    <row r="385" spans="2:18" ht="15" customHeight="1" x14ac:dyDescent="0.2">
      <c r="B385" s="225">
        <v>2021</v>
      </c>
      <c r="C385" s="226"/>
      <c r="D385" s="227"/>
      <c r="E385" s="265"/>
      <c r="F385" s="265"/>
      <c r="G385" s="265"/>
      <c r="H385" s="265"/>
      <c r="I385" s="265"/>
      <c r="J385" s="265"/>
      <c r="K385" s="265"/>
      <c r="L385" s="265"/>
      <c r="M385" s="265"/>
      <c r="Q385" s="2" t="b">
        <f>IF(AND('Anagrafica Progetto'!$Q$84=2,'Anagrafica Progetto'!$Q$90,R385=FALSE,ISBLANK(Obiettivi!$E$58)&lt;&gt;TRUE),FALSE,TRUE)</f>
        <v>1</v>
      </c>
      <c r="R385" s="2" t="b">
        <f>IF(OR('Anagrafica Progetto'!$H$77="",'Anagrafica Progetto'!$H$80=""),TRUE,IF(AND(B385&gt;=YEAR('Anagrafica Progetto'!$H$77),B385&lt;YEAR('Anagrafica Progetto'!$H$80)),FALSE,TRUE))</f>
        <v>0</v>
      </c>
    </row>
    <row r="386" spans="2:18" ht="15" customHeight="1" x14ac:dyDescent="0.2">
      <c r="B386" s="225">
        <v>2022</v>
      </c>
      <c r="C386" s="226"/>
      <c r="D386" s="227"/>
      <c r="E386" s="265"/>
      <c r="F386" s="265"/>
      <c r="G386" s="265"/>
      <c r="H386" s="265"/>
      <c r="I386" s="265"/>
      <c r="J386" s="265"/>
      <c r="K386" s="265"/>
      <c r="L386" s="265"/>
      <c r="M386" s="265"/>
      <c r="Q386" s="2" t="b">
        <f>IF(AND('Anagrafica Progetto'!$Q$84=2,'Anagrafica Progetto'!$Q$90,R386=FALSE,ISBLANK(Obiettivi!$E$58)&lt;&gt;TRUE),FALSE,TRUE)</f>
        <v>1</v>
      </c>
      <c r="R386" s="2" t="b">
        <f>IF(OR('Anagrafica Progetto'!$H$77="",'Anagrafica Progetto'!$H$80=""),TRUE,IF(AND(B386&gt;=YEAR('Anagrafica Progetto'!$H$77),B386&lt;YEAR('Anagrafica Progetto'!$H$80)),FALSE,TRUE))</f>
        <v>0</v>
      </c>
    </row>
    <row r="387" spans="2:18" ht="15" customHeight="1" x14ac:dyDescent="0.2">
      <c r="B387" s="225" t="s">
        <v>387</v>
      </c>
      <c r="C387" s="226"/>
      <c r="D387" s="227"/>
      <c r="E387" s="265"/>
      <c r="F387" s="265"/>
      <c r="G387" s="265"/>
      <c r="H387" s="265"/>
      <c r="I387" s="265"/>
      <c r="J387" s="265"/>
      <c r="K387" s="265"/>
      <c r="L387" s="265"/>
      <c r="M387" s="265"/>
      <c r="Q387" s="2" t="b">
        <f>IF(AND('Anagrafica Progetto'!$Q$84=2,'Anagrafica Progetto'!$Q$90,ISBLANK(Obiettivi!$E$58)&lt;&gt;TRUE),FALSE,TRUE)</f>
        <v>1</v>
      </c>
    </row>
    <row r="388" spans="2:18" ht="15" customHeight="1" x14ac:dyDescent="0.2">
      <c r="Q388" s="2" t="b">
        <f>IF(AND('Anagrafica Progetto'!$Q$84=2,'Anagrafica Progetto'!$Q$90,ISBLANK(Obiettivi!$E$58)&lt;&gt;TRUE),FALSE,TRUE)</f>
        <v>1</v>
      </c>
    </row>
    <row r="389" spans="2:18" ht="15" customHeight="1" x14ac:dyDescent="0.2">
      <c r="Q389" s="2" t="b">
        <f>IF(AND('Anagrafica Progetto'!$Q$84=2,'Anagrafica Progetto'!$Q$90,ISBLANK(Obiettivi!$E$58)&lt;&gt;TRUE),FALSE,TRUE)</f>
        <v>1</v>
      </c>
    </row>
    <row r="390" spans="2:18" ht="15" customHeight="1" x14ac:dyDescent="0.2">
      <c r="B390" s="177" t="s">
        <v>520</v>
      </c>
      <c r="C390" s="177"/>
      <c r="D390" s="177"/>
      <c r="E390" s="177"/>
      <c r="F390" s="177"/>
      <c r="G390" s="177"/>
      <c r="H390" s="177"/>
      <c r="I390" s="177"/>
      <c r="J390" s="177"/>
      <c r="K390" s="177"/>
      <c r="L390" s="177"/>
      <c r="M390" s="177"/>
      <c r="Q390" s="2" t="b">
        <f>IF(AND('Anagrafica Progetto'!$Q$84=2,'Anagrafica Progetto'!$Q$90,ISBLANK(Obiettivi!$E$61)&lt;&gt;TRUE),FALSE,TRUE)</f>
        <v>1</v>
      </c>
    </row>
    <row r="391" spans="2:18" ht="15" customHeight="1" x14ac:dyDescent="0.2">
      <c r="B391" s="231"/>
      <c r="C391" s="231"/>
      <c r="D391" s="231"/>
      <c r="E391" s="231" t="s">
        <v>525</v>
      </c>
      <c r="F391" s="231"/>
      <c r="G391" s="231"/>
      <c r="H391" s="231" t="s">
        <v>526</v>
      </c>
      <c r="I391" s="231"/>
      <c r="J391" s="231"/>
      <c r="K391" s="231" t="s">
        <v>527</v>
      </c>
      <c r="L391" s="231"/>
      <c r="M391" s="231"/>
      <c r="Q391" s="2" t="b">
        <f>IF(AND('Anagrafica Progetto'!$Q$84=2,'Anagrafica Progetto'!$Q$90,ISBLANK(Obiettivi!$E$61)&lt;&gt;TRUE),FALSE,TRUE)</f>
        <v>1</v>
      </c>
    </row>
    <row r="392" spans="2:18" ht="67.5" customHeight="1" x14ac:dyDescent="0.2">
      <c r="B392" s="225" t="s">
        <v>521</v>
      </c>
      <c r="C392" s="226"/>
      <c r="D392" s="227"/>
      <c r="E392" s="267" t="str">
        <f>IF(Obiettivi!$E$61="","",Obiettivi!$E$61)</f>
        <v/>
      </c>
      <c r="F392" s="267"/>
      <c r="G392" s="267"/>
      <c r="H392" s="267" t="str">
        <f>IF(Obiettivi!$E$62="","",Obiettivi!$E$62)</f>
        <v/>
      </c>
      <c r="I392" s="267"/>
      <c r="J392" s="267"/>
      <c r="K392" s="267" t="str">
        <f>IF(Obiettivi!$E$63="","",Obiettivi!$E$63)</f>
        <v/>
      </c>
      <c r="L392" s="267"/>
      <c r="M392" s="267"/>
      <c r="Q392" s="2" t="b">
        <f>IF(AND('Anagrafica Progetto'!$Q$84=2,'Anagrafica Progetto'!$Q$90,ISBLANK(Obiettivi!$E$61)&lt;&gt;TRUE),FALSE,TRUE)</f>
        <v>1</v>
      </c>
    </row>
    <row r="393" spans="2:18" ht="82.5" customHeight="1" x14ac:dyDescent="0.2">
      <c r="B393" s="225" t="s">
        <v>383</v>
      </c>
      <c r="C393" s="226"/>
      <c r="D393" s="227"/>
      <c r="E393" s="268"/>
      <c r="F393" s="269"/>
      <c r="G393" s="270"/>
      <c r="H393" s="266"/>
      <c r="I393" s="266"/>
      <c r="J393" s="266"/>
      <c r="K393" s="266"/>
      <c r="L393" s="266"/>
      <c r="M393" s="266"/>
      <c r="Q393" s="2" t="b">
        <f>IF(AND('Anagrafica Progetto'!$Q$84=2,'Anagrafica Progetto'!$Q$90,ISBLANK(Obiettivi!$E$61)&lt;&gt;TRUE),FALSE,TRUE)</f>
        <v>1</v>
      </c>
    </row>
    <row r="394" spans="2:18" ht="15" customHeight="1" x14ac:dyDescent="0.2">
      <c r="B394" s="225" t="s">
        <v>384</v>
      </c>
      <c r="C394" s="226"/>
      <c r="D394" s="227"/>
      <c r="E394" s="268"/>
      <c r="F394" s="269"/>
      <c r="G394" s="270"/>
      <c r="H394" s="268"/>
      <c r="I394" s="269"/>
      <c r="J394" s="270"/>
      <c r="K394" s="268"/>
      <c r="L394" s="269"/>
      <c r="M394" s="270"/>
      <c r="Q394" s="2" t="b">
        <f>IF(AND('Anagrafica Progetto'!$Q$84=2,'Anagrafica Progetto'!$Q$90,ISBLANK(Obiettivi!$E$61)&lt;&gt;TRUE),FALSE,TRUE)</f>
        <v>1</v>
      </c>
    </row>
    <row r="395" spans="2:18" ht="30" customHeight="1" x14ac:dyDescent="0.2">
      <c r="B395" s="225" t="s">
        <v>385</v>
      </c>
      <c r="C395" s="226"/>
      <c r="D395" s="227"/>
      <c r="E395" s="266"/>
      <c r="F395" s="266"/>
      <c r="G395" s="266"/>
      <c r="H395" s="266"/>
      <c r="I395" s="266"/>
      <c r="J395" s="266"/>
      <c r="K395" s="266"/>
      <c r="L395" s="266"/>
      <c r="M395" s="266"/>
      <c r="Q395" s="2" t="b">
        <f>IF(AND('Anagrafica Progetto'!$Q$84=2,'Anagrafica Progetto'!$Q$90,ISBLANK(Obiettivi!$E$61)&lt;&gt;TRUE),FALSE,TRUE)</f>
        <v>1</v>
      </c>
    </row>
    <row r="396" spans="2:18" ht="15" customHeight="1" x14ac:dyDescent="0.2">
      <c r="B396" s="225" t="s">
        <v>396</v>
      </c>
      <c r="C396" s="226"/>
      <c r="D396" s="227"/>
      <c r="E396" s="267" t="str">
        <f>IF(E392="","","In transizione")</f>
        <v/>
      </c>
      <c r="F396" s="267"/>
      <c r="G396" s="267"/>
      <c r="H396" s="267" t="str">
        <f>IF(H392="","","In transizione")</f>
        <v/>
      </c>
      <c r="I396" s="267"/>
      <c r="J396" s="267"/>
      <c r="K396" s="267" t="str">
        <f>IF(K392="","","In transizione")</f>
        <v/>
      </c>
      <c r="L396" s="267"/>
      <c r="M396" s="267"/>
      <c r="Q396" s="2" t="b">
        <f>IF(AND('Anagrafica Progetto'!$Q$84=2,'Anagrafica Progetto'!$Q$90,ISBLANK(Obiettivi!$E$61)&lt;&gt;TRUE),FALSE,TRUE)</f>
        <v>1</v>
      </c>
    </row>
    <row r="397" spans="2:18" ht="15" customHeight="1" x14ac:dyDescent="0.2">
      <c r="B397" s="225" t="s">
        <v>386</v>
      </c>
      <c r="C397" s="226"/>
      <c r="D397" s="227"/>
      <c r="E397" s="265"/>
      <c r="F397" s="265"/>
      <c r="G397" s="265"/>
      <c r="H397" s="265"/>
      <c r="I397" s="265"/>
      <c r="J397" s="265"/>
      <c r="K397" s="265"/>
      <c r="L397" s="265"/>
      <c r="M397" s="265"/>
      <c r="Q397" s="2" t="b">
        <f>IF(AND('Anagrafica Progetto'!$Q$84=2,'Anagrafica Progetto'!$Q$90,ISBLANK(Obiettivi!$E$61)&lt;&gt;TRUE),FALSE,TRUE)</f>
        <v>1</v>
      </c>
    </row>
    <row r="398" spans="2:18" ht="15" customHeight="1" x14ac:dyDescent="0.2">
      <c r="B398" s="225">
        <v>2015</v>
      </c>
      <c r="C398" s="226"/>
      <c r="D398" s="227"/>
      <c r="E398" s="265"/>
      <c r="F398" s="265"/>
      <c r="G398" s="265"/>
      <c r="H398" s="265"/>
      <c r="I398" s="265"/>
      <c r="J398" s="265"/>
      <c r="K398" s="265"/>
      <c r="L398" s="265"/>
      <c r="M398" s="265"/>
      <c r="Q398" s="2" t="b">
        <f>IF(AND('Anagrafica Progetto'!$Q$84=2,'Anagrafica Progetto'!$Q$90,R398=FALSE,ISBLANK(Obiettivi!$E$61)&lt;&gt;TRUE),FALSE,TRUE)</f>
        <v>1</v>
      </c>
      <c r="R398" s="2" t="b">
        <f>IF(OR('Anagrafica Progetto'!$H$77="",'Anagrafica Progetto'!$H$80=""),TRUE,IF(AND(B398&gt;=YEAR('Anagrafica Progetto'!$H$77),B398&lt;YEAR('Anagrafica Progetto'!$H$80)),FALSE,TRUE))</f>
        <v>1</v>
      </c>
    </row>
    <row r="399" spans="2:18" ht="15" customHeight="1" x14ac:dyDescent="0.2">
      <c r="B399" s="225">
        <v>2016</v>
      </c>
      <c r="C399" s="226"/>
      <c r="D399" s="227"/>
      <c r="E399" s="265"/>
      <c r="F399" s="265"/>
      <c r="G399" s="265"/>
      <c r="H399" s="265"/>
      <c r="I399" s="265"/>
      <c r="J399" s="265"/>
      <c r="K399" s="265"/>
      <c r="L399" s="265"/>
      <c r="M399" s="265"/>
      <c r="Q399" s="2" t="b">
        <f>IF(AND('Anagrafica Progetto'!$Q$84=2,'Anagrafica Progetto'!$Q$90,R399=FALSE,ISBLANK(Obiettivi!$E$61)&lt;&gt;TRUE),FALSE,TRUE)</f>
        <v>1</v>
      </c>
      <c r="R399" s="2" t="b">
        <f>IF(OR('Anagrafica Progetto'!$H$77="",'Anagrafica Progetto'!$H$80=""),TRUE,IF(AND(B399&gt;=YEAR('Anagrafica Progetto'!$H$77),B399&lt;YEAR('Anagrafica Progetto'!$H$80)),FALSE,TRUE))</f>
        <v>0</v>
      </c>
    </row>
    <row r="400" spans="2:18" ht="15" customHeight="1" x14ac:dyDescent="0.2">
      <c r="B400" s="225">
        <v>2017</v>
      </c>
      <c r="C400" s="226"/>
      <c r="D400" s="227"/>
      <c r="E400" s="265"/>
      <c r="F400" s="265"/>
      <c r="G400" s="265"/>
      <c r="H400" s="265"/>
      <c r="I400" s="265"/>
      <c r="J400" s="265"/>
      <c r="K400" s="265"/>
      <c r="L400" s="265"/>
      <c r="M400" s="265"/>
      <c r="Q400" s="2" t="b">
        <f>IF(AND('Anagrafica Progetto'!$Q$84=2,'Anagrafica Progetto'!$Q$90,R400=FALSE,ISBLANK(Obiettivi!$E$61)&lt;&gt;TRUE),FALSE,TRUE)</f>
        <v>1</v>
      </c>
      <c r="R400" s="2" t="b">
        <f>IF(OR('Anagrafica Progetto'!$H$77="",'Anagrafica Progetto'!$H$80=""),TRUE,IF(AND(B400&gt;=YEAR('Anagrafica Progetto'!$H$77),B400&lt;YEAR('Anagrafica Progetto'!$H$80)),FALSE,TRUE))</f>
        <v>0</v>
      </c>
    </row>
    <row r="401" spans="2:18" ht="15" customHeight="1" x14ac:dyDescent="0.2">
      <c r="B401" s="225">
        <v>2018</v>
      </c>
      <c r="C401" s="226"/>
      <c r="D401" s="227"/>
      <c r="E401" s="265"/>
      <c r="F401" s="265"/>
      <c r="G401" s="265"/>
      <c r="H401" s="265"/>
      <c r="I401" s="265"/>
      <c r="J401" s="265"/>
      <c r="K401" s="265"/>
      <c r="L401" s="265"/>
      <c r="M401" s="265"/>
      <c r="Q401" s="2" t="b">
        <f>IF(AND('Anagrafica Progetto'!$Q$84=2,'Anagrafica Progetto'!$Q$90,R401=FALSE,ISBLANK(Obiettivi!$E$61)&lt;&gt;TRUE),FALSE,TRUE)</f>
        <v>1</v>
      </c>
      <c r="R401" s="2" t="b">
        <f>IF(OR('Anagrafica Progetto'!$H$77="",'Anagrafica Progetto'!$H$80=""),TRUE,IF(AND(B401&gt;=YEAR('Anagrafica Progetto'!$H$77),B401&lt;YEAR('Anagrafica Progetto'!$H$80)),FALSE,TRUE))</f>
        <v>0</v>
      </c>
    </row>
    <row r="402" spans="2:18" ht="15" customHeight="1" x14ac:dyDescent="0.2">
      <c r="B402" s="225">
        <v>2019</v>
      </c>
      <c r="C402" s="226"/>
      <c r="D402" s="227"/>
      <c r="E402" s="265"/>
      <c r="F402" s="265"/>
      <c r="G402" s="265"/>
      <c r="H402" s="265"/>
      <c r="I402" s="265"/>
      <c r="J402" s="265"/>
      <c r="K402" s="265"/>
      <c r="L402" s="265"/>
      <c r="M402" s="265"/>
      <c r="Q402" s="2" t="b">
        <f>IF(AND('Anagrafica Progetto'!$Q$84=2,'Anagrafica Progetto'!$Q$90,R402=FALSE,ISBLANK(Obiettivi!$E$61)&lt;&gt;TRUE),FALSE,TRUE)</f>
        <v>1</v>
      </c>
      <c r="R402" s="2" t="b">
        <f>IF(OR('Anagrafica Progetto'!$H$77="",'Anagrafica Progetto'!$H$80=""),TRUE,IF(AND(B402&gt;=YEAR('Anagrafica Progetto'!$H$77),B402&lt;YEAR('Anagrafica Progetto'!$H$80)),FALSE,TRUE))</f>
        <v>0</v>
      </c>
    </row>
    <row r="403" spans="2:18" ht="15" customHeight="1" x14ac:dyDescent="0.2">
      <c r="B403" s="225">
        <v>2020</v>
      </c>
      <c r="C403" s="226"/>
      <c r="D403" s="227"/>
      <c r="E403" s="265"/>
      <c r="F403" s="265"/>
      <c r="G403" s="265"/>
      <c r="H403" s="265"/>
      <c r="I403" s="265"/>
      <c r="J403" s="265"/>
      <c r="K403" s="265"/>
      <c r="L403" s="265"/>
      <c r="M403" s="265"/>
      <c r="Q403" s="2" t="b">
        <f>IF(AND('Anagrafica Progetto'!$Q$84=2,'Anagrafica Progetto'!$Q$90,R403=FALSE,ISBLANK(Obiettivi!$E$61)&lt;&gt;TRUE),FALSE,TRUE)</f>
        <v>1</v>
      </c>
      <c r="R403" s="2" t="b">
        <f>IF(OR('Anagrafica Progetto'!$H$77="",'Anagrafica Progetto'!$H$80=""),TRUE,IF(AND(B403&gt;=YEAR('Anagrafica Progetto'!$H$77),B403&lt;YEAR('Anagrafica Progetto'!$H$80)),FALSE,TRUE))</f>
        <v>0</v>
      </c>
    </row>
    <row r="404" spans="2:18" ht="15" customHeight="1" x14ac:dyDescent="0.2">
      <c r="B404" s="225">
        <v>2021</v>
      </c>
      <c r="C404" s="226"/>
      <c r="D404" s="227"/>
      <c r="E404" s="265"/>
      <c r="F404" s="265"/>
      <c r="G404" s="265"/>
      <c r="H404" s="265"/>
      <c r="I404" s="265"/>
      <c r="J404" s="265"/>
      <c r="K404" s="265"/>
      <c r="L404" s="265"/>
      <c r="M404" s="265"/>
      <c r="Q404" s="2" t="b">
        <f>IF(AND('Anagrafica Progetto'!$Q$84=2,'Anagrafica Progetto'!$Q$90,R404=FALSE,ISBLANK(Obiettivi!$E$61)&lt;&gt;TRUE),FALSE,TRUE)</f>
        <v>1</v>
      </c>
      <c r="R404" s="2" t="b">
        <f>IF(OR('Anagrafica Progetto'!$H$77="",'Anagrafica Progetto'!$H$80=""),TRUE,IF(AND(B404&gt;=YEAR('Anagrafica Progetto'!$H$77),B404&lt;YEAR('Anagrafica Progetto'!$H$80)),FALSE,TRUE))</f>
        <v>0</v>
      </c>
    </row>
    <row r="405" spans="2:18" ht="15" customHeight="1" x14ac:dyDescent="0.2">
      <c r="B405" s="225">
        <v>2022</v>
      </c>
      <c r="C405" s="226"/>
      <c r="D405" s="227"/>
      <c r="E405" s="265"/>
      <c r="F405" s="265"/>
      <c r="G405" s="265"/>
      <c r="H405" s="265"/>
      <c r="I405" s="265"/>
      <c r="J405" s="265"/>
      <c r="K405" s="265"/>
      <c r="L405" s="265"/>
      <c r="M405" s="265"/>
      <c r="Q405" s="2" t="b">
        <f>IF(AND('Anagrafica Progetto'!$Q$84=2,'Anagrafica Progetto'!$Q$90,R405=FALSE,ISBLANK(Obiettivi!$E$61)&lt;&gt;TRUE),FALSE,TRUE)</f>
        <v>1</v>
      </c>
      <c r="R405" s="2" t="b">
        <f>IF(OR('Anagrafica Progetto'!$H$77="",'Anagrafica Progetto'!$H$80=""),TRUE,IF(AND(B405&gt;=YEAR('Anagrafica Progetto'!$H$77),B405&lt;YEAR('Anagrafica Progetto'!$H$80)),FALSE,TRUE))</f>
        <v>0</v>
      </c>
    </row>
    <row r="406" spans="2:18" ht="15" customHeight="1" x14ac:dyDescent="0.2">
      <c r="B406" s="225" t="s">
        <v>387</v>
      </c>
      <c r="C406" s="226"/>
      <c r="D406" s="227"/>
      <c r="E406" s="265"/>
      <c r="F406" s="265"/>
      <c r="G406" s="265"/>
      <c r="H406" s="265"/>
      <c r="I406" s="265"/>
      <c r="J406" s="265"/>
      <c r="K406" s="265"/>
      <c r="L406" s="265"/>
      <c r="M406" s="265"/>
      <c r="Q406" s="2" t="b">
        <f>IF(AND('Anagrafica Progetto'!$Q$84=2,'Anagrafica Progetto'!$Q$90,ISBLANK(Obiettivi!$E$61)&lt;&gt;TRUE),FALSE,TRUE)</f>
        <v>1</v>
      </c>
    </row>
    <row r="407" spans="2:18" ht="15" customHeight="1" x14ac:dyDescent="0.2">
      <c r="Q407" s="2" t="b">
        <f>IF(AND('Anagrafica Progetto'!$Q$84=2,'Anagrafica Progetto'!$Q$90,ISBLANK(Obiettivi!$E$61)&lt;&gt;TRUE),FALSE,TRUE)</f>
        <v>1</v>
      </c>
    </row>
    <row r="408" spans="2:18" ht="15" customHeight="1" x14ac:dyDescent="0.2">
      <c r="Q408" s="2" t="b">
        <f>IF(AND('Anagrafica Progetto'!$Q$84=2,'Anagrafica Progetto'!$Q$90,ISBLANK(Obiettivi!$E$61)&lt;&gt;TRUE),FALSE,TRUE)</f>
        <v>1</v>
      </c>
    </row>
    <row r="409" spans="2:18" ht="15" customHeight="1" x14ac:dyDescent="0.2">
      <c r="B409" s="177" t="s">
        <v>520</v>
      </c>
      <c r="C409" s="177"/>
      <c r="D409" s="177"/>
      <c r="E409" s="177"/>
      <c r="F409" s="177"/>
      <c r="G409" s="177"/>
      <c r="H409" s="177"/>
      <c r="I409" s="177"/>
      <c r="J409" s="177"/>
      <c r="K409" s="177"/>
      <c r="L409" s="177"/>
      <c r="M409" s="177"/>
      <c r="Q409" s="2" t="b">
        <f>IF(AND('Anagrafica Progetto'!$Q$84=2,'Anagrafica Progetto'!$Q$90,ISBLANK(Obiettivi!$E$64)&lt;&gt;TRUE),FALSE,TRUE)</f>
        <v>1</v>
      </c>
    </row>
    <row r="410" spans="2:18" ht="15" customHeight="1" x14ac:dyDescent="0.2">
      <c r="B410" s="231"/>
      <c r="C410" s="231"/>
      <c r="D410" s="231"/>
      <c r="E410" s="231" t="s">
        <v>528</v>
      </c>
      <c r="F410" s="231"/>
      <c r="G410" s="231"/>
      <c r="H410" s="231" t="s">
        <v>529</v>
      </c>
      <c r="I410" s="231"/>
      <c r="J410" s="231"/>
      <c r="K410" s="231" t="s">
        <v>530</v>
      </c>
      <c r="L410" s="231"/>
      <c r="M410" s="231"/>
      <c r="Q410" s="2" t="b">
        <f>IF(AND('Anagrafica Progetto'!$Q$84=2,'Anagrafica Progetto'!$Q$90,ISBLANK(Obiettivi!$E$64)&lt;&gt;TRUE),FALSE,TRUE)</f>
        <v>1</v>
      </c>
    </row>
    <row r="411" spans="2:18" ht="67.5" customHeight="1" x14ac:dyDescent="0.2">
      <c r="B411" s="225" t="s">
        <v>521</v>
      </c>
      <c r="C411" s="226"/>
      <c r="D411" s="227"/>
      <c r="E411" s="267" t="str">
        <f>IF(Obiettivi!$E$64="","",Obiettivi!$E$64)</f>
        <v/>
      </c>
      <c r="F411" s="267"/>
      <c r="G411" s="267"/>
      <c r="H411" s="267" t="str">
        <f>IF(Obiettivi!$E$65="","",Obiettivi!$E$65)</f>
        <v/>
      </c>
      <c r="I411" s="267"/>
      <c r="J411" s="267"/>
      <c r="K411" s="267" t="str">
        <f>IF(Obiettivi!$E$66="","",Obiettivi!$E$66)</f>
        <v/>
      </c>
      <c r="L411" s="267"/>
      <c r="M411" s="267"/>
      <c r="Q411" s="2" t="b">
        <f>IF(AND('Anagrafica Progetto'!$Q$84=2,'Anagrafica Progetto'!$Q$90,ISBLANK(Obiettivi!$E$64)&lt;&gt;TRUE),FALSE,TRUE)</f>
        <v>1</v>
      </c>
    </row>
    <row r="412" spans="2:18" ht="82.5" customHeight="1" x14ac:dyDescent="0.2">
      <c r="B412" s="225" t="s">
        <v>383</v>
      </c>
      <c r="C412" s="226"/>
      <c r="D412" s="227"/>
      <c r="E412" s="268"/>
      <c r="F412" s="269"/>
      <c r="G412" s="270"/>
      <c r="H412" s="266"/>
      <c r="I412" s="266"/>
      <c r="J412" s="266"/>
      <c r="K412" s="266"/>
      <c r="L412" s="266"/>
      <c r="M412" s="266"/>
      <c r="Q412" s="2" t="b">
        <f>IF(AND('Anagrafica Progetto'!$Q$84=2,'Anagrafica Progetto'!$Q$90,ISBLANK(Obiettivi!$E$64)&lt;&gt;TRUE),FALSE,TRUE)</f>
        <v>1</v>
      </c>
    </row>
    <row r="413" spans="2:18" ht="15" customHeight="1" x14ac:dyDescent="0.2">
      <c r="B413" s="225" t="s">
        <v>384</v>
      </c>
      <c r="C413" s="226"/>
      <c r="D413" s="227"/>
      <c r="E413" s="268"/>
      <c r="F413" s="269"/>
      <c r="G413" s="270"/>
      <c r="H413" s="268"/>
      <c r="I413" s="269"/>
      <c r="J413" s="270"/>
      <c r="K413" s="268"/>
      <c r="L413" s="269"/>
      <c r="M413" s="270"/>
      <c r="Q413" s="2" t="b">
        <f>IF(AND('Anagrafica Progetto'!$Q$84=2,'Anagrafica Progetto'!$Q$90,ISBLANK(Obiettivi!$E$64)&lt;&gt;TRUE),FALSE,TRUE)</f>
        <v>1</v>
      </c>
    </row>
    <row r="414" spans="2:18" ht="30" customHeight="1" x14ac:dyDescent="0.2">
      <c r="B414" s="225" t="s">
        <v>385</v>
      </c>
      <c r="C414" s="226"/>
      <c r="D414" s="227"/>
      <c r="E414" s="266"/>
      <c r="F414" s="266"/>
      <c r="G414" s="266"/>
      <c r="H414" s="266"/>
      <c r="I414" s="266"/>
      <c r="J414" s="266"/>
      <c r="K414" s="266"/>
      <c r="L414" s="266"/>
      <c r="M414" s="266"/>
      <c r="Q414" s="2" t="b">
        <f>IF(AND('Anagrafica Progetto'!$Q$84=2,'Anagrafica Progetto'!$Q$90,ISBLANK(Obiettivi!$E$64)&lt;&gt;TRUE),FALSE,TRUE)</f>
        <v>1</v>
      </c>
    </row>
    <row r="415" spans="2:18" ht="15" customHeight="1" x14ac:dyDescent="0.2">
      <c r="B415" s="225" t="s">
        <v>396</v>
      </c>
      <c r="C415" s="226"/>
      <c r="D415" s="227"/>
      <c r="E415" s="267" t="str">
        <f>IF(E411="","","In transizione")</f>
        <v/>
      </c>
      <c r="F415" s="267"/>
      <c r="G415" s="267"/>
      <c r="H415" s="267" t="str">
        <f>IF(H411="","","In transizione")</f>
        <v/>
      </c>
      <c r="I415" s="267"/>
      <c r="J415" s="267"/>
      <c r="K415" s="267" t="str">
        <f>IF(K411="","","In transizione")</f>
        <v/>
      </c>
      <c r="L415" s="267"/>
      <c r="M415" s="267"/>
      <c r="Q415" s="2" t="b">
        <f>IF(AND('Anagrafica Progetto'!$Q$84=2,'Anagrafica Progetto'!$Q$90,ISBLANK(Obiettivi!$E$64)&lt;&gt;TRUE),FALSE,TRUE)</f>
        <v>1</v>
      </c>
    </row>
    <row r="416" spans="2:18" ht="15" customHeight="1" x14ac:dyDescent="0.2">
      <c r="B416" s="225" t="s">
        <v>386</v>
      </c>
      <c r="C416" s="226"/>
      <c r="D416" s="227"/>
      <c r="E416" s="265"/>
      <c r="F416" s="265"/>
      <c r="G416" s="265"/>
      <c r="H416" s="265"/>
      <c r="I416" s="265"/>
      <c r="J416" s="265"/>
      <c r="K416" s="265"/>
      <c r="L416" s="265"/>
      <c r="M416" s="265"/>
      <c r="Q416" s="2" t="b">
        <f>IF(AND('Anagrafica Progetto'!$Q$84=2,'Anagrafica Progetto'!$Q$90,ISBLANK(Obiettivi!$E$64)&lt;&gt;TRUE),FALSE,TRUE)</f>
        <v>1</v>
      </c>
    </row>
    <row r="417" spans="2:18" ht="15" customHeight="1" x14ac:dyDescent="0.2">
      <c r="B417" s="225">
        <v>2015</v>
      </c>
      <c r="C417" s="226"/>
      <c r="D417" s="227"/>
      <c r="E417" s="265"/>
      <c r="F417" s="265"/>
      <c r="G417" s="265"/>
      <c r="H417" s="265"/>
      <c r="I417" s="265"/>
      <c r="J417" s="265"/>
      <c r="K417" s="265"/>
      <c r="L417" s="265"/>
      <c r="M417" s="265"/>
      <c r="Q417" s="2" t="b">
        <f>IF(AND('Anagrafica Progetto'!$Q$84=2,'Anagrafica Progetto'!$Q$90,R417=FALSE,ISBLANK(Obiettivi!$E$64)&lt;&gt;TRUE),FALSE,TRUE)</f>
        <v>1</v>
      </c>
      <c r="R417" s="2" t="b">
        <f>IF(OR('Anagrafica Progetto'!$H$77="",'Anagrafica Progetto'!$H$80=""),TRUE,IF(AND(B417&gt;=YEAR('Anagrafica Progetto'!$H$77),B417&lt;YEAR('Anagrafica Progetto'!$H$80)),FALSE,TRUE))</f>
        <v>1</v>
      </c>
    </row>
    <row r="418" spans="2:18" ht="15" customHeight="1" x14ac:dyDescent="0.2">
      <c r="B418" s="225">
        <v>2016</v>
      </c>
      <c r="C418" s="226"/>
      <c r="D418" s="227"/>
      <c r="E418" s="265"/>
      <c r="F418" s="265"/>
      <c r="G418" s="265"/>
      <c r="H418" s="265"/>
      <c r="I418" s="265"/>
      <c r="J418" s="265"/>
      <c r="K418" s="265"/>
      <c r="L418" s="265"/>
      <c r="M418" s="265"/>
      <c r="Q418" s="2" t="b">
        <f>IF(AND('Anagrafica Progetto'!$Q$84=2,'Anagrafica Progetto'!$Q$90,R418=FALSE,ISBLANK(Obiettivi!$E$64)&lt;&gt;TRUE),FALSE,TRUE)</f>
        <v>1</v>
      </c>
      <c r="R418" s="2" t="b">
        <f>IF(OR('Anagrafica Progetto'!$H$77="",'Anagrafica Progetto'!$H$80=""),TRUE,IF(AND(B418&gt;=YEAR('Anagrafica Progetto'!$H$77),B418&lt;YEAR('Anagrafica Progetto'!$H$80)),FALSE,TRUE))</f>
        <v>0</v>
      </c>
    </row>
    <row r="419" spans="2:18" ht="15" customHeight="1" x14ac:dyDescent="0.2">
      <c r="B419" s="225">
        <v>2017</v>
      </c>
      <c r="C419" s="226"/>
      <c r="D419" s="227"/>
      <c r="E419" s="265"/>
      <c r="F419" s="265"/>
      <c r="G419" s="265"/>
      <c r="H419" s="265"/>
      <c r="I419" s="265"/>
      <c r="J419" s="265"/>
      <c r="K419" s="265"/>
      <c r="L419" s="265"/>
      <c r="M419" s="265"/>
      <c r="Q419" s="2" t="b">
        <f>IF(AND('Anagrafica Progetto'!$Q$84=2,'Anagrafica Progetto'!$Q$90,R419=FALSE,ISBLANK(Obiettivi!$E$64)&lt;&gt;TRUE),FALSE,TRUE)</f>
        <v>1</v>
      </c>
      <c r="R419" s="2" t="b">
        <f>IF(OR('Anagrafica Progetto'!$H$77="",'Anagrafica Progetto'!$H$80=""),TRUE,IF(AND(B419&gt;=YEAR('Anagrafica Progetto'!$H$77),B419&lt;YEAR('Anagrafica Progetto'!$H$80)),FALSE,TRUE))</f>
        <v>0</v>
      </c>
    </row>
    <row r="420" spans="2:18" ht="15" customHeight="1" x14ac:dyDescent="0.2">
      <c r="B420" s="225">
        <v>2018</v>
      </c>
      <c r="C420" s="226"/>
      <c r="D420" s="227"/>
      <c r="E420" s="265"/>
      <c r="F420" s="265"/>
      <c r="G420" s="265"/>
      <c r="H420" s="265"/>
      <c r="I420" s="265"/>
      <c r="J420" s="265"/>
      <c r="K420" s="265"/>
      <c r="L420" s="265"/>
      <c r="M420" s="265"/>
      <c r="Q420" s="2" t="b">
        <f>IF(AND('Anagrafica Progetto'!$Q$84=2,'Anagrafica Progetto'!$Q$90,R420=FALSE,ISBLANK(Obiettivi!$E$64)&lt;&gt;TRUE),FALSE,TRUE)</f>
        <v>1</v>
      </c>
      <c r="R420" s="2" t="b">
        <f>IF(OR('Anagrafica Progetto'!$H$77="",'Anagrafica Progetto'!$H$80=""),TRUE,IF(AND(B420&gt;=YEAR('Anagrafica Progetto'!$H$77),B420&lt;YEAR('Anagrafica Progetto'!$H$80)),FALSE,TRUE))</f>
        <v>0</v>
      </c>
    </row>
    <row r="421" spans="2:18" ht="15" customHeight="1" x14ac:dyDescent="0.2">
      <c r="B421" s="225">
        <v>2019</v>
      </c>
      <c r="C421" s="226"/>
      <c r="D421" s="227"/>
      <c r="E421" s="265"/>
      <c r="F421" s="265"/>
      <c r="G421" s="265"/>
      <c r="H421" s="265"/>
      <c r="I421" s="265"/>
      <c r="J421" s="265"/>
      <c r="K421" s="265"/>
      <c r="L421" s="265"/>
      <c r="M421" s="265"/>
      <c r="Q421" s="2" t="b">
        <f>IF(AND('Anagrafica Progetto'!$Q$84=2,'Anagrafica Progetto'!$Q$90,R421=FALSE,ISBLANK(Obiettivi!$E$64)&lt;&gt;TRUE),FALSE,TRUE)</f>
        <v>1</v>
      </c>
      <c r="R421" s="2" t="b">
        <f>IF(OR('Anagrafica Progetto'!$H$77="",'Anagrafica Progetto'!$H$80=""),TRUE,IF(AND(B421&gt;=YEAR('Anagrafica Progetto'!$H$77),B421&lt;YEAR('Anagrafica Progetto'!$H$80)),FALSE,TRUE))</f>
        <v>0</v>
      </c>
    </row>
    <row r="422" spans="2:18" ht="15" customHeight="1" x14ac:dyDescent="0.2">
      <c r="B422" s="225">
        <v>2020</v>
      </c>
      <c r="C422" s="226"/>
      <c r="D422" s="227"/>
      <c r="E422" s="265"/>
      <c r="F422" s="265"/>
      <c r="G422" s="265"/>
      <c r="H422" s="265"/>
      <c r="I422" s="265"/>
      <c r="J422" s="265"/>
      <c r="K422" s="265"/>
      <c r="L422" s="265"/>
      <c r="M422" s="265"/>
      <c r="Q422" s="2" t="b">
        <f>IF(AND('Anagrafica Progetto'!$Q$84=2,'Anagrafica Progetto'!$Q$90,R422=FALSE,ISBLANK(Obiettivi!$E$64)&lt;&gt;TRUE),FALSE,TRUE)</f>
        <v>1</v>
      </c>
      <c r="R422" s="2" t="b">
        <f>IF(OR('Anagrafica Progetto'!$H$77="",'Anagrafica Progetto'!$H$80=""),TRUE,IF(AND(B422&gt;=YEAR('Anagrafica Progetto'!$H$77),B422&lt;YEAR('Anagrafica Progetto'!$H$80)),FALSE,TRUE))</f>
        <v>0</v>
      </c>
    </row>
    <row r="423" spans="2:18" ht="15" customHeight="1" x14ac:dyDescent="0.2">
      <c r="B423" s="225">
        <v>2021</v>
      </c>
      <c r="C423" s="226"/>
      <c r="D423" s="227"/>
      <c r="E423" s="265"/>
      <c r="F423" s="265"/>
      <c r="G423" s="265"/>
      <c r="H423" s="265"/>
      <c r="I423" s="265"/>
      <c r="J423" s="265"/>
      <c r="K423" s="265"/>
      <c r="L423" s="265"/>
      <c r="M423" s="265"/>
      <c r="Q423" s="2" t="b">
        <f>IF(AND('Anagrafica Progetto'!$Q$84=2,'Anagrafica Progetto'!$Q$90,R423=FALSE,ISBLANK(Obiettivi!$E$64)&lt;&gt;TRUE),FALSE,TRUE)</f>
        <v>1</v>
      </c>
      <c r="R423" s="2" t="b">
        <f>IF(OR('Anagrafica Progetto'!$H$77="",'Anagrafica Progetto'!$H$80=""),TRUE,IF(AND(B423&gt;=YEAR('Anagrafica Progetto'!$H$77),B423&lt;YEAR('Anagrafica Progetto'!$H$80)),FALSE,TRUE))</f>
        <v>0</v>
      </c>
    </row>
    <row r="424" spans="2:18" ht="15" customHeight="1" x14ac:dyDescent="0.2">
      <c r="B424" s="225">
        <v>2022</v>
      </c>
      <c r="C424" s="226"/>
      <c r="D424" s="227"/>
      <c r="E424" s="265"/>
      <c r="F424" s="265"/>
      <c r="G424" s="265"/>
      <c r="H424" s="265"/>
      <c r="I424" s="265"/>
      <c r="J424" s="265"/>
      <c r="K424" s="265"/>
      <c r="L424" s="265"/>
      <c r="M424" s="265"/>
      <c r="Q424" s="2" t="b">
        <f>IF(AND('Anagrafica Progetto'!$Q$84=2,'Anagrafica Progetto'!$Q$90,R424=FALSE,ISBLANK(Obiettivi!$E$64)&lt;&gt;TRUE),FALSE,TRUE)</f>
        <v>1</v>
      </c>
      <c r="R424" s="2" t="b">
        <f>IF(OR('Anagrafica Progetto'!$H$77="",'Anagrafica Progetto'!$H$80=""),TRUE,IF(AND(B424&gt;=YEAR('Anagrafica Progetto'!$H$77),B424&lt;YEAR('Anagrafica Progetto'!$H$80)),FALSE,TRUE))</f>
        <v>0</v>
      </c>
    </row>
    <row r="425" spans="2:18" ht="15" customHeight="1" x14ac:dyDescent="0.2">
      <c r="B425" s="225" t="s">
        <v>387</v>
      </c>
      <c r="C425" s="226"/>
      <c r="D425" s="227"/>
      <c r="E425" s="265"/>
      <c r="F425" s="265"/>
      <c r="G425" s="265"/>
      <c r="H425" s="265"/>
      <c r="I425" s="265"/>
      <c r="J425" s="265"/>
      <c r="K425" s="265"/>
      <c r="L425" s="265"/>
      <c r="M425" s="265"/>
      <c r="Q425" s="2" t="b">
        <f>IF(AND('Anagrafica Progetto'!$Q$84=2,'Anagrafica Progetto'!$Q$90,ISBLANK(Obiettivi!$E$64)&lt;&gt;TRUE),FALSE,TRUE)</f>
        <v>1</v>
      </c>
    </row>
    <row r="426" spans="2:18" ht="15" customHeight="1" x14ac:dyDescent="0.2">
      <c r="Q426" s="2" t="b">
        <f>IF(AND('Anagrafica Progetto'!$Q$84=2,'Anagrafica Progetto'!$Q$90,ISBLANK(Obiettivi!$E$64)&lt;&gt;TRUE),FALSE,TRUE)</f>
        <v>1</v>
      </c>
    </row>
    <row r="427" spans="2:18" ht="15" customHeight="1" x14ac:dyDescent="0.2">
      <c r="Q427" s="2" t="b">
        <f>IF(AND('Anagrafica Progetto'!$Q$84=2,'Anagrafica Progetto'!$Q$90,ISBLANK(Obiettivi!$E$64)&lt;&gt;TRUE),FALSE,TRUE)</f>
        <v>1</v>
      </c>
    </row>
    <row r="428" spans="2:18" ht="15" customHeight="1" x14ac:dyDescent="0.2">
      <c r="B428" s="177" t="s">
        <v>520</v>
      </c>
      <c r="C428" s="177"/>
      <c r="D428" s="177"/>
      <c r="E428" s="177"/>
      <c r="F428" s="177"/>
      <c r="G428" s="177"/>
      <c r="H428" s="177"/>
      <c r="I428" s="177"/>
      <c r="J428" s="177"/>
      <c r="K428" s="177"/>
      <c r="L428" s="177"/>
      <c r="M428" s="177"/>
      <c r="Q428" s="2" t="b">
        <f>IF(AND('Anagrafica Progetto'!$Q$84=2,'Anagrafica Progetto'!$Q$90,ISBLANK(Obiettivi!$E$67)&lt;&gt;TRUE),FALSE,TRUE)</f>
        <v>1</v>
      </c>
    </row>
    <row r="429" spans="2:18" ht="15" customHeight="1" x14ac:dyDescent="0.2">
      <c r="B429" s="231"/>
      <c r="C429" s="231"/>
      <c r="D429" s="231"/>
      <c r="E429" s="231" t="s">
        <v>531</v>
      </c>
      <c r="F429" s="231"/>
      <c r="G429" s="231"/>
      <c r="H429" s="231" t="s">
        <v>532</v>
      </c>
      <c r="I429" s="231"/>
      <c r="J429" s="231"/>
      <c r="K429" s="231" t="s">
        <v>533</v>
      </c>
      <c r="L429" s="231"/>
      <c r="M429" s="231"/>
      <c r="Q429" s="2" t="b">
        <f>IF(AND('Anagrafica Progetto'!$Q$84=2,'Anagrafica Progetto'!$Q$90,ISBLANK(Obiettivi!$E$67)&lt;&gt;TRUE),FALSE,TRUE)</f>
        <v>1</v>
      </c>
    </row>
    <row r="430" spans="2:18" ht="67.5" customHeight="1" x14ac:dyDescent="0.2">
      <c r="B430" s="225" t="s">
        <v>521</v>
      </c>
      <c r="C430" s="226"/>
      <c r="D430" s="227"/>
      <c r="E430" s="267" t="str">
        <f>IF(Obiettivi!$E$67="","",Obiettivi!$E$67)</f>
        <v/>
      </c>
      <c r="F430" s="267"/>
      <c r="G430" s="267"/>
      <c r="H430" s="267" t="str">
        <f>IF(Obiettivi!$E$68="","",Obiettivi!$E$68)</f>
        <v/>
      </c>
      <c r="I430" s="267"/>
      <c r="J430" s="267"/>
      <c r="K430" s="267" t="str">
        <f>IF(Obiettivi!$E$69="","",Obiettivi!$E$69)</f>
        <v/>
      </c>
      <c r="L430" s="267"/>
      <c r="M430" s="267"/>
      <c r="Q430" s="2" t="b">
        <f>IF(AND('Anagrafica Progetto'!$Q$84=2,'Anagrafica Progetto'!$Q$90,ISBLANK(Obiettivi!$E$67)&lt;&gt;TRUE),FALSE,TRUE)</f>
        <v>1</v>
      </c>
    </row>
    <row r="431" spans="2:18" ht="82.5" customHeight="1" x14ac:dyDescent="0.2">
      <c r="B431" s="225" t="s">
        <v>383</v>
      </c>
      <c r="C431" s="226"/>
      <c r="D431" s="227"/>
      <c r="E431" s="268"/>
      <c r="F431" s="269"/>
      <c r="G431" s="270"/>
      <c r="H431" s="266"/>
      <c r="I431" s="266"/>
      <c r="J431" s="266"/>
      <c r="K431" s="266"/>
      <c r="L431" s="266"/>
      <c r="M431" s="266"/>
      <c r="Q431" s="2" t="b">
        <f>IF(AND('Anagrafica Progetto'!$Q$84=2,'Anagrafica Progetto'!$Q$90,ISBLANK(Obiettivi!$E$67)&lt;&gt;TRUE),FALSE,TRUE)</f>
        <v>1</v>
      </c>
    </row>
    <row r="432" spans="2:18" ht="15" customHeight="1" x14ac:dyDescent="0.2">
      <c r="B432" s="225" t="s">
        <v>384</v>
      </c>
      <c r="C432" s="226"/>
      <c r="D432" s="227"/>
      <c r="E432" s="268"/>
      <c r="F432" s="269"/>
      <c r="G432" s="270"/>
      <c r="H432" s="268"/>
      <c r="I432" s="269"/>
      <c r="J432" s="270"/>
      <c r="K432" s="268"/>
      <c r="L432" s="269"/>
      <c r="M432" s="270"/>
      <c r="Q432" s="2" t="b">
        <f>IF(AND('Anagrafica Progetto'!$Q$84=2,'Anagrafica Progetto'!$Q$90,ISBLANK(Obiettivi!$E$67)&lt;&gt;TRUE),FALSE,TRUE)</f>
        <v>1</v>
      </c>
    </row>
    <row r="433" spans="2:18" ht="30" customHeight="1" x14ac:dyDescent="0.2">
      <c r="B433" s="225" t="s">
        <v>385</v>
      </c>
      <c r="C433" s="226"/>
      <c r="D433" s="227"/>
      <c r="E433" s="266"/>
      <c r="F433" s="266"/>
      <c r="G433" s="266"/>
      <c r="H433" s="266"/>
      <c r="I433" s="266"/>
      <c r="J433" s="266"/>
      <c r="K433" s="266"/>
      <c r="L433" s="266"/>
      <c r="M433" s="266"/>
      <c r="Q433" s="2" t="b">
        <f>IF(AND('Anagrafica Progetto'!$Q$84=2,'Anagrafica Progetto'!$Q$90,ISBLANK(Obiettivi!$E$67)&lt;&gt;TRUE),FALSE,TRUE)</f>
        <v>1</v>
      </c>
    </row>
    <row r="434" spans="2:18" ht="15" customHeight="1" x14ac:dyDescent="0.2">
      <c r="B434" s="225" t="s">
        <v>396</v>
      </c>
      <c r="C434" s="226"/>
      <c r="D434" s="227"/>
      <c r="E434" s="267" t="str">
        <f>IF(E430="","","In transizione")</f>
        <v/>
      </c>
      <c r="F434" s="267"/>
      <c r="G434" s="267"/>
      <c r="H434" s="267" t="str">
        <f>IF(H430="","","In transizione")</f>
        <v/>
      </c>
      <c r="I434" s="267"/>
      <c r="J434" s="267"/>
      <c r="K434" s="267" t="str">
        <f>IF(K430="","","In transizione")</f>
        <v/>
      </c>
      <c r="L434" s="267"/>
      <c r="M434" s="267"/>
      <c r="Q434" s="2" t="b">
        <f>IF(AND('Anagrafica Progetto'!$Q$84=2,'Anagrafica Progetto'!$Q$90,ISBLANK(Obiettivi!$E$67)&lt;&gt;TRUE),FALSE,TRUE)</f>
        <v>1</v>
      </c>
    </row>
    <row r="435" spans="2:18" ht="15" customHeight="1" x14ac:dyDescent="0.2">
      <c r="B435" s="225" t="s">
        <v>386</v>
      </c>
      <c r="C435" s="226"/>
      <c r="D435" s="227"/>
      <c r="E435" s="265"/>
      <c r="F435" s="265"/>
      <c r="G435" s="265"/>
      <c r="H435" s="265"/>
      <c r="I435" s="265"/>
      <c r="J435" s="265"/>
      <c r="K435" s="265"/>
      <c r="L435" s="265"/>
      <c r="M435" s="265"/>
      <c r="Q435" s="2" t="b">
        <f>IF(AND('Anagrafica Progetto'!$Q$84=2,'Anagrafica Progetto'!$Q$90,ISBLANK(Obiettivi!$E$67)&lt;&gt;TRUE),FALSE,TRUE)</f>
        <v>1</v>
      </c>
    </row>
    <row r="436" spans="2:18" ht="15" customHeight="1" x14ac:dyDescent="0.2">
      <c r="B436" s="225">
        <v>2015</v>
      </c>
      <c r="C436" s="226"/>
      <c r="D436" s="227"/>
      <c r="E436" s="265"/>
      <c r="F436" s="265"/>
      <c r="G436" s="265"/>
      <c r="H436" s="265"/>
      <c r="I436" s="265"/>
      <c r="J436" s="265"/>
      <c r="K436" s="265"/>
      <c r="L436" s="265"/>
      <c r="M436" s="265"/>
      <c r="Q436" s="2" t="b">
        <f>IF(AND('Anagrafica Progetto'!$Q$84=2,'Anagrafica Progetto'!$Q$90,R436=FALSE,ISBLANK(Obiettivi!$E$67)&lt;&gt;TRUE),FALSE,TRUE)</f>
        <v>1</v>
      </c>
      <c r="R436" s="2" t="b">
        <f>IF(OR('Anagrafica Progetto'!$H$77="",'Anagrafica Progetto'!$H$80=""),TRUE,IF(AND(B436&gt;=YEAR('Anagrafica Progetto'!$H$77),B436&lt;YEAR('Anagrafica Progetto'!$H$80)),FALSE,TRUE))</f>
        <v>1</v>
      </c>
    </row>
    <row r="437" spans="2:18" ht="15" customHeight="1" x14ac:dyDescent="0.2">
      <c r="B437" s="225">
        <v>2016</v>
      </c>
      <c r="C437" s="226"/>
      <c r="D437" s="227"/>
      <c r="E437" s="265"/>
      <c r="F437" s="265"/>
      <c r="G437" s="265"/>
      <c r="H437" s="265"/>
      <c r="I437" s="265"/>
      <c r="J437" s="265"/>
      <c r="K437" s="265"/>
      <c r="L437" s="265"/>
      <c r="M437" s="265"/>
      <c r="Q437" s="2" t="b">
        <f>IF(AND('Anagrafica Progetto'!$Q$84=2,'Anagrafica Progetto'!$Q$90,R437=FALSE,ISBLANK(Obiettivi!$E$67)&lt;&gt;TRUE),FALSE,TRUE)</f>
        <v>1</v>
      </c>
      <c r="R437" s="2" t="b">
        <f>IF(OR('Anagrafica Progetto'!$H$77="",'Anagrafica Progetto'!$H$80=""),TRUE,IF(AND(B437&gt;=YEAR('Anagrafica Progetto'!$H$77),B437&lt;YEAR('Anagrafica Progetto'!$H$80)),FALSE,TRUE))</f>
        <v>0</v>
      </c>
    </row>
    <row r="438" spans="2:18" ht="15" customHeight="1" x14ac:dyDescent="0.2">
      <c r="B438" s="225">
        <v>2017</v>
      </c>
      <c r="C438" s="226"/>
      <c r="D438" s="227"/>
      <c r="E438" s="265"/>
      <c r="F438" s="265"/>
      <c r="G438" s="265"/>
      <c r="H438" s="265"/>
      <c r="I438" s="265"/>
      <c r="J438" s="265"/>
      <c r="K438" s="265"/>
      <c r="L438" s="265"/>
      <c r="M438" s="265"/>
      <c r="Q438" s="2" t="b">
        <f>IF(AND('Anagrafica Progetto'!$Q$84=2,'Anagrafica Progetto'!$Q$90,R438=FALSE,ISBLANK(Obiettivi!$E$67)&lt;&gt;TRUE),FALSE,TRUE)</f>
        <v>1</v>
      </c>
      <c r="R438" s="2" t="b">
        <f>IF(OR('Anagrafica Progetto'!$H$77="",'Anagrafica Progetto'!$H$80=""),TRUE,IF(AND(B438&gt;=YEAR('Anagrafica Progetto'!$H$77),B438&lt;YEAR('Anagrafica Progetto'!$H$80)),FALSE,TRUE))</f>
        <v>0</v>
      </c>
    </row>
    <row r="439" spans="2:18" ht="15" customHeight="1" x14ac:dyDescent="0.2">
      <c r="B439" s="225">
        <v>2018</v>
      </c>
      <c r="C439" s="226"/>
      <c r="D439" s="227"/>
      <c r="E439" s="265"/>
      <c r="F439" s="265"/>
      <c r="G439" s="265"/>
      <c r="H439" s="265"/>
      <c r="I439" s="265"/>
      <c r="J439" s="265"/>
      <c r="K439" s="265"/>
      <c r="L439" s="265"/>
      <c r="M439" s="265"/>
      <c r="Q439" s="2" t="b">
        <f>IF(AND('Anagrafica Progetto'!$Q$84=2,'Anagrafica Progetto'!$Q$90,R439=FALSE,ISBLANK(Obiettivi!$E$67)&lt;&gt;TRUE),FALSE,TRUE)</f>
        <v>1</v>
      </c>
      <c r="R439" s="2" t="b">
        <f>IF(OR('Anagrafica Progetto'!$H$77="",'Anagrafica Progetto'!$H$80=""),TRUE,IF(AND(B439&gt;=YEAR('Anagrafica Progetto'!$H$77),B439&lt;YEAR('Anagrafica Progetto'!$H$80)),FALSE,TRUE))</f>
        <v>0</v>
      </c>
    </row>
    <row r="440" spans="2:18" ht="15" customHeight="1" x14ac:dyDescent="0.2">
      <c r="B440" s="225">
        <v>2019</v>
      </c>
      <c r="C440" s="226"/>
      <c r="D440" s="227"/>
      <c r="E440" s="265"/>
      <c r="F440" s="265"/>
      <c r="G440" s="265"/>
      <c r="H440" s="265"/>
      <c r="I440" s="265"/>
      <c r="J440" s="265"/>
      <c r="K440" s="265"/>
      <c r="L440" s="265"/>
      <c r="M440" s="265"/>
      <c r="Q440" s="2" t="b">
        <f>IF(AND('Anagrafica Progetto'!$Q$84=2,'Anagrafica Progetto'!$Q$90,R440=FALSE,ISBLANK(Obiettivi!$E$67)&lt;&gt;TRUE),FALSE,TRUE)</f>
        <v>1</v>
      </c>
      <c r="R440" s="2" t="b">
        <f>IF(OR('Anagrafica Progetto'!$H$77="",'Anagrafica Progetto'!$H$80=""),TRUE,IF(AND(B440&gt;=YEAR('Anagrafica Progetto'!$H$77),B440&lt;YEAR('Anagrafica Progetto'!$H$80)),FALSE,TRUE))</f>
        <v>0</v>
      </c>
    </row>
    <row r="441" spans="2:18" ht="15" customHeight="1" x14ac:dyDescent="0.2">
      <c r="B441" s="225">
        <v>2020</v>
      </c>
      <c r="C441" s="226"/>
      <c r="D441" s="227"/>
      <c r="E441" s="265"/>
      <c r="F441" s="265"/>
      <c r="G441" s="265"/>
      <c r="H441" s="265"/>
      <c r="I441" s="265"/>
      <c r="J441" s="265"/>
      <c r="K441" s="265"/>
      <c r="L441" s="265"/>
      <c r="M441" s="265"/>
      <c r="Q441" s="2" t="b">
        <f>IF(AND('Anagrafica Progetto'!$Q$84=2,'Anagrafica Progetto'!$Q$90,R441=FALSE,ISBLANK(Obiettivi!$E$67)&lt;&gt;TRUE),FALSE,TRUE)</f>
        <v>1</v>
      </c>
      <c r="R441" s="2" t="b">
        <f>IF(OR('Anagrafica Progetto'!$H$77="",'Anagrafica Progetto'!$H$80=""),TRUE,IF(AND(B441&gt;=YEAR('Anagrafica Progetto'!$H$77),B441&lt;YEAR('Anagrafica Progetto'!$H$80)),FALSE,TRUE))</f>
        <v>0</v>
      </c>
    </row>
    <row r="442" spans="2:18" ht="15" customHeight="1" x14ac:dyDescent="0.2">
      <c r="B442" s="225">
        <v>2021</v>
      </c>
      <c r="C442" s="226"/>
      <c r="D442" s="227"/>
      <c r="E442" s="265"/>
      <c r="F442" s="265"/>
      <c r="G442" s="265"/>
      <c r="H442" s="265"/>
      <c r="I442" s="265"/>
      <c r="J442" s="265"/>
      <c r="K442" s="265"/>
      <c r="L442" s="265"/>
      <c r="M442" s="265"/>
      <c r="Q442" s="2" t="b">
        <f>IF(AND('Anagrafica Progetto'!$Q$84=2,'Anagrafica Progetto'!$Q$90,R442=FALSE,ISBLANK(Obiettivi!$E$67)&lt;&gt;TRUE),FALSE,TRUE)</f>
        <v>1</v>
      </c>
      <c r="R442" s="2" t="b">
        <f>IF(OR('Anagrafica Progetto'!$H$77="",'Anagrafica Progetto'!$H$80=""),TRUE,IF(AND(B442&gt;=YEAR('Anagrafica Progetto'!$H$77),B442&lt;YEAR('Anagrafica Progetto'!$H$80)),FALSE,TRUE))</f>
        <v>0</v>
      </c>
    </row>
    <row r="443" spans="2:18" ht="15" customHeight="1" x14ac:dyDescent="0.2">
      <c r="B443" s="225">
        <v>2022</v>
      </c>
      <c r="C443" s="226"/>
      <c r="D443" s="227"/>
      <c r="E443" s="265"/>
      <c r="F443" s="265"/>
      <c r="G443" s="265"/>
      <c r="H443" s="265"/>
      <c r="I443" s="265"/>
      <c r="J443" s="265"/>
      <c r="K443" s="265"/>
      <c r="L443" s="265"/>
      <c r="M443" s="265"/>
      <c r="Q443" s="2" t="b">
        <f>IF(AND('Anagrafica Progetto'!$Q$84=2,'Anagrafica Progetto'!$Q$90,R443=FALSE,ISBLANK(Obiettivi!$E$67)&lt;&gt;TRUE),FALSE,TRUE)</f>
        <v>1</v>
      </c>
      <c r="R443" s="2" t="b">
        <f>IF(OR('Anagrafica Progetto'!$H$77="",'Anagrafica Progetto'!$H$80=""),TRUE,IF(AND(B443&gt;=YEAR('Anagrafica Progetto'!$H$77),B443&lt;YEAR('Anagrafica Progetto'!$H$80)),FALSE,TRUE))</f>
        <v>0</v>
      </c>
    </row>
    <row r="444" spans="2:18" ht="15" customHeight="1" x14ac:dyDescent="0.2">
      <c r="B444" s="225" t="s">
        <v>387</v>
      </c>
      <c r="C444" s="226"/>
      <c r="D444" s="227"/>
      <c r="E444" s="265"/>
      <c r="F444" s="265"/>
      <c r="G444" s="265"/>
      <c r="H444" s="265"/>
      <c r="I444" s="265"/>
      <c r="J444" s="265"/>
      <c r="K444" s="265"/>
      <c r="L444" s="265"/>
      <c r="M444" s="265"/>
      <c r="Q444" s="2" t="b">
        <f>IF(AND('Anagrafica Progetto'!$Q$84=2,'Anagrafica Progetto'!$Q$90,ISBLANK(Obiettivi!$E$67)&lt;&gt;TRUE),FALSE,TRUE)</f>
        <v>1</v>
      </c>
    </row>
    <row r="445" spans="2:18" ht="15" customHeight="1" x14ac:dyDescent="0.2">
      <c r="Q445" s="2" t="b">
        <f>IF(AND('Anagrafica Progetto'!$Q$84=2,'Anagrafica Progetto'!$Q$90,ISBLANK(Obiettivi!$E$67)&lt;&gt;TRUE),FALSE,TRUE)</f>
        <v>1</v>
      </c>
    </row>
    <row r="446" spans="2:18" ht="15" customHeight="1" x14ac:dyDescent="0.2">
      <c r="Q446" s="2" t="b">
        <f>IF(AND('Anagrafica Progetto'!$Q$84=2,'Anagrafica Progetto'!$Q$90,ISBLANK(Obiettivi!$E$67)&lt;&gt;TRUE),FALSE,TRUE)</f>
        <v>1</v>
      </c>
    </row>
    <row r="447" spans="2:18" ht="15" customHeight="1" x14ac:dyDescent="0.2">
      <c r="B447" s="177" t="s">
        <v>520</v>
      </c>
      <c r="C447" s="177"/>
      <c r="D447" s="177"/>
      <c r="E447" s="177"/>
      <c r="F447" s="177"/>
      <c r="G447" s="177"/>
      <c r="H447" s="177"/>
      <c r="I447" s="177"/>
      <c r="J447" s="177"/>
      <c r="K447" s="177"/>
      <c r="L447" s="177"/>
      <c r="M447" s="177"/>
      <c r="Q447" s="2" t="b">
        <f>IF(AND('Anagrafica Progetto'!$Q$84=2,'Anagrafica Progetto'!$Q$90,ISBLANK(Obiettivi!$E$70)&lt;&gt;TRUE),FALSE,TRUE)</f>
        <v>1</v>
      </c>
    </row>
    <row r="448" spans="2:18" ht="15" customHeight="1" x14ac:dyDescent="0.2">
      <c r="B448" s="231"/>
      <c r="C448" s="231"/>
      <c r="D448" s="231"/>
      <c r="E448" s="231" t="s">
        <v>534</v>
      </c>
      <c r="F448" s="231"/>
      <c r="G448" s="231"/>
      <c r="H448" s="231" t="s">
        <v>535</v>
      </c>
      <c r="I448" s="231"/>
      <c r="J448" s="231"/>
      <c r="K448" s="231" t="s">
        <v>536</v>
      </c>
      <c r="L448" s="231"/>
      <c r="M448" s="231"/>
      <c r="Q448" s="2" t="b">
        <f>IF(AND('Anagrafica Progetto'!$Q$84=2,'Anagrafica Progetto'!$Q$90,ISBLANK(Obiettivi!$E$70)&lt;&gt;TRUE),FALSE,TRUE)</f>
        <v>1</v>
      </c>
    </row>
    <row r="449" spans="2:18" ht="67.5" customHeight="1" x14ac:dyDescent="0.2">
      <c r="B449" s="225" t="s">
        <v>521</v>
      </c>
      <c r="C449" s="226"/>
      <c r="D449" s="227"/>
      <c r="E449" s="267" t="str">
        <f>IF(Obiettivi!$E$70="","",Obiettivi!$E$70)</f>
        <v/>
      </c>
      <c r="F449" s="267"/>
      <c r="G449" s="267"/>
      <c r="H449" s="267" t="str">
        <f>IF(Obiettivi!$E$71="","",Obiettivi!$E$71)</f>
        <v/>
      </c>
      <c r="I449" s="267"/>
      <c r="J449" s="267"/>
      <c r="K449" s="267" t="str">
        <f>IF(Obiettivi!$E$72="","",Obiettivi!$E$72)</f>
        <v/>
      </c>
      <c r="L449" s="267"/>
      <c r="M449" s="267"/>
      <c r="Q449" s="2" t="b">
        <f>IF(AND('Anagrafica Progetto'!$Q$84=2,'Anagrafica Progetto'!$Q$90,ISBLANK(Obiettivi!$E$70)&lt;&gt;TRUE),FALSE,TRUE)</f>
        <v>1</v>
      </c>
    </row>
    <row r="450" spans="2:18" ht="82.5" customHeight="1" x14ac:dyDescent="0.2">
      <c r="B450" s="225" t="s">
        <v>383</v>
      </c>
      <c r="C450" s="226"/>
      <c r="D450" s="227"/>
      <c r="E450" s="268"/>
      <c r="F450" s="269"/>
      <c r="G450" s="270"/>
      <c r="H450" s="266"/>
      <c r="I450" s="266"/>
      <c r="J450" s="266"/>
      <c r="K450" s="266"/>
      <c r="L450" s="266"/>
      <c r="M450" s="266"/>
      <c r="Q450" s="2" t="b">
        <f>IF(AND('Anagrafica Progetto'!$Q$84=2,'Anagrafica Progetto'!$Q$90,ISBLANK(Obiettivi!$E$70)&lt;&gt;TRUE),FALSE,TRUE)</f>
        <v>1</v>
      </c>
    </row>
    <row r="451" spans="2:18" ht="15" customHeight="1" x14ac:dyDescent="0.2">
      <c r="B451" s="225" t="s">
        <v>384</v>
      </c>
      <c r="C451" s="226"/>
      <c r="D451" s="227"/>
      <c r="E451" s="268"/>
      <c r="F451" s="269"/>
      <c r="G451" s="270"/>
      <c r="H451" s="268"/>
      <c r="I451" s="269"/>
      <c r="J451" s="270"/>
      <c r="K451" s="268"/>
      <c r="L451" s="269"/>
      <c r="M451" s="270"/>
      <c r="Q451" s="2" t="b">
        <f>IF(AND('Anagrafica Progetto'!$Q$84=2,'Anagrafica Progetto'!$Q$90,ISBLANK(Obiettivi!$E$70)&lt;&gt;TRUE),FALSE,TRUE)</f>
        <v>1</v>
      </c>
    </row>
    <row r="452" spans="2:18" ht="30" customHeight="1" x14ac:dyDescent="0.2">
      <c r="B452" s="225" t="s">
        <v>385</v>
      </c>
      <c r="C452" s="226"/>
      <c r="D452" s="227"/>
      <c r="E452" s="266"/>
      <c r="F452" s="266"/>
      <c r="G452" s="266"/>
      <c r="H452" s="266"/>
      <c r="I452" s="266"/>
      <c r="J452" s="266"/>
      <c r="K452" s="266"/>
      <c r="L452" s="266"/>
      <c r="M452" s="266"/>
      <c r="Q452" s="2" t="b">
        <f>IF(AND('Anagrafica Progetto'!$Q$84=2,'Anagrafica Progetto'!$Q$90,ISBLANK(Obiettivi!$E$70)&lt;&gt;TRUE),FALSE,TRUE)</f>
        <v>1</v>
      </c>
    </row>
    <row r="453" spans="2:18" ht="15" customHeight="1" x14ac:dyDescent="0.2">
      <c r="B453" s="225" t="s">
        <v>396</v>
      </c>
      <c r="C453" s="226"/>
      <c r="D453" s="227"/>
      <c r="E453" s="267" t="str">
        <f>IF(E449="","","In transizione")</f>
        <v/>
      </c>
      <c r="F453" s="267"/>
      <c r="G453" s="267"/>
      <c r="H453" s="267" t="str">
        <f>IF(H449="","","In transizione")</f>
        <v/>
      </c>
      <c r="I453" s="267"/>
      <c r="J453" s="267"/>
      <c r="K453" s="267" t="str">
        <f>IF(K449="","","In transizione")</f>
        <v/>
      </c>
      <c r="L453" s="267"/>
      <c r="M453" s="267"/>
      <c r="Q453" s="2" t="b">
        <f>IF(AND('Anagrafica Progetto'!$Q$84=2,'Anagrafica Progetto'!$Q$90,ISBLANK(Obiettivi!$E$70)&lt;&gt;TRUE),FALSE,TRUE)</f>
        <v>1</v>
      </c>
    </row>
    <row r="454" spans="2:18" ht="15" customHeight="1" x14ac:dyDescent="0.2">
      <c r="B454" s="225" t="s">
        <v>386</v>
      </c>
      <c r="C454" s="226"/>
      <c r="D454" s="227"/>
      <c r="E454" s="265"/>
      <c r="F454" s="265"/>
      <c r="G454" s="265"/>
      <c r="H454" s="265"/>
      <c r="I454" s="265"/>
      <c r="J454" s="265"/>
      <c r="K454" s="265"/>
      <c r="L454" s="265"/>
      <c r="M454" s="265"/>
      <c r="Q454" s="2" t="b">
        <f>IF(AND('Anagrafica Progetto'!$Q$84=2,'Anagrafica Progetto'!$Q$90,ISBLANK(Obiettivi!$E$70)&lt;&gt;TRUE),FALSE,TRUE)</f>
        <v>1</v>
      </c>
    </row>
    <row r="455" spans="2:18" ht="15" customHeight="1" x14ac:dyDescent="0.2">
      <c r="B455" s="225">
        <v>2015</v>
      </c>
      <c r="C455" s="226"/>
      <c r="D455" s="227"/>
      <c r="E455" s="265"/>
      <c r="F455" s="265"/>
      <c r="G455" s="265"/>
      <c r="H455" s="265"/>
      <c r="I455" s="265"/>
      <c r="J455" s="265"/>
      <c r="K455" s="265"/>
      <c r="L455" s="265"/>
      <c r="M455" s="265"/>
      <c r="Q455" s="2" t="b">
        <f>IF(AND('Anagrafica Progetto'!$Q$84=2,'Anagrafica Progetto'!$Q$90,R455=FALSE,ISBLANK(Obiettivi!$E$70)&lt;&gt;TRUE),FALSE,TRUE)</f>
        <v>1</v>
      </c>
      <c r="R455" s="2" t="b">
        <f>IF(OR('Anagrafica Progetto'!$H$77="",'Anagrafica Progetto'!$H$80=""),TRUE,IF(AND(B455&gt;=YEAR('Anagrafica Progetto'!$H$77),B455&lt;YEAR('Anagrafica Progetto'!$H$80)),FALSE,TRUE))</f>
        <v>1</v>
      </c>
    </row>
    <row r="456" spans="2:18" ht="15" customHeight="1" x14ac:dyDescent="0.2">
      <c r="B456" s="225">
        <v>2016</v>
      </c>
      <c r="C456" s="226"/>
      <c r="D456" s="227"/>
      <c r="E456" s="265"/>
      <c r="F456" s="265"/>
      <c r="G456" s="265"/>
      <c r="H456" s="265"/>
      <c r="I456" s="265"/>
      <c r="J456" s="265"/>
      <c r="K456" s="265"/>
      <c r="L456" s="265"/>
      <c r="M456" s="265"/>
      <c r="Q456" s="2" t="b">
        <f>IF(AND('Anagrafica Progetto'!$Q$84=2,'Anagrafica Progetto'!$Q$90,R456=FALSE,ISBLANK(Obiettivi!$E$70)&lt;&gt;TRUE),FALSE,TRUE)</f>
        <v>1</v>
      </c>
      <c r="R456" s="2" t="b">
        <f>IF(OR('Anagrafica Progetto'!$H$77="",'Anagrafica Progetto'!$H$80=""),TRUE,IF(AND(B456&gt;=YEAR('Anagrafica Progetto'!$H$77),B456&lt;YEAR('Anagrafica Progetto'!$H$80)),FALSE,TRUE))</f>
        <v>0</v>
      </c>
    </row>
    <row r="457" spans="2:18" ht="15" customHeight="1" x14ac:dyDescent="0.2">
      <c r="B457" s="225">
        <v>2017</v>
      </c>
      <c r="C457" s="226"/>
      <c r="D457" s="227"/>
      <c r="E457" s="265"/>
      <c r="F457" s="265"/>
      <c r="G457" s="265"/>
      <c r="H457" s="265"/>
      <c r="I457" s="265"/>
      <c r="J457" s="265"/>
      <c r="K457" s="265"/>
      <c r="L457" s="265"/>
      <c r="M457" s="265"/>
      <c r="Q457" s="2" t="b">
        <f>IF(AND('Anagrafica Progetto'!$Q$84=2,'Anagrafica Progetto'!$Q$90,R457=FALSE,ISBLANK(Obiettivi!$E$70)&lt;&gt;TRUE),FALSE,TRUE)</f>
        <v>1</v>
      </c>
      <c r="R457" s="2" t="b">
        <f>IF(OR('Anagrafica Progetto'!$H$77="",'Anagrafica Progetto'!$H$80=""),TRUE,IF(AND(B457&gt;=YEAR('Anagrafica Progetto'!$H$77),B457&lt;YEAR('Anagrafica Progetto'!$H$80)),FALSE,TRUE))</f>
        <v>0</v>
      </c>
    </row>
    <row r="458" spans="2:18" ht="15" customHeight="1" x14ac:dyDescent="0.2">
      <c r="B458" s="225">
        <v>2018</v>
      </c>
      <c r="C458" s="226"/>
      <c r="D458" s="227"/>
      <c r="E458" s="265"/>
      <c r="F458" s="265"/>
      <c r="G458" s="265"/>
      <c r="H458" s="265"/>
      <c r="I458" s="265"/>
      <c r="J458" s="265"/>
      <c r="K458" s="265"/>
      <c r="L458" s="265"/>
      <c r="M458" s="265"/>
      <c r="Q458" s="2" t="b">
        <f>IF(AND('Anagrafica Progetto'!$Q$84=2,'Anagrafica Progetto'!$Q$90,R458=FALSE,ISBLANK(Obiettivi!$E$70)&lt;&gt;TRUE),FALSE,TRUE)</f>
        <v>1</v>
      </c>
      <c r="R458" s="2" t="b">
        <f>IF(OR('Anagrafica Progetto'!$H$77="",'Anagrafica Progetto'!$H$80=""),TRUE,IF(AND(B458&gt;=YEAR('Anagrafica Progetto'!$H$77),B458&lt;YEAR('Anagrafica Progetto'!$H$80)),FALSE,TRUE))</f>
        <v>0</v>
      </c>
    </row>
    <row r="459" spans="2:18" ht="15" customHeight="1" x14ac:dyDescent="0.2">
      <c r="B459" s="225">
        <v>2019</v>
      </c>
      <c r="C459" s="226"/>
      <c r="D459" s="227"/>
      <c r="E459" s="265"/>
      <c r="F459" s="265"/>
      <c r="G459" s="265"/>
      <c r="H459" s="265"/>
      <c r="I459" s="265"/>
      <c r="J459" s="265"/>
      <c r="K459" s="265"/>
      <c r="L459" s="265"/>
      <c r="M459" s="265"/>
      <c r="Q459" s="2" t="b">
        <f>IF(AND('Anagrafica Progetto'!$Q$84=2,'Anagrafica Progetto'!$Q$90,R459=FALSE,ISBLANK(Obiettivi!$E$70)&lt;&gt;TRUE),FALSE,TRUE)</f>
        <v>1</v>
      </c>
      <c r="R459" s="2" t="b">
        <f>IF(OR('Anagrafica Progetto'!$H$77="",'Anagrafica Progetto'!$H$80=""),TRUE,IF(AND(B459&gt;=YEAR('Anagrafica Progetto'!$H$77),B459&lt;YEAR('Anagrafica Progetto'!$H$80)),FALSE,TRUE))</f>
        <v>0</v>
      </c>
    </row>
    <row r="460" spans="2:18" ht="15" customHeight="1" x14ac:dyDescent="0.2">
      <c r="B460" s="225">
        <v>2020</v>
      </c>
      <c r="C460" s="226"/>
      <c r="D460" s="227"/>
      <c r="E460" s="265"/>
      <c r="F460" s="265"/>
      <c r="G460" s="265"/>
      <c r="H460" s="265"/>
      <c r="I460" s="265"/>
      <c r="J460" s="265"/>
      <c r="K460" s="265"/>
      <c r="L460" s="265"/>
      <c r="M460" s="265"/>
      <c r="Q460" s="2" t="b">
        <f>IF(AND('Anagrafica Progetto'!$Q$84=2,'Anagrafica Progetto'!$Q$90,R460=FALSE,ISBLANK(Obiettivi!$E$70)&lt;&gt;TRUE),FALSE,TRUE)</f>
        <v>1</v>
      </c>
      <c r="R460" s="2" t="b">
        <f>IF(OR('Anagrafica Progetto'!$H$77="",'Anagrafica Progetto'!$H$80=""),TRUE,IF(AND(B460&gt;=YEAR('Anagrafica Progetto'!$H$77),B460&lt;YEAR('Anagrafica Progetto'!$H$80)),FALSE,TRUE))</f>
        <v>0</v>
      </c>
    </row>
    <row r="461" spans="2:18" ht="15" customHeight="1" x14ac:dyDescent="0.2">
      <c r="B461" s="225">
        <v>2021</v>
      </c>
      <c r="C461" s="226"/>
      <c r="D461" s="227"/>
      <c r="E461" s="265"/>
      <c r="F461" s="265"/>
      <c r="G461" s="265"/>
      <c r="H461" s="265"/>
      <c r="I461" s="265"/>
      <c r="J461" s="265"/>
      <c r="K461" s="265"/>
      <c r="L461" s="265"/>
      <c r="M461" s="265"/>
      <c r="Q461" s="2" t="b">
        <f>IF(AND('Anagrafica Progetto'!$Q$84=2,'Anagrafica Progetto'!$Q$90,R461=FALSE,ISBLANK(Obiettivi!$E$70)&lt;&gt;TRUE),FALSE,TRUE)</f>
        <v>1</v>
      </c>
      <c r="R461" s="2" t="b">
        <f>IF(OR('Anagrafica Progetto'!$H$77="",'Anagrafica Progetto'!$H$80=""),TRUE,IF(AND(B461&gt;=YEAR('Anagrafica Progetto'!$H$77),B461&lt;YEAR('Anagrafica Progetto'!$H$80)),FALSE,TRUE))</f>
        <v>0</v>
      </c>
    </row>
    <row r="462" spans="2:18" ht="15" customHeight="1" x14ac:dyDescent="0.2">
      <c r="B462" s="225">
        <v>2022</v>
      </c>
      <c r="C462" s="226"/>
      <c r="D462" s="227"/>
      <c r="E462" s="265"/>
      <c r="F462" s="265"/>
      <c r="G462" s="265"/>
      <c r="H462" s="265"/>
      <c r="I462" s="265"/>
      <c r="J462" s="265"/>
      <c r="K462" s="265"/>
      <c r="L462" s="265"/>
      <c r="M462" s="265"/>
      <c r="Q462" s="2" t="b">
        <f>IF(AND('Anagrafica Progetto'!$Q$84=2,'Anagrafica Progetto'!$Q$90,R462=FALSE,ISBLANK(Obiettivi!$E$70)&lt;&gt;TRUE),FALSE,TRUE)</f>
        <v>1</v>
      </c>
      <c r="R462" s="2" t="b">
        <f>IF(OR('Anagrafica Progetto'!$H$77="",'Anagrafica Progetto'!$H$80=""),TRUE,IF(AND(B462&gt;=YEAR('Anagrafica Progetto'!$H$77),B462&lt;YEAR('Anagrafica Progetto'!$H$80)),FALSE,TRUE))</f>
        <v>0</v>
      </c>
    </row>
    <row r="463" spans="2:18" ht="15" customHeight="1" x14ac:dyDescent="0.2">
      <c r="B463" s="225" t="s">
        <v>387</v>
      </c>
      <c r="C463" s="226"/>
      <c r="D463" s="227"/>
      <c r="E463" s="265"/>
      <c r="F463" s="265"/>
      <c r="G463" s="265"/>
      <c r="H463" s="265"/>
      <c r="I463" s="265"/>
      <c r="J463" s="265"/>
      <c r="K463" s="265"/>
      <c r="L463" s="265"/>
      <c r="M463" s="265"/>
      <c r="Q463" s="2" t="b">
        <f>IF(AND('Anagrafica Progetto'!$Q$84=2,'Anagrafica Progetto'!$Q$90,ISBLANK(Obiettivi!$E$70)&lt;&gt;TRUE),FALSE,TRUE)</f>
        <v>1</v>
      </c>
    </row>
    <row r="464" spans="2:18" ht="15" customHeight="1" x14ac:dyDescent="0.2">
      <c r="Q464" s="2" t="b">
        <f>IF(AND('Anagrafica Progetto'!$Q$84=2,'Anagrafica Progetto'!$Q$90,ISBLANK(Obiettivi!$E$70)&lt;&gt;TRUE),FALSE,TRUE)</f>
        <v>1</v>
      </c>
    </row>
    <row r="465" spans="2:18" ht="15" customHeight="1" x14ac:dyDescent="0.2">
      <c r="Q465" s="2" t="b">
        <f>IF(AND('Anagrafica Progetto'!$Q$84=2,'Anagrafica Progetto'!$Q$90,ISBLANK(Obiettivi!$E$70)&lt;&gt;TRUE),FALSE,TRUE)</f>
        <v>1</v>
      </c>
    </row>
    <row r="466" spans="2:18" ht="15" customHeight="1" x14ac:dyDescent="0.2">
      <c r="B466" s="177" t="s">
        <v>520</v>
      </c>
      <c r="C466" s="177"/>
      <c r="D466" s="177"/>
      <c r="E466" s="177"/>
      <c r="F466" s="177"/>
      <c r="G466" s="177"/>
      <c r="H466" s="177"/>
      <c r="I466" s="177"/>
      <c r="J466" s="177"/>
      <c r="K466" s="177"/>
      <c r="L466" s="177"/>
      <c r="M466" s="177"/>
      <c r="Q466" s="2" t="b">
        <f>IF(AND('Anagrafica Progetto'!$Q$84=2,'Anagrafica Progetto'!$Q$91,ISBLANK(Obiettivi!$E$49)&lt;&gt;TRUE),FALSE,TRUE)</f>
        <v>1</v>
      </c>
    </row>
    <row r="467" spans="2:18" ht="15" customHeight="1" x14ac:dyDescent="0.2">
      <c r="B467" s="231"/>
      <c r="C467" s="231"/>
      <c r="D467" s="231"/>
      <c r="E467" s="231" t="s">
        <v>129</v>
      </c>
      <c r="F467" s="231"/>
      <c r="G467" s="231"/>
      <c r="H467" s="231" t="s">
        <v>130</v>
      </c>
      <c r="I467" s="231"/>
      <c r="J467" s="231"/>
      <c r="K467" s="231" t="s">
        <v>131</v>
      </c>
      <c r="L467" s="231"/>
      <c r="M467" s="231"/>
      <c r="Q467" s="2" t="b">
        <f>IF(AND('Anagrafica Progetto'!$Q$84=2,'Anagrafica Progetto'!$Q$91,ISBLANK(Obiettivi!$E$49)&lt;&gt;TRUE),FALSE,TRUE)</f>
        <v>1</v>
      </c>
    </row>
    <row r="468" spans="2:18" ht="67.5" customHeight="1" x14ac:dyDescent="0.2">
      <c r="B468" s="225" t="s">
        <v>521</v>
      </c>
      <c r="C468" s="226"/>
      <c r="D468" s="227"/>
      <c r="E468" s="267" t="str">
        <f>IF(Obiettivi!$E$49="","",Obiettivi!$E$49)</f>
        <v>Piena conformità del sistema alle aspettative</v>
      </c>
      <c r="F468" s="267"/>
      <c r="G468" s="267"/>
      <c r="H468" s="267" t="str">
        <f>IF(Obiettivi!$E$50="","",Obiettivi!$E$50)</f>
        <v/>
      </c>
      <c r="I468" s="267"/>
      <c r="J468" s="267"/>
      <c r="K468" s="267" t="str">
        <f>IF(Obiettivi!$E$51="","",Obiettivi!$E$51)</f>
        <v/>
      </c>
      <c r="L468" s="267"/>
      <c r="M468" s="267"/>
      <c r="Q468" s="2" t="b">
        <f>IF(AND('Anagrafica Progetto'!$Q$84=2,'Anagrafica Progetto'!$Q$91,ISBLANK(Obiettivi!$E$49)&lt;&gt;TRUE),FALSE,TRUE)</f>
        <v>1</v>
      </c>
    </row>
    <row r="469" spans="2:18" ht="82.5" customHeight="1" x14ac:dyDescent="0.2">
      <c r="B469" s="225" t="s">
        <v>383</v>
      </c>
      <c r="C469" s="226"/>
      <c r="D469" s="227"/>
      <c r="E469" s="268"/>
      <c r="F469" s="269"/>
      <c r="G469" s="270"/>
      <c r="H469" s="266"/>
      <c r="I469" s="266"/>
      <c r="J469" s="266"/>
      <c r="K469" s="266"/>
      <c r="L469" s="266"/>
      <c r="M469" s="266"/>
      <c r="Q469" s="2" t="b">
        <f>IF(AND('Anagrafica Progetto'!$Q$84=2,'Anagrafica Progetto'!$Q$91,ISBLANK(Obiettivi!$E$49)&lt;&gt;TRUE),FALSE,TRUE)</f>
        <v>1</v>
      </c>
    </row>
    <row r="470" spans="2:18" ht="15" customHeight="1" x14ac:dyDescent="0.2">
      <c r="B470" s="225" t="s">
        <v>384</v>
      </c>
      <c r="C470" s="226"/>
      <c r="D470" s="227"/>
      <c r="E470" s="268"/>
      <c r="F470" s="269"/>
      <c r="G470" s="270"/>
      <c r="H470" s="268"/>
      <c r="I470" s="269"/>
      <c r="J470" s="270"/>
      <c r="K470" s="268"/>
      <c r="L470" s="269"/>
      <c r="M470" s="270"/>
      <c r="Q470" s="2" t="b">
        <f>IF(AND('Anagrafica Progetto'!$Q$84=2,'Anagrafica Progetto'!$Q$91,ISBLANK(Obiettivi!$E$49)&lt;&gt;TRUE),FALSE,TRUE)</f>
        <v>1</v>
      </c>
    </row>
    <row r="471" spans="2:18" ht="30" customHeight="1" x14ac:dyDescent="0.2">
      <c r="B471" s="225" t="s">
        <v>385</v>
      </c>
      <c r="C471" s="226"/>
      <c r="D471" s="227"/>
      <c r="E471" s="266"/>
      <c r="F471" s="266"/>
      <c r="G471" s="266"/>
      <c r="H471" s="266"/>
      <c r="I471" s="266"/>
      <c r="J471" s="266"/>
      <c r="K471" s="266"/>
      <c r="L471" s="266"/>
      <c r="M471" s="266"/>
      <c r="Q471" s="2" t="b">
        <f>IF(AND('Anagrafica Progetto'!$Q$84=2,'Anagrafica Progetto'!$Q$91,ISBLANK(Obiettivi!$E$49)&lt;&gt;TRUE),FALSE,TRUE)</f>
        <v>1</v>
      </c>
    </row>
    <row r="472" spans="2:18" ht="15" customHeight="1" x14ac:dyDescent="0.2">
      <c r="B472" s="225" t="s">
        <v>396</v>
      </c>
      <c r="C472" s="226"/>
      <c r="D472" s="227"/>
      <c r="E472" s="267" t="str">
        <f>IF(E468="","","Meno sviluppate")</f>
        <v>Meno sviluppate</v>
      </c>
      <c r="F472" s="267"/>
      <c r="G472" s="267"/>
      <c r="H472" s="267" t="str">
        <f>IF(H468="","","Meno sviluppate")</f>
        <v/>
      </c>
      <c r="I472" s="267"/>
      <c r="J472" s="267"/>
      <c r="K472" s="267" t="str">
        <f>IF(K468="","","Meno sviluppate")</f>
        <v/>
      </c>
      <c r="L472" s="267"/>
      <c r="M472" s="267"/>
      <c r="Q472" s="2" t="b">
        <f>IF(AND('Anagrafica Progetto'!$Q$84=2,'Anagrafica Progetto'!$Q$91,ISBLANK(Obiettivi!$E$49)&lt;&gt;TRUE),FALSE,TRUE)</f>
        <v>1</v>
      </c>
    </row>
    <row r="473" spans="2:18" ht="15" customHeight="1" x14ac:dyDescent="0.2">
      <c r="B473" s="225" t="s">
        <v>386</v>
      </c>
      <c r="C473" s="226"/>
      <c r="D473" s="227"/>
      <c r="E473" s="265"/>
      <c r="F473" s="265"/>
      <c r="G473" s="265"/>
      <c r="H473" s="265"/>
      <c r="I473" s="265"/>
      <c r="J473" s="265"/>
      <c r="K473" s="265"/>
      <c r="L473" s="265"/>
      <c r="M473" s="265"/>
      <c r="Q473" s="2" t="b">
        <f>IF(AND('Anagrafica Progetto'!$Q$84=2,'Anagrafica Progetto'!$Q$91,ISBLANK(Obiettivi!$E$49)&lt;&gt;TRUE),FALSE,TRUE)</f>
        <v>1</v>
      </c>
    </row>
    <row r="474" spans="2:18" ht="15" customHeight="1" x14ac:dyDescent="0.2">
      <c r="B474" s="225">
        <v>2015</v>
      </c>
      <c r="C474" s="226"/>
      <c r="D474" s="227"/>
      <c r="E474" s="265"/>
      <c r="F474" s="265"/>
      <c r="G474" s="265"/>
      <c r="H474" s="265"/>
      <c r="I474" s="265"/>
      <c r="J474" s="265"/>
      <c r="K474" s="265"/>
      <c r="L474" s="265"/>
      <c r="M474" s="265"/>
      <c r="Q474" s="2" t="b">
        <f>IF(AND('Anagrafica Progetto'!$Q$84=2,'Anagrafica Progetto'!$Q$91,R474=FALSE,ISBLANK(Obiettivi!$E$49)&lt;&gt;TRUE),FALSE,TRUE)</f>
        <v>1</v>
      </c>
      <c r="R474" s="2" t="b">
        <f>IF(OR('Anagrafica Progetto'!$H$77="",'Anagrafica Progetto'!$H$80=""),TRUE,IF(AND(B474&gt;=YEAR('Anagrafica Progetto'!$H$77),B474&lt;YEAR('Anagrafica Progetto'!$H$80)),FALSE,TRUE))</f>
        <v>1</v>
      </c>
    </row>
    <row r="475" spans="2:18" ht="15" customHeight="1" x14ac:dyDescent="0.2">
      <c r="B475" s="225">
        <v>2016</v>
      </c>
      <c r="C475" s="226"/>
      <c r="D475" s="227"/>
      <c r="E475" s="265"/>
      <c r="F475" s="265"/>
      <c r="G475" s="265"/>
      <c r="H475" s="265"/>
      <c r="I475" s="265"/>
      <c r="J475" s="265"/>
      <c r="K475" s="265"/>
      <c r="L475" s="265"/>
      <c r="M475" s="265"/>
      <c r="Q475" s="2" t="b">
        <f>IF(AND('Anagrafica Progetto'!$Q$84=2,'Anagrafica Progetto'!$Q$91,R475=FALSE,ISBLANK(Obiettivi!$E$49)&lt;&gt;TRUE),FALSE,TRUE)</f>
        <v>1</v>
      </c>
      <c r="R475" s="2" t="b">
        <f>IF(OR('Anagrafica Progetto'!$H$77="",'Anagrafica Progetto'!$H$80=""),TRUE,IF(AND(B475&gt;=YEAR('Anagrafica Progetto'!$H$77),B475&lt;YEAR('Anagrafica Progetto'!$H$80)),FALSE,TRUE))</f>
        <v>0</v>
      </c>
    </row>
    <row r="476" spans="2:18" ht="15" customHeight="1" x14ac:dyDescent="0.2">
      <c r="B476" s="225">
        <v>2017</v>
      </c>
      <c r="C476" s="226"/>
      <c r="D476" s="227"/>
      <c r="E476" s="265"/>
      <c r="F476" s="265"/>
      <c r="G476" s="265"/>
      <c r="H476" s="265"/>
      <c r="I476" s="265"/>
      <c r="J476" s="265"/>
      <c r="K476" s="265"/>
      <c r="L476" s="265"/>
      <c r="M476" s="265"/>
      <c r="Q476" s="2" t="b">
        <f>IF(AND('Anagrafica Progetto'!$Q$84=2,'Anagrafica Progetto'!$Q$91,R476=FALSE,ISBLANK(Obiettivi!$E$49)&lt;&gt;TRUE),FALSE,TRUE)</f>
        <v>1</v>
      </c>
      <c r="R476" s="2" t="b">
        <f>IF(OR('Anagrafica Progetto'!$H$77="",'Anagrafica Progetto'!$H$80=""),TRUE,IF(AND(B476&gt;=YEAR('Anagrafica Progetto'!$H$77),B476&lt;YEAR('Anagrafica Progetto'!$H$80)),FALSE,TRUE))</f>
        <v>0</v>
      </c>
    </row>
    <row r="477" spans="2:18" ht="15" customHeight="1" x14ac:dyDescent="0.2">
      <c r="B477" s="225">
        <v>2018</v>
      </c>
      <c r="C477" s="226"/>
      <c r="D477" s="227"/>
      <c r="E477" s="265"/>
      <c r="F477" s="265"/>
      <c r="G477" s="265"/>
      <c r="H477" s="265"/>
      <c r="I477" s="265"/>
      <c r="J477" s="265"/>
      <c r="K477" s="265"/>
      <c r="L477" s="265"/>
      <c r="M477" s="265"/>
      <c r="Q477" s="2" t="b">
        <f>IF(AND('Anagrafica Progetto'!$Q$84=2,'Anagrafica Progetto'!$Q$91,R477=FALSE,ISBLANK(Obiettivi!$E$49)&lt;&gt;TRUE),FALSE,TRUE)</f>
        <v>1</v>
      </c>
      <c r="R477" s="2" t="b">
        <f>IF(OR('Anagrafica Progetto'!$H$77="",'Anagrafica Progetto'!$H$80=""),TRUE,IF(AND(B477&gt;=YEAR('Anagrafica Progetto'!$H$77),B477&lt;YEAR('Anagrafica Progetto'!$H$80)),FALSE,TRUE))</f>
        <v>0</v>
      </c>
    </row>
    <row r="478" spans="2:18" ht="15" customHeight="1" x14ac:dyDescent="0.2">
      <c r="B478" s="225">
        <v>2019</v>
      </c>
      <c r="C478" s="226"/>
      <c r="D478" s="227"/>
      <c r="E478" s="265"/>
      <c r="F478" s="265"/>
      <c r="G478" s="265"/>
      <c r="H478" s="265"/>
      <c r="I478" s="265"/>
      <c r="J478" s="265"/>
      <c r="K478" s="265"/>
      <c r="L478" s="265"/>
      <c r="M478" s="265"/>
      <c r="Q478" s="2" t="b">
        <f>IF(AND('Anagrafica Progetto'!$Q$84=2,'Anagrafica Progetto'!$Q$91,R478=FALSE,ISBLANK(Obiettivi!$E$49)&lt;&gt;TRUE),FALSE,TRUE)</f>
        <v>1</v>
      </c>
      <c r="R478" s="2" t="b">
        <f>IF(OR('Anagrafica Progetto'!$H$77="",'Anagrafica Progetto'!$H$80=""),TRUE,IF(AND(B478&gt;=YEAR('Anagrafica Progetto'!$H$77),B478&lt;YEAR('Anagrafica Progetto'!$H$80)),FALSE,TRUE))</f>
        <v>0</v>
      </c>
    </row>
    <row r="479" spans="2:18" ht="15" customHeight="1" x14ac:dyDescent="0.2">
      <c r="B479" s="225">
        <v>2020</v>
      </c>
      <c r="C479" s="226"/>
      <c r="D479" s="227"/>
      <c r="E479" s="265"/>
      <c r="F479" s="265"/>
      <c r="G479" s="265"/>
      <c r="H479" s="265"/>
      <c r="I479" s="265"/>
      <c r="J479" s="265"/>
      <c r="K479" s="265"/>
      <c r="L479" s="265"/>
      <c r="M479" s="265"/>
      <c r="Q479" s="2" t="b">
        <f>IF(AND('Anagrafica Progetto'!$Q$84=2,'Anagrafica Progetto'!$Q$91,R479=FALSE,ISBLANK(Obiettivi!$E$49)&lt;&gt;TRUE),FALSE,TRUE)</f>
        <v>1</v>
      </c>
      <c r="R479" s="2" t="b">
        <f>IF(OR('Anagrafica Progetto'!$H$77="",'Anagrafica Progetto'!$H$80=""),TRUE,IF(AND(B479&gt;=YEAR('Anagrafica Progetto'!$H$77),B479&lt;YEAR('Anagrafica Progetto'!$H$80)),FALSE,TRUE))</f>
        <v>0</v>
      </c>
    </row>
    <row r="480" spans="2:18" ht="15" customHeight="1" x14ac:dyDescent="0.2">
      <c r="B480" s="225">
        <v>2021</v>
      </c>
      <c r="C480" s="226"/>
      <c r="D480" s="227"/>
      <c r="E480" s="265"/>
      <c r="F480" s="265"/>
      <c r="G480" s="265"/>
      <c r="H480" s="265"/>
      <c r="I480" s="265"/>
      <c r="J480" s="265"/>
      <c r="K480" s="265"/>
      <c r="L480" s="265"/>
      <c r="M480" s="265"/>
      <c r="Q480" s="2" t="b">
        <f>IF(AND('Anagrafica Progetto'!$Q$84=2,'Anagrafica Progetto'!$Q$91,R480=FALSE,ISBLANK(Obiettivi!$E$49)&lt;&gt;TRUE),FALSE,TRUE)</f>
        <v>1</v>
      </c>
      <c r="R480" s="2" t="b">
        <f>IF(OR('Anagrafica Progetto'!$H$77="",'Anagrafica Progetto'!$H$80=""),TRUE,IF(AND(B480&gt;=YEAR('Anagrafica Progetto'!$H$77),B480&lt;YEAR('Anagrafica Progetto'!$H$80)),FALSE,TRUE))</f>
        <v>0</v>
      </c>
    </row>
    <row r="481" spans="2:18" ht="15" customHeight="1" x14ac:dyDescent="0.2">
      <c r="B481" s="225">
        <v>2022</v>
      </c>
      <c r="C481" s="226"/>
      <c r="D481" s="227"/>
      <c r="E481" s="265"/>
      <c r="F481" s="265"/>
      <c r="G481" s="265"/>
      <c r="H481" s="265"/>
      <c r="I481" s="265"/>
      <c r="J481" s="265"/>
      <c r="K481" s="265"/>
      <c r="L481" s="265"/>
      <c r="M481" s="265"/>
      <c r="Q481" s="2" t="b">
        <f>IF(AND('Anagrafica Progetto'!$Q$84=2,'Anagrafica Progetto'!$Q$91,R481=FALSE,ISBLANK(Obiettivi!$E$49)&lt;&gt;TRUE),FALSE,TRUE)</f>
        <v>1</v>
      </c>
      <c r="R481" s="2" t="b">
        <f>IF(OR('Anagrafica Progetto'!$H$77="",'Anagrafica Progetto'!$H$80=""),TRUE,IF(AND(B481&gt;=YEAR('Anagrafica Progetto'!$H$77),B481&lt;YEAR('Anagrafica Progetto'!$H$80)),FALSE,TRUE))</f>
        <v>0</v>
      </c>
    </row>
    <row r="482" spans="2:18" ht="15" customHeight="1" x14ac:dyDescent="0.2">
      <c r="B482" s="225" t="s">
        <v>387</v>
      </c>
      <c r="C482" s="226"/>
      <c r="D482" s="227"/>
      <c r="E482" s="265"/>
      <c r="F482" s="265"/>
      <c r="G482" s="265"/>
      <c r="H482" s="265"/>
      <c r="I482" s="265"/>
      <c r="J482" s="265"/>
      <c r="K482" s="265"/>
      <c r="L482" s="265"/>
      <c r="M482" s="265"/>
      <c r="Q482" s="2" t="b">
        <f>IF(AND('Anagrafica Progetto'!$Q$84=2,'Anagrafica Progetto'!$Q$91,ISBLANK(Obiettivi!$E$49)&lt;&gt;TRUE),FALSE,TRUE)</f>
        <v>1</v>
      </c>
    </row>
    <row r="483" spans="2:18" ht="15" customHeight="1" x14ac:dyDescent="0.2">
      <c r="Q483" s="2" t="b">
        <f>IF(AND('Anagrafica Progetto'!$Q$84=2,'Anagrafica Progetto'!$Q$91,ISBLANK(Obiettivi!$E$49)&lt;&gt;TRUE),FALSE,TRUE)</f>
        <v>1</v>
      </c>
    </row>
    <row r="484" spans="2:18" ht="15" customHeight="1" x14ac:dyDescent="0.2">
      <c r="Q484" s="2" t="b">
        <f>IF(AND('Anagrafica Progetto'!$Q$84=2,'Anagrafica Progetto'!$Q$91,ISBLANK(Obiettivi!$E$49)&lt;&gt;TRUE),FALSE,TRUE)</f>
        <v>1</v>
      </c>
    </row>
    <row r="485" spans="2:18" ht="15" customHeight="1" x14ac:dyDescent="0.2">
      <c r="B485" s="177" t="s">
        <v>520</v>
      </c>
      <c r="C485" s="177"/>
      <c r="D485" s="177"/>
      <c r="E485" s="177"/>
      <c r="F485" s="177"/>
      <c r="G485" s="177"/>
      <c r="H485" s="177"/>
      <c r="I485" s="177"/>
      <c r="J485" s="177"/>
      <c r="K485" s="177"/>
      <c r="L485" s="177"/>
      <c r="M485" s="177"/>
      <c r="Q485" s="2" t="b">
        <f>IF(AND('Anagrafica Progetto'!$Q$84=2,'Anagrafica Progetto'!$Q$91,ISBLANK(Obiettivi!$E$52)&lt;&gt;TRUE),FALSE,TRUE)</f>
        <v>1</v>
      </c>
    </row>
    <row r="486" spans="2:18" ht="15" customHeight="1" x14ac:dyDescent="0.2">
      <c r="B486" s="231"/>
      <c r="C486" s="231"/>
      <c r="D486" s="231"/>
      <c r="E486" s="231" t="s">
        <v>132</v>
      </c>
      <c r="F486" s="231"/>
      <c r="G486" s="231"/>
      <c r="H486" s="231" t="s">
        <v>133</v>
      </c>
      <c r="I486" s="231"/>
      <c r="J486" s="231"/>
      <c r="K486" s="231" t="s">
        <v>134</v>
      </c>
      <c r="L486" s="231"/>
      <c r="M486" s="231"/>
      <c r="Q486" s="2" t="b">
        <f>IF(AND('Anagrafica Progetto'!$Q$84=2,'Anagrafica Progetto'!$Q$91,ISBLANK(Obiettivi!$E$52)&lt;&gt;TRUE),FALSE,TRUE)</f>
        <v>1</v>
      </c>
    </row>
    <row r="487" spans="2:18" ht="67.5" customHeight="1" x14ac:dyDescent="0.2">
      <c r="B487" s="225" t="s">
        <v>521</v>
      </c>
      <c r="C487" s="226"/>
      <c r="D487" s="227"/>
      <c r="E487" s="267" t="str">
        <f>IF(Obiettivi!$E$52="","",Obiettivi!$E$52)</f>
        <v/>
      </c>
      <c r="F487" s="267"/>
      <c r="G487" s="267"/>
      <c r="H487" s="267" t="str">
        <f>IF(Obiettivi!$E$53="","",Obiettivi!$E$53)</f>
        <v/>
      </c>
      <c r="I487" s="267"/>
      <c r="J487" s="267"/>
      <c r="K487" s="267" t="str">
        <f>IF(Obiettivi!$E$54="","",Obiettivi!$E$54)</f>
        <v/>
      </c>
      <c r="L487" s="267"/>
      <c r="M487" s="267"/>
      <c r="Q487" s="2" t="b">
        <f>IF(AND('Anagrafica Progetto'!$Q$84=2,'Anagrafica Progetto'!$Q$91,ISBLANK(Obiettivi!$E$52)&lt;&gt;TRUE),FALSE,TRUE)</f>
        <v>1</v>
      </c>
    </row>
    <row r="488" spans="2:18" ht="82.5" customHeight="1" x14ac:dyDescent="0.2">
      <c r="B488" s="225" t="s">
        <v>383</v>
      </c>
      <c r="C488" s="226"/>
      <c r="D488" s="227"/>
      <c r="E488" s="268"/>
      <c r="F488" s="269"/>
      <c r="G488" s="270"/>
      <c r="H488" s="266"/>
      <c r="I488" s="266"/>
      <c r="J488" s="266"/>
      <c r="K488" s="266"/>
      <c r="L488" s="266"/>
      <c r="M488" s="266"/>
      <c r="Q488" s="2" t="b">
        <f>IF(AND('Anagrafica Progetto'!$Q$84=2,'Anagrafica Progetto'!$Q$91,ISBLANK(Obiettivi!$E$52)&lt;&gt;TRUE),FALSE,TRUE)</f>
        <v>1</v>
      </c>
    </row>
    <row r="489" spans="2:18" ht="15" customHeight="1" x14ac:dyDescent="0.2">
      <c r="B489" s="225" t="s">
        <v>384</v>
      </c>
      <c r="C489" s="226"/>
      <c r="D489" s="227"/>
      <c r="E489" s="268"/>
      <c r="F489" s="269"/>
      <c r="G489" s="270"/>
      <c r="H489" s="268"/>
      <c r="I489" s="269"/>
      <c r="J489" s="270"/>
      <c r="K489" s="268"/>
      <c r="L489" s="269"/>
      <c r="M489" s="270"/>
      <c r="Q489" s="2" t="b">
        <f>IF(AND('Anagrafica Progetto'!$Q$84=2,'Anagrafica Progetto'!$Q$91,ISBLANK(Obiettivi!$E$52)&lt;&gt;TRUE),FALSE,TRUE)</f>
        <v>1</v>
      </c>
    </row>
    <row r="490" spans="2:18" ht="30" customHeight="1" x14ac:dyDescent="0.2">
      <c r="B490" s="225" t="s">
        <v>385</v>
      </c>
      <c r="C490" s="226"/>
      <c r="D490" s="227"/>
      <c r="E490" s="266"/>
      <c r="F490" s="266"/>
      <c r="G490" s="266"/>
      <c r="H490" s="266"/>
      <c r="I490" s="266"/>
      <c r="J490" s="266"/>
      <c r="K490" s="266"/>
      <c r="L490" s="266"/>
      <c r="M490" s="266"/>
      <c r="Q490" s="2" t="b">
        <f>IF(AND('Anagrafica Progetto'!$Q$84=2,'Anagrafica Progetto'!$Q$91,ISBLANK(Obiettivi!$E$52)&lt;&gt;TRUE),FALSE,TRUE)</f>
        <v>1</v>
      </c>
    </row>
    <row r="491" spans="2:18" ht="15" customHeight="1" x14ac:dyDescent="0.2">
      <c r="B491" s="225" t="s">
        <v>396</v>
      </c>
      <c r="C491" s="226"/>
      <c r="D491" s="227"/>
      <c r="E491" s="267" t="str">
        <f>IF(E487="","","Meno sviluppate")</f>
        <v/>
      </c>
      <c r="F491" s="267"/>
      <c r="G491" s="267"/>
      <c r="H491" s="267" t="str">
        <f>IF(H487="","","Meno sviluppate")</f>
        <v/>
      </c>
      <c r="I491" s="267"/>
      <c r="J491" s="267"/>
      <c r="K491" s="267" t="str">
        <f>IF(K487="","","Meno sviluppate")</f>
        <v/>
      </c>
      <c r="L491" s="267"/>
      <c r="M491" s="267"/>
      <c r="Q491" s="2" t="b">
        <f>IF(AND('Anagrafica Progetto'!$Q$84=2,'Anagrafica Progetto'!$Q$91,ISBLANK(Obiettivi!$E$52)&lt;&gt;TRUE),FALSE,TRUE)</f>
        <v>1</v>
      </c>
    </row>
    <row r="492" spans="2:18" ht="15" customHeight="1" x14ac:dyDescent="0.2">
      <c r="B492" s="225" t="s">
        <v>386</v>
      </c>
      <c r="C492" s="226"/>
      <c r="D492" s="227"/>
      <c r="E492" s="265"/>
      <c r="F492" s="265"/>
      <c r="G492" s="265"/>
      <c r="H492" s="265"/>
      <c r="I492" s="265"/>
      <c r="J492" s="265"/>
      <c r="K492" s="265"/>
      <c r="L492" s="265"/>
      <c r="M492" s="265"/>
      <c r="Q492" s="2" t="b">
        <f>IF(AND('Anagrafica Progetto'!$Q$84=2,'Anagrafica Progetto'!$Q$91,ISBLANK(Obiettivi!$E$52)&lt;&gt;TRUE),FALSE,TRUE)</f>
        <v>1</v>
      </c>
    </row>
    <row r="493" spans="2:18" ht="15" customHeight="1" x14ac:dyDescent="0.2">
      <c r="B493" s="225">
        <v>2015</v>
      </c>
      <c r="C493" s="226"/>
      <c r="D493" s="227"/>
      <c r="E493" s="265"/>
      <c r="F493" s="265"/>
      <c r="G493" s="265"/>
      <c r="H493" s="265"/>
      <c r="I493" s="265"/>
      <c r="J493" s="265"/>
      <c r="K493" s="265"/>
      <c r="L493" s="265"/>
      <c r="M493" s="265"/>
      <c r="Q493" s="2" t="b">
        <f>IF(AND('Anagrafica Progetto'!$Q$84=2,'Anagrafica Progetto'!$Q$91,R493=FALSE,ISBLANK(Obiettivi!$E$52)&lt;&gt;TRUE),FALSE,TRUE)</f>
        <v>1</v>
      </c>
      <c r="R493" s="2" t="b">
        <f>IF(OR('Anagrafica Progetto'!$H$77="",'Anagrafica Progetto'!$H$80=""),TRUE,IF(AND(B493&gt;=YEAR('Anagrafica Progetto'!$H$77),B493&lt;YEAR('Anagrafica Progetto'!$H$80)),FALSE,TRUE))</f>
        <v>1</v>
      </c>
    </row>
    <row r="494" spans="2:18" ht="15" customHeight="1" x14ac:dyDescent="0.2">
      <c r="B494" s="225">
        <v>2016</v>
      </c>
      <c r="C494" s="226"/>
      <c r="D494" s="227"/>
      <c r="E494" s="265"/>
      <c r="F494" s="265"/>
      <c r="G494" s="265"/>
      <c r="H494" s="265"/>
      <c r="I494" s="265"/>
      <c r="J494" s="265"/>
      <c r="K494" s="265"/>
      <c r="L494" s="265"/>
      <c r="M494" s="265"/>
      <c r="Q494" s="2" t="b">
        <f>IF(AND('Anagrafica Progetto'!$Q$84=2,'Anagrafica Progetto'!$Q$91,R494=FALSE,ISBLANK(Obiettivi!$E$52)&lt;&gt;TRUE),FALSE,TRUE)</f>
        <v>1</v>
      </c>
      <c r="R494" s="2" t="b">
        <f>IF(OR('Anagrafica Progetto'!$H$77="",'Anagrafica Progetto'!$H$80=""),TRUE,IF(AND(B494&gt;=YEAR('Anagrafica Progetto'!$H$77),B494&lt;YEAR('Anagrafica Progetto'!$H$80)),FALSE,TRUE))</f>
        <v>0</v>
      </c>
    </row>
    <row r="495" spans="2:18" ht="15" customHeight="1" x14ac:dyDescent="0.2">
      <c r="B495" s="225">
        <v>2017</v>
      </c>
      <c r="C495" s="226"/>
      <c r="D495" s="227"/>
      <c r="E495" s="265"/>
      <c r="F495" s="265"/>
      <c r="G495" s="265"/>
      <c r="H495" s="265"/>
      <c r="I495" s="265"/>
      <c r="J495" s="265"/>
      <c r="K495" s="265"/>
      <c r="L495" s="265"/>
      <c r="M495" s="265"/>
      <c r="Q495" s="2" t="b">
        <f>IF(AND('Anagrafica Progetto'!$Q$84=2,'Anagrafica Progetto'!$Q$91,R495=FALSE,ISBLANK(Obiettivi!$E$52)&lt;&gt;TRUE),FALSE,TRUE)</f>
        <v>1</v>
      </c>
      <c r="R495" s="2" t="b">
        <f>IF(OR('Anagrafica Progetto'!$H$77="",'Anagrafica Progetto'!$H$80=""),TRUE,IF(AND(B495&gt;=YEAR('Anagrafica Progetto'!$H$77),B495&lt;YEAR('Anagrafica Progetto'!$H$80)),FALSE,TRUE))</f>
        <v>0</v>
      </c>
    </row>
    <row r="496" spans="2:18" ht="15" customHeight="1" x14ac:dyDescent="0.2">
      <c r="B496" s="225">
        <v>2018</v>
      </c>
      <c r="C496" s="226"/>
      <c r="D496" s="227"/>
      <c r="E496" s="265"/>
      <c r="F496" s="265"/>
      <c r="G496" s="265"/>
      <c r="H496" s="265"/>
      <c r="I496" s="265"/>
      <c r="J496" s="265"/>
      <c r="K496" s="265"/>
      <c r="L496" s="265"/>
      <c r="M496" s="265"/>
      <c r="Q496" s="2" t="b">
        <f>IF(AND('Anagrafica Progetto'!$Q$84=2,'Anagrafica Progetto'!$Q$91,R496=FALSE,ISBLANK(Obiettivi!$E$52)&lt;&gt;TRUE),FALSE,TRUE)</f>
        <v>1</v>
      </c>
      <c r="R496" s="2" t="b">
        <f>IF(OR('Anagrafica Progetto'!$H$77="",'Anagrafica Progetto'!$H$80=""),TRUE,IF(AND(B496&gt;=YEAR('Anagrafica Progetto'!$H$77),B496&lt;YEAR('Anagrafica Progetto'!$H$80)),FALSE,TRUE))</f>
        <v>0</v>
      </c>
    </row>
    <row r="497" spans="2:18" ht="15" customHeight="1" x14ac:dyDescent="0.2">
      <c r="B497" s="225">
        <v>2019</v>
      </c>
      <c r="C497" s="226"/>
      <c r="D497" s="227"/>
      <c r="E497" s="265"/>
      <c r="F497" s="265"/>
      <c r="G497" s="265"/>
      <c r="H497" s="265"/>
      <c r="I497" s="265"/>
      <c r="J497" s="265"/>
      <c r="K497" s="265"/>
      <c r="L497" s="265"/>
      <c r="M497" s="265"/>
      <c r="Q497" s="2" t="b">
        <f>IF(AND('Anagrafica Progetto'!$Q$84=2,'Anagrafica Progetto'!$Q$91,R497=FALSE,ISBLANK(Obiettivi!$E$52)&lt;&gt;TRUE),FALSE,TRUE)</f>
        <v>1</v>
      </c>
      <c r="R497" s="2" t="b">
        <f>IF(OR('Anagrafica Progetto'!$H$77="",'Anagrafica Progetto'!$H$80=""),TRUE,IF(AND(B497&gt;=YEAR('Anagrafica Progetto'!$H$77),B497&lt;YEAR('Anagrafica Progetto'!$H$80)),FALSE,TRUE))</f>
        <v>0</v>
      </c>
    </row>
    <row r="498" spans="2:18" ht="15" customHeight="1" x14ac:dyDescent="0.2">
      <c r="B498" s="225">
        <v>2020</v>
      </c>
      <c r="C498" s="226"/>
      <c r="D498" s="227"/>
      <c r="E498" s="265"/>
      <c r="F498" s="265"/>
      <c r="G498" s="265"/>
      <c r="H498" s="265"/>
      <c r="I498" s="265"/>
      <c r="J498" s="265"/>
      <c r="K498" s="265"/>
      <c r="L498" s="265"/>
      <c r="M498" s="265"/>
      <c r="Q498" s="2" t="b">
        <f>IF(AND('Anagrafica Progetto'!$Q$84=2,'Anagrafica Progetto'!$Q$91,R498=FALSE,ISBLANK(Obiettivi!$E$52)&lt;&gt;TRUE),FALSE,TRUE)</f>
        <v>1</v>
      </c>
      <c r="R498" s="2" t="b">
        <f>IF(OR('Anagrafica Progetto'!$H$77="",'Anagrafica Progetto'!$H$80=""),TRUE,IF(AND(B498&gt;=YEAR('Anagrafica Progetto'!$H$77),B498&lt;YEAR('Anagrafica Progetto'!$H$80)),FALSE,TRUE))</f>
        <v>0</v>
      </c>
    </row>
    <row r="499" spans="2:18" ht="15" customHeight="1" x14ac:dyDescent="0.2">
      <c r="B499" s="225">
        <v>2021</v>
      </c>
      <c r="C499" s="226"/>
      <c r="D499" s="227"/>
      <c r="E499" s="265"/>
      <c r="F499" s="265"/>
      <c r="G499" s="265"/>
      <c r="H499" s="265"/>
      <c r="I499" s="265"/>
      <c r="J499" s="265"/>
      <c r="K499" s="265"/>
      <c r="L499" s="265"/>
      <c r="M499" s="265"/>
      <c r="Q499" s="2" t="b">
        <f>IF(AND('Anagrafica Progetto'!$Q$84=2,'Anagrafica Progetto'!$Q$91,R499=FALSE,ISBLANK(Obiettivi!$E$52)&lt;&gt;TRUE),FALSE,TRUE)</f>
        <v>1</v>
      </c>
      <c r="R499" s="2" t="b">
        <f>IF(OR('Anagrafica Progetto'!$H$77="",'Anagrafica Progetto'!$H$80=""),TRUE,IF(AND(B499&gt;=YEAR('Anagrafica Progetto'!$H$77),B499&lt;YEAR('Anagrafica Progetto'!$H$80)),FALSE,TRUE))</f>
        <v>0</v>
      </c>
    </row>
    <row r="500" spans="2:18" ht="15" customHeight="1" x14ac:dyDescent="0.2">
      <c r="B500" s="225">
        <v>2022</v>
      </c>
      <c r="C500" s="226"/>
      <c r="D500" s="227"/>
      <c r="E500" s="265"/>
      <c r="F500" s="265"/>
      <c r="G500" s="265"/>
      <c r="H500" s="265"/>
      <c r="I500" s="265"/>
      <c r="J500" s="265"/>
      <c r="K500" s="265"/>
      <c r="L500" s="265"/>
      <c r="M500" s="265"/>
      <c r="Q500" s="2" t="b">
        <f>IF(AND('Anagrafica Progetto'!$Q$84=2,'Anagrafica Progetto'!$Q$91,R500=FALSE,ISBLANK(Obiettivi!$E$52)&lt;&gt;TRUE),FALSE,TRUE)</f>
        <v>1</v>
      </c>
      <c r="R500" s="2" t="b">
        <f>IF(OR('Anagrafica Progetto'!$H$77="",'Anagrafica Progetto'!$H$80=""),TRUE,IF(AND(B500&gt;=YEAR('Anagrafica Progetto'!$H$77),B500&lt;YEAR('Anagrafica Progetto'!$H$80)),FALSE,TRUE))</f>
        <v>0</v>
      </c>
    </row>
    <row r="501" spans="2:18" ht="15" customHeight="1" x14ac:dyDescent="0.2">
      <c r="B501" s="225" t="s">
        <v>387</v>
      </c>
      <c r="C501" s="226"/>
      <c r="D501" s="227"/>
      <c r="E501" s="265"/>
      <c r="F501" s="265"/>
      <c r="G501" s="265"/>
      <c r="H501" s="265"/>
      <c r="I501" s="265"/>
      <c r="J501" s="265"/>
      <c r="K501" s="265"/>
      <c r="L501" s="265"/>
      <c r="M501" s="265"/>
      <c r="Q501" s="2" t="b">
        <f>IF(AND('Anagrafica Progetto'!$Q$84=2,'Anagrafica Progetto'!$Q$91,ISBLANK(Obiettivi!$E$52)&lt;&gt;TRUE),FALSE,TRUE)</f>
        <v>1</v>
      </c>
    </row>
    <row r="502" spans="2:18" ht="15" customHeight="1" x14ac:dyDescent="0.2">
      <c r="Q502" s="2" t="b">
        <f>IF(AND('Anagrafica Progetto'!$Q$84=2,'Anagrafica Progetto'!$Q$91,ISBLANK(Obiettivi!$E$52)&lt;&gt;TRUE),FALSE,TRUE)</f>
        <v>1</v>
      </c>
    </row>
    <row r="503" spans="2:18" ht="15" customHeight="1" x14ac:dyDescent="0.2">
      <c r="Q503" s="2" t="b">
        <f>IF(AND('Anagrafica Progetto'!$Q$84=2,'Anagrafica Progetto'!$Q$91,ISBLANK(Obiettivi!$E$52)&lt;&gt;TRUE),FALSE,TRUE)</f>
        <v>1</v>
      </c>
    </row>
    <row r="504" spans="2:18" ht="15" customHeight="1" x14ac:dyDescent="0.2">
      <c r="B504" s="177" t="s">
        <v>520</v>
      </c>
      <c r="C504" s="177"/>
      <c r="D504" s="177"/>
      <c r="E504" s="177"/>
      <c r="F504" s="177"/>
      <c r="G504" s="177"/>
      <c r="H504" s="177"/>
      <c r="I504" s="177"/>
      <c r="J504" s="177"/>
      <c r="K504" s="177"/>
      <c r="L504" s="177"/>
      <c r="M504" s="177"/>
      <c r="Q504" s="2" t="b">
        <f>IF(AND('Anagrafica Progetto'!$Q$84=2,'Anagrafica Progetto'!$Q$91,ISBLANK(Obiettivi!$E$55)&lt;&gt;TRUE),FALSE,TRUE)</f>
        <v>1</v>
      </c>
    </row>
    <row r="505" spans="2:18" ht="15" customHeight="1" x14ac:dyDescent="0.2">
      <c r="B505" s="231"/>
      <c r="C505" s="231"/>
      <c r="D505" s="231"/>
      <c r="E505" s="231" t="s">
        <v>135</v>
      </c>
      <c r="F505" s="231"/>
      <c r="G505" s="231"/>
      <c r="H505" s="231" t="s">
        <v>136</v>
      </c>
      <c r="I505" s="231"/>
      <c r="J505" s="231"/>
      <c r="K505" s="231" t="s">
        <v>137</v>
      </c>
      <c r="L505" s="231"/>
      <c r="M505" s="231"/>
      <c r="Q505" s="2" t="b">
        <f>IF(AND('Anagrafica Progetto'!$Q$84=2,'Anagrafica Progetto'!$Q$91,ISBLANK(Obiettivi!$E$55)&lt;&gt;TRUE),FALSE,TRUE)</f>
        <v>1</v>
      </c>
    </row>
    <row r="506" spans="2:18" ht="67.5" customHeight="1" x14ac:dyDescent="0.2">
      <c r="B506" s="225" t="s">
        <v>521</v>
      </c>
      <c r="C506" s="226"/>
      <c r="D506" s="227"/>
      <c r="E506" s="267" t="str">
        <f>IF(Obiettivi!$E$55="","",Obiettivi!$E$55)</f>
        <v/>
      </c>
      <c r="F506" s="267"/>
      <c r="G506" s="267"/>
      <c r="H506" s="267" t="str">
        <f>IF(Obiettivi!$E$56="","",Obiettivi!$E$56)</f>
        <v/>
      </c>
      <c r="I506" s="267"/>
      <c r="J506" s="267"/>
      <c r="K506" s="267" t="str">
        <f>IF(Obiettivi!$E$57="","",Obiettivi!$E$57)</f>
        <v/>
      </c>
      <c r="L506" s="267"/>
      <c r="M506" s="267"/>
      <c r="Q506" s="2" t="b">
        <f>IF(AND('Anagrafica Progetto'!$Q$84=2,'Anagrafica Progetto'!$Q$91,ISBLANK(Obiettivi!$E$55)&lt;&gt;TRUE),FALSE,TRUE)</f>
        <v>1</v>
      </c>
    </row>
    <row r="507" spans="2:18" ht="82.5" customHeight="1" x14ac:dyDescent="0.2">
      <c r="B507" s="225" t="s">
        <v>383</v>
      </c>
      <c r="C507" s="226"/>
      <c r="D507" s="227"/>
      <c r="E507" s="268"/>
      <c r="F507" s="269"/>
      <c r="G507" s="270"/>
      <c r="H507" s="266"/>
      <c r="I507" s="266"/>
      <c r="J507" s="266"/>
      <c r="K507" s="266"/>
      <c r="L507" s="266"/>
      <c r="M507" s="266"/>
      <c r="Q507" s="2" t="b">
        <f>IF(AND('Anagrafica Progetto'!$Q$84=2,'Anagrafica Progetto'!$Q$91,ISBLANK(Obiettivi!$E$55)&lt;&gt;TRUE),FALSE,TRUE)</f>
        <v>1</v>
      </c>
    </row>
    <row r="508" spans="2:18" ht="15" customHeight="1" x14ac:dyDescent="0.2">
      <c r="B508" s="225" t="s">
        <v>384</v>
      </c>
      <c r="C508" s="226"/>
      <c r="D508" s="227"/>
      <c r="E508" s="268"/>
      <c r="F508" s="269"/>
      <c r="G508" s="270"/>
      <c r="H508" s="268"/>
      <c r="I508" s="269"/>
      <c r="J508" s="270"/>
      <c r="K508" s="268"/>
      <c r="L508" s="269"/>
      <c r="M508" s="270"/>
      <c r="Q508" s="2" t="b">
        <f>IF(AND('Anagrafica Progetto'!$Q$84=2,'Anagrafica Progetto'!$Q$91,ISBLANK(Obiettivi!$E$55)&lt;&gt;TRUE),FALSE,TRUE)</f>
        <v>1</v>
      </c>
    </row>
    <row r="509" spans="2:18" ht="30" customHeight="1" x14ac:dyDescent="0.2">
      <c r="B509" s="225" t="s">
        <v>385</v>
      </c>
      <c r="C509" s="226"/>
      <c r="D509" s="227"/>
      <c r="E509" s="266"/>
      <c r="F509" s="266"/>
      <c r="G509" s="266"/>
      <c r="H509" s="266"/>
      <c r="I509" s="266"/>
      <c r="J509" s="266"/>
      <c r="K509" s="266"/>
      <c r="L509" s="266"/>
      <c r="M509" s="266"/>
      <c r="Q509" s="2" t="b">
        <f>IF(AND('Anagrafica Progetto'!$Q$84=2,'Anagrafica Progetto'!$Q$91,ISBLANK(Obiettivi!$E$55)&lt;&gt;TRUE),FALSE,TRUE)</f>
        <v>1</v>
      </c>
    </row>
    <row r="510" spans="2:18" ht="15" customHeight="1" x14ac:dyDescent="0.2">
      <c r="B510" s="225" t="s">
        <v>396</v>
      </c>
      <c r="C510" s="226"/>
      <c r="D510" s="227"/>
      <c r="E510" s="267" t="str">
        <f>IF(E506="","","Meno sviluppate")</f>
        <v/>
      </c>
      <c r="F510" s="267"/>
      <c r="G510" s="267"/>
      <c r="H510" s="267" t="str">
        <f>IF(H506="","","Meno sviluppate")</f>
        <v/>
      </c>
      <c r="I510" s="267"/>
      <c r="J510" s="267"/>
      <c r="K510" s="267" t="str">
        <f>IF(K506="","","Meno sviluppate")</f>
        <v/>
      </c>
      <c r="L510" s="267"/>
      <c r="M510" s="267"/>
      <c r="Q510" s="2" t="b">
        <f>IF(AND('Anagrafica Progetto'!$Q$84=2,'Anagrafica Progetto'!$Q$91,ISBLANK(Obiettivi!$E$55)&lt;&gt;TRUE),FALSE,TRUE)</f>
        <v>1</v>
      </c>
    </row>
    <row r="511" spans="2:18" ht="15" customHeight="1" x14ac:dyDescent="0.2">
      <c r="B511" s="225" t="s">
        <v>386</v>
      </c>
      <c r="C511" s="226"/>
      <c r="D511" s="227"/>
      <c r="E511" s="265"/>
      <c r="F511" s="265"/>
      <c r="G511" s="265"/>
      <c r="H511" s="265"/>
      <c r="I511" s="265"/>
      <c r="J511" s="265"/>
      <c r="K511" s="265"/>
      <c r="L511" s="265"/>
      <c r="M511" s="265"/>
      <c r="Q511" s="2" t="b">
        <f>IF(AND('Anagrafica Progetto'!$Q$84=2,'Anagrafica Progetto'!$Q$91,ISBLANK(Obiettivi!$E$55)&lt;&gt;TRUE),FALSE,TRUE)</f>
        <v>1</v>
      </c>
    </row>
    <row r="512" spans="2:18" ht="15" customHeight="1" x14ac:dyDescent="0.2">
      <c r="B512" s="225">
        <v>2015</v>
      </c>
      <c r="C512" s="226"/>
      <c r="D512" s="227"/>
      <c r="E512" s="265"/>
      <c r="F512" s="265"/>
      <c r="G512" s="265"/>
      <c r="H512" s="265"/>
      <c r="I512" s="265"/>
      <c r="J512" s="265"/>
      <c r="K512" s="265"/>
      <c r="L512" s="265"/>
      <c r="M512" s="265"/>
      <c r="Q512" s="2" t="b">
        <f>IF(AND('Anagrafica Progetto'!$Q$84=2,'Anagrafica Progetto'!$Q$91,R512=FALSE,ISBLANK(Obiettivi!$E$55)&lt;&gt;TRUE),FALSE,TRUE)</f>
        <v>1</v>
      </c>
      <c r="R512" s="2" t="b">
        <f>IF(OR('Anagrafica Progetto'!$H$77="",'Anagrafica Progetto'!$H$80=""),TRUE,IF(AND(B512&gt;=YEAR('Anagrafica Progetto'!$H$77),B512&lt;YEAR('Anagrafica Progetto'!$H$80)),FALSE,TRUE))</f>
        <v>1</v>
      </c>
    </row>
    <row r="513" spans="2:18" ht="15" customHeight="1" x14ac:dyDescent="0.2">
      <c r="B513" s="225">
        <v>2016</v>
      </c>
      <c r="C513" s="226"/>
      <c r="D513" s="227"/>
      <c r="E513" s="265"/>
      <c r="F513" s="265"/>
      <c r="G513" s="265"/>
      <c r="H513" s="265"/>
      <c r="I513" s="265"/>
      <c r="J513" s="265"/>
      <c r="K513" s="265"/>
      <c r="L513" s="265"/>
      <c r="M513" s="265"/>
      <c r="Q513" s="2" t="b">
        <f>IF(AND('Anagrafica Progetto'!$Q$84=2,'Anagrafica Progetto'!$Q$91,R513=FALSE,ISBLANK(Obiettivi!$E$55)&lt;&gt;TRUE),FALSE,TRUE)</f>
        <v>1</v>
      </c>
      <c r="R513" s="2" t="b">
        <f>IF(OR('Anagrafica Progetto'!$H$77="",'Anagrafica Progetto'!$H$80=""),TRUE,IF(AND(B513&gt;=YEAR('Anagrafica Progetto'!$H$77),B513&lt;YEAR('Anagrafica Progetto'!$H$80)),FALSE,TRUE))</f>
        <v>0</v>
      </c>
    </row>
    <row r="514" spans="2:18" ht="15" customHeight="1" x14ac:dyDescent="0.2">
      <c r="B514" s="225">
        <v>2017</v>
      </c>
      <c r="C514" s="226"/>
      <c r="D514" s="227"/>
      <c r="E514" s="265"/>
      <c r="F514" s="265"/>
      <c r="G514" s="265"/>
      <c r="H514" s="265"/>
      <c r="I514" s="265"/>
      <c r="J514" s="265"/>
      <c r="K514" s="265"/>
      <c r="L514" s="265"/>
      <c r="M514" s="265"/>
      <c r="Q514" s="2" t="b">
        <f>IF(AND('Anagrafica Progetto'!$Q$84=2,'Anagrafica Progetto'!$Q$91,R514=FALSE,ISBLANK(Obiettivi!$E$55)&lt;&gt;TRUE),FALSE,TRUE)</f>
        <v>1</v>
      </c>
      <c r="R514" s="2" t="b">
        <f>IF(OR('Anagrafica Progetto'!$H$77="",'Anagrafica Progetto'!$H$80=""),TRUE,IF(AND(B514&gt;=YEAR('Anagrafica Progetto'!$H$77),B514&lt;YEAR('Anagrafica Progetto'!$H$80)),FALSE,TRUE))</f>
        <v>0</v>
      </c>
    </row>
    <row r="515" spans="2:18" ht="15" customHeight="1" x14ac:dyDescent="0.2">
      <c r="B515" s="225">
        <v>2018</v>
      </c>
      <c r="C515" s="226"/>
      <c r="D515" s="227"/>
      <c r="E515" s="265"/>
      <c r="F515" s="265"/>
      <c r="G515" s="265"/>
      <c r="H515" s="265"/>
      <c r="I515" s="265"/>
      <c r="J515" s="265"/>
      <c r="K515" s="265"/>
      <c r="L515" s="265"/>
      <c r="M515" s="265"/>
      <c r="Q515" s="2" t="b">
        <f>IF(AND('Anagrafica Progetto'!$Q$84=2,'Anagrafica Progetto'!$Q$91,R515=FALSE,ISBLANK(Obiettivi!$E$55)&lt;&gt;TRUE),FALSE,TRUE)</f>
        <v>1</v>
      </c>
      <c r="R515" s="2" t="b">
        <f>IF(OR('Anagrafica Progetto'!$H$77="",'Anagrafica Progetto'!$H$80=""),TRUE,IF(AND(B515&gt;=YEAR('Anagrafica Progetto'!$H$77),B515&lt;YEAR('Anagrafica Progetto'!$H$80)),FALSE,TRUE))</f>
        <v>0</v>
      </c>
    </row>
    <row r="516" spans="2:18" ht="15" customHeight="1" x14ac:dyDescent="0.2">
      <c r="B516" s="225">
        <v>2019</v>
      </c>
      <c r="C516" s="226"/>
      <c r="D516" s="227"/>
      <c r="E516" s="265"/>
      <c r="F516" s="265"/>
      <c r="G516" s="265"/>
      <c r="H516" s="265"/>
      <c r="I516" s="265"/>
      <c r="J516" s="265"/>
      <c r="K516" s="265"/>
      <c r="L516" s="265"/>
      <c r="M516" s="265"/>
      <c r="Q516" s="2" t="b">
        <f>IF(AND('Anagrafica Progetto'!$Q$84=2,'Anagrafica Progetto'!$Q$91,R516=FALSE,ISBLANK(Obiettivi!$E$55)&lt;&gt;TRUE),FALSE,TRUE)</f>
        <v>1</v>
      </c>
      <c r="R516" s="2" t="b">
        <f>IF(OR('Anagrafica Progetto'!$H$77="",'Anagrafica Progetto'!$H$80=""),TRUE,IF(AND(B516&gt;=YEAR('Anagrafica Progetto'!$H$77),B516&lt;YEAR('Anagrafica Progetto'!$H$80)),FALSE,TRUE))</f>
        <v>0</v>
      </c>
    </row>
    <row r="517" spans="2:18" ht="15" customHeight="1" x14ac:dyDescent="0.2">
      <c r="B517" s="225">
        <v>2020</v>
      </c>
      <c r="C517" s="226"/>
      <c r="D517" s="227"/>
      <c r="E517" s="265"/>
      <c r="F517" s="265"/>
      <c r="G517" s="265"/>
      <c r="H517" s="265"/>
      <c r="I517" s="265"/>
      <c r="J517" s="265"/>
      <c r="K517" s="265"/>
      <c r="L517" s="265"/>
      <c r="M517" s="265"/>
      <c r="Q517" s="2" t="b">
        <f>IF(AND('Anagrafica Progetto'!$Q$84=2,'Anagrafica Progetto'!$Q$91,R517=FALSE,ISBLANK(Obiettivi!$E$55)&lt;&gt;TRUE),FALSE,TRUE)</f>
        <v>1</v>
      </c>
      <c r="R517" s="2" t="b">
        <f>IF(OR('Anagrafica Progetto'!$H$77="",'Anagrafica Progetto'!$H$80=""),TRUE,IF(AND(B517&gt;=YEAR('Anagrafica Progetto'!$H$77),B517&lt;YEAR('Anagrafica Progetto'!$H$80)),FALSE,TRUE))</f>
        <v>0</v>
      </c>
    </row>
    <row r="518" spans="2:18" ht="15" customHeight="1" x14ac:dyDescent="0.2">
      <c r="B518" s="225">
        <v>2021</v>
      </c>
      <c r="C518" s="226"/>
      <c r="D518" s="227"/>
      <c r="E518" s="265"/>
      <c r="F518" s="265"/>
      <c r="G518" s="265"/>
      <c r="H518" s="265"/>
      <c r="I518" s="265"/>
      <c r="J518" s="265"/>
      <c r="K518" s="265"/>
      <c r="L518" s="265"/>
      <c r="M518" s="265"/>
      <c r="Q518" s="2" t="b">
        <f>IF(AND('Anagrafica Progetto'!$Q$84=2,'Anagrafica Progetto'!$Q$91,R518=FALSE,ISBLANK(Obiettivi!$E$55)&lt;&gt;TRUE),FALSE,TRUE)</f>
        <v>1</v>
      </c>
      <c r="R518" s="2" t="b">
        <f>IF(OR('Anagrafica Progetto'!$H$77="",'Anagrafica Progetto'!$H$80=""),TRUE,IF(AND(B518&gt;=YEAR('Anagrafica Progetto'!$H$77),B518&lt;YEAR('Anagrafica Progetto'!$H$80)),FALSE,TRUE))</f>
        <v>0</v>
      </c>
    </row>
    <row r="519" spans="2:18" ht="15" customHeight="1" x14ac:dyDescent="0.2">
      <c r="B519" s="225">
        <v>2022</v>
      </c>
      <c r="C519" s="226"/>
      <c r="D519" s="227"/>
      <c r="E519" s="265"/>
      <c r="F519" s="265"/>
      <c r="G519" s="265"/>
      <c r="H519" s="265"/>
      <c r="I519" s="265"/>
      <c r="J519" s="265"/>
      <c r="K519" s="265"/>
      <c r="L519" s="265"/>
      <c r="M519" s="265"/>
      <c r="Q519" s="2" t="b">
        <f>IF(AND('Anagrafica Progetto'!$Q$84=2,'Anagrafica Progetto'!$Q$91,R519=FALSE,ISBLANK(Obiettivi!$E$55)&lt;&gt;TRUE),FALSE,TRUE)</f>
        <v>1</v>
      </c>
      <c r="R519" s="2" t="b">
        <f>IF(OR('Anagrafica Progetto'!$H$77="",'Anagrafica Progetto'!$H$80=""),TRUE,IF(AND(B519&gt;=YEAR('Anagrafica Progetto'!$H$77),B519&lt;YEAR('Anagrafica Progetto'!$H$80)),FALSE,TRUE))</f>
        <v>0</v>
      </c>
    </row>
    <row r="520" spans="2:18" ht="15" customHeight="1" x14ac:dyDescent="0.2">
      <c r="B520" s="225" t="s">
        <v>387</v>
      </c>
      <c r="C520" s="226"/>
      <c r="D520" s="227"/>
      <c r="E520" s="265"/>
      <c r="F520" s="265"/>
      <c r="G520" s="265"/>
      <c r="H520" s="265"/>
      <c r="I520" s="265"/>
      <c r="J520" s="265"/>
      <c r="K520" s="265"/>
      <c r="L520" s="265"/>
      <c r="M520" s="265"/>
      <c r="Q520" s="2" t="b">
        <f>IF(AND('Anagrafica Progetto'!$Q$84=2,'Anagrafica Progetto'!$Q$91,ISBLANK(Obiettivi!$E$55)&lt;&gt;TRUE),FALSE,TRUE)</f>
        <v>1</v>
      </c>
    </row>
    <row r="521" spans="2:18" ht="15" customHeight="1" x14ac:dyDescent="0.2">
      <c r="Q521" s="2" t="b">
        <f>IF(AND('Anagrafica Progetto'!$Q$84=2,'Anagrafica Progetto'!$Q$91,ISBLANK(Obiettivi!$E$55)&lt;&gt;TRUE),FALSE,TRUE)</f>
        <v>1</v>
      </c>
    </row>
    <row r="522" spans="2:18" ht="15" customHeight="1" x14ac:dyDescent="0.2">
      <c r="Q522" s="2" t="b">
        <f>IF(AND('Anagrafica Progetto'!$Q$84=2,'Anagrafica Progetto'!$Q$91,ISBLANK(Obiettivi!$E$55)&lt;&gt;TRUE),FALSE,TRUE)</f>
        <v>1</v>
      </c>
    </row>
    <row r="523" spans="2:18" ht="15" customHeight="1" x14ac:dyDescent="0.2">
      <c r="B523" s="177" t="s">
        <v>520</v>
      </c>
      <c r="C523" s="177"/>
      <c r="D523" s="177"/>
      <c r="E523" s="177"/>
      <c r="F523" s="177"/>
      <c r="G523" s="177"/>
      <c r="H523" s="177"/>
      <c r="I523" s="177"/>
      <c r="J523" s="177"/>
      <c r="K523" s="177"/>
      <c r="L523" s="177"/>
      <c r="M523" s="177"/>
      <c r="Q523" s="2" t="b">
        <f>IF(AND('Anagrafica Progetto'!$Q$84=2,'Anagrafica Progetto'!$Q$91,ISBLANK(Obiettivi!$E$58)&lt;&gt;TRUE),FALSE,TRUE)</f>
        <v>1</v>
      </c>
    </row>
    <row r="524" spans="2:18" ht="15" customHeight="1" x14ac:dyDescent="0.2">
      <c r="B524" s="231"/>
      <c r="C524" s="231"/>
      <c r="D524" s="231"/>
      <c r="E524" s="231" t="s">
        <v>138</v>
      </c>
      <c r="F524" s="231"/>
      <c r="G524" s="231"/>
      <c r="H524" s="231" t="s">
        <v>523</v>
      </c>
      <c r="I524" s="231"/>
      <c r="J524" s="231"/>
      <c r="K524" s="231" t="s">
        <v>524</v>
      </c>
      <c r="L524" s="231"/>
      <c r="M524" s="231"/>
      <c r="Q524" s="2" t="b">
        <f>IF(AND('Anagrafica Progetto'!$Q$84=2,'Anagrafica Progetto'!$Q$91,ISBLANK(Obiettivi!$E$58)&lt;&gt;TRUE),FALSE,TRUE)</f>
        <v>1</v>
      </c>
    </row>
    <row r="525" spans="2:18" ht="67.5" customHeight="1" x14ac:dyDescent="0.2">
      <c r="B525" s="225" t="s">
        <v>521</v>
      </c>
      <c r="C525" s="226"/>
      <c r="D525" s="227"/>
      <c r="E525" s="267" t="str">
        <f>IF(Obiettivi!$E$58="","",Obiettivi!$E$58)</f>
        <v/>
      </c>
      <c r="F525" s="267"/>
      <c r="G525" s="267"/>
      <c r="H525" s="267" t="str">
        <f>IF(Obiettivi!$E$59="","",Obiettivi!$E$59)</f>
        <v/>
      </c>
      <c r="I525" s="267"/>
      <c r="J525" s="267"/>
      <c r="K525" s="267" t="str">
        <f>IF(Obiettivi!$E$60="","",Obiettivi!$E$60)</f>
        <v/>
      </c>
      <c r="L525" s="267"/>
      <c r="M525" s="267"/>
      <c r="Q525" s="2" t="b">
        <f>IF(AND('Anagrafica Progetto'!$Q$84=2,'Anagrafica Progetto'!$Q$91,ISBLANK(Obiettivi!$E$58)&lt;&gt;TRUE),FALSE,TRUE)</f>
        <v>1</v>
      </c>
    </row>
    <row r="526" spans="2:18" ht="82.5" customHeight="1" x14ac:dyDescent="0.2">
      <c r="B526" s="225" t="s">
        <v>383</v>
      </c>
      <c r="C526" s="226"/>
      <c r="D526" s="227"/>
      <c r="E526" s="268"/>
      <c r="F526" s="269"/>
      <c r="G526" s="270"/>
      <c r="H526" s="266"/>
      <c r="I526" s="266"/>
      <c r="J526" s="266"/>
      <c r="K526" s="266"/>
      <c r="L526" s="266"/>
      <c r="M526" s="266"/>
      <c r="Q526" s="2" t="b">
        <f>IF(AND('Anagrafica Progetto'!$Q$84=2,'Anagrafica Progetto'!$Q$91,ISBLANK(Obiettivi!$E$58)&lt;&gt;TRUE),FALSE,TRUE)</f>
        <v>1</v>
      </c>
    </row>
    <row r="527" spans="2:18" ht="15" customHeight="1" x14ac:dyDescent="0.2">
      <c r="B527" s="225" t="s">
        <v>384</v>
      </c>
      <c r="C527" s="226"/>
      <c r="D527" s="227"/>
      <c r="E527" s="268"/>
      <c r="F527" s="269"/>
      <c r="G527" s="270"/>
      <c r="H527" s="268"/>
      <c r="I527" s="269"/>
      <c r="J527" s="270"/>
      <c r="K527" s="268"/>
      <c r="L527" s="269"/>
      <c r="M527" s="270"/>
      <c r="Q527" s="2" t="b">
        <f>IF(AND('Anagrafica Progetto'!$Q$84=2,'Anagrafica Progetto'!$Q$91,ISBLANK(Obiettivi!$E$58)&lt;&gt;TRUE),FALSE,TRUE)</f>
        <v>1</v>
      </c>
    </row>
    <row r="528" spans="2:18" ht="30" customHeight="1" x14ac:dyDescent="0.2">
      <c r="B528" s="225" t="s">
        <v>385</v>
      </c>
      <c r="C528" s="226"/>
      <c r="D528" s="227"/>
      <c r="E528" s="266"/>
      <c r="F528" s="266"/>
      <c r="G528" s="266"/>
      <c r="H528" s="266"/>
      <c r="I528" s="266"/>
      <c r="J528" s="266"/>
      <c r="K528" s="266"/>
      <c r="L528" s="266"/>
      <c r="M528" s="266"/>
      <c r="Q528" s="2" t="b">
        <f>IF(AND('Anagrafica Progetto'!$Q$84=2,'Anagrafica Progetto'!$Q$91,ISBLANK(Obiettivi!$E$58)&lt;&gt;TRUE),FALSE,TRUE)</f>
        <v>1</v>
      </c>
    </row>
    <row r="529" spans="2:18" ht="15" customHeight="1" x14ac:dyDescent="0.2">
      <c r="B529" s="225" t="s">
        <v>396</v>
      </c>
      <c r="C529" s="226"/>
      <c r="D529" s="227"/>
      <c r="E529" s="267" t="str">
        <f>IF(E525="","","Meno sviluppate")</f>
        <v/>
      </c>
      <c r="F529" s="267"/>
      <c r="G529" s="267"/>
      <c r="H529" s="267" t="str">
        <f>IF(H525="","","Meno sviluppate")</f>
        <v/>
      </c>
      <c r="I529" s="267"/>
      <c r="J529" s="267"/>
      <c r="K529" s="267" t="str">
        <f>IF(K525="","","Meno sviluppate")</f>
        <v/>
      </c>
      <c r="L529" s="267"/>
      <c r="M529" s="267"/>
      <c r="Q529" s="2" t="b">
        <f>IF(AND('Anagrafica Progetto'!$Q$84=2,'Anagrafica Progetto'!$Q$91,ISBLANK(Obiettivi!$E$58)&lt;&gt;TRUE),FALSE,TRUE)</f>
        <v>1</v>
      </c>
    </row>
    <row r="530" spans="2:18" ht="15" customHeight="1" x14ac:dyDescent="0.2">
      <c r="B530" s="225" t="s">
        <v>386</v>
      </c>
      <c r="C530" s="226"/>
      <c r="D530" s="227"/>
      <c r="E530" s="265"/>
      <c r="F530" s="265"/>
      <c r="G530" s="265"/>
      <c r="H530" s="265"/>
      <c r="I530" s="265"/>
      <c r="J530" s="265"/>
      <c r="K530" s="265"/>
      <c r="L530" s="265"/>
      <c r="M530" s="265"/>
      <c r="Q530" s="2" t="b">
        <f>IF(AND('Anagrafica Progetto'!$Q$84=2,'Anagrafica Progetto'!$Q$91,ISBLANK(Obiettivi!$E$58)&lt;&gt;TRUE),FALSE,TRUE)</f>
        <v>1</v>
      </c>
    </row>
    <row r="531" spans="2:18" ht="15" customHeight="1" x14ac:dyDescent="0.2">
      <c r="B531" s="225">
        <v>2015</v>
      </c>
      <c r="C531" s="226"/>
      <c r="D531" s="227"/>
      <c r="E531" s="265"/>
      <c r="F531" s="265"/>
      <c r="G531" s="265"/>
      <c r="H531" s="265"/>
      <c r="I531" s="265"/>
      <c r="J531" s="265"/>
      <c r="K531" s="265"/>
      <c r="L531" s="265"/>
      <c r="M531" s="265"/>
      <c r="Q531" s="2" t="b">
        <f>IF(AND('Anagrafica Progetto'!$Q$84=2,'Anagrafica Progetto'!$Q$91,R531=FALSE,ISBLANK(Obiettivi!$E$58)&lt;&gt;TRUE),FALSE,TRUE)</f>
        <v>1</v>
      </c>
      <c r="R531" s="2" t="b">
        <f>IF(OR('Anagrafica Progetto'!$H$77="",'Anagrafica Progetto'!$H$80=""),TRUE,IF(AND(B531&gt;=YEAR('Anagrafica Progetto'!$H$77),B531&lt;YEAR('Anagrafica Progetto'!$H$80)),FALSE,TRUE))</f>
        <v>1</v>
      </c>
    </row>
    <row r="532" spans="2:18" ht="15" customHeight="1" x14ac:dyDescent="0.2">
      <c r="B532" s="225">
        <v>2016</v>
      </c>
      <c r="C532" s="226"/>
      <c r="D532" s="227"/>
      <c r="E532" s="265"/>
      <c r="F532" s="265"/>
      <c r="G532" s="265"/>
      <c r="H532" s="265"/>
      <c r="I532" s="265"/>
      <c r="J532" s="265"/>
      <c r="K532" s="265"/>
      <c r="L532" s="265"/>
      <c r="M532" s="265"/>
      <c r="Q532" s="2" t="b">
        <f>IF(AND('Anagrafica Progetto'!$Q$84=2,'Anagrafica Progetto'!$Q$91,R532=FALSE,ISBLANK(Obiettivi!$E$58)&lt;&gt;TRUE),FALSE,TRUE)</f>
        <v>1</v>
      </c>
      <c r="R532" s="2" t="b">
        <f>IF(OR('Anagrafica Progetto'!$H$77="",'Anagrafica Progetto'!$H$80=""),TRUE,IF(AND(B532&gt;=YEAR('Anagrafica Progetto'!$H$77),B532&lt;YEAR('Anagrafica Progetto'!$H$80)),FALSE,TRUE))</f>
        <v>0</v>
      </c>
    </row>
    <row r="533" spans="2:18" ht="15" customHeight="1" x14ac:dyDescent="0.2">
      <c r="B533" s="225">
        <v>2017</v>
      </c>
      <c r="C533" s="226"/>
      <c r="D533" s="227"/>
      <c r="E533" s="265"/>
      <c r="F533" s="265"/>
      <c r="G533" s="265"/>
      <c r="H533" s="265"/>
      <c r="I533" s="265"/>
      <c r="J533" s="265"/>
      <c r="K533" s="265"/>
      <c r="L533" s="265"/>
      <c r="M533" s="265"/>
      <c r="Q533" s="2" t="b">
        <f>IF(AND('Anagrafica Progetto'!$Q$84=2,'Anagrafica Progetto'!$Q$91,R533=FALSE,ISBLANK(Obiettivi!$E$58)&lt;&gt;TRUE),FALSE,TRUE)</f>
        <v>1</v>
      </c>
      <c r="R533" s="2" t="b">
        <f>IF(OR('Anagrafica Progetto'!$H$77="",'Anagrafica Progetto'!$H$80=""),TRUE,IF(AND(B533&gt;=YEAR('Anagrafica Progetto'!$H$77),B533&lt;YEAR('Anagrafica Progetto'!$H$80)),FALSE,TRUE))</f>
        <v>0</v>
      </c>
    </row>
    <row r="534" spans="2:18" ht="15" customHeight="1" x14ac:dyDescent="0.2">
      <c r="B534" s="225">
        <v>2018</v>
      </c>
      <c r="C534" s="226"/>
      <c r="D534" s="227"/>
      <c r="E534" s="265"/>
      <c r="F534" s="265"/>
      <c r="G534" s="265"/>
      <c r="H534" s="265"/>
      <c r="I534" s="265"/>
      <c r="J534" s="265"/>
      <c r="K534" s="265"/>
      <c r="L534" s="265"/>
      <c r="M534" s="265"/>
      <c r="Q534" s="2" t="b">
        <f>IF(AND('Anagrafica Progetto'!$Q$84=2,'Anagrafica Progetto'!$Q$91,R534=FALSE,ISBLANK(Obiettivi!$E$58)&lt;&gt;TRUE),FALSE,TRUE)</f>
        <v>1</v>
      </c>
      <c r="R534" s="2" t="b">
        <f>IF(OR('Anagrafica Progetto'!$H$77="",'Anagrafica Progetto'!$H$80=""),TRUE,IF(AND(B534&gt;=YEAR('Anagrafica Progetto'!$H$77),B534&lt;YEAR('Anagrafica Progetto'!$H$80)),FALSE,TRUE))</f>
        <v>0</v>
      </c>
    </row>
    <row r="535" spans="2:18" ht="15" customHeight="1" x14ac:dyDescent="0.2">
      <c r="B535" s="225">
        <v>2019</v>
      </c>
      <c r="C535" s="226"/>
      <c r="D535" s="227"/>
      <c r="E535" s="265"/>
      <c r="F535" s="265"/>
      <c r="G535" s="265"/>
      <c r="H535" s="265"/>
      <c r="I535" s="265"/>
      <c r="J535" s="265"/>
      <c r="K535" s="265"/>
      <c r="L535" s="265"/>
      <c r="M535" s="265"/>
      <c r="Q535" s="2" t="b">
        <f>IF(AND('Anagrafica Progetto'!$Q$84=2,'Anagrafica Progetto'!$Q$91,R535=FALSE,ISBLANK(Obiettivi!$E$58)&lt;&gt;TRUE),FALSE,TRUE)</f>
        <v>1</v>
      </c>
      <c r="R535" s="2" t="b">
        <f>IF(OR('Anagrafica Progetto'!$H$77="",'Anagrafica Progetto'!$H$80=""),TRUE,IF(AND(B535&gt;=YEAR('Anagrafica Progetto'!$H$77),B535&lt;YEAR('Anagrafica Progetto'!$H$80)),FALSE,TRUE))</f>
        <v>0</v>
      </c>
    </row>
    <row r="536" spans="2:18" ht="15" customHeight="1" x14ac:dyDescent="0.2">
      <c r="B536" s="225">
        <v>2020</v>
      </c>
      <c r="C536" s="226"/>
      <c r="D536" s="227"/>
      <c r="E536" s="265"/>
      <c r="F536" s="265"/>
      <c r="G536" s="265"/>
      <c r="H536" s="265"/>
      <c r="I536" s="265"/>
      <c r="J536" s="265"/>
      <c r="K536" s="265"/>
      <c r="L536" s="265"/>
      <c r="M536" s="265"/>
      <c r="Q536" s="2" t="b">
        <f>IF(AND('Anagrafica Progetto'!$Q$84=2,'Anagrafica Progetto'!$Q$91,R536=FALSE,ISBLANK(Obiettivi!$E$58)&lt;&gt;TRUE),FALSE,TRUE)</f>
        <v>1</v>
      </c>
      <c r="R536" s="2" t="b">
        <f>IF(OR('Anagrafica Progetto'!$H$77="",'Anagrafica Progetto'!$H$80=""),TRUE,IF(AND(B536&gt;=YEAR('Anagrafica Progetto'!$H$77),B536&lt;YEAR('Anagrafica Progetto'!$H$80)),FALSE,TRUE))</f>
        <v>0</v>
      </c>
    </row>
    <row r="537" spans="2:18" ht="15" customHeight="1" x14ac:dyDescent="0.2">
      <c r="B537" s="225">
        <v>2021</v>
      </c>
      <c r="C537" s="226"/>
      <c r="D537" s="227"/>
      <c r="E537" s="265"/>
      <c r="F537" s="265"/>
      <c r="G537" s="265"/>
      <c r="H537" s="265"/>
      <c r="I537" s="265"/>
      <c r="J537" s="265"/>
      <c r="K537" s="265"/>
      <c r="L537" s="265"/>
      <c r="M537" s="265"/>
      <c r="Q537" s="2" t="b">
        <f>IF(AND('Anagrafica Progetto'!$Q$84=2,'Anagrafica Progetto'!$Q$91,R537=FALSE,ISBLANK(Obiettivi!$E$58)&lt;&gt;TRUE),FALSE,TRUE)</f>
        <v>1</v>
      </c>
      <c r="R537" s="2" t="b">
        <f>IF(OR('Anagrafica Progetto'!$H$77="",'Anagrafica Progetto'!$H$80=""),TRUE,IF(AND(B537&gt;=YEAR('Anagrafica Progetto'!$H$77),B537&lt;YEAR('Anagrafica Progetto'!$H$80)),FALSE,TRUE))</f>
        <v>0</v>
      </c>
    </row>
    <row r="538" spans="2:18" ht="15" customHeight="1" x14ac:dyDescent="0.2">
      <c r="B538" s="225">
        <v>2022</v>
      </c>
      <c r="C538" s="226"/>
      <c r="D538" s="227"/>
      <c r="E538" s="265"/>
      <c r="F538" s="265"/>
      <c r="G538" s="265"/>
      <c r="H538" s="265"/>
      <c r="I538" s="265"/>
      <c r="J538" s="265"/>
      <c r="K538" s="265"/>
      <c r="L538" s="265"/>
      <c r="M538" s="265"/>
      <c r="Q538" s="2" t="b">
        <f>IF(AND('Anagrafica Progetto'!$Q$84=2,'Anagrafica Progetto'!$Q$91,R538=FALSE,ISBLANK(Obiettivi!$E$58)&lt;&gt;TRUE),FALSE,TRUE)</f>
        <v>1</v>
      </c>
      <c r="R538" s="2" t="b">
        <f>IF(OR('Anagrafica Progetto'!$H$77="",'Anagrafica Progetto'!$H$80=""),TRUE,IF(AND(B538&gt;=YEAR('Anagrafica Progetto'!$H$77),B538&lt;YEAR('Anagrafica Progetto'!$H$80)),FALSE,TRUE))</f>
        <v>0</v>
      </c>
    </row>
    <row r="539" spans="2:18" ht="15" customHeight="1" x14ac:dyDescent="0.2">
      <c r="B539" s="225" t="s">
        <v>387</v>
      </c>
      <c r="C539" s="226"/>
      <c r="D539" s="227"/>
      <c r="E539" s="265"/>
      <c r="F539" s="265"/>
      <c r="G539" s="265"/>
      <c r="H539" s="265"/>
      <c r="I539" s="265"/>
      <c r="J539" s="265"/>
      <c r="K539" s="265"/>
      <c r="L539" s="265"/>
      <c r="M539" s="265"/>
      <c r="Q539" s="2" t="b">
        <f>IF(AND('Anagrafica Progetto'!$Q$84=2,'Anagrafica Progetto'!$Q$91,ISBLANK(Obiettivi!$E$58)&lt;&gt;TRUE),FALSE,TRUE)</f>
        <v>1</v>
      </c>
    </row>
    <row r="540" spans="2:18" ht="15" customHeight="1" x14ac:dyDescent="0.2">
      <c r="Q540" s="2" t="b">
        <f>IF(AND('Anagrafica Progetto'!$Q$84=2,'Anagrafica Progetto'!$Q$91,ISBLANK(Obiettivi!$E$58)&lt;&gt;TRUE),FALSE,TRUE)</f>
        <v>1</v>
      </c>
    </row>
    <row r="541" spans="2:18" ht="15" customHeight="1" x14ac:dyDescent="0.2">
      <c r="Q541" s="2" t="b">
        <f>IF(AND('Anagrafica Progetto'!$Q$84=2,'Anagrafica Progetto'!$Q$91,ISBLANK(Obiettivi!$E$58)&lt;&gt;TRUE),FALSE,TRUE)</f>
        <v>1</v>
      </c>
    </row>
    <row r="542" spans="2:18" ht="15" customHeight="1" x14ac:dyDescent="0.2">
      <c r="B542" s="177" t="s">
        <v>520</v>
      </c>
      <c r="C542" s="177"/>
      <c r="D542" s="177"/>
      <c r="E542" s="177"/>
      <c r="F542" s="177"/>
      <c r="G542" s="177"/>
      <c r="H542" s="177"/>
      <c r="I542" s="177"/>
      <c r="J542" s="177"/>
      <c r="K542" s="177"/>
      <c r="L542" s="177"/>
      <c r="M542" s="177"/>
      <c r="Q542" s="2" t="b">
        <f>IF(AND('Anagrafica Progetto'!$Q$84=2,'Anagrafica Progetto'!$Q$91,ISBLANK(Obiettivi!$E$61)&lt;&gt;TRUE),FALSE,TRUE)</f>
        <v>1</v>
      </c>
    </row>
    <row r="543" spans="2:18" ht="15" customHeight="1" x14ac:dyDescent="0.2">
      <c r="B543" s="231"/>
      <c r="C543" s="231"/>
      <c r="D543" s="231"/>
      <c r="E543" s="231" t="s">
        <v>525</v>
      </c>
      <c r="F543" s="231"/>
      <c r="G543" s="231"/>
      <c r="H543" s="231" t="s">
        <v>526</v>
      </c>
      <c r="I543" s="231"/>
      <c r="J543" s="231"/>
      <c r="K543" s="231" t="s">
        <v>527</v>
      </c>
      <c r="L543" s="231"/>
      <c r="M543" s="231"/>
      <c r="Q543" s="2" t="b">
        <f>IF(AND('Anagrafica Progetto'!$Q$84=2,'Anagrafica Progetto'!$Q$91,ISBLANK(Obiettivi!$E$61)&lt;&gt;TRUE),FALSE,TRUE)</f>
        <v>1</v>
      </c>
    </row>
    <row r="544" spans="2:18" ht="67.5" customHeight="1" x14ac:dyDescent="0.2">
      <c r="B544" s="225" t="s">
        <v>521</v>
      </c>
      <c r="C544" s="226"/>
      <c r="D544" s="227"/>
      <c r="E544" s="267" t="str">
        <f>IF(Obiettivi!$E$61="","",Obiettivi!$E$61)</f>
        <v/>
      </c>
      <c r="F544" s="267"/>
      <c r="G544" s="267"/>
      <c r="H544" s="267" t="str">
        <f>IF(Obiettivi!$E$62="","",Obiettivi!$E$62)</f>
        <v/>
      </c>
      <c r="I544" s="267"/>
      <c r="J544" s="267"/>
      <c r="K544" s="267" t="str">
        <f>IF(Obiettivi!$E$63="","",Obiettivi!$E$63)</f>
        <v/>
      </c>
      <c r="L544" s="267"/>
      <c r="M544" s="267"/>
      <c r="Q544" s="2" t="b">
        <f>IF(AND('Anagrafica Progetto'!$Q$84=2,'Anagrafica Progetto'!$Q$91,ISBLANK(Obiettivi!$E$61)&lt;&gt;TRUE),FALSE,TRUE)</f>
        <v>1</v>
      </c>
    </row>
    <row r="545" spans="2:18" ht="82.5" customHeight="1" x14ac:dyDescent="0.2">
      <c r="B545" s="225" t="s">
        <v>383</v>
      </c>
      <c r="C545" s="226"/>
      <c r="D545" s="227"/>
      <c r="E545" s="268"/>
      <c r="F545" s="269"/>
      <c r="G545" s="270"/>
      <c r="H545" s="266"/>
      <c r="I545" s="266"/>
      <c r="J545" s="266"/>
      <c r="K545" s="266"/>
      <c r="L545" s="266"/>
      <c r="M545" s="266"/>
      <c r="Q545" s="2" t="b">
        <f>IF(AND('Anagrafica Progetto'!$Q$84=2,'Anagrafica Progetto'!$Q$91,ISBLANK(Obiettivi!$E$61)&lt;&gt;TRUE),FALSE,TRUE)</f>
        <v>1</v>
      </c>
    </row>
    <row r="546" spans="2:18" ht="15" customHeight="1" x14ac:dyDescent="0.2">
      <c r="B546" s="225" t="s">
        <v>384</v>
      </c>
      <c r="C546" s="226"/>
      <c r="D546" s="227"/>
      <c r="E546" s="268"/>
      <c r="F546" s="269"/>
      <c r="G546" s="270"/>
      <c r="H546" s="268"/>
      <c r="I546" s="269"/>
      <c r="J546" s="270"/>
      <c r="K546" s="268"/>
      <c r="L546" s="269"/>
      <c r="M546" s="270"/>
      <c r="Q546" s="2" t="b">
        <f>IF(AND('Anagrafica Progetto'!$Q$84=2,'Anagrafica Progetto'!$Q$91,ISBLANK(Obiettivi!$E$61)&lt;&gt;TRUE),FALSE,TRUE)</f>
        <v>1</v>
      </c>
    </row>
    <row r="547" spans="2:18" ht="30" customHeight="1" x14ac:dyDescent="0.2">
      <c r="B547" s="225" t="s">
        <v>385</v>
      </c>
      <c r="C547" s="226"/>
      <c r="D547" s="227"/>
      <c r="E547" s="266"/>
      <c r="F547" s="266"/>
      <c r="G547" s="266"/>
      <c r="H547" s="266"/>
      <c r="I547" s="266"/>
      <c r="J547" s="266"/>
      <c r="K547" s="266"/>
      <c r="L547" s="266"/>
      <c r="M547" s="266"/>
      <c r="Q547" s="2" t="b">
        <f>IF(AND('Anagrafica Progetto'!$Q$84=2,'Anagrafica Progetto'!$Q$91,ISBLANK(Obiettivi!$E$61)&lt;&gt;TRUE),FALSE,TRUE)</f>
        <v>1</v>
      </c>
    </row>
    <row r="548" spans="2:18" ht="15" customHeight="1" x14ac:dyDescent="0.2">
      <c r="B548" s="225" t="s">
        <v>396</v>
      </c>
      <c r="C548" s="226"/>
      <c r="D548" s="227"/>
      <c r="E548" s="267" t="str">
        <f>IF(E544="","","Meno sviluppate")</f>
        <v/>
      </c>
      <c r="F548" s="267"/>
      <c r="G548" s="267"/>
      <c r="H548" s="267" t="str">
        <f>IF(H544="","","Meno sviluppate")</f>
        <v/>
      </c>
      <c r="I548" s="267"/>
      <c r="J548" s="267"/>
      <c r="K548" s="267" t="str">
        <f>IF(K544="","","Meno sviluppate")</f>
        <v/>
      </c>
      <c r="L548" s="267"/>
      <c r="M548" s="267"/>
      <c r="Q548" s="2" t="b">
        <f>IF(AND('Anagrafica Progetto'!$Q$84=2,'Anagrafica Progetto'!$Q$91,ISBLANK(Obiettivi!$E$61)&lt;&gt;TRUE),FALSE,TRUE)</f>
        <v>1</v>
      </c>
    </row>
    <row r="549" spans="2:18" ht="15" customHeight="1" x14ac:dyDescent="0.2">
      <c r="B549" s="225" t="s">
        <v>386</v>
      </c>
      <c r="C549" s="226"/>
      <c r="D549" s="227"/>
      <c r="E549" s="265"/>
      <c r="F549" s="265"/>
      <c r="G549" s="265"/>
      <c r="H549" s="265"/>
      <c r="I549" s="265"/>
      <c r="J549" s="265"/>
      <c r="K549" s="265"/>
      <c r="L549" s="265"/>
      <c r="M549" s="265"/>
      <c r="Q549" s="2" t="b">
        <f>IF(AND('Anagrafica Progetto'!$Q$84=2,'Anagrafica Progetto'!$Q$91,ISBLANK(Obiettivi!$E$61)&lt;&gt;TRUE),FALSE,TRUE)</f>
        <v>1</v>
      </c>
    </row>
    <row r="550" spans="2:18" ht="15" customHeight="1" x14ac:dyDescent="0.2">
      <c r="B550" s="225">
        <v>2015</v>
      </c>
      <c r="C550" s="226"/>
      <c r="D550" s="227"/>
      <c r="E550" s="265"/>
      <c r="F550" s="265"/>
      <c r="G550" s="265"/>
      <c r="H550" s="265"/>
      <c r="I550" s="265"/>
      <c r="J550" s="265"/>
      <c r="K550" s="265"/>
      <c r="L550" s="265"/>
      <c r="M550" s="265"/>
      <c r="Q550" s="2" t="b">
        <f>IF(AND('Anagrafica Progetto'!$Q$84=2,'Anagrafica Progetto'!$Q$91,R550=FALSE,ISBLANK(Obiettivi!$E$61)&lt;&gt;TRUE),FALSE,TRUE)</f>
        <v>1</v>
      </c>
      <c r="R550" s="2" t="b">
        <f>IF(OR('Anagrafica Progetto'!$H$77="",'Anagrafica Progetto'!$H$80=""),TRUE,IF(AND(B550&gt;=YEAR('Anagrafica Progetto'!$H$77),B550&lt;YEAR('Anagrafica Progetto'!$H$80)),FALSE,TRUE))</f>
        <v>1</v>
      </c>
    </row>
    <row r="551" spans="2:18" ht="15" customHeight="1" x14ac:dyDescent="0.2">
      <c r="B551" s="225">
        <v>2016</v>
      </c>
      <c r="C551" s="226"/>
      <c r="D551" s="227"/>
      <c r="E551" s="265"/>
      <c r="F551" s="265"/>
      <c r="G551" s="265"/>
      <c r="H551" s="265"/>
      <c r="I551" s="265"/>
      <c r="J551" s="265"/>
      <c r="K551" s="265"/>
      <c r="L551" s="265"/>
      <c r="M551" s="265"/>
      <c r="Q551" s="2" t="b">
        <f>IF(AND('Anagrafica Progetto'!$Q$84=2,'Anagrafica Progetto'!$Q$91,R551=FALSE,ISBLANK(Obiettivi!$E$61)&lt;&gt;TRUE),FALSE,TRUE)</f>
        <v>1</v>
      </c>
      <c r="R551" s="2" t="b">
        <f>IF(OR('Anagrafica Progetto'!$H$77="",'Anagrafica Progetto'!$H$80=""),TRUE,IF(AND(B551&gt;=YEAR('Anagrafica Progetto'!$H$77),B551&lt;YEAR('Anagrafica Progetto'!$H$80)),FALSE,TRUE))</f>
        <v>0</v>
      </c>
    </row>
    <row r="552" spans="2:18" ht="15" customHeight="1" x14ac:dyDescent="0.2">
      <c r="B552" s="225">
        <v>2017</v>
      </c>
      <c r="C552" s="226"/>
      <c r="D552" s="227"/>
      <c r="E552" s="265"/>
      <c r="F552" s="265"/>
      <c r="G552" s="265"/>
      <c r="H552" s="265"/>
      <c r="I552" s="265"/>
      <c r="J552" s="265"/>
      <c r="K552" s="265"/>
      <c r="L552" s="265"/>
      <c r="M552" s="265"/>
      <c r="Q552" s="2" t="b">
        <f>IF(AND('Anagrafica Progetto'!$Q$84=2,'Anagrafica Progetto'!$Q$91,R552=FALSE,ISBLANK(Obiettivi!$E$61)&lt;&gt;TRUE),FALSE,TRUE)</f>
        <v>1</v>
      </c>
      <c r="R552" s="2" t="b">
        <f>IF(OR('Anagrafica Progetto'!$H$77="",'Anagrafica Progetto'!$H$80=""),TRUE,IF(AND(B552&gt;=YEAR('Anagrafica Progetto'!$H$77),B552&lt;YEAR('Anagrafica Progetto'!$H$80)),FALSE,TRUE))</f>
        <v>0</v>
      </c>
    </row>
    <row r="553" spans="2:18" ht="15" customHeight="1" x14ac:dyDescent="0.2">
      <c r="B553" s="225">
        <v>2018</v>
      </c>
      <c r="C553" s="226"/>
      <c r="D553" s="227"/>
      <c r="E553" s="265"/>
      <c r="F553" s="265"/>
      <c r="G553" s="265"/>
      <c r="H553" s="265"/>
      <c r="I553" s="265"/>
      <c r="J553" s="265"/>
      <c r="K553" s="265"/>
      <c r="L553" s="265"/>
      <c r="M553" s="265"/>
      <c r="Q553" s="2" t="b">
        <f>IF(AND('Anagrafica Progetto'!$Q$84=2,'Anagrafica Progetto'!$Q$91,R553=FALSE,ISBLANK(Obiettivi!$E$61)&lt;&gt;TRUE),FALSE,TRUE)</f>
        <v>1</v>
      </c>
      <c r="R553" s="2" t="b">
        <f>IF(OR('Anagrafica Progetto'!$H$77="",'Anagrafica Progetto'!$H$80=""),TRUE,IF(AND(B553&gt;=YEAR('Anagrafica Progetto'!$H$77),B553&lt;YEAR('Anagrafica Progetto'!$H$80)),FALSE,TRUE))</f>
        <v>0</v>
      </c>
    </row>
    <row r="554" spans="2:18" ht="15" customHeight="1" x14ac:dyDescent="0.2">
      <c r="B554" s="225">
        <v>2019</v>
      </c>
      <c r="C554" s="226"/>
      <c r="D554" s="227"/>
      <c r="E554" s="265"/>
      <c r="F554" s="265"/>
      <c r="G554" s="265"/>
      <c r="H554" s="265"/>
      <c r="I554" s="265"/>
      <c r="J554" s="265"/>
      <c r="K554" s="265"/>
      <c r="L554" s="265"/>
      <c r="M554" s="265"/>
      <c r="Q554" s="2" t="b">
        <f>IF(AND('Anagrafica Progetto'!$Q$84=2,'Anagrafica Progetto'!$Q$91,R554=FALSE,ISBLANK(Obiettivi!$E$61)&lt;&gt;TRUE),FALSE,TRUE)</f>
        <v>1</v>
      </c>
      <c r="R554" s="2" t="b">
        <f>IF(OR('Anagrafica Progetto'!$H$77="",'Anagrafica Progetto'!$H$80=""),TRUE,IF(AND(B554&gt;=YEAR('Anagrafica Progetto'!$H$77),B554&lt;YEAR('Anagrafica Progetto'!$H$80)),FALSE,TRUE))</f>
        <v>0</v>
      </c>
    </row>
    <row r="555" spans="2:18" ht="15" customHeight="1" x14ac:dyDescent="0.2">
      <c r="B555" s="225">
        <v>2020</v>
      </c>
      <c r="C555" s="226"/>
      <c r="D555" s="227"/>
      <c r="E555" s="265"/>
      <c r="F555" s="265"/>
      <c r="G555" s="265"/>
      <c r="H555" s="265"/>
      <c r="I555" s="265"/>
      <c r="J555" s="265"/>
      <c r="K555" s="265"/>
      <c r="L555" s="265"/>
      <c r="M555" s="265"/>
      <c r="Q555" s="2" t="b">
        <f>IF(AND('Anagrafica Progetto'!$Q$84=2,'Anagrafica Progetto'!$Q$91,R555=FALSE,ISBLANK(Obiettivi!$E$61)&lt;&gt;TRUE),FALSE,TRUE)</f>
        <v>1</v>
      </c>
      <c r="R555" s="2" t="b">
        <f>IF(OR('Anagrafica Progetto'!$H$77="",'Anagrafica Progetto'!$H$80=""),TRUE,IF(AND(B555&gt;=YEAR('Anagrafica Progetto'!$H$77),B555&lt;YEAR('Anagrafica Progetto'!$H$80)),FALSE,TRUE))</f>
        <v>0</v>
      </c>
    </row>
    <row r="556" spans="2:18" ht="15" customHeight="1" x14ac:dyDescent="0.2">
      <c r="B556" s="225">
        <v>2021</v>
      </c>
      <c r="C556" s="226"/>
      <c r="D556" s="227"/>
      <c r="E556" s="265"/>
      <c r="F556" s="265"/>
      <c r="G556" s="265"/>
      <c r="H556" s="265"/>
      <c r="I556" s="265"/>
      <c r="J556" s="265"/>
      <c r="K556" s="265"/>
      <c r="L556" s="265"/>
      <c r="M556" s="265"/>
      <c r="Q556" s="2" t="b">
        <f>IF(AND('Anagrafica Progetto'!$Q$84=2,'Anagrafica Progetto'!$Q$91,R556=FALSE,ISBLANK(Obiettivi!$E$61)&lt;&gt;TRUE),FALSE,TRUE)</f>
        <v>1</v>
      </c>
      <c r="R556" s="2" t="b">
        <f>IF(OR('Anagrafica Progetto'!$H$77="",'Anagrafica Progetto'!$H$80=""),TRUE,IF(AND(B556&gt;=YEAR('Anagrafica Progetto'!$H$77),B556&lt;YEAR('Anagrafica Progetto'!$H$80)),FALSE,TRUE))</f>
        <v>0</v>
      </c>
    </row>
    <row r="557" spans="2:18" ht="15" customHeight="1" x14ac:dyDescent="0.2">
      <c r="B557" s="225">
        <v>2022</v>
      </c>
      <c r="C557" s="226"/>
      <c r="D557" s="227"/>
      <c r="E557" s="265"/>
      <c r="F557" s="265"/>
      <c r="G557" s="265"/>
      <c r="H557" s="265"/>
      <c r="I557" s="265"/>
      <c r="J557" s="265"/>
      <c r="K557" s="265"/>
      <c r="L557" s="265"/>
      <c r="M557" s="265"/>
      <c r="Q557" s="2" t="b">
        <f>IF(AND('Anagrafica Progetto'!$Q$84=2,'Anagrafica Progetto'!$Q$91,R557=FALSE,ISBLANK(Obiettivi!$E$61)&lt;&gt;TRUE),FALSE,TRUE)</f>
        <v>1</v>
      </c>
      <c r="R557" s="2" t="b">
        <f>IF(OR('Anagrafica Progetto'!$H$77="",'Anagrafica Progetto'!$H$80=""),TRUE,IF(AND(B557&gt;=YEAR('Anagrafica Progetto'!$H$77),B557&lt;YEAR('Anagrafica Progetto'!$H$80)),FALSE,TRUE))</f>
        <v>0</v>
      </c>
    </row>
    <row r="558" spans="2:18" ht="15" customHeight="1" x14ac:dyDescent="0.2">
      <c r="B558" s="225" t="s">
        <v>387</v>
      </c>
      <c r="C558" s="226"/>
      <c r="D558" s="227"/>
      <c r="E558" s="265"/>
      <c r="F558" s="265"/>
      <c r="G558" s="265"/>
      <c r="H558" s="265"/>
      <c r="I558" s="265"/>
      <c r="J558" s="265"/>
      <c r="K558" s="265"/>
      <c r="L558" s="265"/>
      <c r="M558" s="265"/>
      <c r="Q558" s="2" t="b">
        <f>IF(AND('Anagrafica Progetto'!$Q$84=2,'Anagrafica Progetto'!$Q$91,ISBLANK(Obiettivi!$E$61)&lt;&gt;TRUE),FALSE,TRUE)</f>
        <v>1</v>
      </c>
    </row>
    <row r="559" spans="2:18" ht="15" customHeight="1" x14ac:dyDescent="0.2">
      <c r="Q559" s="2" t="b">
        <f>IF(AND('Anagrafica Progetto'!$Q$84=2,'Anagrafica Progetto'!$Q$91,ISBLANK(Obiettivi!$E$61)&lt;&gt;TRUE),FALSE,TRUE)</f>
        <v>1</v>
      </c>
    </row>
    <row r="560" spans="2:18" ht="15" customHeight="1" x14ac:dyDescent="0.2">
      <c r="Q560" s="2" t="b">
        <f>IF(AND('Anagrafica Progetto'!$Q$84=2,'Anagrafica Progetto'!$Q$91,ISBLANK(Obiettivi!$E$61)&lt;&gt;TRUE),FALSE,TRUE)</f>
        <v>1</v>
      </c>
    </row>
    <row r="561" spans="2:18" ht="15" customHeight="1" x14ac:dyDescent="0.2">
      <c r="B561" s="177" t="s">
        <v>520</v>
      </c>
      <c r="C561" s="177"/>
      <c r="D561" s="177"/>
      <c r="E561" s="177"/>
      <c r="F561" s="177"/>
      <c r="G561" s="177"/>
      <c r="H561" s="177"/>
      <c r="I561" s="177"/>
      <c r="J561" s="177"/>
      <c r="K561" s="177"/>
      <c r="L561" s="177"/>
      <c r="M561" s="177"/>
      <c r="Q561" s="2" t="b">
        <f>IF(AND('Anagrafica Progetto'!$Q$84=2,'Anagrafica Progetto'!$Q$91,ISBLANK(Obiettivi!$E$64)&lt;&gt;TRUE),FALSE,TRUE)</f>
        <v>1</v>
      </c>
    </row>
    <row r="562" spans="2:18" ht="15" customHeight="1" x14ac:dyDescent="0.2">
      <c r="B562" s="231"/>
      <c r="C562" s="231"/>
      <c r="D562" s="231"/>
      <c r="E562" s="231" t="s">
        <v>528</v>
      </c>
      <c r="F562" s="231"/>
      <c r="G562" s="231"/>
      <c r="H562" s="231" t="s">
        <v>529</v>
      </c>
      <c r="I562" s="231"/>
      <c r="J562" s="231"/>
      <c r="K562" s="231" t="s">
        <v>530</v>
      </c>
      <c r="L562" s="231"/>
      <c r="M562" s="231"/>
      <c r="Q562" s="2" t="b">
        <f>IF(AND('Anagrafica Progetto'!$Q$84=2,'Anagrafica Progetto'!$Q$91,ISBLANK(Obiettivi!$E$64)&lt;&gt;TRUE),FALSE,TRUE)</f>
        <v>1</v>
      </c>
    </row>
    <row r="563" spans="2:18" ht="67.5" customHeight="1" x14ac:dyDescent="0.2">
      <c r="B563" s="225" t="s">
        <v>521</v>
      </c>
      <c r="C563" s="226"/>
      <c r="D563" s="227"/>
      <c r="E563" s="267" t="str">
        <f>IF(Obiettivi!$E$64="","",Obiettivi!$E$64)</f>
        <v/>
      </c>
      <c r="F563" s="267"/>
      <c r="G563" s="267"/>
      <c r="H563" s="267" t="str">
        <f>IF(Obiettivi!$E$65="","",Obiettivi!$E$65)</f>
        <v/>
      </c>
      <c r="I563" s="267"/>
      <c r="J563" s="267"/>
      <c r="K563" s="267" t="str">
        <f>IF(Obiettivi!$E$66="","",Obiettivi!$E$66)</f>
        <v/>
      </c>
      <c r="L563" s="267"/>
      <c r="M563" s="267"/>
      <c r="Q563" s="2" t="b">
        <f>IF(AND('Anagrafica Progetto'!$Q$84=2,'Anagrafica Progetto'!$Q$91,ISBLANK(Obiettivi!$E$64)&lt;&gt;TRUE),FALSE,TRUE)</f>
        <v>1</v>
      </c>
    </row>
    <row r="564" spans="2:18" ht="82.5" customHeight="1" x14ac:dyDescent="0.2">
      <c r="B564" s="225" t="s">
        <v>383</v>
      </c>
      <c r="C564" s="226"/>
      <c r="D564" s="227"/>
      <c r="E564" s="268"/>
      <c r="F564" s="269"/>
      <c r="G564" s="270"/>
      <c r="H564" s="266"/>
      <c r="I564" s="266"/>
      <c r="J564" s="266"/>
      <c r="K564" s="266"/>
      <c r="L564" s="266"/>
      <c r="M564" s="266"/>
      <c r="Q564" s="2" t="b">
        <f>IF(AND('Anagrafica Progetto'!$Q$84=2,'Anagrafica Progetto'!$Q$91,ISBLANK(Obiettivi!$E$64)&lt;&gt;TRUE),FALSE,TRUE)</f>
        <v>1</v>
      </c>
    </row>
    <row r="565" spans="2:18" ht="15" customHeight="1" x14ac:dyDescent="0.2">
      <c r="B565" s="225" t="s">
        <v>384</v>
      </c>
      <c r="C565" s="226"/>
      <c r="D565" s="227"/>
      <c r="E565" s="268"/>
      <c r="F565" s="269"/>
      <c r="G565" s="270"/>
      <c r="H565" s="268"/>
      <c r="I565" s="269"/>
      <c r="J565" s="270"/>
      <c r="K565" s="268"/>
      <c r="L565" s="269"/>
      <c r="M565" s="270"/>
      <c r="Q565" s="2" t="b">
        <f>IF(AND('Anagrafica Progetto'!$Q$84=2,'Anagrafica Progetto'!$Q$91,ISBLANK(Obiettivi!$E$64)&lt;&gt;TRUE),FALSE,TRUE)</f>
        <v>1</v>
      </c>
    </row>
    <row r="566" spans="2:18" ht="30" customHeight="1" x14ac:dyDescent="0.2">
      <c r="B566" s="225" t="s">
        <v>385</v>
      </c>
      <c r="C566" s="226"/>
      <c r="D566" s="227"/>
      <c r="E566" s="266"/>
      <c r="F566" s="266"/>
      <c r="G566" s="266"/>
      <c r="H566" s="266"/>
      <c r="I566" s="266"/>
      <c r="J566" s="266"/>
      <c r="K566" s="266"/>
      <c r="L566" s="266"/>
      <c r="M566" s="266"/>
      <c r="Q566" s="2" t="b">
        <f>IF(AND('Anagrafica Progetto'!$Q$84=2,'Anagrafica Progetto'!$Q$91,ISBLANK(Obiettivi!$E$64)&lt;&gt;TRUE),FALSE,TRUE)</f>
        <v>1</v>
      </c>
    </row>
    <row r="567" spans="2:18" ht="15" customHeight="1" x14ac:dyDescent="0.2">
      <c r="B567" s="225" t="s">
        <v>396</v>
      </c>
      <c r="C567" s="226"/>
      <c r="D567" s="227"/>
      <c r="E567" s="267" t="str">
        <f>IF(E563="","","Meno sviluppate")</f>
        <v/>
      </c>
      <c r="F567" s="267"/>
      <c r="G567" s="267"/>
      <c r="H567" s="267" t="str">
        <f>IF(H563="","","Meno sviluppate")</f>
        <v/>
      </c>
      <c r="I567" s="267"/>
      <c r="J567" s="267"/>
      <c r="K567" s="267" t="str">
        <f>IF(K563="","","Meno sviluppate")</f>
        <v/>
      </c>
      <c r="L567" s="267"/>
      <c r="M567" s="267"/>
      <c r="Q567" s="2" t="b">
        <f>IF(AND('Anagrafica Progetto'!$Q$84=2,'Anagrafica Progetto'!$Q$91,ISBLANK(Obiettivi!$E$64)&lt;&gt;TRUE),FALSE,TRUE)</f>
        <v>1</v>
      </c>
    </row>
    <row r="568" spans="2:18" ht="15" customHeight="1" x14ac:dyDescent="0.2">
      <c r="B568" s="225" t="s">
        <v>386</v>
      </c>
      <c r="C568" s="226"/>
      <c r="D568" s="227"/>
      <c r="E568" s="265"/>
      <c r="F568" s="265"/>
      <c r="G568" s="265"/>
      <c r="H568" s="265"/>
      <c r="I568" s="265"/>
      <c r="J568" s="265"/>
      <c r="K568" s="265"/>
      <c r="L568" s="265"/>
      <c r="M568" s="265"/>
      <c r="Q568" s="2" t="b">
        <f>IF(AND('Anagrafica Progetto'!$Q$84=2,'Anagrafica Progetto'!$Q$91,ISBLANK(Obiettivi!$E$64)&lt;&gt;TRUE),FALSE,TRUE)</f>
        <v>1</v>
      </c>
    </row>
    <row r="569" spans="2:18" ht="15" customHeight="1" x14ac:dyDescent="0.2">
      <c r="B569" s="225">
        <v>2015</v>
      </c>
      <c r="C569" s="226"/>
      <c r="D569" s="227"/>
      <c r="E569" s="265"/>
      <c r="F569" s="265"/>
      <c r="G569" s="265"/>
      <c r="H569" s="265"/>
      <c r="I569" s="265"/>
      <c r="J569" s="265"/>
      <c r="K569" s="265"/>
      <c r="L569" s="265"/>
      <c r="M569" s="265"/>
      <c r="Q569" s="2" t="b">
        <f>IF(AND('Anagrafica Progetto'!$Q$84=2,'Anagrafica Progetto'!$Q$91,R569=FALSE,ISBLANK(Obiettivi!$E$64)&lt;&gt;TRUE),FALSE,TRUE)</f>
        <v>1</v>
      </c>
      <c r="R569" s="2" t="b">
        <f>IF(OR('Anagrafica Progetto'!$H$77="",'Anagrafica Progetto'!$H$80=""),TRUE,IF(AND(B569&gt;=YEAR('Anagrafica Progetto'!$H$77),B569&lt;YEAR('Anagrafica Progetto'!$H$80)),FALSE,TRUE))</f>
        <v>1</v>
      </c>
    </row>
    <row r="570" spans="2:18" ht="15" customHeight="1" x14ac:dyDescent="0.2">
      <c r="B570" s="225">
        <v>2016</v>
      </c>
      <c r="C570" s="226"/>
      <c r="D570" s="227"/>
      <c r="E570" s="265"/>
      <c r="F570" s="265"/>
      <c r="G570" s="265"/>
      <c r="H570" s="265"/>
      <c r="I570" s="265"/>
      <c r="J570" s="265"/>
      <c r="K570" s="265"/>
      <c r="L570" s="265"/>
      <c r="M570" s="265"/>
      <c r="Q570" s="2" t="b">
        <f>IF(AND('Anagrafica Progetto'!$Q$84=2,'Anagrafica Progetto'!$Q$91,R570=FALSE,ISBLANK(Obiettivi!$E$64)&lt;&gt;TRUE),FALSE,TRUE)</f>
        <v>1</v>
      </c>
      <c r="R570" s="2" t="b">
        <f>IF(OR('Anagrafica Progetto'!$H$77="",'Anagrafica Progetto'!$H$80=""),TRUE,IF(AND(B570&gt;=YEAR('Anagrafica Progetto'!$H$77),B570&lt;YEAR('Anagrafica Progetto'!$H$80)),FALSE,TRUE))</f>
        <v>0</v>
      </c>
    </row>
    <row r="571" spans="2:18" ht="15" customHeight="1" x14ac:dyDescent="0.2">
      <c r="B571" s="225">
        <v>2017</v>
      </c>
      <c r="C571" s="226"/>
      <c r="D571" s="227"/>
      <c r="E571" s="265"/>
      <c r="F571" s="265"/>
      <c r="G571" s="265"/>
      <c r="H571" s="265"/>
      <c r="I571" s="265"/>
      <c r="J571" s="265"/>
      <c r="K571" s="265"/>
      <c r="L571" s="265"/>
      <c r="M571" s="265"/>
      <c r="Q571" s="2" t="b">
        <f>IF(AND('Anagrafica Progetto'!$Q$84=2,'Anagrafica Progetto'!$Q$91,R571=FALSE,ISBLANK(Obiettivi!$E$64)&lt;&gt;TRUE),FALSE,TRUE)</f>
        <v>1</v>
      </c>
      <c r="R571" s="2" t="b">
        <f>IF(OR('Anagrafica Progetto'!$H$77="",'Anagrafica Progetto'!$H$80=""),TRUE,IF(AND(B571&gt;=YEAR('Anagrafica Progetto'!$H$77),B571&lt;YEAR('Anagrafica Progetto'!$H$80)),FALSE,TRUE))</f>
        <v>0</v>
      </c>
    </row>
    <row r="572" spans="2:18" ht="15" customHeight="1" x14ac:dyDescent="0.2">
      <c r="B572" s="225">
        <v>2018</v>
      </c>
      <c r="C572" s="226"/>
      <c r="D572" s="227"/>
      <c r="E572" s="265"/>
      <c r="F572" s="265"/>
      <c r="G572" s="265"/>
      <c r="H572" s="265"/>
      <c r="I572" s="265"/>
      <c r="J572" s="265"/>
      <c r="K572" s="265"/>
      <c r="L572" s="265"/>
      <c r="M572" s="265"/>
      <c r="Q572" s="2" t="b">
        <f>IF(AND('Anagrafica Progetto'!$Q$84=2,'Anagrafica Progetto'!$Q$91,R572=FALSE,ISBLANK(Obiettivi!$E$64)&lt;&gt;TRUE),FALSE,TRUE)</f>
        <v>1</v>
      </c>
      <c r="R572" s="2" t="b">
        <f>IF(OR('Anagrafica Progetto'!$H$77="",'Anagrafica Progetto'!$H$80=""),TRUE,IF(AND(B572&gt;=YEAR('Anagrafica Progetto'!$H$77),B572&lt;YEAR('Anagrafica Progetto'!$H$80)),FALSE,TRUE))</f>
        <v>0</v>
      </c>
    </row>
    <row r="573" spans="2:18" ht="15" customHeight="1" x14ac:dyDescent="0.2">
      <c r="B573" s="225">
        <v>2019</v>
      </c>
      <c r="C573" s="226"/>
      <c r="D573" s="227"/>
      <c r="E573" s="265"/>
      <c r="F573" s="265"/>
      <c r="G573" s="265"/>
      <c r="H573" s="265"/>
      <c r="I573" s="265"/>
      <c r="J573" s="265"/>
      <c r="K573" s="265"/>
      <c r="L573" s="265"/>
      <c r="M573" s="265"/>
      <c r="Q573" s="2" t="b">
        <f>IF(AND('Anagrafica Progetto'!$Q$84=2,'Anagrafica Progetto'!$Q$91,R573=FALSE,ISBLANK(Obiettivi!$E$64)&lt;&gt;TRUE),FALSE,TRUE)</f>
        <v>1</v>
      </c>
      <c r="R573" s="2" t="b">
        <f>IF(OR('Anagrafica Progetto'!$H$77="",'Anagrafica Progetto'!$H$80=""),TRUE,IF(AND(B573&gt;=YEAR('Anagrafica Progetto'!$H$77),B573&lt;YEAR('Anagrafica Progetto'!$H$80)),FALSE,TRUE))</f>
        <v>0</v>
      </c>
    </row>
    <row r="574" spans="2:18" ht="15" customHeight="1" x14ac:dyDescent="0.2">
      <c r="B574" s="225">
        <v>2020</v>
      </c>
      <c r="C574" s="226"/>
      <c r="D574" s="227"/>
      <c r="E574" s="265"/>
      <c r="F574" s="265"/>
      <c r="G574" s="265"/>
      <c r="H574" s="265"/>
      <c r="I574" s="265"/>
      <c r="J574" s="265"/>
      <c r="K574" s="265"/>
      <c r="L574" s="265"/>
      <c r="M574" s="265"/>
      <c r="Q574" s="2" t="b">
        <f>IF(AND('Anagrafica Progetto'!$Q$84=2,'Anagrafica Progetto'!$Q$91,R574=FALSE,ISBLANK(Obiettivi!$E$64)&lt;&gt;TRUE),FALSE,TRUE)</f>
        <v>1</v>
      </c>
      <c r="R574" s="2" t="b">
        <f>IF(OR('Anagrafica Progetto'!$H$77="",'Anagrafica Progetto'!$H$80=""),TRUE,IF(AND(B574&gt;=YEAR('Anagrafica Progetto'!$H$77),B574&lt;YEAR('Anagrafica Progetto'!$H$80)),FALSE,TRUE))</f>
        <v>0</v>
      </c>
    </row>
    <row r="575" spans="2:18" ht="15" customHeight="1" x14ac:dyDescent="0.2">
      <c r="B575" s="225">
        <v>2021</v>
      </c>
      <c r="C575" s="226"/>
      <c r="D575" s="227"/>
      <c r="E575" s="265"/>
      <c r="F575" s="265"/>
      <c r="G575" s="265"/>
      <c r="H575" s="265"/>
      <c r="I575" s="265"/>
      <c r="J575" s="265"/>
      <c r="K575" s="265"/>
      <c r="L575" s="265"/>
      <c r="M575" s="265"/>
      <c r="Q575" s="2" t="b">
        <f>IF(AND('Anagrafica Progetto'!$Q$84=2,'Anagrafica Progetto'!$Q$91,R575=FALSE,ISBLANK(Obiettivi!$E$64)&lt;&gt;TRUE),FALSE,TRUE)</f>
        <v>1</v>
      </c>
      <c r="R575" s="2" t="b">
        <f>IF(OR('Anagrafica Progetto'!$H$77="",'Anagrafica Progetto'!$H$80=""),TRUE,IF(AND(B575&gt;=YEAR('Anagrafica Progetto'!$H$77),B575&lt;YEAR('Anagrafica Progetto'!$H$80)),FALSE,TRUE))</f>
        <v>0</v>
      </c>
    </row>
    <row r="576" spans="2:18" ht="15" customHeight="1" x14ac:dyDescent="0.2">
      <c r="B576" s="225">
        <v>2022</v>
      </c>
      <c r="C576" s="226"/>
      <c r="D576" s="227"/>
      <c r="E576" s="265"/>
      <c r="F576" s="265"/>
      <c r="G576" s="265"/>
      <c r="H576" s="265"/>
      <c r="I576" s="265"/>
      <c r="J576" s="265"/>
      <c r="K576" s="265"/>
      <c r="L576" s="265"/>
      <c r="M576" s="265"/>
      <c r="Q576" s="2" t="b">
        <f>IF(AND('Anagrafica Progetto'!$Q$84=2,'Anagrafica Progetto'!$Q$91,R576=FALSE,ISBLANK(Obiettivi!$E$64)&lt;&gt;TRUE),FALSE,TRUE)</f>
        <v>1</v>
      </c>
      <c r="R576" s="2" t="b">
        <f>IF(OR('Anagrafica Progetto'!$H$77="",'Anagrafica Progetto'!$H$80=""),TRUE,IF(AND(B576&gt;=YEAR('Anagrafica Progetto'!$H$77),B576&lt;YEAR('Anagrafica Progetto'!$H$80)),FALSE,TRUE))</f>
        <v>0</v>
      </c>
    </row>
    <row r="577" spans="2:18" ht="15" customHeight="1" x14ac:dyDescent="0.2">
      <c r="B577" s="225" t="s">
        <v>387</v>
      </c>
      <c r="C577" s="226"/>
      <c r="D577" s="227"/>
      <c r="E577" s="265"/>
      <c r="F577" s="265"/>
      <c r="G577" s="265"/>
      <c r="H577" s="265"/>
      <c r="I577" s="265"/>
      <c r="J577" s="265"/>
      <c r="K577" s="265"/>
      <c r="L577" s="265"/>
      <c r="M577" s="265"/>
      <c r="Q577" s="2" t="b">
        <f>IF(AND('Anagrafica Progetto'!$Q$84=2,'Anagrafica Progetto'!$Q$91,ISBLANK(Obiettivi!$E$64)&lt;&gt;TRUE),FALSE,TRUE)</f>
        <v>1</v>
      </c>
    </row>
    <row r="578" spans="2:18" ht="15" customHeight="1" x14ac:dyDescent="0.2">
      <c r="Q578" s="2" t="b">
        <f>IF(AND('Anagrafica Progetto'!$Q$84=2,'Anagrafica Progetto'!$Q$91,ISBLANK(Obiettivi!$E$64)&lt;&gt;TRUE),FALSE,TRUE)</f>
        <v>1</v>
      </c>
    </row>
    <row r="579" spans="2:18" ht="15" customHeight="1" x14ac:dyDescent="0.2">
      <c r="Q579" s="2" t="b">
        <f>IF(AND('Anagrafica Progetto'!$Q$84=2,'Anagrafica Progetto'!$Q$91,ISBLANK(Obiettivi!$E$64)&lt;&gt;TRUE),FALSE,TRUE)</f>
        <v>1</v>
      </c>
    </row>
    <row r="580" spans="2:18" ht="15" customHeight="1" x14ac:dyDescent="0.2">
      <c r="B580" s="177" t="s">
        <v>520</v>
      </c>
      <c r="C580" s="177"/>
      <c r="D580" s="177"/>
      <c r="E580" s="177"/>
      <c r="F580" s="177"/>
      <c r="G580" s="177"/>
      <c r="H580" s="177"/>
      <c r="I580" s="177"/>
      <c r="J580" s="177"/>
      <c r="K580" s="177"/>
      <c r="L580" s="177"/>
      <c r="M580" s="177"/>
      <c r="Q580" s="2" t="b">
        <f>IF(AND('Anagrafica Progetto'!$Q$84=2,'Anagrafica Progetto'!$Q$91,ISBLANK(Obiettivi!$E$67)&lt;&gt;TRUE),FALSE,TRUE)</f>
        <v>1</v>
      </c>
    </row>
    <row r="581" spans="2:18" ht="15" customHeight="1" x14ac:dyDescent="0.2">
      <c r="B581" s="231"/>
      <c r="C581" s="231"/>
      <c r="D581" s="231"/>
      <c r="E581" s="231" t="s">
        <v>531</v>
      </c>
      <c r="F581" s="231"/>
      <c r="G581" s="231"/>
      <c r="H581" s="231" t="s">
        <v>532</v>
      </c>
      <c r="I581" s="231"/>
      <c r="J581" s="231"/>
      <c r="K581" s="231" t="s">
        <v>533</v>
      </c>
      <c r="L581" s="231"/>
      <c r="M581" s="231"/>
      <c r="Q581" s="2" t="b">
        <f>IF(AND('Anagrafica Progetto'!$Q$84=2,'Anagrafica Progetto'!$Q$91,ISBLANK(Obiettivi!$E$67)&lt;&gt;TRUE),FALSE,TRUE)</f>
        <v>1</v>
      </c>
    </row>
    <row r="582" spans="2:18" ht="67.5" customHeight="1" x14ac:dyDescent="0.2">
      <c r="B582" s="225" t="s">
        <v>521</v>
      </c>
      <c r="C582" s="226"/>
      <c r="D582" s="227"/>
      <c r="E582" s="267" t="str">
        <f>IF(Obiettivi!$E$67="","",Obiettivi!$E$67)</f>
        <v/>
      </c>
      <c r="F582" s="267"/>
      <c r="G582" s="267"/>
      <c r="H582" s="267" t="str">
        <f>IF(Obiettivi!$E$68="","",Obiettivi!$E$68)</f>
        <v/>
      </c>
      <c r="I582" s="267"/>
      <c r="J582" s="267"/>
      <c r="K582" s="267" t="str">
        <f>IF(Obiettivi!$E$69="","",Obiettivi!$E$69)</f>
        <v/>
      </c>
      <c r="L582" s="267"/>
      <c r="M582" s="267"/>
      <c r="Q582" s="2" t="b">
        <f>IF(AND('Anagrafica Progetto'!$Q$84=2,'Anagrafica Progetto'!$Q$91,ISBLANK(Obiettivi!$E$67)&lt;&gt;TRUE),FALSE,TRUE)</f>
        <v>1</v>
      </c>
    </row>
    <row r="583" spans="2:18" ht="82.5" customHeight="1" x14ac:dyDescent="0.2">
      <c r="B583" s="225" t="s">
        <v>383</v>
      </c>
      <c r="C583" s="226"/>
      <c r="D583" s="227"/>
      <c r="E583" s="268"/>
      <c r="F583" s="269"/>
      <c r="G583" s="270"/>
      <c r="H583" s="266"/>
      <c r="I583" s="266"/>
      <c r="J583" s="266"/>
      <c r="K583" s="266"/>
      <c r="L583" s="266"/>
      <c r="M583" s="266"/>
      <c r="Q583" s="2" t="b">
        <f>IF(AND('Anagrafica Progetto'!$Q$84=2,'Anagrafica Progetto'!$Q$91,ISBLANK(Obiettivi!$E$67)&lt;&gt;TRUE),FALSE,TRUE)</f>
        <v>1</v>
      </c>
    </row>
    <row r="584" spans="2:18" ht="15" customHeight="1" x14ac:dyDescent="0.2">
      <c r="B584" s="225" t="s">
        <v>384</v>
      </c>
      <c r="C584" s="226"/>
      <c r="D584" s="227"/>
      <c r="E584" s="268"/>
      <c r="F584" s="269"/>
      <c r="G584" s="270"/>
      <c r="H584" s="268"/>
      <c r="I584" s="269"/>
      <c r="J584" s="270"/>
      <c r="K584" s="268"/>
      <c r="L584" s="269"/>
      <c r="M584" s="270"/>
      <c r="Q584" s="2" t="b">
        <f>IF(AND('Anagrafica Progetto'!$Q$84=2,'Anagrafica Progetto'!$Q$91,ISBLANK(Obiettivi!$E$67)&lt;&gt;TRUE),FALSE,TRUE)</f>
        <v>1</v>
      </c>
    </row>
    <row r="585" spans="2:18" ht="30" customHeight="1" x14ac:dyDescent="0.2">
      <c r="B585" s="225" t="s">
        <v>385</v>
      </c>
      <c r="C585" s="226"/>
      <c r="D585" s="227"/>
      <c r="E585" s="266"/>
      <c r="F585" s="266"/>
      <c r="G585" s="266"/>
      <c r="H585" s="266"/>
      <c r="I585" s="266"/>
      <c r="J585" s="266"/>
      <c r="K585" s="266"/>
      <c r="L585" s="266"/>
      <c r="M585" s="266"/>
      <c r="Q585" s="2" t="b">
        <f>IF(AND('Anagrafica Progetto'!$Q$84=2,'Anagrafica Progetto'!$Q$91,ISBLANK(Obiettivi!$E$67)&lt;&gt;TRUE),FALSE,TRUE)</f>
        <v>1</v>
      </c>
    </row>
    <row r="586" spans="2:18" ht="15" customHeight="1" x14ac:dyDescent="0.2">
      <c r="B586" s="225" t="s">
        <v>396</v>
      </c>
      <c r="C586" s="226"/>
      <c r="D586" s="227"/>
      <c r="E586" s="267" t="str">
        <f>IF(E582="","","Meno sviluppate")</f>
        <v/>
      </c>
      <c r="F586" s="267"/>
      <c r="G586" s="267"/>
      <c r="H586" s="267" t="str">
        <f>IF(H582="","","Meno sviluppate")</f>
        <v/>
      </c>
      <c r="I586" s="267"/>
      <c r="J586" s="267"/>
      <c r="K586" s="267" t="str">
        <f>IF(K582="","","Meno sviluppate")</f>
        <v/>
      </c>
      <c r="L586" s="267"/>
      <c r="M586" s="267"/>
      <c r="Q586" s="2" t="b">
        <f>IF(AND('Anagrafica Progetto'!$Q$84=2,'Anagrafica Progetto'!$Q$91,ISBLANK(Obiettivi!$E$67)&lt;&gt;TRUE),FALSE,TRUE)</f>
        <v>1</v>
      </c>
    </row>
    <row r="587" spans="2:18" ht="15" customHeight="1" x14ac:dyDescent="0.2">
      <c r="B587" s="225" t="s">
        <v>386</v>
      </c>
      <c r="C587" s="226"/>
      <c r="D587" s="227"/>
      <c r="E587" s="265"/>
      <c r="F587" s="265"/>
      <c r="G587" s="265"/>
      <c r="H587" s="265"/>
      <c r="I587" s="265"/>
      <c r="J587" s="265"/>
      <c r="K587" s="265"/>
      <c r="L587" s="265"/>
      <c r="M587" s="265"/>
      <c r="Q587" s="2" t="b">
        <f>IF(AND('Anagrafica Progetto'!$Q$84=2,'Anagrafica Progetto'!$Q$91,ISBLANK(Obiettivi!$E$67)&lt;&gt;TRUE),FALSE,TRUE)</f>
        <v>1</v>
      </c>
    </row>
    <row r="588" spans="2:18" ht="15" customHeight="1" x14ac:dyDescent="0.2">
      <c r="B588" s="225">
        <v>2015</v>
      </c>
      <c r="C588" s="226"/>
      <c r="D588" s="227"/>
      <c r="E588" s="265"/>
      <c r="F588" s="265"/>
      <c r="G588" s="265"/>
      <c r="H588" s="265"/>
      <c r="I588" s="265"/>
      <c r="J588" s="265"/>
      <c r="K588" s="265"/>
      <c r="L588" s="265"/>
      <c r="M588" s="265"/>
      <c r="Q588" s="2" t="b">
        <f>IF(AND('Anagrafica Progetto'!$Q$84=2,'Anagrafica Progetto'!$Q$91,R588=FALSE,ISBLANK(Obiettivi!$E$67)&lt;&gt;TRUE),FALSE,TRUE)</f>
        <v>1</v>
      </c>
      <c r="R588" s="2" t="b">
        <f>IF(OR('Anagrafica Progetto'!$H$77="",'Anagrafica Progetto'!$H$80=""),TRUE,IF(AND(B588&gt;=YEAR('Anagrafica Progetto'!$H$77),B588&lt;YEAR('Anagrafica Progetto'!$H$80)),FALSE,TRUE))</f>
        <v>1</v>
      </c>
    </row>
    <row r="589" spans="2:18" ht="15" customHeight="1" x14ac:dyDescent="0.2">
      <c r="B589" s="225">
        <v>2016</v>
      </c>
      <c r="C589" s="226"/>
      <c r="D589" s="227"/>
      <c r="E589" s="265"/>
      <c r="F589" s="265"/>
      <c r="G589" s="265"/>
      <c r="H589" s="265"/>
      <c r="I589" s="265"/>
      <c r="J589" s="265"/>
      <c r="K589" s="265"/>
      <c r="L589" s="265"/>
      <c r="M589" s="265"/>
      <c r="Q589" s="2" t="b">
        <f>IF(AND('Anagrafica Progetto'!$Q$84=2,'Anagrafica Progetto'!$Q$91,R589=FALSE,ISBLANK(Obiettivi!$E$67)&lt;&gt;TRUE),FALSE,TRUE)</f>
        <v>1</v>
      </c>
      <c r="R589" s="2" t="b">
        <f>IF(OR('Anagrafica Progetto'!$H$77="",'Anagrafica Progetto'!$H$80=""),TRUE,IF(AND(B589&gt;=YEAR('Anagrafica Progetto'!$H$77),B589&lt;YEAR('Anagrafica Progetto'!$H$80)),FALSE,TRUE))</f>
        <v>0</v>
      </c>
    </row>
    <row r="590" spans="2:18" ht="15" customHeight="1" x14ac:dyDescent="0.2">
      <c r="B590" s="225">
        <v>2017</v>
      </c>
      <c r="C590" s="226"/>
      <c r="D590" s="227"/>
      <c r="E590" s="265"/>
      <c r="F590" s="265"/>
      <c r="G590" s="265"/>
      <c r="H590" s="265"/>
      <c r="I590" s="265"/>
      <c r="J590" s="265"/>
      <c r="K590" s="265"/>
      <c r="L590" s="265"/>
      <c r="M590" s="265"/>
      <c r="Q590" s="2" t="b">
        <f>IF(AND('Anagrafica Progetto'!$Q$84=2,'Anagrafica Progetto'!$Q$91,R590=FALSE,ISBLANK(Obiettivi!$E$67)&lt;&gt;TRUE),FALSE,TRUE)</f>
        <v>1</v>
      </c>
      <c r="R590" s="2" t="b">
        <f>IF(OR('Anagrafica Progetto'!$H$77="",'Anagrafica Progetto'!$H$80=""),TRUE,IF(AND(B590&gt;=YEAR('Anagrafica Progetto'!$H$77),B590&lt;YEAR('Anagrafica Progetto'!$H$80)),FALSE,TRUE))</f>
        <v>0</v>
      </c>
    </row>
    <row r="591" spans="2:18" ht="15" customHeight="1" x14ac:dyDescent="0.2">
      <c r="B591" s="225">
        <v>2018</v>
      </c>
      <c r="C591" s="226"/>
      <c r="D591" s="227"/>
      <c r="E591" s="265"/>
      <c r="F591" s="265"/>
      <c r="G591" s="265"/>
      <c r="H591" s="265"/>
      <c r="I591" s="265"/>
      <c r="J591" s="265"/>
      <c r="K591" s="265"/>
      <c r="L591" s="265"/>
      <c r="M591" s="265"/>
      <c r="Q591" s="2" t="b">
        <f>IF(AND('Anagrafica Progetto'!$Q$84=2,'Anagrafica Progetto'!$Q$91,R591=FALSE,ISBLANK(Obiettivi!$E$67)&lt;&gt;TRUE),FALSE,TRUE)</f>
        <v>1</v>
      </c>
      <c r="R591" s="2" t="b">
        <f>IF(OR('Anagrafica Progetto'!$H$77="",'Anagrafica Progetto'!$H$80=""),TRUE,IF(AND(B591&gt;=YEAR('Anagrafica Progetto'!$H$77),B591&lt;YEAR('Anagrafica Progetto'!$H$80)),FALSE,TRUE))</f>
        <v>0</v>
      </c>
    </row>
    <row r="592" spans="2:18" ht="15" customHeight="1" x14ac:dyDescent="0.2">
      <c r="B592" s="225">
        <v>2019</v>
      </c>
      <c r="C592" s="226"/>
      <c r="D592" s="227"/>
      <c r="E592" s="265"/>
      <c r="F592" s="265"/>
      <c r="G592" s="265"/>
      <c r="H592" s="265"/>
      <c r="I592" s="265"/>
      <c r="J592" s="265"/>
      <c r="K592" s="265"/>
      <c r="L592" s="265"/>
      <c r="M592" s="265"/>
      <c r="Q592" s="2" t="b">
        <f>IF(AND('Anagrafica Progetto'!$Q$84=2,'Anagrafica Progetto'!$Q$91,R592=FALSE,ISBLANK(Obiettivi!$E$67)&lt;&gt;TRUE),FALSE,TRUE)</f>
        <v>1</v>
      </c>
      <c r="R592" s="2" t="b">
        <f>IF(OR('Anagrafica Progetto'!$H$77="",'Anagrafica Progetto'!$H$80=""),TRUE,IF(AND(B592&gt;=YEAR('Anagrafica Progetto'!$H$77),B592&lt;YEAR('Anagrafica Progetto'!$H$80)),FALSE,TRUE))</f>
        <v>0</v>
      </c>
    </row>
    <row r="593" spans="2:18" ht="15" customHeight="1" x14ac:dyDescent="0.2">
      <c r="B593" s="225">
        <v>2020</v>
      </c>
      <c r="C593" s="226"/>
      <c r="D593" s="227"/>
      <c r="E593" s="265"/>
      <c r="F593" s="265"/>
      <c r="G593" s="265"/>
      <c r="H593" s="265"/>
      <c r="I593" s="265"/>
      <c r="J593" s="265"/>
      <c r="K593" s="265"/>
      <c r="L593" s="265"/>
      <c r="M593" s="265"/>
      <c r="Q593" s="2" t="b">
        <f>IF(AND('Anagrafica Progetto'!$Q$84=2,'Anagrafica Progetto'!$Q$91,R593=FALSE,ISBLANK(Obiettivi!$E$67)&lt;&gt;TRUE),FALSE,TRUE)</f>
        <v>1</v>
      </c>
      <c r="R593" s="2" t="b">
        <f>IF(OR('Anagrafica Progetto'!$H$77="",'Anagrafica Progetto'!$H$80=""),TRUE,IF(AND(B593&gt;=YEAR('Anagrafica Progetto'!$H$77),B593&lt;YEAR('Anagrafica Progetto'!$H$80)),FALSE,TRUE))</f>
        <v>0</v>
      </c>
    </row>
    <row r="594" spans="2:18" ht="15" customHeight="1" x14ac:dyDescent="0.2">
      <c r="B594" s="225">
        <v>2021</v>
      </c>
      <c r="C594" s="226"/>
      <c r="D594" s="227"/>
      <c r="E594" s="265"/>
      <c r="F594" s="265"/>
      <c r="G594" s="265"/>
      <c r="H594" s="265"/>
      <c r="I594" s="265"/>
      <c r="J594" s="265"/>
      <c r="K594" s="265"/>
      <c r="L594" s="265"/>
      <c r="M594" s="265"/>
      <c r="Q594" s="2" t="b">
        <f>IF(AND('Anagrafica Progetto'!$Q$84=2,'Anagrafica Progetto'!$Q$91,R594=FALSE,ISBLANK(Obiettivi!$E$67)&lt;&gt;TRUE),FALSE,TRUE)</f>
        <v>1</v>
      </c>
      <c r="R594" s="2" t="b">
        <f>IF(OR('Anagrafica Progetto'!$H$77="",'Anagrafica Progetto'!$H$80=""),TRUE,IF(AND(B594&gt;=YEAR('Anagrafica Progetto'!$H$77),B594&lt;YEAR('Anagrafica Progetto'!$H$80)),FALSE,TRUE))</f>
        <v>0</v>
      </c>
    </row>
    <row r="595" spans="2:18" ht="15" customHeight="1" x14ac:dyDescent="0.2">
      <c r="B595" s="225">
        <v>2022</v>
      </c>
      <c r="C595" s="226"/>
      <c r="D595" s="227"/>
      <c r="E595" s="265"/>
      <c r="F595" s="265"/>
      <c r="G595" s="265"/>
      <c r="H595" s="265"/>
      <c r="I595" s="265"/>
      <c r="J595" s="265"/>
      <c r="K595" s="265"/>
      <c r="L595" s="265"/>
      <c r="M595" s="265"/>
      <c r="Q595" s="2" t="b">
        <f>IF(AND('Anagrafica Progetto'!$Q$84=2,'Anagrafica Progetto'!$Q$91,R595=FALSE,ISBLANK(Obiettivi!$E$67)&lt;&gt;TRUE),FALSE,TRUE)</f>
        <v>1</v>
      </c>
      <c r="R595" s="2" t="b">
        <f>IF(OR('Anagrafica Progetto'!$H$77="",'Anagrafica Progetto'!$H$80=""),TRUE,IF(AND(B595&gt;=YEAR('Anagrafica Progetto'!$H$77),B595&lt;YEAR('Anagrafica Progetto'!$H$80)),FALSE,TRUE))</f>
        <v>0</v>
      </c>
    </row>
    <row r="596" spans="2:18" ht="15" customHeight="1" x14ac:dyDescent="0.2">
      <c r="B596" s="225" t="s">
        <v>387</v>
      </c>
      <c r="C596" s="226"/>
      <c r="D596" s="227"/>
      <c r="E596" s="265"/>
      <c r="F596" s="265"/>
      <c r="G596" s="265"/>
      <c r="H596" s="265"/>
      <c r="I596" s="265"/>
      <c r="J596" s="265"/>
      <c r="K596" s="265"/>
      <c r="L596" s="265"/>
      <c r="M596" s="265"/>
      <c r="Q596" s="2" t="b">
        <f>IF(AND('Anagrafica Progetto'!$Q$84=2,'Anagrafica Progetto'!$Q$91,ISBLANK(Obiettivi!$E$67)&lt;&gt;TRUE),FALSE,TRUE)</f>
        <v>1</v>
      </c>
    </row>
    <row r="597" spans="2:18" ht="15" customHeight="1" x14ac:dyDescent="0.2">
      <c r="Q597" s="2" t="b">
        <f>IF(AND('Anagrafica Progetto'!$Q$84=2,'Anagrafica Progetto'!$Q$91,ISBLANK(Obiettivi!$E$67)&lt;&gt;TRUE),FALSE,TRUE)</f>
        <v>1</v>
      </c>
    </row>
    <row r="598" spans="2:18" ht="15" customHeight="1" x14ac:dyDescent="0.2">
      <c r="Q598" s="2" t="b">
        <f>IF(AND('Anagrafica Progetto'!$Q$84=2,'Anagrafica Progetto'!$Q$91,ISBLANK(Obiettivi!$E$67)&lt;&gt;TRUE),FALSE,TRUE)</f>
        <v>1</v>
      </c>
    </row>
    <row r="599" spans="2:18" ht="15" customHeight="1" x14ac:dyDescent="0.2">
      <c r="B599" s="177" t="s">
        <v>520</v>
      </c>
      <c r="C599" s="177"/>
      <c r="D599" s="177"/>
      <c r="E599" s="177"/>
      <c r="F599" s="177"/>
      <c r="G599" s="177"/>
      <c r="H599" s="177"/>
      <c r="I599" s="177"/>
      <c r="J599" s="177"/>
      <c r="K599" s="177"/>
      <c r="L599" s="177"/>
      <c r="M599" s="177"/>
      <c r="Q599" s="2" t="b">
        <f>IF(AND('Anagrafica Progetto'!$Q$84=2,'Anagrafica Progetto'!$Q$91,ISBLANK(Obiettivi!$E$70)&lt;&gt;TRUE),FALSE,TRUE)</f>
        <v>1</v>
      </c>
    </row>
    <row r="600" spans="2:18" ht="15" customHeight="1" x14ac:dyDescent="0.2">
      <c r="B600" s="231"/>
      <c r="C600" s="231"/>
      <c r="D600" s="231"/>
      <c r="E600" s="231" t="s">
        <v>534</v>
      </c>
      <c r="F600" s="231"/>
      <c r="G600" s="231"/>
      <c r="H600" s="231" t="s">
        <v>535</v>
      </c>
      <c r="I600" s="231"/>
      <c r="J600" s="231"/>
      <c r="K600" s="231" t="s">
        <v>536</v>
      </c>
      <c r="L600" s="231"/>
      <c r="M600" s="231"/>
      <c r="Q600" s="2" t="b">
        <f>IF(AND('Anagrafica Progetto'!$Q$84=2,'Anagrafica Progetto'!$Q$91,ISBLANK(Obiettivi!$E$70)&lt;&gt;TRUE),FALSE,TRUE)</f>
        <v>1</v>
      </c>
    </row>
    <row r="601" spans="2:18" ht="67.5" customHeight="1" x14ac:dyDescent="0.2">
      <c r="B601" s="225" t="s">
        <v>521</v>
      </c>
      <c r="C601" s="226"/>
      <c r="D601" s="227"/>
      <c r="E601" s="267" t="str">
        <f>IF(Obiettivi!$E$70="","",Obiettivi!$E$70)</f>
        <v/>
      </c>
      <c r="F601" s="267"/>
      <c r="G601" s="267"/>
      <c r="H601" s="267" t="str">
        <f>IF(Obiettivi!$E$71="","",Obiettivi!$E$71)</f>
        <v/>
      </c>
      <c r="I601" s="267"/>
      <c r="J601" s="267"/>
      <c r="K601" s="267" t="str">
        <f>IF(Obiettivi!$E$72="","",Obiettivi!$E$72)</f>
        <v/>
      </c>
      <c r="L601" s="267"/>
      <c r="M601" s="267"/>
      <c r="Q601" s="2" t="b">
        <f>IF(AND('Anagrafica Progetto'!$Q$84=2,'Anagrafica Progetto'!$Q$91,ISBLANK(Obiettivi!$E$70)&lt;&gt;TRUE),FALSE,TRUE)</f>
        <v>1</v>
      </c>
    </row>
    <row r="602" spans="2:18" ht="82.5" customHeight="1" x14ac:dyDescent="0.2">
      <c r="B602" s="225" t="s">
        <v>383</v>
      </c>
      <c r="C602" s="226"/>
      <c r="D602" s="227"/>
      <c r="E602" s="268"/>
      <c r="F602" s="269"/>
      <c r="G602" s="270"/>
      <c r="H602" s="266"/>
      <c r="I602" s="266"/>
      <c r="J602" s="266"/>
      <c r="K602" s="266"/>
      <c r="L602" s="266"/>
      <c r="M602" s="266"/>
      <c r="Q602" s="2" t="b">
        <f>IF(AND('Anagrafica Progetto'!$Q$84=2,'Anagrafica Progetto'!$Q$91,ISBLANK(Obiettivi!$E$70)&lt;&gt;TRUE),FALSE,TRUE)</f>
        <v>1</v>
      </c>
    </row>
    <row r="603" spans="2:18" ht="15" customHeight="1" x14ac:dyDescent="0.2">
      <c r="B603" s="225" t="s">
        <v>384</v>
      </c>
      <c r="C603" s="226"/>
      <c r="D603" s="227"/>
      <c r="E603" s="268"/>
      <c r="F603" s="269"/>
      <c r="G603" s="270"/>
      <c r="H603" s="268"/>
      <c r="I603" s="269"/>
      <c r="J603" s="270"/>
      <c r="K603" s="268"/>
      <c r="L603" s="269"/>
      <c r="M603" s="270"/>
      <c r="Q603" s="2" t="b">
        <f>IF(AND('Anagrafica Progetto'!$Q$84=2,'Anagrafica Progetto'!$Q$91,ISBLANK(Obiettivi!$E$70)&lt;&gt;TRUE),FALSE,TRUE)</f>
        <v>1</v>
      </c>
    </row>
    <row r="604" spans="2:18" ht="30" customHeight="1" x14ac:dyDescent="0.2">
      <c r="B604" s="225" t="s">
        <v>385</v>
      </c>
      <c r="C604" s="226"/>
      <c r="D604" s="227"/>
      <c r="E604" s="266"/>
      <c r="F604" s="266"/>
      <c r="G604" s="266"/>
      <c r="H604" s="266"/>
      <c r="I604" s="266"/>
      <c r="J604" s="266"/>
      <c r="K604" s="266"/>
      <c r="L604" s="266"/>
      <c r="M604" s="266"/>
      <c r="Q604" s="2" t="b">
        <f>IF(AND('Anagrafica Progetto'!$Q$84=2,'Anagrafica Progetto'!$Q$91,ISBLANK(Obiettivi!$E$70)&lt;&gt;TRUE),FALSE,TRUE)</f>
        <v>1</v>
      </c>
    </row>
    <row r="605" spans="2:18" ht="15" customHeight="1" x14ac:dyDescent="0.2">
      <c r="B605" s="225" t="s">
        <v>396</v>
      </c>
      <c r="C605" s="226"/>
      <c r="D605" s="227"/>
      <c r="E605" s="267" t="str">
        <f>IF(E601="","","Meno sviluppate")</f>
        <v/>
      </c>
      <c r="F605" s="267"/>
      <c r="G605" s="267"/>
      <c r="H605" s="267" t="str">
        <f>IF(H601="","","Meno sviluppate")</f>
        <v/>
      </c>
      <c r="I605" s="267"/>
      <c r="J605" s="267"/>
      <c r="K605" s="267" t="str">
        <f>IF(K601="","","Meno sviluppate")</f>
        <v/>
      </c>
      <c r="L605" s="267"/>
      <c r="M605" s="267"/>
      <c r="Q605" s="2" t="b">
        <f>IF(AND('Anagrafica Progetto'!$Q$84=2,'Anagrafica Progetto'!$Q$91,ISBLANK(Obiettivi!$E$70)&lt;&gt;TRUE),FALSE,TRUE)</f>
        <v>1</v>
      </c>
    </row>
    <row r="606" spans="2:18" ht="15" customHeight="1" x14ac:dyDescent="0.2">
      <c r="B606" s="225" t="s">
        <v>386</v>
      </c>
      <c r="C606" s="226"/>
      <c r="D606" s="227"/>
      <c r="E606" s="265"/>
      <c r="F606" s="265"/>
      <c r="G606" s="265"/>
      <c r="H606" s="265"/>
      <c r="I606" s="265"/>
      <c r="J606" s="265"/>
      <c r="K606" s="265"/>
      <c r="L606" s="265"/>
      <c r="M606" s="265"/>
      <c r="Q606" s="2" t="b">
        <f>IF(AND('Anagrafica Progetto'!$Q$84=2,'Anagrafica Progetto'!$Q$91,ISBLANK(Obiettivi!$E$70)&lt;&gt;TRUE),FALSE,TRUE)</f>
        <v>1</v>
      </c>
    </row>
    <row r="607" spans="2:18" ht="15" customHeight="1" x14ac:dyDescent="0.2">
      <c r="B607" s="225">
        <v>2015</v>
      </c>
      <c r="C607" s="226"/>
      <c r="D607" s="227"/>
      <c r="E607" s="265"/>
      <c r="F607" s="265"/>
      <c r="G607" s="265"/>
      <c r="H607" s="265"/>
      <c r="I607" s="265"/>
      <c r="J607" s="265"/>
      <c r="K607" s="265"/>
      <c r="L607" s="265"/>
      <c r="M607" s="265"/>
      <c r="Q607" s="2" t="b">
        <f>IF(AND('Anagrafica Progetto'!$Q$84=2,'Anagrafica Progetto'!$Q$91,R607=FALSE,ISBLANK(Obiettivi!$E$70)&lt;&gt;TRUE),FALSE,TRUE)</f>
        <v>1</v>
      </c>
      <c r="R607" s="2" t="b">
        <f>IF(OR('Anagrafica Progetto'!$H$77="",'Anagrafica Progetto'!$H$80=""),TRUE,IF(AND(B607&gt;=YEAR('Anagrafica Progetto'!$H$77),B607&lt;YEAR('Anagrafica Progetto'!$H$80)),FALSE,TRUE))</f>
        <v>1</v>
      </c>
    </row>
    <row r="608" spans="2:18" ht="15" customHeight="1" x14ac:dyDescent="0.2">
      <c r="B608" s="225">
        <v>2016</v>
      </c>
      <c r="C608" s="226"/>
      <c r="D608" s="227"/>
      <c r="E608" s="265"/>
      <c r="F608" s="265"/>
      <c r="G608" s="265"/>
      <c r="H608" s="265"/>
      <c r="I608" s="265"/>
      <c r="J608" s="265"/>
      <c r="K608" s="265"/>
      <c r="L608" s="265"/>
      <c r="M608" s="265"/>
      <c r="Q608" s="2" t="b">
        <f>IF(AND('Anagrafica Progetto'!$Q$84=2,'Anagrafica Progetto'!$Q$91,R608=FALSE,ISBLANK(Obiettivi!$E$70)&lt;&gt;TRUE),FALSE,TRUE)</f>
        <v>1</v>
      </c>
      <c r="R608" s="2" t="b">
        <f>IF(OR('Anagrafica Progetto'!$H$77="",'Anagrafica Progetto'!$H$80=""),TRUE,IF(AND(B608&gt;=YEAR('Anagrafica Progetto'!$H$77),B608&lt;YEAR('Anagrafica Progetto'!$H$80)),FALSE,TRUE))</f>
        <v>0</v>
      </c>
    </row>
    <row r="609" spans="2:18" ht="15" customHeight="1" x14ac:dyDescent="0.2">
      <c r="B609" s="225">
        <v>2017</v>
      </c>
      <c r="C609" s="226"/>
      <c r="D609" s="227"/>
      <c r="E609" s="265"/>
      <c r="F609" s="265"/>
      <c r="G609" s="265"/>
      <c r="H609" s="265"/>
      <c r="I609" s="265"/>
      <c r="J609" s="265"/>
      <c r="K609" s="265"/>
      <c r="L609" s="265"/>
      <c r="M609" s="265"/>
      <c r="Q609" s="2" t="b">
        <f>IF(AND('Anagrafica Progetto'!$Q$84=2,'Anagrafica Progetto'!$Q$91,R609=FALSE,ISBLANK(Obiettivi!$E$70)&lt;&gt;TRUE),FALSE,TRUE)</f>
        <v>1</v>
      </c>
      <c r="R609" s="2" t="b">
        <f>IF(OR('Anagrafica Progetto'!$H$77="",'Anagrafica Progetto'!$H$80=""),TRUE,IF(AND(B609&gt;=YEAR('Anagrafica Progetto'!$H$77),B609&lt;YEAR('Anagrafica Progetto'!$H$80)),FALSE,TRUE))</f>
        <v>0</v>
      </c>
    </row>
    <row r="610" spans="2:18" ht="15" customHeight="1" x14ac:dyDescent="0.2">
      <c r="B610" s="225">
        <v>2018</v>
      </c>
      <c r="C610" s="226"/>
      <c r="D610" s="227"/>
      <c r="E610" s="265"/>
      <c r="F610" s="265"/>
      <c r="G610" s="265"/>
      <c r="H610" s="265"/>
      <c r="I610" s="265"/>
      <c r="J610" s="265"/>
      <c r="K610" s="265"/>
      <c r="L610" s="265"/>
      <c r="M610" s="265"/>
      <c r="Q610" s="2" t="b">
        <f>IF(AND('Anagrafica Progetto'!$Q$84=2,'Anagrafica Progetto'!$Q$91,R610=FALSE,ISBLANK(Obiettivi!$E$70)&lt;&gt;TRUE),FALSE,TRUE)</f>
        <v>1</v>
      </c>
      <c r="R610" s="2" t="b">
        <f>IF(OR('Anagrafica Progetto'!$H$77="",'Anagrafica Progetto'!$H$80=""),TRUE,IF(AND(B610&gt;=YEAR('Anagrafica Progetto'!$H$77),B610&lt;YEAR('Anagrafica Progetto'!$H$80)),FALSE,TRUE))</f>
        <v>0</v>
      </c>
    </row>
    <row r="611" spans="2:18" ht="15" customHeight="1" x14ac:dyDescent="0.2">
      <c r="B611" s="225">
        <v>2019</v>
      </c>
      <c r="C611" s="226"/>
      <c r="D611" s="227"/>
      <c r="E611" s="265"/>
      <c r="F611" s="265"/>
      <c r="G611" s="265"/>
      <c r="H611" s="265"/>
      <c r="I611" s="265"/>
      <c r="J611" s="265"/>
      <c r="K611" s="265"/>
      <c r="L611" s="265"/>
      <c r="M611" s="265"/>
      <c r="Q611" s="2" t="b">
        <f>IF(AND('Anagrafica Progetto'!$Q$84=2,'Anagrafica Progetto'!$Q$91,R611=FALSE,ISBLANK(Obiettivi!$E$70)&lt;&gt;TRUE),FALSE,TRUE)</f>
        <v>1</v>
      </c>
      <c r="R611" s="2" t="b">
        <f>IF(OR('Anagrafica Progetto'!$H$77="",'Anagrafica Progetto'!$H$80=""),TRUE,IF(AND(B611&gt;=YEAR('Anagrafica Progetto'!$H$77),B611&lt;YEAR('Anagrafica Progetto'!$H$80)),FALSE,TRUE))</f>
        <v>0</v>
      </c>
    </row>
    <row r="612" spans="2:18" ht="15" customHeight="1" x14ac:dyDescent="0.2">
      <c r="B612" s="225">
        <v>2020</v>
      </c>
      <c r="C612" s="226"/>
      <c r="D612" s="227"/>
      <c r="E612" s="265"/>
      <c r="F612" s="265"/>
      <c r="G612" s="265"/>
      <c r="H612" s="265"/>
      <c r="I612" s="265"/>
      <c r="J612" s="265"/>
      <c r="K612" s="265"/>
      <c r="L612" s="265"/>
      <c r="M612" s="265"/>
      <c r="Q612" s="2" t="b">
        <f>IF(AND('Anagrafica Progetto'!$Q$84=2,'Anagrafica Progetto'!$Q$91,R612=FALSE,ISBLANK(Obiettivi!$E$70)&lt;&gt;TRUE),FALSE,TRUE)</f>
        <v>1</v>
      </c>
      <c r="R612" s="2" t="b">
        <f>IF(OR('Anagrafica Progetto'!$H$77="",'Anagrafica Progetto'!$H$80=""),TRUE,IF(AND(B612&gt;=YEAR('Anagrafica Progetto'!$H$77),B612&lt;YEAR('Anagrafica Progetto'!$H$80)),FALSE,TRUE))</f>
        <v>0</v>
      </c>
    </row>
    <row r="613" spans="2:18" ht="15" customHeight="1" x14ac:dyDescent="0.2">
      <c r="B613" s="225">
        <v>2021</v>
      </c>
      <c r="C613" s="226"/>
      <c r="D613" s="227"/>
      <c r="E613" s="265"/>
      <c r="F613" s="265"/>
      <c r="G613" s="265"/>
      <c r="H613" s="265"/>
      <c r="I613" s="265"/>
      <c r="J613" s="265"/>
      <c r="K613" s="265"/>
      <c r="L613" s="265"/>
      <c r="M613" s="265"/>
      <c r="Q613" s="2" t="b">
        <f>IF(AND('Anagrafica Progetto'!$Q$84=2,'Anagrafica Progetto'!$Q$91,R613=FALSE,ISBLANK(Obiettivi!$E$70)&lt;&gt;TRUE),FALSE,TRUE)</f>
        <v>1</v>
      </c>
      <c r="R613" s="2" t="b">
        <f>IF(OR('Anagrafica Progetto'!$H$77="",'Anagrafica Progetto'!$H$80=""),TRUE,IF(AND(B613&gt;=YEAR('Anagrafica Progetto'!$H$77),B613&lt;YEAR('Anagrafica Progetto'!$H$80)),FALSE,TRUE))</f>
        <v>0</v>
      </c>
    </row>
    <row r="614" spans="2:18" ht="15" customHeight="1" x14ac:dyDescent="0.2">
      <c r="B614" s="225">
        <v>2022</v>
      </c>
      <c r="C614" s="226"/>
      <c r="D614" s="227"/>
      <c r="E614" s="265"/>
      <c r="F614" s="265"/>
      <c r="G614" s="265"/>
      <c r="H614" s="265"/>
      <c r="I614" s="265"/>
      <c r="J614" s="265"/>
      <c r="K614" s="265"/>
      <c r="L614" s="265"/>
      <c r="M614" s="265"/>
      <c r="Q614" s="2" t="b">
        <f>IF(AND('Anagrafica Progetto'!$Q$84=2,'Anagrafica Progetto'!$Q$91,R614=FALSE,ISBLANK(Obiettivi!$E$70)&lt;&gt;TRUE),FALSE,TRUE)</f>
        <v>1</v>
      </c>
      <c r="R614" s="2" t="b">
        <f>IF(OR('Anagrafica Progetto'!$H$77="",'Anagrafica Progetto'!$H$80=""),TRUE,IF(AND(B614&gt;=YEAR('Anagrafica Progetto'!$H$77),B614&lt;YEAR('Anagrafica Progetto'!$H$80)),FALSE,TRUE))</f>
        <v>0</v>
      </c>
    </row>
    <row r="615" spans="2:18" ht="15" customHeight="1" x14ac:dyDescent="0.2">
      <c r="B615" s="225" t="s">
        <v>387</v>
      </c>
      <c r="C615" s="226"/>
      <c r="D615" s="227"/>
      <c r="E615" s="265"/>
      <c r="F615" s="265"/>
      <c r="G615" s="265"/>
      <c r="H615" s="265"/>
      <c r="I615" s="265"/>
      <c r="J615" s="265"/>
      <c r="K615" s="265"/>
      <c r="L615" s="265"/>
      <c r="M615" s="265"/>
      <c r="Q615" s="2" t="b">
        <f>IF(AND('Anagrafica Progetto'!$Q$84=2,'Anagrafica Progetto'!$Q$91,ISBLANK(Obiettivi!$E$70)&lt;&gt;TRUE),FALSE,TRUE)</f>
        <v>1</v>
      </c>
    </row>
    <row r="616" spans="2:18" ht="15" customHeight="1" x14ac:dyDescent="0.2">
      <c r="Q616" s="2" t="b">
        <f>IF(AND('Anagrafica Progetto'!$Q$84=2,'Anagrafica Progetto'!$Q$91,ISBLANK(Obiettivi!$E$70)&lt;&gt;TRUE),FALSE,TRUE)</f>
        <v>1</v>
      </c>
    </row>
    <row r="617" spans="2:18" ht="15" customHeight="1" x14ac:dyDescent="0.2">
      <c r="Q617" s="2" t="b">
        <f>IF(AND('Anagrafica Progetto'!$Q$84=2,'Anagrafica Progetto'!$Q$91,ISBLANK(Obiettivi!$E$70)&lt;&gt;TRUE),FALSE,TRUE)</f>
        <v>1</v>
      </c>
    </row>
    <row r="618" spans="2:18" ht="15" customHeight="1" x14ac:dyDescent="0.2">
      <c r="B618" s="105" t="s">
        <v>540</v>
      </c>
      <c r="C618" s="106"/>
      <c r="D618" s="106"/>
      <c r="E618" s="106"/>
      <c r="F618" s="106"/>
      <c r="G618" s="106"/>
      <c r="H618" s="106"/>
      <c r="I618" s="106"/>
      <c r="J618" s="106"/>
      <c r="K618" s="106"/>
      <c r="L618" s="106"/>
      <c r="M618" s="107"/>
    </row>
    <row r="619" spans="2:18" ht="112.5" customHeight="1" x14ac:dyDescent="0.2">
      <c r="B619" s="126"/>
      <c r="C619" s="210"/>
      <c r="D619" s="210"/>
      <c r="E619" s="210"/>
      <c r="F619" s="210"/>
      <c r="G619" s="210"/>
      <c r="H619" s="210"/>
      <c r="I619" s="210"/>
      <c r="J619" s="210"/>
      <c r="K619" s="210"/>
      <c r="L619" s="210"/>
      <c r="M619" s="211"/>
    </row>
    <row r="621" spans="2:18" ht="15" customHeight="1" x14ac:dyDescent="0.2">
      <c r="B621" s="9" t="s">
        <v>295</v>
      </c>
      <c r="C621" s="10"/>
      <c r="D621" s="10"/>
      <c r="E621" s="10"/>
      <c r="F621" s="10"/>
      <c r="G621" s="10"/>
      <c r="H621" s="10"/>
      <c r="I621" s="10"/>
      <c r="J621" s="10"/>
      <c r="K621" s="10"/>
      <c r="L621" s="10"/>
      <c r="M621" s="11"/>
    </row>
    <row r="624" spans="2:18" ht="15" customHeight="1" x14ac:dyDescent="0.2">
      <c r="B624" s="105" t="s">
        <v>541</v>
      </c>
      <c r="C624" s="106"/>
      <c r="D624" s="106"/>
      <c r="E624" s="106"/>
      <c r="F624" s="106"/>
      <c r="G624" s="106"/>
      <c r="H624" s="106"/>
      <c r="I624" s="106"/>
      <c r="J624" s="106"/>
      <c r="K624" s="106"/>
      <c r="L624" s="106"/>
      <c r="M624" s="107"/>
    </row>
    <row r="625" spans="2:13" ht="112.5" customHeight="1" x14ac:dyDescent="0.2">
      <c r="B625" s="126"/>
      <c r="C625" s="210"/>
      <c r="D625" s="210"/>
      <c r="E625" s="210"/>
      <c r="F625" s="210"/>
      <c r="G625" s="210"/>
      <c r="H625" s="210"/>
      <c r="I625" s="210"/>
      <c r="J625" s="210"/>
      <c r="K625" s="210"/>
      <c r="L625" s="210"/>
      <c r="M625" s="211"/>
    </row>
    <row r="626" spans="2:13" ht="15" hidden="1" customHeight="1" x14ac:dyDescent="0.2"/>
    <row r="627" spans="2:13" ht="15" hidden="1" customHeight="1" x14ac:dyDescent="0.2"/>
    <row r="628" spans="2:13" ht="15" hidden="1" customHeight="1" x14ac:dyDescent="0.2"/>
  </sheetData>
  <sheetProtection algorithmName="SHA-1" hashValue="wzc2PB55qMCyLHIGHbuBm0evS8I=" saltValue="KTCpO1GnBXCED4WsPOEwFA==" spinCount="100000" sheet="1" objects="1" scenarios="1"/>
  <autoFilter ref="Q1:Q625"/>
  <mergeCells count="2090">
    <mergeCell ref="E11:G11"/>
    <mergeCell ref="H11:J11"/>
    <mergeCell ref="K11:M11"/>
    <mergeCell ref="B12:D12"/>
    <mergeCell ref="E12:G12"/>
    <mergeCell ref="H12:J12"/>
    <mergeCell ref="K12:M12"/>
    <mergeCell ref="B4:M4"/>
    <mergeCell ref="B9:M9"/>
    <mergeCell ref="B10:D10"/>
    <mergeCell ref="E10:G10"/>
    <mergeCell ref="H10:J10"/>
    <mergeCell ref="K10:M10"/>
    <mergeCell ref="H18:J18"/>
    <mergeCell ref="K18:M18"/>
    <mergeCell ref="B15:D15"/>
    <mergeCell ref="E15:G15"/>
    <mergeCell ref="H15:J15"/>
    <mergeCell ref="K15:M15"/>
    <mergeCell ref="B16:D16"/>
    <mergeCell ref="E16:G16"/>
    <mergeCell ref="H16:J16"/>
    <mergeCell ref="K16:M16"/>
    <mergeCell ref="B13:D13"/>
    <mergeCell ref="E13:G13"/>
    <mergeCell ref="H13:J13"/>
    <mergeCell ref="K13:M13"/>
    <mergeCell ref="B14:D14"/>
    <mergeCell ref="E14:G14"/>
    <mergeCell ref="H14:J14"/>
    <mergeCell ref="K14:M14"/>
    <mergeCell ref="B7:M7"/>
    <mergeCell ref="B29:M29"/>
    <mergeCell ref="B23:D23"/>
    <mergeCell ref="E23:G23"/>
    <mergeCell ref="H23:J23"/>
    <mergeCell ref="K23:M23"/>
    <mergeCell ref="B24:D24"/>
    <mergeCell ref="E24:G24"/>
    <mergeCell ref="H24:J24"/>
    <mergeCell ref="K24:M24"/>
    <mergeCell ref="B21:D21"/>
    <mergeCell ref="H21:J21"/>
    <mergeCell ref="K21:M21"/>
    <mergeCell ref="B22:D22"/>
    <mergeCell ref="E22:G22"/>
    <mergeCell ref="H22:J22"/>
    <mergeCell ref="K22:M22"/>
    <mergeCell ref="B19:D19"/>
    <mergeCell ref="E19:G19"/>
    <mergeCell ref="H19:J19"/>
    <mergeCell ref="K19:M19"/>
    <mergeCell ref="B20:D20"/>
    <mergeCell ref="E21:G21"/>
    <mergeCell ref="H20:J20"/>
    <mergeCell ref="K20:M20"/>
    <mergeCell ref="B17:D17"/>
    <mergeCell ref="E17:G17"/>
    <mergeCell ref="H17:J17"/>
    <mergeCell ref="K17:M17"/>
    <mergeCell ref="B18:D18"/>
    <mergeCell ref="E18:G18"/>
    <mergeCell ref="B11:D11"/>
    <mergeCell ref="B32:D32"/>
    <mergeCell ref="E32:G32"/>
    <mergeCell ref="H32:J32"/>
    <mergeCell ref="K32:M32"/>
    <mergeCell ref="B33:D33"/>
    <mergeCell ref="E33:G33"/>
    <mergeCell ref="H33:J33"/>
    <mergeCell ref="K33:M33"/>
    <mergeCell ref="B30:D30"/>
    <mergeCell ref="E30:G30"/>
    <mergeCell ref="H30:J30"/>
    <mergeCell ref="K30:M30"/>
    <mergeCell ref="B31:D31"/>
    <mergeCell ref="E31:G31"/>
    <mergeCell ref="H31:J31"/>
    <mergeCell ref="K31:M31"/>
    <mergeCell ref="B26:D26"/>
    <mergeCell ref="E26:G26"/>
    <mergeCell ref="H26:J26"/>
    <mergeCell ref="K26:M26"/>
    <mergeCell ref="E20:G20"/>
    <mergeCell ref="B25:D25"/>
    <mergeCell ref="E25:G25"/>
    <mergeCell ref="H25:J25"/>
    <mergeCell ref="K25:M25"/>
    <mergeCell ref="B38:D38"/>
    <mergeCell ref="E38:G38"/>
    <mergeCell ref="H38:J38"/>
    <mergeCell ref="K38:M38"/>
    <mergeCell ref="B39:D39"/>
    <mergeCell ref="E39:G39"/>
    <mergeCell ref="H39:J39"/>
    <mergeCell ref="K39:M39"/>
    <mergeCell ref="B36:D36"/>
    <mergeCell ref="E36:G36"/>
    <mergeCell ref="H36:J36"/>
    <mergeCell ref="K36:M36"/>
    <mergeCell ref="B37:D37"/>
    <mergeCell ref="E37:G37"/>
    <mergeCell ref="H37:J37"/>
    <mergeCell ref="K37:M37"/>
    <mergeCell ref="B34:D34"/>
    <mergeCell ref="E34:G34"/>
    <mergeCell ref="H34:J34"/>
    <mergeCell ref="K34:M34"/>
    <mergeCell ref="B35:D35"/>
    <mergeCell ref="E35:G35"/>
    <mergeCell ref="H35:J35"/>
    <mergeCell ref="K35:M35"/>
    <mergeCell ref="B44:D44"/>
    <mergeCell ref="E44:G44"/>
    <mergeCell ref="H44:J44"/>
    <mergeCell ref="K44:M44"/>
    <mergeCell ref="B45:D45"/>
    <mergeCell ref="E45:G45"/>
    <mergeCell ref="H45:J45"/>
    <mergeCell ref="K45:M45"/>
    <mergeCell ref="B42:D42"/>
    <mergeCell ref="E42:G42"/>
    <mergeCell ref="H42:J42"/>
    <mergeCell ref="K42:M42"/>
    <mergeCell ref="B43:D43"/>
    <mergeCell ref="E43:G43"/>
    <mergeCell ref="H43:J43"/>
    <mergeCell ref="K43:M43"/>
    <mergeCell ref="B40:D40"/>
    <mergeCell ref="E40:G40"/>
    <mergeCell ref="H40:J40"/>
    <mergeCell ref="K40:M40"/>
    <mergeCell ref="B41:D41"/>
    <mergeCell ref="E41:G41"/>
    <mergeCell ref="H41:J41"/>
    <mergeCell ref="K41:M41"/>
    <mergeCell ref="B51:D51"/>
    <mergeCell ref="E51:G51"/>
    <mergeCell ref="H51:J51"/>
    <mergeCell ref="K51:M51"/>
    <mergeCell ref="B52:D52"/>
    <mergeCell ref="E52:G52"/>
    <mergeCell ref="H52:J52"/>
    <mergeCell ref="K52:M52"/>
    <mergeCell ref="B48:M48"/>
    <mergeCell ref="B49:D49"/>
    <mergeCell ref="E49:G49"/>
    <mergeCell ref="H49:J49"/>
    <mergeCell ref="K49:M49"/>
    <mergeCell ref="B50:D50"/>
    <mergeCell ref="E50:G50"/>
    <mergeCell ref="H50:J50"/>
    <mergeCell ref="K50:M50"/>
    <mergeCell ref="B57:D57"/>
    <mergeCell ref="E57:G57"/>
    <mergeCell ref="H57:J57"/>
    <mergeCell ref="K57:M57"/>
    <mergeCell ref="B58:D58"/>
    <mergeCell ref="E58:G58"/>
    <mergeCell ref="H58:J58"/>
    <mergeCell ref="K58:M58"/>
    <mergeCell ref="B55:D55"/>
    <mergeCell ref="E55:G55"/>
    <mergeCell ref="H55:J55"/>
    <mergeCell ref="K55:M55"/>
    <mergeCell ref="B56:D56"/>
    <mergeCell ref="E56:G56"/>
    <mergeCell ref="H56:J56"/>
    <mergeCell ref="K56:M56"/>
    <mergeCell ref="B53:D53"/>
    <mergeCell ref="E53:G53"/>
    <mergeCell ref="H53:J53"/>
    <mergeCell ref="K53:M53"/>
    <mergeCell ref="B54:D54"/>
    <mergeCell ref="E54:G54"/>
    <mergeCell ref="H54:J54"/>
    <mergeCell ref="K54:M54"/>
    <mergeCell ref="B63:D63"/>
    <mergeCell ref="E63:G63"/>
    <mergeCell ref="H63:J63"/>
    <mergeCell ref="K63:M63"/>
    <mergeCell ref="B64:D64"/>
    <mergeCell ref="E64:G64"/>
    <mergeCell ref="H64:J64"/>
    <mergeCell ref="K64:M64"/>
    <mergeCell ref="B61:D61"/>
    <mergeCell ref="E61:G61"/>
    <mergeCell ref="H61:J61"/>
    <mergeCell ref="K61:M61"/>
    <mergeCell ref="B62:D62"/>
    <mergeCell ref="E62:G62"/>
    <mergeCell ref="H62:J62"/>
    <mergeCell ref="K62:M62"/>
    <mergeCell ref="B59:D59"/>
    <mergeCell ref="E59:G59"/>
    <mergeCell ref="H59:J59"/>
    <mergeCell ref="K59:M59"/>
    <mergeCell ref="B60:D60"/>
    <mergeCell ref="E60:G60"/>
    <mergeCell ref="H60:J60"/>
    <mergeCell ref="K60:M60"/>
    <mergeCell ref="B70:D70"/>
    <mergeCell ref="E70:G70"/>
    <mergeCell ref="H70:J70"/>
    <mergeCell ref="K70:M70"/>
    <mergeCell ref="B71:D71"/>
    <mergeCell ref="E71:G71"/>
    <mergeCell ref="H71:J71"/>
    <mergeCell ref="K71:M71"/>
    <mergeCell ref="B67:M67"/>
    <mergeCell ref="B68:D68"/>
    <mergeCell ref="E68:G68"/>
    <mergeCell ref="H68:J68"/>
    <mergeCell ref="K68:M68"/>
    <mergeCell ref="B69:D69"/>
    <mergeCell ref="E69:G69"/>
    <mergeCell ref="H69:J69"/>
    <mergeCell ref="K69:M69"/>
    <mergeCell ref="B76:D76"/>
    <mergeCell ref="E76:G76"/>
    <mergeCell ref="H76:J76"/>
    <mergeCell ref="K76:M76"/>
    <mergeCell ref="B77:D77"/>
    <mergeCell ref="E77:G77"/>
    <mergeCell ref="H77:J77"/>
    <mergeCell ref="K77:M77"/>
    <mergeCell ref="B74:D74"/>
    <mergeCell ref="E74:G74"/>
    <mergeCell ref="H74:J74"/>
    <mergeCell ref="K74:M74"/>
    <mergeCell ref="B75:D75"/>
    <mergeCell ref="E75:G75"/>
    <mergeCell ref="H75:J75"/>
    <mergeCell ref="K75:M75"/>
    <mergeCell ref="B72:D72"/>
    <mergeCell ref="E72:G72"/>
    <mergeCell ref="H72:J72"/>
    <mergeCell ref="K72:M72"/>
    <mergeCell ref="B73:D73"/>
    <mergeCell ref="E73:G73"/>
    <mergeCell ref="H73:J73"/>
    <mergeCell ref="K73:M73"/>
    <mergeCell ref="B82:D82"/>
    <mergeCell ref="E82:G82"/>
    <mergeCell ref="H82:J82"/>
    <mergeCell ref="K82:M82"/>
    <mergeCell ref="B83:D83"/>
    <mergeCell ref="E83:G83"/>
    <mergeCell ref="H83:J83"/>
    <mergeCell ref="K83:M83"/>
    <mergeCell ref="B80:D80"/>
    <mergeCell ref="E80:G80"/>
    <mergeCell ref="H80:J80"/>
    <mergeCell ref="K80:M80"/>
    <mergeCell ref="B81:D81"/>
    <mergeCell ref="E81:G81"/>
    <mergeCell ref="H81:J81"/>
    <mergeCell ref="K81:M81"/>
    <mergeCell ref="B78:D78"/>
    <mergeCell ref="E78:G78"/>
    <mergeCell ref="H78:J78"/>
    <mergeCell ref="K78:M78"/>
    <mergeCell ref="B79:D79"/>
    <mergeCell ref="E79:G79"/>
    <mergeCell ref="H79:J79"/>
    <mergeCell ref="K79:M79"/>
    <mergeCell ref="B89:D89"/>
    <mergeCell ref="E89:G89"/>
    <mergeCell ref="H89:J89"/>
    <mergeCell ref="K89:M89"/>
    <mergeCell ref="B90:D90"/>
    <mergeCell ref="E90:G90"/>
    <mergeCell ref="H90:J90"/>
    <mergeCell ref="K90:M90"/>
    <mergeCell ref="B86:M86"/>
    <mergeCell ref="B87:D87"/>
    <mergeCell ref="E87:G87"/>
    <mergeCell ref="H87:J87"/>
    <mergeCell ref="K87:M87"/>
    <mergeCell ref="B88:D88"/>
    <mergeCell ref="E88:G88"/>
    <mergeCell ref="H88:J88"/>
    <mergeCell ref="K88:M88"/>
    <mergeCell ref="B95:D95"/>
    <mergeCell ref="E95:G95"/>
    <mergeCell ref="H95:J95"/>
    <mergeCell ref="K95:M95"/>
    <mergeCell ref="B96:D96"/>
    <mergeCell ref="E96:G96"/>
    <mergeCell ref="H96:J96"/>
    <mergeCell ref="K96:M96"/>
    <mergeCell ref="B93:D93"/>
    <mergeCell ref="E93:G93"/>
    <mergeCell ref="H93:J93"/>
    <mergeCell ref="K93:M93"/>
    <mergeCell ref="B94:D94"/>
    <mergeCell ref="E94:G94"/>
    <mergeCell ref="H94:J94"/>
    <mergeCell ref="K94:M94"/>
    <mergeCell ref="B91:D91"/>
    <mergeCell ref="E91:G91"/>
    <mergeCell ref="H91:J91"/>
    <mergeCell ref="K91:M91"/>
    <mergeCell ref="B92:D92"/>
    <mergeCell ref="E92:G92"/>
    <mergeCell ref="H92:J92"/>
    <mergeCell ref="K92:M92"/>
    <mergeCell ref="B101:D101"/>
    <mergeCell ref="E101:G101"/>
    <mergeCell ref="H101:J101"/>
    <mergeCell ref="K101:M101"/>
    <mergeCell ref="B102:D102"/>
    <mergeCell ref="E102:G102"/>
    <mergeCell ref="H102:J102"/>
    <mergeCell ref="K102:M102"/>
    <mergeCell ref="B99:D99"/>
    <mergeCell ref="E99:G99"/>
    <mergeCell ref="H99:J99"/>
    <mergeCell ref="K99:M99"/>
    <mergeCell ref="B100:D100"/>
    <mergeCell ref="E100:G100"/>
    <mergeCell ref="H100:J100"/>
    <mergeCell ref="K100:M100"/>
    <mergeCell ref="B97:D97"/>
    <mergeCell ref="E97:G97"/>
    <mergeCell ref="H97:J97"/>
    <mergeCell ref="K97:M97"/>
    <mergeCell ref="B98:D98"/>
    <mergeCell ref="E98:G98"/>
    <mergeCell ref="H98:J98"/>
    <mergeCell ref="K98:M98"/>
    <mergeCell ref="B108:D108"/>
    <mergeCell ref="E108:G108"/>
    <mergeCell ref="H108:J108"/>
    <mergeCell ref="K108:M108"/>
    <mergeCell ref="B109:D109"/>
    <mergeCell ref="E109:G109"/>
    <mergeCell ref="H109:J109"/>
    <mergeCell ref="K109:M109"/>
    <mergeCell ref="B105:M105"/>
    <mergeCell ref="B106:D106"/>
    <mergeCell ref="E106:G106"/>
    <mergeCell ref="H106:J106"/>
    <mergeCell ref="K106:M106"/>
    <mergeCell ref="B107:D107"/>
    <mergeCell ref="E107:G107"/>
    <mergeCell ref="H107:J107"/>
    <mergeCell ref="K107:M107"/>
    <mergeCell ref="B114:D114"/>
    <mergeCell ref="E114:G114"/>
    <mergeCell ref="H114:J114"/>
    <mergeCell ref="K114:M114"/>
    <mergeCell ref="B115:D115"/>
    <mergeCell ref="E115:G115"/>
    <mergeCell ref="H115:J115"/>
    <mergeCell ref="K115:M115"/>
    <mergeCell ref="B112:D112"/>
    <mergeCell ref="E112:G112"/>
    <mergeCell ref="H112:J112"/>
    <mergeCell ref="K112:M112"/>
    <mergeCell ref="B113:D113"/>
    <mergeCell ref="E113:G113"/>
    <mergeCell ref="H113:J113"/>
    <mergeCell ref="K113:M113"/>
    <mergeCell ref="B110:D110"/>
    <mergeCell ref="E110:G110"/>
    <mergeCell ref="H110:J110"/>
    <mergeCell ref="K110:M110"/>
    <mergeCell ref="B111:D111"/>
    <mergeCell ref="E111:G111"/>
    <mergeCell ref="H111:J111"/>
    <mergeCell ref="K111:M111"/>
    <mergeCell ref="B120:D120"/>
    <mergeCell ref="E120:G120"/>
    <mergeCell ref="H120:J120"/>
    <mergeCell ref="K120:M120"/>
    <mergeCell ref="B121:D121"/>
    <mergeCell ref="E121:G121"/>
    <mergeCell ref="H121:J121"/>
    <mergeCell ref="K121:M121"/>
    <mergeCell ref="B118:D118"/>
    <mergeCell ref="E118:G118"/>
    <mergeCell ref="H118:J118"/>
    <mergeCell ref="K118:M118"/>
    <mergeCell ref="B119:D119"/>
    <mergeCell ref="E119:G119"/>
    <mergeCell ref="H119:J119"/>
    <mergeCell ref="K119:M119"/>
    <mergeCell ref="B116:D116"/>
    <mergeCell ref="E116:G116"/>
    <mergeCell ref="H116:J116"/>
    <mergeCell ref="K116:M116"/>
    <mergeCell ref="B117:D117"/>
    <mergeCell ref="E117:G117"/>
    <mergeCell ref="H117:J117"/>
    <mergeCell ref="K117:M117"/>
    <mergeCell ref="B127:D127"/>
    <mergeCell ref="E127:G127"/>
    <mergeCell ref="H127:J127"/>
    <mergeCell ref="K127:M127"/>
    <mergeCell ref="B128:D128"/>
    <mergeCell ref="E128:G128"/>
    <mergeCell ref="H128:J128"/>
    <mergeCell ref="K128:M128"/>
    <mergeCell ref="B124:M124"/>
    <mergeCell ref="B125:D125"/>
    <mergeCell ref="E125:G125"/>
    <mergeCell ref="H125:J125"/>
    <mergeCell ref="K125:M125"/>
    <mergeCell ref="B126:D126"/>
    <mergeCell ref="E126:G126"/>
    <mergeCell ref="H126:J126"/>
    <mergeCell ref="K126:M126"/>
    <mergeCell ref="B133:D133"/>
    <mergeCell ref="E133:G133"/>
    <mergeCell ref="H133:J133"/>
    <mergeCell ref="K133:M133"/>
    <mergeCell ref="B134:D134"/>
    <mergeCell ref="E134:G134"/>
    <mergeCell ref="H134:J134"/>
    <mergeCell ref="K134:M134"/>
    <mergeCell ref="B131:D131"/>
    <mergeCell ref="E131:G131"/>
    <mergeCell ref="H131:J131"/>
    <mergeCell ref="K131:M131"/>
    <mergeCell ref="B132:D132"/>
    <mergeCell ref="E132:G132"/>
    <mergeCell ref="H132:J132"/>
    <mergeCell ref="K132:M132"/>
    <mergeCell ref="B129:D129"/>
    <mergeCell ref="E129:G129"/>
    <mergeCell ref="H129:J129"/>
    <mergeCell ref="K129:M129"/>
    <mergeCell ref="B130:D130"/>
    <mergeCell ref="E130:G130"/>
    <mergeCell ref="H130:J130"/>
    <mergeCell ref="K130:M130"/>
    <mergeCell ref="B139:D139"/>
    <mergeCell ref="E139:G139"/>
    <mergeCell ref="H139:J139"/>
    <mergeCell ref="K139:M139"/>
    <mergeCell ref="B140:D140"/>
    <mergeCell ref="E140:G140"/>
    <mergeCell ref="H140:J140"/>
    <mergeCell ref="K140:M140"/>
    <mergeCell ref="B137:D137"/>
    <mergeCell ref="E137:G137"/>
    <mergeCell ref="H137:J137"/>
    <mergeCell ref="K137:M137"/>
    <mergeCell ref="B138:D138"/>
    <mergeCell ref="E138:G138"/>
    <mergeCell ref="H138:J138"/>
    <mergeCell ref="K138:M138"/>
    <mergeCell ref="B135:D135"/>
    <mergeCell ref="E135:G135"/>
    <mergeCell ref="H135:J135"/>
    <mergeCell ref="K135:M135"/>
    <mergeCell ref="B136:D136"/>
    <mergeCell ref="E136:G136"/>
    <mergeCell ref="H136:J136"/>
    <mergeCell ref="K136:M136"/>
    <mergeCell ref="B146:D146"/>
    <mergeCell ref="E146:G146"/>
    <mergeCell ref="H146:J146"/>
    <mergeCell ref="K146:M146"/>
    <mergeCell ref="B147:D147"/>
    <mergeCell ref="E147:G147"/>
    <mergeCell ref="H147:J147"/>
    <mergeCell ref="K147:M147"/>
    <mergeCell ref="B143:M143"/>
    <mergeCell ref="B144:D144"/>
    <mergeCell ref="E144:G144"/>
    <mergeCell ref="H144:J144"/>
    <mergeCell ref="K144:M144"/>
    <mergeCell ref="B145:D145"/>
    <mergeCell ref="E145:G145"/>
    <mergeCell ref="H145:J145"/>
    <mergeCell ref="K145:M145"/>
    <mergeCell ref="B152:D152"/>
    <mergeCell ref="E152:G152"/>
    <mergeCell ref="H152:J152"/>
    <mergeCell ref="K152:M152"/>
    <mergeCell ref="B153:D153"/>
    <mergeCell ref="E153:G153"/>
    <mergeCell ref="H153:J153"/>
    <mergeCell ref="K153:M153"/>
    <mergeCell ref="B150:D150"/>
    <mergeCell ref="E150:G150"/>
    <mergeCell ref="H150:J150"/>
    <mergeCell ref="K150:M150"/>
    <mergeCell ref="B151:D151"/>
    <mergeCell ref="E151:G151"/>
    <mergeCell ref="H151:J151"/>
    <mergeCell ref="K151:M151"/>
    <mergeCell ref="B148:D148"/>
    <mergeCell ref="E148:G148"/>
    <mergeCell ref="H148:J148"/>
    <mergeCell ref="K148:M148"/>
    <mergeCell ref="B149:D149"/>
    <mergeCell ref="E149:G149"/>
    <mergeCell ref="H149:J149"/>
    <mergeCell ref="K149:M149"/>
    <mergeCell ref="B158:D158"/>
    <mergeCell ref="E158:G158"/>
    <mergeCell ref="H158:J158"/>
    <mergeCell ref="K158:M158"/>
    <mergeCell ref="B159:D159"/>
    <mergeCell ref="E159:G159"/>
    <mergeCell ref="H159:J159"/>
    <mergeCell ref="K159:M159"/>
    <mergeCell ref="B156:D156"/>
    <mergeCell ref="E156:G156"/>
    <mergeCell ref="H156:J156"/>
    <mergeCell ref="K156:M156"/>
    <mergeCell ref="B157:D157"/>
    <mergeCell ref="E157:G157"/>
    <mergeCell ref="H157:J157"/>
    <mergeCell ref="K157:M157"/>
    <mergeCell ref="B154:D154"/>
    <mergeCell ref="E154:G154"/>
    <mergeCell ref="H154:J154"/>
    <mergeCell ref="K154:M154"/>
    <mergeCell ref="B155:D155"/>
    <mergeCell ref="E155:G155"/>
    <mergeCell ref="H155:J155"/>
    <mergeCell ref="K155:M155"/>
    <mergeCell ref="B165:D165"/>
    <mergeCell ref="E165:G165"/>
    <mergeCell ref="H165:J165"/>
    <mergeCell ref="K165:M165"/>
    <mergeCell ref="B166:D166"/>
    <mergeCell ref="E166:G166"/>
    <mergeCell ref="H166:J166"/>
    <mergeCell ref="K166:M166"/>
    <mergeCell ref="B162:M162"/>
    <mergeCell ref="B163:D163"/>
    <mergeCell ref="E163:G163"/>
    <mergeCell ref="H163:J163"/>
    <mergeCell ref="K163:M163"/>
    <mergeCell ref="B164:D164"/>
    <mergeCell ref="E164:G164"/>
    <mergeCell ref="H164:J164"/>
    <mergeCell ref="K164:M164"/>
    <mergeCell ref="B171:D171"/>
    <mergeCell ref="E171:G171"/>
    <mergeCell ref="H171:J171"/>
    <mergeCell ref="K171:M171"/>
    <mergeCell ref="B172:D172"/>
    <mergeCell ref="E172:G172"/>
    <mergeCell ref="H172:J172"/>
    <mergeCell ref="K172:M172"/>
    <mergeCell ref="B169:D169"/>
    <mergeCell ref="E169:G169"/>
    <mergeCell ref="H169:J169"/>
    <mergeCell ref="K169:M169"/>
    <mergeCell ref="B170:D170"/>
    <mergeCell ref="E170:G170"/>
    <mergeCell ref="H170:J170"/>
    <mergeCell ref="K170:M170"/>
    <mergeCell ref="B167:D167"/>
    <mergeCell ref="E167:G167"/>
    <mergeCell ref="H167:J167"/>
    <mergeCell ref="K167:M167"/>
    <mergeCell ref="B168:D168"/>
    <mergeCell ref="E168:G168"/>
    <mergeCell ref="H168:J168"/>
    <mergeCell ref="K168:M168"/>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84:D184"/>
    <mergeCell ref="E184:G184"/>
    <mergeCell ref="H184:J184"/>
    <mergeCell ref="K184:M184"/>
    <mergeCell ref="B185:D185"/>
    <mergeCell ref="E185:G185"/>
    <mergeCell ref="H185:J185"/>
    <mergeCell ref="K185:M185"/>
    <mergeCell ref="B181:M181"/>
    <mergeCell ref="B182:D182"/>
    <mergeCell ref="E182:G182"/>
    <mergeCell ref="H182:J182"/>
    <mergeCell ref="K182:M182"/>
    <mergeCell ref="B183:D183"/>
    <mergeCell ref="E183:G183"/>
    <mergeCell ref="H183:J183"/>
    <mergeCell ref="K183:M183"/>
    <mergeCell ref="B190:D190"/>
    <mergeCell ref="E190:G190"/>
    <mergeCell ref="H190:J190"/>
    <mergeCell ref="K190:M190"/>
    <mergeCell ref="B191:D191"/>
    <mergeCell ref="E191:G191"/>
    <mergeCell ref="H191:J191"/>
    <mergeCell ref="K191:M191"/>
    <mergeCell ref="B188:D188"/>
    <mergeCell ref="E188:G188"/>
    <mergeCell ref="H188:J188"/>
    <mergeCell ref="K188:M188"/>
    <mergeCell ref="B189:D189"/>
    <mergeCell ref="E189:G189"/>
    <mergeCell ref="H189:J189"/>
    <mergeCell ref="K189:M189"/>
    <mergeCell ref="B186:D186"/>
    <mergeCell ref="E186:G186"/>
    <mergeCell ref="H186:J186"/>
    <mergeCell ref="K186:M186"/>
    <mergeCell ref="B187:D187"/>
    <mergeCell ref="E187:G187"/>
    <mergeCell ref="H187:J187"/>
    <mergeCell ref="K187:M187"/>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92:D192"/>
    <mergeCell ref="E192:G192"/>
    <mergeCell ref="H192:J192"/>
    <mergeCell ref="K192:M192"/>
    <mergeCell ref="B193:D193"/>
    <mergeCell ref="E193:G193"/>
    <mergeCell ref="H193:J193"/>
    <mergeCell ref="K193:M193"/>
    <mergeCell ref="B203:D203"/>
    <mergeCell ref="E203:G203"/>
    <mergeCell ref="H203:J203"/>
    <mergeCell ref="K203:M203"/>
    <mergeCell ref="B204:D204"/>
    <mergeCell ref="E204:G204"/>
    <mergeCell ref="H204:J204"/>
    <mergeCell ref="K204:M204"/>
    <mergeCell ref="B200:M200"/>
    <mergeCell ref="B201:D201"/>
    <mergeCell ref="E201:G201"/>
    <mergeCell ref="H201:J201"/>
    <mergeCell ref="K201:M201"/>
    <mergeCell ref="B202:D202"/>
    <mergeCell ref="E202:G202"/>
    <mergeCell ref="H202:J202"/>
    <mergeCell ref="K202:M202"/>
    <mergeCell ref="B209:D209"/>
    <mergeCell ref="E209:G209"/>
    <mergeCell ref="H209:J209"/>
    <mergeCell ref="K209:M209"/>
    <mergeCell ref="B210:D210"/>
    <mergeCell ref="E210:G210"/>
    <mergeCell ref="H210:J210"/>
    <mergeCell ref="K210:M210"/>
    <mergeCell ref="B207:D207"/>
    <mergeCell ref="E207:G207"/>
    <mergeCell ref="H207:J207"/>
    <mergeCell ref="K207:M207"/>
    <mergeCell ref="B208:D208"/>
    <mergeCell ref="E208:G208"/>
    <mergeCell ref="H208:J208"/>
    <mergeCell ref="K208:M208"/>
    <mergeCell ref="B205:D205"/>
    <mergeCell ref="E205:G205"/>
    <mergeCell ref="H205:J205"/>
    <mergeCell ref="K205:M205"/>
    <mergeCell ref="B206:D206"/>
    <mergeCell ref="E206:G206"/>
    <mergeCell ref="H206:J206"/>
    <mergeCell ref="K206:M206"/>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11:D211"/>
    <mergeCell ref="E211:G211"/>
    <mergeCell ref="H211:J211"/>
    <mergeCell ref="K211:M211"/>
    <mergeCell ref="B212:D212"/>
    <mergeCell ref="E212:G212"/>
    <mergeCell ref="H212:J212"/>
    <mergeCell ref="K212:M212"/>
    <mergeCell ref="B222:D222"/>
    <mergeCell ref="E222:G222"/>
    <mergeCell ref="H222:J222"/>
    <mergeCell ref="K222:M222"/>
    <mergeCell ref="B223:D223"/>
    <mergeCell ref="E223:G223"/>
    <mergeCell ref="H223:J223"/>
    <mergeCell ref="K223:M223"/>
    <mergeCell ref="B219:M219"/>
    <mergeCell ref="B220:D220"/>
    <mergeCell ref="E220:G220"/>
    <mergeCell ref="H220:J220"/>
    <mergeCell ref="K220:M220"/>
    <mergeCell ref="B221:D221"/>
    <mergeCell ref="E221:G221"/>
    <mergeCell ref="H221:J221"/>
    <mergeCell ref="K221:M221"/>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34:D234"/>
    <mergeCell ref="E234:G234"/>
    <mergeCell ref="H234:J234"/>
    <mergeCell ref="K234:M234"/>
    <mergeCell ref="B235:D235"/>
    <mergeCell ref="E235:G235"/>
    <mergeCell ref="H235:J235"/>
    <mergeCell ref="K235:M235"/>
    <mergeCell ref="B232:D232"/>
    <mergeCell ref="E232:G232"/>
    <mergeCell ref="H232:J232"/>
    <mergeCell ref="K232:M232"/>
    <mergeCell ref="B233:D233"/>
    <mergeCell ref="E233:G233"/>
    <mergeCell ref="H233:J233"/>
    <mergeCell ref="K233:M233"/>
    <mergeCell ref="B230:D230"/>
    <mergeCell ref="E230:G230"/>
    <mergeCell ref="H230:J230"/>
    <mergeCell ref="K230:M230"/>
    <mergeCell ref="B231:D231"/>
    <mergeCell ref="E231:G231"/>
    <mergeCell ref="H231:J231"/>
    <mergeCell ref="K231:M231"/>
    <mergeCell ref="B241:D241"/>
    <mergeCell ref="E241:G241"/>
    <mergeCell ref="H241:J241"/>
    <mergeCell ref="K241:M241"/>
    <mergeCell ref="B242:D242"/>
    <mergeCell ref="E242:G242"/>
    <mergeCell ref="H242:J242"/>
    <mergeCell ref="K242:M242"/>
    <mergeCell ref="B238:M238"/>
    <mergeCell ref="B239:D239"/>
    <mergeCell ref="E239:G239"/>
    <mergeCell ref="H239:J239"/>
    <mergeCell ref="K239:M239"/>
    <mergeCell ref="B240:D240"/>
    <mergeCell ref="E240:G240"/>
    <mergeCell ref="H240:J240"/>
    <mergeCell ref="K240:M240"/>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53:D253"/>
    <mergeCell ref="E253:G253"/>
    <mergeCell ref="H253:J253"/>
    <mergeCell ref="K253:M253"/>
    <mergeCell ref="B254:D254"/>
    <mergeCell ref="E254:G254"/>
    <mergeCell ref="H254:J254"/>
    <mergeCell ref="K254:M254"/>
    <mergeCell ref="B251:D251"/>
    <mergeCell ref="E251:G251"/>
    <mergeCell ref="H251:J251"/>
    <mergeCell ref="K251:M251"/>
    <mergeCell ref="B252:D252"/>
    <mergeCell ref="E252:G252"/>
    <mergeCell ref="H252:J252"/>
    <mergeCell ref="K252:M252"/>
    <mergeCell ref="B249:D249"/>
    <mergeCell ref="E249:G249"/>
    <mergeCell ref="H249:J249"/>
    <mergeCell ref="K249:M249"/>
    <mergeCell ref="B250:D250"/>
    <mergeCell ref="E250:G250"/>
    <mergeCell ref="H250:J250"/>
    <mergeCell ref="K250:M250"/>
    <mergeCell ref="B260:D260"/>
    <mergeCell ref="E260:G260"/>
    <mergeCell ref="H260:J260"/>
    <mergeCell ref="K260:M260"/>
    <mergeCell ref="B261:D261"/>
    <mergeCell ref="E261:G261"/>
    <mergeCell ref="H261:J261"/>
    <mergeCell ref="K261:M261"/>
    <mergeCell ref="B257:M257"/>
    <mergeCell ref="B258:D258"/>
    <mergeCell ref="E258:G258"/>
    <mergeCell ref="H258:J258"/>
    <mergeCell ref="K258:M258"/>
    <mergeCell ref="B259:D259"/>
    <mergeCell ref="E259:G259"/>
    <mergeCell ref="H259:J259"/>
    <mergeCell ref="K259:M259"/>
    <mergeCell ref="B266:D266"/>
    <mergeCell ref="E266:G266"/>
    <mergeCell ref="H266:J266"/>
    <mergeCell ref="K266:M266"/>
    <mergeCell ref="B267:D267"/>
    <mergeCell ref="E267:G267"/>
    <mergeCell ref="H267:J267"/>
    <mergeCell ref="K267:M267"/>
    <mergeCell ref="B264:D264"/>
    <mergeCell ref="E264:G264"/>
    <mergeCell ref="H264:J264"/>
    <mergeCell ref="K264:M264"/>
    <mergeCell ref="B265:D265"/>
    <mergeCell ref="E265:G265"/>
    <mergeCell ref="H265:J265"/>
    <mergeCell ref="K265:M265"/>
    <mergeCell ref="B262:D262"/>
    <mergeCell ref="E262:G262"/>
    <mergeCell ref="H262:J262"/>
    <mergeCell ref="K262:M262"/>
    <mergeCell ref="B263:D263"/>
    <mergeCell ref="E263:G263"/>
    <mergeCell ref="H263:J263"/>
    <mergeCell ref="K263:M263"/>
    <mergeCell ref="B272:D272"/>
    <mergeCell ref="E272:G272"/>
    <mergeCell ref="H272:J272"/>
    <mergeCell ref="K272:M272"/>
    <mergeCell ref="B273:D273"/>
    <mergeCell ref="E273:G273"/>
    <mergeCell ref="H273:J273"/>
    <mergeCell ref="K273:M273"/>
    <mergeCell ref="B270:D270"/>
    <mergeCell ref="E270:G270"/>
    <mergeCell ref="H270:J270"/>
    <mergeCell ref="K270:M270"/>
    <mergeCell ref="B271:D271"/>
    <mergeCell ref="E271:G271"/>
    <mergeCell ref="H271:J271"/>
    <mergeCell ref="K271:M271"/>
    <mergeCell ref="B268:D268"/>
    <mergeCell ref="E268:G268"/>
    <mergeCell ref="H268:J268"/>
    <mergeCell ref="K268:M268"/>
    <mergeCell ref="B269:D269"/>
    <mergeCell ref="E269:G269"/>
    <mergeCell ref="H269:J269"/>
    <mergeCell ref="K269:M269"/>
    <mergeCell ref="B279:D279"/>
    <mergeCell ref="E279:G279"/>
    <mergeCell ref="H279:J279"/>
    <mergeCell ref="K279:M279"/>
    <mergeCell ref="B280:D280"/>
    <mergeCell ref="E280:G280"/>
    <mergeCell ref="H280:J280"/>
    <mergeCell ref="K280:M280"/>
    <mergeCell ref="B276:M276"/>
    <mergeCell ref="B277:D277"/>
    <mergeCell ref="E277:G277"/>
    <mergeCell ref="H277:J277"/>
    <mergeCell ref="K277:M277"/>
    <mergeCell ref="B278:D278"/>
    <mergeCell ref="E278:G278"/>
    <mergeCell ref="H278:J278"/>
    <mergeCell ref="K278:M278"/>
    <mergeCell ref="B285:D285"/>
    <mergeCell ref="E285:G285"/>
    <mergeCell ref="H285:J285"/>
    <mergeCell ref="K285:M285"/>
    <mergeCell ref="B286:D286"/>
    <mergeCell ref="E286:G286"/>
    <mergeCell ref="H286:J286"/>
    <mergeCell ref="K286:M286"/>
    <mergeCell ref="B283:D283"/>
    <mergeCell ref="E283:G283"/>
    <mergeCell ref="H283:J283"/>
    <mergeCell ref="K283:M283"/>
    <mergeCell ref="B284:D284"/>
    <mergeCell ref="E284:G284"/>
    <mergeCell ref="H284:J284"/>
    <mergeCell ref="K284:M284"/>
    <mergeCell ref="B281:D281"/>
    <mergeCell ref="E281:G281"/>
    <mergeCell ref="H281:J281"/>
    <mergeCell ref="K281:M281"/>
    <mergeCell ref="B282:D282"/>
    <mergeCell ref="E282:G282"/>
    <mergeCell ref="H282:J282"/>
    <mergeCell ref="K282:M282"/>
    <mergeCell ref="B291:D291"/>
    <mergeCell ref="E291:G291"/>
    <mergeCell ref="H291:J291"/>
    <mergeCell ref="K291:M291"/>
    <mergeCell ref="B292:D292"/>
    <mergeCell ref="E292:G292"/>
    <mergeCell ref="H292:J292"/>
    <mergeCell ref="K292:M292"/>
    <mergeCell ref="B289:D289"/>
    <mergeCell ref="E289:G289"/>
    <mergeCell ref="H289:J289"/>
    <mergeCell ref="K289:M289"/>
    <mergeCell ref="B290:D290"/>
    <mergeCell ref="E290:G290"/>
    <mergeCell ref="H290:J290"/>
    <mergeCell ref="K290:M290"/>
    <mergeCell ref="B287:D287"/>
    <mergeCell ref="E287:G287"/>
    <mergeCell ref="H287:J287"/>
    <mergeCell ref="K287:M287"/>
    <mergeCell ref="B288:D288"/>
    <mergeCell ref="E288:G288"/>
    <mergeCell ref="H288:J288"/>
    <mergeCell ref="K288:M288"/>
    <mergeCell ref="B298:D298"/>
    <mergeCell ref="E298:G298"/>
    <mergeCell ref="H298:J298"/>
    <mergeCell ref="K298:M298"/>
    <mergeCell ref="B299:D299"/>
    <mergeCell ref="E299:G299"/>
    <mergeCell ref="H299:J299"/>
    <mergeCell ref="K299:M299"/>
    <mergeCell ref="B295:M295"/>
    <mergeCell ref="B296:D296"/>
    <mergeCell ref="E296:G296"/>
    <mergeCell ref="H296:J296"/>
    <mergeCell ref="K296:M296"/>
    <mergeCell ref="B297:D297"/>
    <mergeCell ref="E297:G297"/>
    <mergeCell ref="H297:J297"/>
    <mergeCell ref="K297:M297"/>
    <mergeCell ref="B304:D304"/>
    <mergeCell ref="E304:G304"/>
    <mergeCell ref="H304:J304"/>
    <mergeCell ref="K304:M304"/>
    <mergeCell ref="B305:D305"/>
    <mergeCell ref="E305:G305"/>
    <mergeCell ref="H305:J305"/>
    <mergeCell ref="K305:M305"/>
    <mergeCell ref="B302:D302"/>
    <mergeCell ref="E302:G302"/>
    <mergeCell ref="H302:J302"/>
    <mergeCell ref="K302:M302"/>
    <mergeCell ref="B303:D303"/>
    <mergeCell ref="E303:G303"/>
    <mergeCell ref="H303:J303"/>
    <mergeCell ref="K303:M303"/>
    <mergeCell ref="B300:D300"/>
    <mergeCell ref="E300:G300"/>
    <mergeCell ref="H300:J300"/>
    <mergeCell ref="K300:M300"/>
    <mergeCell ref="B301:D301"/>
    <mergeCell ref="E301:G301"/>
    <mergeCell ref="H301:J301"/>
    <mergeCell ref="K301:M301"/>
    <mergeCell ref="B310:D310"/>
    <mergeCell ref="E310:G310"/>
    <mergeCell ref="H310:J310"/>
    <mergeCell ref="K310:M310"/>
    <mergeCell ref="B311:D311"/>
    <mergeCell ref="E311:G311"/>
    <mergeCell ref="H311:J311"/>
    <mergeCell ref="K311:M311"/>
    <mergeCell ref="B308:D308"/>
    <mergeCell ref="E308:G308"/>
    <mergeCell ref="H308:J308"/>
    <mergeCell ref="K308:M308"/>
    <mergeCell ref="B309:D309"/>
    <mergeCell ref="E309:G309"/>
    <mergeCell ref="H309:J309"/>
    <mergeCell ref="K309:M309"/>
    <mergeCell ref="B306:D306"/>
    <mergeCell ref="E306:G306"/>
    <mergeCell ref="H306:J306"/>
    <mergeCell ref="K306:M306"/>
    <mergeCell ref="B307:D307"/>
    <mergeCell ref="E307:G307"/>
    <mergeCell ref="H307:J307"/>
    <mergeCell ref="K307:M307"/>
    <mergeCell ref="B317:D317"/>
    <mergeCell ref="E317:G317"/>
    <mergeCell ref="H317:J317"/>
    <mergeCell ref="K317:M317"/>
    <mergeCell ref="B318:D318"/>
    <mergeCell ref="E318:G318"/>
    <mergeCell ref="H318:J318"/>
    <mergeCell ref="K318:M318"/>
    <mergeCell ref="B314:M314"/>
    <mergeCell ref="B315:D315"/>
    <mergeCell ref="E315:G315"/>
    <mergeCell ref="H315:J315"/>
    <mergeCell ref="K315:M315"/>
    <mergeCell ref="B316:D316"/>
    <mergeCell ref="E316:G316"/>
    <mergeCell ref="H316:J316"/>
    <mergeCell ref="K316:M316"/>
    <mergeCell ref="B323:D323"/>
    <mergeCell ref="E323:G323"/>
    <mergeCell ref="H323:J323"/>
    <mergeCell ref="K323:M323"/>
    <mergeCell ref="B324:D324"/>
    <mergeCell ref="E324:G324"/>
    <mergeCell ref="H324:J324"/>
    <mergeCell ref="K324:M324"/>
    <mergeCell ref="B321:D321"/>
    <mergeCell ref="E321:G321"/>
    <mergeCell ref="H321:J321"/>
    <mergeCell ref="K321:M321"/>
    <mergeCell ref="B322:D322"/>
    <mergeCell ref="E322:G322"/>
    <mergeCell ref="H322:J322"/>
    <mergeCell ref="K322:M322"/>
    <mergeCell ref="B319:D319"/>
    <mergeCell ref="E319:G319"/>
    <mergeCell ref="H319:J319"/>
    <mergeCell ref="K319:M319"/>
    <mergeCell ref="B320:D320"/>
    <mergeCell ref="E320:G320"/>
    <mergeCell ref="H320:J320"/>
    <mergeCell ref="K320:M320"/>
    <mergeCell ref="B329:D329"/>
    <mergeCell ref="E329:G329"/>
    <mergeCell ref="H329:J329"/>
    <mergeCell ref="K329:M329"/>
    <mergeCell ref="B330:D330"/>
    <mergeCell ref="E330:G330"/>
    <mergeCell ref="H330:J330"/>
    <mergeCell ref="K330:M330"/>
    <mergeCell ref="B327:D327"/>
    <mergeCell ref="E327:G327"/>
    <mergeCell ref="H327:J327"/>
    <mergeCell ref="K327:M327"/>
    <mergeCell ref="B328:D328"/>
    <mergeCell ref="E328:G328"/>
    <mergeCell ref="H328:J328"/>
    <mergeCell ref="K328:M328"/>
    <mergeCell ref="B325:D325"/>
    <mergeCell ref="E325:G325"/>
    <mergeCell ref="H325:J325"/>
    <mergeCell ref="K325:M325"/>
    <mergeCell ref="B326:D326"/>
    <mergeCell ref="E326:G326"/>
    <mergeCell ref="H326:J326"/>
    <mergeCell ref="K326:M326"/>
    <mergeCell ref="B336:D336"/>
    <mergeCell ref="E336:G336"/>
    <mergeCell ref="H336:J336"/>
    <mergeCell ref="K336:M336"/>
    <mergeCell ref="B337:D337"/>
    <mergeCell ref="E337:G337"/>
    <mergeCell ref="H337:J337"/>
    <mergeCell ref="K337:M337"/>
    <mergeCell ref="B333:M333"/>
    <mergeCell ref="B334:D334"/>
    <mergeCell ref="E334:G334"/>
    <mergeCell ref="H334:J334"/>
    <mergeCell ref="K334:M334"/>
    <mergeCell ref="B335:D335"/>
    <mergeCell ref="E335:G335"/>
    <mergeCell ref="H335:J335"/>
    <mergeCell ref="K335:M335"/>
    <mergeCell ref="B342:D342"/>
    <mergeCell ref="E342:G342"/>
    <mergeCell ref="H342:J342"/>
    <mergeCell ref="K342:M342"/>
    <mergeCell ref="B343:D343"/>
    <mergeCell ref="E343:G343"/>
    <mergeCell ref="H343:J343"/>
    <mergeCell ref="K343:M343"/>
    <mergeCell ref="B340:D340"/>
    <mergeCell ref="E340:G340"/>
    <mergeCell ref="H340:J340"/>
    <mergeCell ref="K340:M340"/>
    <mergeCell ref="B341:D341"/>
    <mergeCell ref="E341:G341"/>
    <mergeCell ref="H341:J341"/>
    <mergeCell ref="K341:M341"/>
    <mergeCell ref="B338:D338"/>
    <mergeCell ref="E338:G338"/>
    <mergeCell ref="H338:J338"/>
    <mergeCell ref="K338:M338"/>
    <mergeCell ref="B339:D339"/>
    <mergeCell ref="E339:G339"/>
    <mergeCell ref="H339:J339"/>
    <mergeCell ref="K339:M339"/>
    <mergeCell ref="B348:D348"/>
    <mergeCell ref="E348:G348"/>
    <mergeCell ref="H348:J348"/>
    <mergeCell ref="K348:M348"/>
    <mergeCell ref="B349:D349"/>
    <mergeCell ref="E349:G349"/>
    <mergeCell ref="H349:J349"/>
    <mergeCell ref="K349:M349"/>
    <mergeCell ref="B346:D346"/>
    <mergeCell ref="E346:G346"/>
    <mergeCell ref="H346:J346"/>
    <mergeCell ref="K346:M346"/>
    <mergeCell ref="B347:D347"/>
    <mergeCell ref="E347:G347"/>
    <mergeCell ref="H347:J347"/>
    <mergeCell ref="K347:M347"/>
    <mergeCell ref="B344:D344"/>
    <mergeCell ref="E344:G344"/>
    <mergeCell ref="H344:J344"/>
    <mergeCell ref="K344:M344"/>
    <mergeCell ref="B345:D345"/>
    <mergeCell ref="E345:G345"/>
    <mergeCell ref="H345:J345"/>
    <mergeCell ref="K345:M345"/>
    <mergeCell ref="B355:D355"/>
    <mergeCell ref="E355:G355"/>
    <mergeCell ref="H355:J355"/>
    <mergeCell ref="K355:M355"/>
    <mergeCell ref="B356:D356"/>
    <mergeCell ref="E356:G356"/>
    <mergeCell ref="H356:J356"/>
    <mergeCell ref="K356:M356"/>
    <mergeCell ref="B352:M352"/>
    <mergeCell ref="B353:D353"/>
    <mergeCell ref="E353:G353"/>
    <mergeCell ref="H353:J353"/>
    <mergeCell ref="K353:M353"/>
    <mergeCell ref="B354:D354"/>
    <mergeCell ref="E354:G354"/>
    <mergeCell ref="H354:J354"/>
    <mergeCell ref="K354:M354"/>
    <mergeCell ref="B361:D361"/>
    <mergeCell ref="E361:G361"/>
    <mergeCell ref="H361:J361"/>
    <mergeCell ref="K361:M361"/>
    <mergeCell ref="B362:D362"/>
    <mergeCell ref="E362:G362"/>
    <mergeCell ref="H362:J362"/>
    <mergeCell ref="K362:M362"/>
    <mergeCell ref="B359:D359"/>
    <mergeCell ref="E359:G359"/>
    <mergeCell ref="H359:J359"/>
    <mergeCell ref="K359:M359"/>
    <mergeCell ref="B360:D360"/>
    <mergeCell ref="E360:G360"/>
    <mergeCell ref="H360:J360"/>
    <mergeCell ref="K360:M360"/>
    <mergeCell ref="B357:D357"/>
    <mergeCell ref="E357:G357"/>
    <mergeCell ref="H357:J357"/>
    <mergeCell ref="K357:M357"/>
    <mergeCell ref="B358:D358"/>
    <mergeCell ref="E358:G358"/>
    <mergeCell ref="H358:J358"/>
    <mergeCell ref="K358:M358"/>
    <mergeCell ref="B367:D367"/>
    <mergeCell ref="E367:G367"/>
    <mergeCell ref="H367:J367"/>
    <mergeCell ref="K367:M367"/>
    <mergeCell ref="B368:D368"/>
    <mergeCell ref="E368:G368"/>
    <mergeCell ref="H368:J368"/>
    <mergeCell ref="K368:M368"/>
    <mergeCell ref="B365:D365"/>
    <mergeCell ref="E365:G365"/>
    <mergeCell ref="H365:J365"/>
    <mergeCell ref="K365:M365"/>
    <mergeCell ref="B366:D366"/>
    <mergeCell ref="E366:G366"/>
    <mergeCell ref="H366:J366"/>
    <mergeCell ref="K366:M366"/>
    <mergeCell ref="B363:D363"/>
    <mergeCell ref="E363:G363"/>
    <mergeCell ref="H363:J363"/>
    <mergeCell ref="K363:M363"/>
    <mergeCell ref="B364:D364"/>
    <mergeCell ref="E364:G364"/>
    <mergeCell ref="H364:J364"/>
    <mergeCell ref="K364:M364"/>
    <mergeCell ref="B374:D374"/>
    <mergeCell ref="E374:G374"/>
    <mergeCell ref="H374:J374"/>
    <mergeCell ref="K374:M374"/>
    <mergeCell ref="B375:D375"/>
    <mergeCell ref="E375:G375"/>
    <mergeCell ref="H375:J375"/>
    <mergeCell ref="K375:M375"/>
    <mergeCell ref="B371:M371"/>
    <mergeCell ref="B372:D372"/>
    <mergeCell ref="E372:G372"/>
    <mergeCell ref="H372:J372"/>
    <mergeCell ref="K372:M372"/>
    <mergeCell ref="B373:D373"/>
    <mergeCell ref="E373:G373"/>
    <mergeCell ref="H373:J373"/>
    <mergeCell ref="K373:M373"/>
    <mergeCell ref="B380:D380"/>
    <mergeCell ref="E380:G380"/>
    <mergeCell ref="H380:J380"/>
    <mergeCell ref="K380:M380"/>
    <mergeCell ref="B381:D381"/>
    <mergeCell ref="E381:G381"/>
    <mergeCell ref="H381:J381"/>
    <mergeCell ref="K381:M381"/>
    <mergeCell ref="B378:D378"/>
    <mergeCell ref="E378:G378"/>
    <mergeCell ref="H378:J378"/>
    <mergeCell ref="K378:M378"/>
    <mergeCell ref="B379:D379"/>
    <mergeCell ref="E379:G379"/>
    <mergeCell ref="H379:J379"/>
    <mergeCell ref="K379:M379"/>
    <mergeCell ref="B376:D376"/>
    <mergeCell ref="E376:G376"/>
    <mergeCell ref="H376:J376"/>
    <mergeCell ref="K376:M376"/>
    <mergeCell ref="B377:D377"/>
    <mergeCell ref="E377:G377"/>
    <mergeCell ref="H377:J377"/>
    <mergeCell ref="K377:M377"/>
    <mergeCell ref="B386:D386"/>
    <mergeCell ref="E386:G386"/>
    <mergeCell ref="H386:J386"/>
    <mergeCell ref="K386:M386"/>
    <mergeCell ref="B387:D387"/>
    <mergeCell ref="E387:G387"/>
    <mergeCell ref="H387:J387"/>
    <mergeCell ref="K387:M387"/>
    <mergeCell ref="B384:D384"/>
    <mergeCell ref="E384:G384"/>
    <mergeCell ref="H384:J384"/>
    <mergeCell ref="K384:M384"/>
    <mergeCell ref="B385:D385"/>
    <mergeCell ref="E385:G385"/>
    <mergeCell ref="H385:J385"/>
    <mergeCell ref="K385:M385"/>
    <mergeCell ref="B382:D382"/>
    <mergeCell ref="E382:G382"/>
    <mergeCell ref="H382:J382"/>
    <mergeCell ref="K382:M382"/>
    <mergeCell ref="B383:D383"/>
    <mergeCell ref="E383:G383"/>
    <mergeCell ref="H383:J383"/>
    <mergeCell ref="K383:M383"/>
    <mergeCell ref="B393:D393"/>
    <mergeCell ref="E393:G393"/>
    <mergeCell ref="H393:J393"/>
    <mergeCell ref="K393:M393"/>
    <mergeCell ref="B394:D394"/>
    <mergeCell ref="E394:G394"/>
    <mergeCell ref="H394:J394"/>
    <mergeCell ref="K394:M394"/>
    <mergeCell ref="B390:M390"/>
    <mergeCell ref="B391:D391"/>
    <mergeCell ref="E391:G391"/>
    <mergeCell ref="H391:J391"/>
    <mergeCell ref="K391:M391"/>
    <mergeCell ref="B392:D392"/>
    <mergeCell ref="E392:G392"/>
    <mergeCell ref="H392:J392"/>
    <mergeCell ref="K392:M392"/>
    <mergeCell ref="B399:D399"/>
    <mergeCell ref="E399:G399"/>
    <mergeCell ref="H399:J399"/>
    <mergeCell ref="K399:M399"/>
    <mergeCell ref="B400:D400"/>
    <mergeCell ref="E400:G400"/>
    <mergeCell ref="H400:J400"/>
    <mergeCell ref="K400:M400"/>
    <mergeCell ref="B397:D397"/>
    <mergeCell ref="E397:G397"/>
    <mergeCell ref="H397:J397"/>
    <mergeCell ref="K397:M397"/>
    <mergeCell ref="B398:D398"/>
    <mergeCell ref="E398:G398"/>
    <mergeCell ref="H398:J398"/>
    <mergeCell ref="K398:M398"/>
    <mergeCell ref="B395:D395"/>
    <mergeCell ref="E395:G395"/>
    <mergeCell ref="H395:J395"/>
    <mergeCell ref="K395:M395"/>
    <mergeCell ref="B396:D396"/>
    <mergeCell ref="E396:G396"/>
    <mergeCell ref="H396:J396"/>
    <mergeCell ref="K396:M396"/>
    <mergeCell ref="B405:D405"/>
    <mergeCell ref="E405:G405"/>
    <mergeCell ref="H405:J405"/>
    <mergeCell ref="K405:M405"/>
    <mergeCell ref="B406:D406"/>
    <mergeCell ref="E406:G406"/>
    <mergeCell ref="H406:J406"/>
    <mergeCell ref="K406:M406"/>
    <mergeCell ref="B403:D403"/>
    <mergeCell ref="E403:G403"/>
    <mergeCell ref="H403:J403"/>
    <mergeCell ref="K403:M403"/>
    <mergeCell ref="B404:D404"/>
    <mergeCell ref="E404:G404"/>
    <mergeCell ref="H404:J404"/>
    <mergeCell ref="K404:M404"/>
    <mergeCell ref="B401:D401"/>
    <mergeCell ref="E401:G401"/>
    <mergeCell ref="H401:J401"/>
    <mergeCell ref="K401:M401"/>
    <mergeCell ref="B402:D402"/>
    <mergeCell ref="E402:G402"/>
    <mergeCell ref="H402:J402"/>
    <mergeCell ref="K402:M402"/>
    <mergeCell ref="B412:D412"/>
    <mergeCell ref="E412:G412"/>
    <mergeCell ref="H412:J412"/>
    <mergeCell ref="K412:M412"/>
    <mergeCell ref="B413:D413"/>
    <mergeCell ref="E413:G413"/>
    <mergeCell ref="H413:J413"/>
    <mergeCell ref="K413:M413"/>
    <mergeCell ref="B409:M409"/>
    <mergeCell ref="B410:D410"/>
    <mergeCell ref="E410:G410"/>
    <mergeCell ref="H410:J410"/>
    <mergeCell ref="K410:M410"/>
    <mergeCell ref="B411:D411"/>
    <mergeCell ref="E411:G411"/>
    <mergeCell ref="H411:J411"/>
    <mergeCell ref="K411:M411"/>
    <mergeCell ref="B418:D418"/>
    <mergeCell ref="E418:G418"/>
    <mergeCell ref="H418:J418"/>
    <mergeCell ref="K418:M418"/>
    <mergeCell ref="B419:D419"/>
    <mergeCell ref="E419:G419"/>
    <mergeCell ref="H419:J419"/>
    <mergeCell ref="K419:M419"/>
    <mergeCell ref="B416:D416"/>
    <mergeCell ref="E416:G416"/>
    <mergeCell ref="H416:J416"/>
    <mergeCell ref="K416:M416"/>
    <mergeCell ref="B417:D417"/>
    <mergeCell ref="E417:G417"/>
    <mergeCell ref="H417:J417"/>
    <mergeCell ref="K417:M417"/>
    <mergeCell ref="B414:D414"/>
    <mergeCell ref="E414:G414"/>
    <mergeCell ref="H414:J414"/>
    <mergeCell ref="K414:M414"/>
    <mergeCell ref="B415:D415"/>
    <mergeCell ref="E415:G415"/>
    <mergeCell ref="H415:J415"/>
    <mergeCell ref="K415:M415"/>
    <mergeCell ref="B424:D424"/>
    <mergeCell ref="E424:G424"/>
    <mergeCell ref="H424:J424"/>
    <mergeCell ref="K424:M424"/>
    <mergeCell ref="B425:D425"/>
    <mergeCell ref="E425:G425"/>
    <mergeCell ref="H425:J425"/>
    <mergeCell ref="K425:M425"/>
    <mergeCell ref="B422:D422"/>
    <mergeCell ref="E422:G422"/>
    <mergeCell ref="H422:J422"/>
    <mergeCell ref="K422:M422"/>
    <mergeCell ref="B423:D423"/>
    <mergeCell ref="E423:G423"/>
    <mergeCell ref="H423:J423"/>
    <mergeCell ref="K423:M423"/>
    <mergeCell ref="B420:D420"/>
    <mergeCell ref="E420:G420"/>
    <mergeCell ref="H420:J420"/>
    <mergeCell ref="K420:M420"/>
    <mergeCell ref="B421:D421"/>
    <mergeCell ref="E421:G421"/>
    <mergeCell ref="H421:J421"/>
    <mergeCell ref="K421:M421"/>
    <mergeCell ref="B431:D431"/>
    <mergeCell ref="E431:G431"/>
    <mergeCell ref="H431:J431"/>
    <mergeCell ref="K431:M431"/>
    <mergeCell ref="B432:D432"/>
    <mergeCell ref="E432:G432"/>
    <mergeCell ref="H432:J432"/>
    <mergeCell ref="K432:M432"/>
    <mergeCell ref="B428:M428"/>
    <mergeCell ref="B429:D429"/>
    <mergeCell ref="E429:G429"/>
    <mergeCell ref="H429:J429"/>
    <mergeCell ref="K429:M429"/>
    <mergeCell ref="B430:D430"/>
    <mergeCell ref="E430:G430"/>
    <mergeCell ref="H430:J430"/>
    <mergeCell ref="K430:M430"/>
    <mergeCell ref="B437:D437"/>
    <mergeCell ref="E437:G437"/>
    <mergeCell ref="H437:J437"/>
    <mergeCell ref="K437:M437"/>
    <mergeCell ref="B438:D438"/>
    <mergeCell ref="E438:G438"/>
    <mergeCell ref="H438:J438"/>
    <mergeCell ref="K438:M438"/>
    <mergeCell ref="B435:D435"/>
    <mergeCell ref="E435:G435"/>
    <mergeCell ref="H435:J435"/>
    <mergeCell ref="K435:M435"/>
    <mergeCell ref="B436:D436"/>
    <mergeCell ref="E436:G436"/>
    <mergeCell ref="H436:J436"/>
    <mergeCell ref="K436:M436"/>
    <mergeCell ref="B433:D433"/>
    <mergeCell ref="E433:G433"/>
    <mergeCell ref="H433:J433"/>
    <mergeCell ref="K433:M433"/>
    <mergeCell ref="B434:D434"/>
    <mergeCell ref="E434:G434"/>
    <mergeCell ref="H434:J434"/>
    <mergeCell ref="K434:M434"/>
    <mergeCell ref="B443:D443"/>
    <mergeCell ref="E443:G443"/>
    <mergeCell ref="H443:J443"/>
    <mergeCell ref="K443:M443"/>
    <mergeCell ref="B444:D444"/>
    <mergeCell ref="E444:G444"/>
    <mergeCell ref="H444:J444"/>
    <mergeCell ref="K444:M444"/>
    <mergeCell ref="B441:D441"/>
    <mergeCell ref="E441:G441"/>
    <mergeCell ref="H441:J441"/>
    <mergeCell ref="K441:M441"/>
    <mergeCell ref="B442:D442"/>
    <mergeCell ref="E442:G442"/>
    <mergeCell ref="H442:J442"/>
    <mergeCell ref="K442:M442"/>
    <mergeCell ref="B439:D439"/>
    <mergeCell ref="E439:G439"/>
    <mergeCell ref="H439:J439"/>
    <mergeCell ref="K439:M439"/>
    <mergeCell ref="B440:D440"/>
    <mergeCell ref="E440:G440"/>
    <mergeCell ref="H440:J440"/>
    <mergeCell ref="K440:M440"/>
    <mergeCell ref="B450:D450"/>
    <mergeCell ref="E450:G450"/>
    <mergeCell ref="H450:J450"/>
    <mergeCell ref="K450:M450"/>
    <mergeCell ref="B451:D451"/>
    <mergeCell ref="E451:G451"/>
    <mergeCell ref="H451:J451"/>
    <mergeCell ref="K451:M451"/>
    <mergeCell ref="B447:M447"/>
    <mergeCell ref="B448:D448"/>
    <mergeCell ref="E448:G448"/>
    <mergeCell ref="H448:J448"/>
    <mergeCell ref="K448:M448"/>
    <mergeCell ref="B449:D449"/>
    <mergeCell ref="E449:G449"/>
    <mergeCell ref="H449:J449"/>
    <mergeCell ref="K449:M449"/>
    <mergeCell ref="B456:D456"/>
    <mergeCell ref="E456:G456"/>
    <mergeCell ref="H456:J456"/>
    <mergeCell ref="K456:M456"/>
    <mergeCell ref="B457:D457"/>
    <mergeCell ref="E457:G457"/>
    <mergeCell ref="H457:J457"/>
    <mergeCell ref="K457:M457"/>
    <mergeCell ref="B454:D454"/>
    <mergeCell ref="E454:G454"/>
    <mergeCell ref="H454:J454"/>
    <mergeCell ref="K454:M454"/>
    <mergeCell ref="B455:D455"/>
    <mergeCell ref="E455:G455"/>
    <mergeCell ref="H455:J455"/>
    <mergeCell ref="K455:M455"/>
    <mergeCell ref="B452:D452"/>
    <mergeCell ref="E452:G452"/>
    <mergeCell ref="H452:J452"/>
    <mergeCell ref="K452:M452"/>
    <mergeCell ref="B453:D453"/>
    <mergeCell ref="E453:G453"/>
    <mergeCell ref="H453:J453"/>
    <mergeCell ref="K453:M453"/>
    <mergeCell ref="B462:D462"/>
    <mergeCell ref="E462:G462"/>
    <mergeCell ref="H462:J462"/>
    <mergeCell ref="K462:M462"/>
    <mergeCell ref="B463:D463"/>
    <mergeCell ref="E463:G463"/>
    <mergeCell ref="H463:J463"/>
    <mergeCell ref="K463:M463"/>
    <mergeCell ref="B460:D460"/>
    <mergeCell ref="E460:G460"/>
    <mergeCell ref="H460:J460"/>
    <mergeCell ref="K460:M460"/>
    <mergeCell ref="B461:D461"/>
    <mergeCell ref="E461:G461"/>
    <mergeCell ref="H461:J461"/>
    <mergeCell ref="K461:M461"/>
    <mergeCell ref="B458:D458"/>
    <mergeCell ref="E458:G458"/>
    <mergeCell ref="H458:J458"/>
    <mergeCell ref="K458:M458"/>
    <mergeCell ref="B459:D459"/>
    <mergeCell ref="E459:G459"/>
    <mergeCell ref="H459:J459"/>
    <mergeCell ref="K459:M459"/>
    <mergeCell ref="B469:D469"/>
    <mergeCell ref="E469:G469"/>
    <mergeCell ref="H469:J469"/>
    <mergeCell ref="K469:M469"/>
    <mergeCell ref="B470:D470"/>
    <mergeCell ref="E470:G470"/>
    <mergeCell ref="H470:J470"/>
    <mergeCell ref="K470:M470"/>
    <mergeCell ref="B466:M466"/>
    <mergeCell ref="B467:D467"/>
    <mergeCell ref="E467:G467"/>
    <mergeCell ref="H467:J467"/>
    <mergeCell ref="K467:M467"/>
    <mergeCell ref="B468:D468"/>
    <mergeCell ref="E468:G468"/>
    <mergeCell ref="H468:J468"/>
    <mergeCell ref="K468:M468"/>
    <mergeCell ref="B475:D475"/>
    <mergeCell ref="E475:G475"/>
    <mergeCell ref="H475:J475"/>
    <mergeCell ref="K475:M475"/>
    <mergeCell ref="B476:D476"/>
    <mergeCell ref="E476:G476"/>
    <mergeCell ref="H476:J476"/>
    <mergeCell ref="K476:M476"/>
    <mergeCell ref="B473:D473"/>
    <mergeCell ref="E473:G473"/>
    <mergeCell ref="H473:J473"/>
    <mergeCell ref="K473:M473"/>
    <mergeCell ref="B474:D474"/>
    <mergeCell ref="E474:G474"/>
    <mergeCell ref="H474:J474"/>
    <mergeCell ref="K474:M474"/>
    <mergeCell ref="B471:D471"/>
    <mergeCell ref="E471:G471"/>
    <mergeCell ref="H471:J471"/>
    <mergeCell ref="K471:M471"/>
    <mergeCell ref="B472:D472"/>
    <mergeCell ref="E472:G472"/>
    <mergeCell ref="H472:J472"/>
    <mergeCell ref="K472:M472"/>
    <mergeCell ref="B481:D481"/>
    <mergeCell ref="E481:G481"/>
    <mergeCell ref="H481:J481"/>
    <mergeCell ref="K481:M481"/>
    <mergeCell ref="B482:D482"/>
    <mergeCell ref="E482:G482"/>
    <mergeCell ref="H482:J482"/>
    <mergeCell ref="K482:M482"/>
    <mergeCell ref="B479:D479"/>
    <mergeCell ref="E479:G479"/>
    <mergeCell ref="H479:J479"/>
    <mergeCell ref="K479:M479"/>
    <mergeCell ref="B480:D480"/>
    <mergeCell ref="E480:G480"/>
    <mergeCell ref="H480:J480"/>
    <mergeCell ref="K480:M480"/>
    <mergeCell ref="B477:D477"/>
    <mergeCell ref="E477:G477"/>
    <mergeCell ref="H477:J477"/>
    <mergeCell ref="K477:M477"/>
    <mergeCell ref="B478:D478"/>
    <mergeCell ref="E478:G478"/>
    <mergeCell ref="H478:J478"/>
    <mergeCell ref="K478:M478"/>
    <mergeCell ref="B488:D488"/>
    <mergeCell ref="E488:G488"/>
    <mergeCell ref="H488:J488"/>
    <mergeCell ref="K488:M488"/>
    <mergeCell ref="B489:D489"/>
    <mergeCell ref="E489:G489"/>
    <mergeCell ref="H489:J489"/>
    <mergeCell ref="K489:M489"/>
    <mergeCell ref="B485:M485"/>
    <mergeCell ref="B486:D486"/>
    <mergeCell ref="E486:G486"/>
    <mergeCell ref="H486:J486"/>
    <mergeCell ref="K486:M486"/>
    <mergeCell ref="B487:D487"/>
    <mergeCell ref="E487:G487"/>
    <mergeCell ref="H487:J487"/>
    <mergeCell ref="K487:M487"/>
    <mergeCell ref="B494:D494"/>
    <mergeCell ref="E494:G494"/>
    <mergeCell ref="H494:J494"/>
    <mergeCell ref="K494:M494"/>
    <mergeCell ref="B495:D495"/>
    <mergeCell ref="E495:G495"/>
    <mergeCell ref="H495:J495"/>
    <mergeCell ref="K495:M495"/>
    <mergeCell ref="B492:D492"/>
    <mergeCell ref="E492:G492"/>
    <mergeCell ref="H492:J492"/>
    <mergeCell ref="K492:M492"/>
    <mergeCell ref="B493:D493"/>
    <mergeCell ref="E493:G493"/>
    <mergeCell ref="H493:J493"/>
    <mergeCell ref="K493:M493"/>
    <mergeCell ref="B490:D490"/>
    <mergeCell ref="E490:G490"/>
    <mergeCell ref="H490:J490"/>
    <mergeCell ref="K490:M490"/>
    <mergeCell ref="B491:D491"/>
    <mergeCell ref="E491:G491"/>
    <mergeCell ref="H491:J491"/>
    <mergeCell ref="K491:M491"/>
    <mergeCell ref="B500:D500"/>
    <mergeCell ref="E500:G500"/>
    <mergeCell ref="H500:J500"/>
    <mergeCell ref="K500:M500"/>
    <mergeCell ref="B501:D501"/>
    <mergeCell ref="E501:G501"/>
    <mergeCell ref="H501:J501"/>
    <mergeCell ref="K501:M501"/>
    <mergeCell ref="B498:D498"/>
    <mergeCell ref="E498:G498"/>
    <mergeCell ref="H498:J498"/>
    <mergeCell ref="K498:M498"/>
    <mergeCell ref="B499:D499"/>
    <mergeCell ref="E499:G499"/>
    <mergeCell ref="H499:J499"/>
    <mergeCell ref="K499:M499"/>
    <mergeCell ref="B496:D496"/>
    <mergeCell ref="E496:G496"/>
    <mergeCell ref="H496:J496"/>
    <mergeCell ref="K496:M496"/>
    <mergeCell ref="B497:D497"/>
    <mergeCell ref="E497:G497"/>
    <mergeCell ref="H497:J497"/>
    <mergeCell ref="K497:M497"/>
    <mergeCell ref="B507:D507"/>
    <mergeCell ref="E507:G507"/>
    <mergeCell ref="H507:J507"/>
    <mergeCell ref="K507:M507"/>
    <mergeCell ref="B508:D508"/>
    <mergeCell ref="E508:G508"/>
    <mergeCell ref="H508:J508"/>
    <mergeCell ref="K508:M508"/>
    <mergeCell ref="B504:M504"/>
    <mergeCell ref="B505:D505"/>
    <mergeCell ref="E505:G505"/>
    <mergeCell ref="H505:J505"/>
    <mergeCell ref="K505:M505"/>
    <mergeCell ref="B506:D506"/>
    <mergeCell ref="E506:G506"/>
    <mergeCell ref="H506:J506"/>
    <mergeCell ref="K506:M506"/>
    <mergeCell ref="B513:D513"/>
    <mergeCell ref="E513:G513"/>
    <mergeCell ref="H513:J513"/>
    <mergeCell ref="K513:M513"/>
    <mergeCell ref="B514:D514"/>
    <mergeCell ref="E514:G514"/>
    <mergeCell ref="H514:J514"/>
    <mergeCell ref="K514:M514"/>
    <mergeCell ref="B511:D511"/>
    <mergeCell ref="E511:G511"/>
    <mergeCell ref="H511:J511"/>
    <mergeCell ref="K511:M511"/>
    <mergeCell ref="B512:D512"/>
    <mergeCell ref="E512:G512"/>
    <mergeCell ref="H512:J512"/>
    <mergeCell ref="K512:M512"/>
    <mergeCell ref="B509:D509"/>
    <mergeCell ref="E509:G509"/>
    <mergeCell ref="H509:J509"/>
    <mergeCell ref="K509:M509"/>
    <mergeCell ref="B510:D510"/>
    <mergeCell ref="E510:G510"/>
    <mergeCell ref="H510:J510"/>
    <mergeCell ref="K510:M510"/>
    <mergeCell ref="B519:D519"/>
    <mergeCell ref="E519:G519"/>
    <mergeCell ref="H519:J519"/>
    <mergeCell ref="K519:M519"/>
    <mergeCell ref="B520:D520"/>
    <mergeCell ref="E520:G520"/>
    <mergeCell ref="H520:J520"/>
    <mergeCell ref="K520:M520"/>
    <mergeCell ref="B517:D517"/>
    <mergeCell ref="E517:G517"/>
    <mergeCell ref="H517:J517"/>
    <mergeCell ref="K517:M517"/>
    <mergeCell ref="B518:D518"/>
    <mergeCell ref="E518:G518"/>
    <mergeCell ref="H518:J518"/>
    <mergeCell ref="K518:M518"/>
    <mergeCell ref="B515:D515"/>
    <mergeCell ref="E515:G515"/>
    <mergeCell ref="H515:J515"/>
    <mergeCell ref="K515:M515"/>
    <mergeCell ref="B516:D516"/>
    <mergeCell ref="E516:G516"/>
    <mergeCell ref="H516:J516"/>
    <mergeCell ref="K516:M516"/>
    <mergeCell ref="B526:D526"/>
    <mergeCell ref="E526:G526"/>
    <mergeCell ref="H526:J526"/>
    <mergeCell ref="K526:M526"/>
    <mergeCell ref="B527:D527"/>
    <mergeCell ref="E527:G527"/>
    <mergeCell ref="H527:J527"/>
    <mergeCell ref="K527:M527"/>
    <mergeCell ref="B523:M523"/>
    <mergeCell ref="B524:D524"/>
    <mergeCell ref="E524:G524"/>
    <mergeCell ref="H524:J524"/>
    <mergeCell ref="K524:M524"/>
    <mergeCell ref="B525:D525"/>
    <mergeCell ref="E525:G525"/>
    <mergeCell ref="H525:J525"/>
    <mergeCell ref="K525:M525"/>
    <mergeCell ref="B532:D532"/>
    <mergeCell ref="E532:G532"/>
    <mergeCell ref="H532:J532"/>
    <mergeCell ref="K532:M532"/>
    <mergeCell ref="B533:D533"/>
    <mergeCell ref="E533:G533"/>
    <mergeCell ref="H533:J533"/>
    <mergeCell ref="K533:M533"/>
    <mergeCell ref="B530:D530"/>
    <mergeCell ref="E530:G530"/>
    <mergeCell ref="H530:J530"/>
    <mergeCell ref="K530:M530"/>
    <mergeCell ref="B531:D531"/>
    <mergeCell ref="E531:G531"/>
    <mergeCell ref="H531:J531"/>
    <mergeCell ref="K531:M531"/>
    <mergeCell ref="B528:D528"/>
    <mergeCell ref="E528:G528"/>
    <mergeCell ref="H528:J528"/>
    <mergeCell ref="K528:M528"/>
    <mergeCell ref="B529:D529"/>
    <mergeCell ref="E529:G529"/>
    <mergeCell ref="H529:J529"/>
    <mergeCell ref="K529:M529"/>
    <mergeCell ref="B538:D538"/>
    <mergeCell ref="E538:G538"/>
    <mergeCell ref="H538:J538"/>
    <mergeCell ref="K538:M538"/>
    <mergeCell ref="B539:D539"/>
    <mergeCell ref="E539:G539"/>
    <mergeCell ref="H539:J539"/>
    <mergeCell ref="K539:M539"/>
    <mergeCell ref="B536:D536"/>
    <mergeCell ref="E536:G536"/>
    <mergeCell ref="H536:J536"/>
    <mergeCell ref="K536:M536"/>
    <mergeCell ref="B537:D537"/>
    <mergeCell ref="E537:G537"/>
    <mergeCell ref="H537:J537"/>
    <mergeCell ref="K537:M537"/>
    <mergeCell ref="B534:D534"/>
    <mergeCell ref="E534:G534"/>
    <mergeCell ref="H534:J534"/>
    <mergeCell ref="K534:M534"/>
    <mergeCell ref="B535:D535"/>
    <mergeCell ref="E535:G535"/>
    <mergeCell ref="H535:J535"/>
    <mergeCell ref="K535:M535"/>
    <mergeCell ref="B545:D545"/>
    <mergeCell ref="E545:G545"/>
    <mergeCell ref="H545:J545"/>
    <mergeCell ref="K545:M545"/>
    <mergeCell ref="B546:D546"/>
    <mergeCell ref="E546:G546"/>
    <mergeCell ref="H546:J546"/>
    <mergeCell ref="K546:M546"/>
    <mergeCell ref="B542:M542"/>
    <mergeCell ref="B543:D543"/>
    <mergeCell ref="E543:G543"/>
    <mergeCell ref="H543:J543"/>
    <mergeCell ref="K543:M543"/>
    <mergeCell ref="B544:D544"/>
    <mergeCell ref="E544:G544"/>
    <mergeCell ref="H544:J544"/>
    <mergeCell ref="K544:M544"/>
    <mergeCell ref="B551:D551"/>
    <mergeCell ref="E551:G551"/>
    <mergeCell ref="H551:J551"/>
    <mergeCell ref="K551:M551"/>
    <mergeCell ref="B552:D552"/>
    <mergeCell ref="E552:G552"/>
    <mergeCell ref="H552:J552"/>
    <mergeCell ref="K552:M552"/>
    <mergeCell ref="B549:D549"/>
    <mergeCell ref="E549:G549"/>
    <mergeCell ref="H549:J549"/>
    <mergeCell ref="K549:M549"/>
    <mergeCell ref="B550:D550"/>
    <mergeCell ref="E550:G550"/>
    <mergeCell ref="H550:J550"/>
    <mergeCell ref="K550:M550"/>
    <mergeCell ref="B547:D547"/>
    <mergeCell ref="E547:G547"/>
    <mergeCell ref="H547:J547"/>
    <mergeCell ref="K547:M547"/>
    <mergeCell ref="B548:D548"/>
    <mergeCell ref="E548:G548"/>
    <mergeCell ref="H548:J548"/>
    <mergeCell ref="K548:M548"/>
    <mergeCell ref="B557:D557"/>
    <mergeCell ref="E557:G557"/>
    <mergeCell ref="H557:J557"/>
    <mergeCell ref="K557:M557"/>
    <mergeCell ref="B558:D558"/>
    <mergeCell ref="E558:G558"/>
    <mergeCell ref="H558:J558"/>
    <mergeCell ref="K558:M558"/>
    <mergeCell ref="B555:D555"/>
    <mergeCell ref="E555:G555"/>
    <mergeCell ref="H555:J555"/>
    <mergeCell ref="K555:M555"/>
    <mergeCell ref="B556:D556"/>
    <mergeCell ref="E556:G556"/>
    <mergeCell ref="H556:J556"/>
    <mergeCell ref="K556:M556"/>
    <mergeCell ref="B553:D553"/>
    <mergeCell ref="E553:G553"/>
    <mergeCell ref="H553:J553"/>
    <mergeCell ref="K553:M553"/>
    <mergeCell ref="B554:D554"/>
    <mergeCell ref="E554:G554"/>
    <mergeCell ref="H554:J554"/>
    <mergeCell ref="K554:M554"/>
    <mergeCell ref="B564:D564"/>
    <mergeCell ref="E564:G564"/>
    <mergeCell ref="H564:J564"/>
    <mergeCell ref="K564:M564"/>
    <mergeCell ref="B565:D565"/>
    <mergeCell ref="E565:G565"/>
    <mergeCell ref="H565:J565"/>
    <mergeCell ref="K565:M565"/>
    <mergeCell ref="B561:M561"/>
    <mergeCell ref="B562:D562"/>
    <mergeCell ref="E562:G562"/>
    <mergeCell ref="H562:J562"/>
    <mergeCell ref="K562:M562"/>
    <mergeCell ref="B563:D563"/>
    <mergeCell ref="E563:G563"/>
    <mergeCell ref="H563:J563"/>
    <mergeCell ref="K563:M563"/>
    <mergeCell ref="B570:D570"/>
    <mergeCell ref="E570:G570"/>
    <mergeCell ref="H570:J570"/>
    <mergeCell ref="K570:M570"/>
    <mergeCell ref="B571:D571"/>
    <mergeCell ref="E571:G571"/>
    <mergeCell ref="H571:J571"/>
    <mergeCell ref="K571:M571"/>
    <mergeCell ref="B568:D568"/>
    <mergeCell ref="E568:G568"/>
    <mergeCell ref="H568:J568"/>
    <mergeCell ref="K568:M568"/>
    <mergeCell ref="B569:D569"/>
    <mergeCell ref="E569:G569"/>
    <mergeCell ref="H569:J569"/>
    <mergeCell ref="K569:M569"/>
    <mergeCell ref="B566:D566"/>
    <mergeCell ref="E566:G566"/>
    <mergeCell ref="H566:J566"/>
    <mergeCell ref="K566:M566"/>
    <mergeCell ref="B567:D567"/>
    <mergeCell ref="E567:G567"/>
    <mergeCell ref="H567:J567"/>
    <mergeCell ref="K567:M567"/>
    <mergeCell ref="B576:D576"/>
    <mergeCell ref="E576:G576"/>
    <mergeCell ref="H576:J576"/>
    <mergeCell ref="K576:M576"/>
    <mergeCell ref="B577:D577"/>
    <mergeCell ref="E577:G577"/>
    <mergeCell ref="H577:J577"/>
    <mergeCell ref="K577:M577"/>
    <mergeCell ref="B574:D574"/>
    <mergeCell ref="E574:G574"/>
    <mergeCell ref="H574:J574"/>
    <mergeCell ref="K574:M574"/>
    <mergeCell ref="B575:D575"/>
    <mergeCell ref="E575:G575"/>
    <mergeCell ref="H575:J575"/>
    <mergeCell ref="K575:M575"/>
    <mergeCell ref="B572:D572"/>
    <mergeCell ref="E572:G572"/>
    <mergeCell ref="H572:J572"/>
    <mergeCell ref="K572:M572"/>
    <mergeCell ref="B573:D573"/>
    <mergeCell ref="E573:G573"/>
    <mergeCell ref="H573:J573"/>
    <mergeCell ref="K573:M573"/>
    <mergeCell ref="B583:D583"/>
    <mergeCell ref="E583:G583"/>
    <mergeCell ref="H583:J583"/>
    <mergeCell ref="K583:M583"/>
    <mergeCell ref="B584:D584"/>
    <mergeCell ref="E584:G584"/>
    <mergeCell ref="H584:J584"/>
    <mergeCell ref="K584:M584"/>
    <mergeCell ref="B580:M580"/>
    <mergeCell ref="B581:D581"/>
    <mergeCell ref="E581:G581"/>
    <mergeCell ref="H581:J581"/>
    <mergeCell ref="K581:M581"/>
    <mergeCell ref="B582:D582"/>
    <mergeCell ref="E582:G582"/>
    <mergeCell ref="H582:J582"/>
    <mergeCell ref="K582:M582"/>
    <mergeCell ref="B589:D589"/>
    <mergeCell ref="E589:G589"/>
    <mergeCell ref="H589:J589"/>
    <mergeCell ref="K589:M589"/>
    <mergeCell ref="B590:D590"/>
    <mergeCell ref="E590:G590"/>
    <mergeCell ref="H590:J590"/>
    <mergeCell ref="K590:M590"/>
    <mergeCell ref="B587:D587"/>
    <mergeCell ref="E587:G587"/>
    <mergeCell ref="H587:J587"/>
    <mergeCell ref="K587:M587"/>
    <mergeCell ref="B588:D588"/>
    <mergeCell ref="E588:G588"/>
    <mergeCell ref="H588:J588"/>
    <mergeCell ref="K588:M588"/>
    <mergeCell ref="B585:D585"/>
    <mergeCell ref="E585:G585"/>
    <mergeCell ref="H585:J585"/>
    <mergeCell ref="K585:M585"/>
    <mergeCell ref="B586:D586"/>
    <mergeCell ref="E586:G586"/>
    <mergeCell ref="H586:J586"/>
    <mergeCell ref="K586:M586"/>
    <mergeCell ref="B595:D595"/>
    <mergeCell ref="E595:G595"/>
    <mergeCell ref="H595:J595"/>
    <mergeCell ref="K595:M595"/>
    <mergeCell ref="B596:D596"/>
    <mergeCell ref="E596:G596"/>
    <mergeCell ref="H596:J596"/>
    <mergeCell ref="K596:M596"/>
    <mergeCell ref="B593:D593"/>
    <mergeCell ref="E593:G593"/>
    <mergeCell ref="H593:J593"/>
    <mergeCell ref="K593:M593"/>
    <mergeCell ref="B594:D594"/>
    <mergeCell ref="E594:G594"/>
    <mergeCell ref="H594:J594"/>
    <mergeCell ref="K594:M594"/>
    <mergeCell ref="B591:D591"/>
    <mergeCell ref="E591:G591"/>
    <mergeCell ref="H591:J591"/>
    <mergeCell ref="K591:M591"/>
    <mergeCell ref="B592:D592"/>
    <mergeCell ref="E592:G592"/>
    <mergeCell ref="H592:J592"/>
    <mergeCell ref="K592:M592"/>
    <mergeCell ref="B604:D604"/>
    <mergeCell ref="E604:G604"/>
    <mergeCell ref="H604:J604"/>
    <mergeCell ref="K604:M604"/>
    <mergeCell ref="B605:D605"/>
    <mergeCell ref="E605:G605"/>
    <mergeCell ref="H605:J605"/>
    <mergeCell ref="K605:M605"/>
    <mergeCell ref="B602:D602"/>
    <mergeCell ref="E602:G602"/>
    <mergeCell ref="H602:J602"/>
    <mergeCell ref="K602:M602"/>
    <mergeCell ref="B603:D603"/>
    <mergeCell ref="E603:G603"/>
    <mergeCell ref="H603:J603"/>
    <mergeCell ref="K603:M603"/>
    <mergeCell ref="B599:M599"/>
    <mergeCell ref="B600:D600"/>
    <mergeCell ref="E600:G600"/>
    <mergeCell ref="H600:J600"/>
    <mergeCell ref="K600:M600"/>
    <mergeCell ref="B601:D601"/>
    <mergeCell ref="E601:G601"/>
    <mergeCell ref="H601:J601"/>
    <mergeCell ref="K601:M601"/>
    <mergeCell ref="K611:M611"/>
    <mergeCell ref="B608:D608"/>
    <mergeCell ref="E608:G608"/>
    <mergeCell ref="H608:J608"/>
    <mergeCell ref="K608:M608"/>
    <mergeCell ref="B609:D609"/>
    <mergeCell ref="E609:G609"/>
    <mergeCell ref="H609:J609"/>
    <mergeCell ref="K609:M609"/>
    <mergeCell ref="B606:D606"/>
    <mergeCell ref="E606:G606"/>
    <mergeCell ref="H606:J606"/>
    <mergeCell ref="K606:M606"/>
    <mergeCell ref="B607:D607"/>
    <mergeCell ref="E607:G607"/>
    <mergeCell ref="H607:J607"/>
    <mergeCell ref="K607:M607"/>
    <mergeCell ref="B610:D610"/>
    <mergeCell ref="E610:G610"/>
    <mergeCell ref="H610:J610"/>
    <mergeCell ref="K610:M610"/>
    <mergeCell ref="B611:D611"/>
    <mergeCell ref="E611:G611"/>
    <mergeCell ref="H611:J611"/>
    <mergeCell ref="B618:M618"/>
    <mergeCell ref="B619:M619"/>
    <mergeCell ref="B624:M624"/>
    <mergeCell ref="B625:M625"/>
    <mergeCell ref="B614:D614"/>
    <mergeCell ref="E614:G614"/>
    <mergeCell ref="H614:J614"/>
    <mergeCell ref="K614:M614"/>
    <mergeCell ref="B615:D615"/>
    <mergeCell ref="E615:G615"/>
    <mergeCell ref="H615:J615"/>
    <mergeCell ref="K615:M615"/>
    <mergeCell ref="B612:D612"/>
    <mergeCell ref="E612:G612"/>
    <mergeCell ref="H612:J612"/>
    <mergeCell ref="K612:M612"/>
    <mergeCell ref="B613:D613"/>
    <mergeCell ref="E613:G613"/>
    <mergeCell ref="H613:J613"/>
    <mergeCell ref="K613:M613"/>
  </mergeCells>
  <hyperlinks>
    <hyperlink ref="G2" location="'Indice sezioni'!A1" display="Torna all'indice"/>
  </hyperlinks>
  <pageMargins left="0.25" right="0.25"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Riferimenti!$A$2:$A$6</xm:f>
          </x14:formula1>
          <xm:sqref>E13:M13 E33:M33 E52:M52 E71:M71 E90:M90 E109:M109 E128:M128 E147:M147 E166:M166 E185:M185 E204:M204 E223:M223 E242:M242 E261:M261 E280:M280 E299:M299 E318:M318 E337:M337 E356:M356 E375:M375 E394:M394 E413:M413 E432:M432 E451:M451 E470:M470 E489:M489 E508:M508 E527:M527 E546:M546 E565:M565 E584:M584 E603:M603</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B1:W487"/>
  <sheetViews>
    <sheetView showGridLines="0" workbookViewId="0">
      <selection activeCell="E14" sqref="E14"/>
    </sheetView>
  </sheetViews>
  <sheetFormatPr defaultColWidth="9.140625" defaultRowHeight="15" customHeight="1" x14ac:dyDescent="0.2"/>
  <cols>
    <col min="1" max="1" width="1.42578125" style="2" customWidth="1"/>
    <col min="2" max="4" width="23.5703125" style="2" customWidth="1"/>
    <col min="5" max="5" width="72" style="41" bestFit="1" customWidth="1"/>
    <col min="6" max="6" width="75.42578125" style="41" bestFit="1" customWidth="1"/>
    <col min="7" max="7" width="114.85546875" style="2" bestFit="1" customWidth="1"/>
    <col min="8" max="13" width="8.140625" style="2" customWidth="1"/>
    <col min="14" max="15" width="9.140625" style="2"/>
    <col min="16" max="16" width="14.85546875" style="2" hidden="1" customWidth="1"/>
    <col min="17" max="17" width="15" style="2" hidden="1" customWidth="1"/>
    <col min="18" max="18" width="14" style="2" hidden="1" customWidth="1"/>
    <col min="19" max="19" width="6.5703125" style="2" hidden="1" customWidth="1"/>
    <col min="20" max="20" width="11.140625" style="2" hidden="1" customWidth="1"/>
    <col min="21" max="21" width="14.42578125" style="2" hidden="1" customWidth="1"/>
    <col min="22" max="23" width="9.140625" style="2" hidden="1" customWidth="1"/>
    <col min="24" max="16384" width="9.140625" style="2"/>
  </cols>
  <sheetData>
    <row r="1" spans="2:23" ht="7.5" customHeight="1" x14ac:dyDescent="0.2"/>
    <row r="2" spans="2:23" ht="15" customHeight="1" x14ac:dyDescent="0.2">
      <c r="C2" s="3" t="s">
        <v>13</v>
      </c>
      <c r="E2" s="14"/>
      <c r="G2" s="15"/>
    </row>
    <row r="4" spans="2:23" ht="15" customHeight="1" x14ac:dyDescent="0.2">
      <c r="B4" s="89" t="s">
        <v>1474</v>
      </c>
      <c r="C4" s="90"/>
      <c r="D4" s="90"/>
      <c r="E4" s="90"/>
      <c r="F4" s="90"/>
      <c r="G4" s="91"/>
    </row>
    <row r="7" spans="2:23" ht="12.75" x14ac:dyDescent="0.2">
      <c r="B7" s="58" t="s">
        <v>1222</v>
      </c>
      <c r="C7" s="58" t="s">
        <v>1223</v>
      </c>
      <c r="D7" s="58" t="s">
        <v>1097</v>
      </c>
      <c r="E7" s="58" t="s">
        <v>1178</v>
      </c>
      <c r="F7" s="58" t="s">
        <v>592</v>
      </c>
      <c r="G7" s="58" t="s">
        <v>1224</v>
      </c>
      <c r="P7" s="2" t="s">
        <v>1218</v>
      </c>
      <c r="Q7" s="2" t="s">
        <v>1215</v>
      </c>
      <c r="R7" s="2" t="s">
        <v>1187</v>
      </c>
      <c r="S7" s="2" t="s">
        <v>1220</v>
      </c>
      <c r="T7" s="2" t="s">
        <v>1221</v>
      </c>
      <c r="U7" s="2" t="s">
        <v>1188</v>
      </c>
    </row>
    <row r="8" spans="2:23" ht="12.75" x14ac:dyDescent="0.2">
      <c r="B8" s="271" t="s">
        <v>1596</v>
      </c>
      <c r="C8" s="271" t="s">
        <v>1597</v>
      </c>
      <c r="D8" s="271" t="s">
        <v>1554</v>
      </c>
      <c r="E8" s="58" t="s">
        <v>1521</v>
      </c>
      <c r="F8" s="58" t="s">
        <v>1522</v>
      </c>
      <c r="G8" s="58" t="s">
        <v>1555</v>
      </c>
      <c r="P8" s="2" t="str">
        <f ca="1">IF(S8="Attività","Obiettivi generali",VLOOKUP(MID(S8,1,FIND(" ",S8)-1),Riferimenti!$BZ$2:$CE$41,5,0))</f>
        <v>Obiettivi generali</v>
      </c>
      <c r="Q8" s="2" t="str">
        <f ca="1">IF(S8="Attività","Obiettivi operativi",VLOOKUP(MID(S8,1,FIND(" ",S8)-1),Riferimenti!$BZ$2:$CE$41,6,0))</f>
        <v>Obiettivi operativi</v>
      </c>
      <c r="R8" s="2" t="str">
        <f ca="1">IF(S8="Attività","Linee Intervento",VLOOKUP(MID(S8,1,FIND(" ",S8)-1),Riferimenti!$BZ$2:$CE$41,3,0))</f>
        <v>Linee Intervento</v>
      </c>
      <c r="S8" s="2" t="str">
        <f ca="1">IF(T8="Output","Attività","A"&amp;MID(T8,1,FIND(".",T8)-1)&amp;" - "&amp;INDEX(Riferimenti!$BB$2:$BB$41,V8))</f>
        <v>Attività</v>
      </c>
      <c r="T8" s="2" t="str">
        <f ca="1">IF(OR(W8=FALSE,'Output Progetto'!U8=TRUE),"Output",'Output Progetto'!B8&amp;" - "&amp;'Output Progetto'!D8)</f>
        <v>Output</v>
      </c>
      <c r="U8" s="2" t="str">
        <f ca="1">IF(S8="Attività","Risultato Atteso",VLOOKUP(MID(S8,1,FIND(" ",S8)-1),Riferimenti!$BZ$2:$CE$41,4,0))</f>
        <v>Risultato Atteso</v>
      </c>
      <c r="V8" s="2">
        <v>1</v>
      </c>
      <c r="W8" s="2" t="b">
        <f ca="1">IF(MID(VLOOKUP(MID("A"&amp;MID('Output Progetto'!B8&amp;" - "&amp;'Output Progetto'!D8,1,FIND(".",'Output Progetto'!B8&amp;" - "&amp;'Output Progetto'!D8)-1)&amp;" - "&amp;INDEX(Riferimenti!$BB$2:$BB$41,1),1,FIND(" ","A"&amp;MID('Output Progetto'!B8&amp;" - "&amp;'Output Progetto'!D8,1,FIND(".",'Output Progetto'!B8&amp;" - "&amp;'Output Progetto'!D8)-1)&amp;" - "&amp;INDEX(Riferimenti!$BB$2:$BB$41,1))-1),Riferimenti!$BZ$2:$CE$41,3,0),1,2)="LT",FALSE,TRUE)</f>
        <v>0</v>
      </c>
    </row>
    <row r="9" spans="2:23" ht="12.75" x14ac:dyDescent="0.2">
      <c r="B9" s="272"/>
      <c r="C9" s="272"/>
      <c r="D9" s="272"/>
      <c r="E9" s="58" t="s">
        <v>1523</v>
      </c>
      <c r="F9" s="58" t="s">
        <v>1524</v>
      </c>
      <c r="G9" s="58" t="s">
        <v>1555</v>
      </c>
      <c r="P9" s="2" t="str">
        <f ca="1">IF(S9="Attività","Obiettivi generali",VLOOKUP(MID(S9,1,FIND(" ",S9)-1),Riferimenti!$BZ$2:$CE$41,5,0))</f>
        <v>Obiettivi generali</v>
      </c>
      <c r="Q9" s="2" t="str">
        <f ca="1">IF(S9="Attività","Obiettivi operativi",VLOOKUP(MID(S9,1,FIND(" ",S9)-1),Riferimenti!$BZ$2:$CE$41,6,0))</f>
        <v>Obiettivi operativi</v>
      </c>
      <c r="R9" s="2" t="str">
        <f ca="1">IF(S9="Attività","Linee Intervento",VLOOKUP(MID(S9,1,FIND(" ",S9)-1),Riferimenti!$BZ$2:$CE$41,3,0))</f>
        <v>Linee Intervento</v>
      </c>
      <c r="S9" s="2" t="str">
        <f ca="1">IF(T9="Output","Attività","A"&amp;MID(T9,1,FIND(".",T9)-1)&amp;" - "&amp;INDEX(Riferimenti!$BB$2:$BB$41,V9))</f>
        <v>Attività</v>
      </c>
      <c r="T9" s="2" t="str">
        <f ca="1">IF(OR(W9=FALSE,'Output Progetto'!U9=TRUE),"Output",'Output Progetto'!B9&amp;" - "&amp;'Output Progetto'!D9)</f>
        <v>Output</v>
      </c>
      <c r="U9" s="2" t="str">
        <f ca="1">IF(S9="Attività","Risultato Atteso",VLOOKUP(MID(S9,1,FIND(" ",S9)-1),Riferimenti!$BZ$2:$CE$41,4,0))</f>
        <v>Risultato Atteso</v>
      </c>
      <c r="V9" s="2">
        <f>V8</f>
        <v>1</v>
      </c>
      <c r="W9" s="2" t="b">
        <f ca="1">IF(MID(VLOOKUP(MID("A"&amp;MID('Output Progetto'!B9&amp;" - "&amp;'Output Progetto'!D9,1,FIND(".",'Output Progetto'!B9&amp;" - "&amp;'Output Progetto'!D9)-1)&amp;" - "&amp;INDEX(Riferimenti!$BB$2:$BB$41,1),1,FIND(" ","A"&amp;MID('Output Progetto'!B9&amp;" - "&amp;'Output Progetto'!D9,1,FIND(".",'Output Progetto'!B9&amp;" - "&amp;'Output Progetto'!D9)-1)&amp;" - "&amp;INDEX(Riferimenti!$BB$2:$BB$41,1))-1),Riferimenti!$BZ$2:$CE$41,3,0),1,2)="LT",FALSE,TRUE)</f>
        <v>0</v>
      </c>
    </row>
    <row r="10" spans="2:23" ht="12.75" x14ac:dyDescent="0.2">
      <c r="B10" s="272"/>
      <c r="C10" s="272"/>
      <c r="D10" s="272"/>
      <c r="E10" s="58" t="s">
        <v>1525</v>
      </c>
      <c r="F10" s="58" t="s">
        <v>1526</v>
      </c>
      <c r="G10" s="58" t="s">
        <v>1555</v>
      </c>
      <c r="P10" s="2" t="str">
        <f ca="1">IF(S10="Attività","Obiettivi generali",VLOOKUP(MID(S10,1,FIND(" ",S10)-1),Riferimenti!$BZ$2:$CE$41,5,0))</f>
        <v>Obiettivi generali</v>
      </c>
      <c r="Q10" s="2" t="str">
        <f ca="1">IF(S10="Attività","Obiettivi operativi",VLOOKUP(MID(S10,1,FIND(" ",S10)-1),Riferimenti!$BZ$2:$CE$41,6,0))</f>
        <v>Obiettivi operativi</v>
      </c>
      <c r="R10" s="2" t="str">
        <f ca="1">IF(S10="Attività","Linee Intervento",VLOOKUP(MID(S10,1,FIND(" ",S10)-1),Riferimenti!$BZ$2:$CE$41,3,0))</f>
        <v>Linee Intervento</v>
      </c>
      <c r="S10" s="2" t="str">
        <f ca="1">IF(T10="Output","Attività","A"&amp;MID(T10,1,FIND(".",T10)-1)&amp;" - "&amp;INDEX(Riferimenti!$BB$2:$BB$41,V10))</f>
        <v>Attività</v>
      </c>
      <c r="T10" s="2" t="str">
        <f ca="1">IF(OR(W10=FALSE,'Output Progetto'!U10=TRUE),"Output",'Output Progetto'!B10&amp;" - "&amp;'Output Progetto'!D10)</f>
        <v>Output</v>
      </c>
      <c r="U10" s="2" t="str">
        <f ca="1">IF(S10="Attività","Risultato Atteso",VLOOKUP(MID(S10,1,FIND(" ",S10)-1),Riferimenti!$BZ$2:$CE$41,4,0))</f>
        <v>Risultato Atteso</v>
      </c>
      <c r="V10" s="2">
        <f t="shared" ref="V10:V19" si="0">V9</f>
        <v>1</v>
      </c>
      <c r="W10" s="2" t="b">
        <f ca="1">IF(MID(VLOOKUP(MID("A"&amp;MID('Output Progetto'!B10&amp;" - "&amp;'Output Progetto'!D10,1,FIND(".",'Output Progetto'!B10&amp;" - "&amp;'Output Progetto'!D10)-1)&amp;" - "&amp;INDEX(Riferimenti!$BB$2:$BB$41,1),1,FIND(" ","A"&amp;MID('Output Progetto'!B10&amp;" - "&amp;'Output Progetto'!D10,1,FIND(".",'Output Progetto'!B10&amp;" - "&amp;'Output Progetto'!D10)-1)&amp;" - "&amp;INDEX(Riferimenti!$BB$2:$BB$41,1))-1),Riferimenti!$BZ$2:$CE$41,3,0),1,2)="LT",FALSE,TRUE)</f>
        <v>0</v>
      </c>
    </row>
    <row r="11" spans="2:23" ht="12.75" x14ac:dyDescent="0.2">
      <c r="B11" s="272"/>
      <c r="C11" s="272"/>
      <c r="D11" s="272"/>
      <c r="E11" s="58" t="s">
        <v>1527</v>
      </c>
      <c r="F11" s="58" t="s">
        <v>1528</v>
      </c>
      <c r="G11" s="58" t="s">
        <v>1555</v>
      </c>
      <c r="P11" s="2" t="str">
        <f ca="1">IF(S11="Attività","Obiettivi generali",VLOOKUP(MID(S11,1,FIND(" ",S11)-1),Riferimenti!$BZ$2:$CE$41,5,0))</f>
        <v>Obiettivi generali</v>
      </c>
      <c r="Q11" s="2" t="str">
        <f ca="1">IF(S11="Attività","Obiettivi operativi",VLOOKUP(MID(S11,1,FIND(" ",S11)-1),Riferimenti!$BZ$2:$CE$41,6,0))</f>
        <v>Obiettivi operativi</v>
      </c>
      <c r="R11" s="2" t="str">
        <f ca="1">IF(S11="Attività","Linee Intervento",VLOOKUP(MID(S11,1,FIND(" ",S11)-1),Riferimenti!$BZ$2:$CE$41,3,0))</f>
        <v>Linee Intervento</v>
      </c>
      <c r="S11" s="2" t="str">
        <f ca="1">IF(T11="Output","Attività","A"&amp;MID(T11,1,FIND(".",T11)-1)&amp;" - "&amp;INDEX(Riferimenti!$BB$2:$BB$41,V11))</f>
        <v>Attività</v>
      </c>
      <c r="T11" s="2" t="str">
        <f ca="1">IF(OR(W11=FALSE,'Output Progetto'!U11=TRUE),"Output",'Output Progetto'!B11&amp;" - "&amp;'Output Progetto'!D11)</f>
        <v>Output</v>
      </c>
      <c r="U11" s="2" t="str">
        <f ca="1">IF(S11="Attività","Risultato Atteso",VLOOKUP(MID(S11,1,FIND(" ",S11)-1),Riferimenti!$BZ$2:$CE$41,4,0))</f>
        <v>Risultato Atteso</v>
      </c>
      <c r="V11" s="2">
        <f t="shared" si="0"/>
        <v>1</v>
      </c>
      <c r="W11" s="2" t="b">
        <f ca="1">IF(MID(VLOOKUP(MID("A"&amp;MID('Output Progetto'!B11&amp;" - "&amp;'Output Progetto'!D11,1,FIND(".",'Output Progetto'!B11&amp;" - "&amp;'Output Progetto'!D11)-1)&amp;" - "&amp;INDEX(Riferimenti!$BB$2:$BB$41,1),1,FIND(" ","A"&amp;MID('Output Progetto'!B11&amp;" - "&amp;'Output Progetto'!D11,1,FIND(".",'Output Progetto'!B11&amp;" - "&amp;'Output Progetto'!D11)-1)&amp;" - "&amp;INDEX(Riferimenti!$BB$2:$BB$41,1))-1),Riferimenti!$BZ$2:$CE$41,3,0),1,2)="LT",FALSE,TRUE)</f>
        <v>0</v>
      </c>
    </row>
    <row r="12" spans="2:23" ht="12.75" x14ac:dyDescent="0.2">
      <c r="B12" s="272"/>
      <c r="C12" s="272"/>
      <c r="D12" s="272"/>
      <c r="E12" s="58" t="s">
        <v>1529</v>
      </c>
      <c r="F12" s="58" t="s">
        <v>1598</v>
      </c>
      <c r="G12" s="58" t="s">
        <v>1555</v>
      </c>
      <c r="P12" s="2" t="str">
        <f ca="1">IF(S12="Attività","Obiettivi generali",VLOOKUP(MID(S12,1,FIND(" ",S12)-1),Riferimenti!$BZ$2:$CE$41,5,0))</f>
        <v>Obiettivi generali</v>
      </c>
      <c r="Q12" s="2" t="str">
        <f ca="1">IF(S12="Attività","Obiettivi operativi",VLOOKUP(MID(S12,1,FIND(" ",S12)-1),Riferimenti!$BZ$2:$CE$41,6,0))</f>
        <v>Obiettivi operativi</v>
      </c>
      <c r="R12" s="2" t="str">
        <f ca="1">IF(S12="Attività","Linee Intervento",VLOOKUP(MID(S12,1,FIND(" ",S12)-1),Riferimenti!$BZ$2:$CE$41,3,0))</f>
        <v>Linee Intervento</v>
      </c>
      <c r="S12" s="2" t="str">
        <f ca="1">IF(T12="Output","Attività","A"&amp;MID(T12,1,FIND(".",T12)-1)&amp;" - "&amp;INDEX(Riferimenti!$BB$2:$BB$41,V12))</f>
        <v>Attività</v>
      </c>
      <c r="T12" s="2" t="str">
        <f ca="1">IF(OR(W12=FALSE,'Output Progetto'!U12=TRUE),"Output",'Output Progetto'!B12&amp;" - "&amp;'Output Progetto'!D12)</f>
        <v>Output</v>
      </c>
      <c r="U12" s="2" t="str">
        <f ca="1">IF(S12="Attività","Risultato Atteso",VLOOKUP(MID(S12,1,FIND(" ",S12)-1),Riferimenti!$BZ$2:$CE$41,4,0))</f>
        <v>Risultato Atteso</v>
      </c>
      <c r="V12" s="2">
        <f t="shared" si="0"/>
        <v>1</v>
      </c>
      <c r="W12" s="2" t="b">
        <f ca="1">IF(MID(VLOOKUP(MID("A"&amp;MID('Output Progetto'!B12&amp;" - "&amp;'Output Progetto'!D12,1,FIND(".",'Output Progetto'!B12&amp;" - "&amp;'Output Progetto'!D12)-1)&amp;" - "&amp;INDEX(Riferimenti!$BB$2:$BB$41,1),1,FIND(" ","A"&amp;MID('Output Progetto'!B12&amp;" - "&amp;'Output Progetto'!D12,1,FIND(".",'Output Progetto'!B12&amp;" - "&amp;'Output Progetto'!D12)-1)&amp;" - "&amp;INDEX(Riferimenti!$BB$2:$BB$41,1))-1),Riferimenti!$BZ$2:$CE$41,3,0),1,2)="LT",FALSE,TRUE)</f>
        <v>0</v>
      </c>
    </row>
    <row r="13" spans="2:23" ht="12.75" x14ac:dyDescent="0.2">
      <c r="B13" s="272"/>
      <c r="C13" s="272"/>
      <c r="D13" s="272"/>
      <c r="E13" s="58" t="s">
        <v>1530</v>
      </c>
      <c r="F13" s="58" t="s">
        <v>1599</v>
      </c>
      <c r="G13" s="58" t="s">
        <v>1555</v>
      </c>
      <c r="P13" s="2" t="str">
        <f ca="1">IF(S13="Attività","Obiettivi generali",VLOOKUP(MID(S13,1,FIND(" ",S13)-1),Riferimenti!$BZ$2:$CE$41,5,0))</f>
        <v>Obiettivi generali</v>
      </c>
      <c r="Q13" s="2" t="str">
        <f ca="1">IF(S13="Attività","Obiettivi operativi",VLOOKUP(MID(S13,1,FIND(" ",S13)-1),Riferimenti!$BZ$2:$CE$41,6,0))</f>
        <v>Obiettivi operativi</v>
      </c>
      <c r="R13" s="2" t="str">
        <f ca="1">IF(S13="Attività","Linee Intervento",VLOOKUP(MID(S13,1,FIND(" ",S13)-1),Riferimenti!$BZ$2:$CE$41,3,0))</f>
        <v>Linee Intervento</v>
      </c>
      <c r="S13" s="2" t="str">
        <f ca="1">IF(T13="Output","Attività","A"&amp;MID(T13,1,FIND(".",T13)-1)&amp;" - "&amp;INDEX(Riferimenti!$BB$2:$BB$41,V13))</f>
        <v>Attività</v>
      </c>
      <c r="T13" s="2" t="str">
        <f ca="1">IF(OR(W13=FALSE,'Output Progetto'!U13=TRUE),"Output",'Output Progetto'!B13&amp;" - "&amp;'Output Progetto'!D13)</f>
        <v>Output</v>
      </c>
      <c r="U13" s="2" t="str">
        <f ca="1">IF(S13="Attività","Risultato Atteso",VLOOKUP(MID(S13,1,FIND(" ",S13)-1),Riferimenti!$BZ$2:$CE$41,4,0))</f>
        <v>Risultato Atteso</v>
      </c>
      <c r="V13" s="2">
        <f t="shared" si="0"/>
        <v>1</v>
      </c>
      <c r="W13" s="2" t="b">
        <f ca="1">IF(MID(VLOOKUP(MID("A"&amp;MID('Output Progetto'!B13&amp;" - "&amp;'Output Progetto'!D13,1,FIND(".",'Output Progetto'!B13&amp;" - "&amp;'Output Progetto'!D13)-1)&amp;" - "&amp;INDEX(Riferimenti!$BB$2:$BB$41,1),1,FIND(" ","A"&amp;MID('Output Progetto'!B13&amp;" - "&amp;'Output Progetto'!D13,1,FIND(".",'Output Progetto'!B13&amp;" - "&amp;'Output Progetto'!D13)-1)&amp;" - "&amp;INDEX(Riferimenti!$BB$2:$BB$41,1))-1),Riferimenti!$BZ$2:$CE$41,3,0),1,2)="LT",FALSE,TRUE)</f>
        <v>0</v>
      </c>
    </row>
    <row r="14" spans="2:23" ht="12.75" x14ac:dyDescent="0.2">
      <c r="B14" s="272"/>
      <c r="C14" s="272"/>
      <c r="D14" s="272"/>
      <c r="E14" s="58" t="s">
        <v>1531</v>
      </c>
      <c r="F14" s="58" t="s">
        <v>1532</v>
      </c>
      <c r="G14" s="58" t="s">
        <v>1555</v>
      </c>
      <c r="P14" s="2" t="str">
        <f ca="1">IF(S14="Attività","Obiettivi generali",VLOOKUP(MID(S14,1,FIND(" ",S14)-1),Riferimenti!$BZ$2:$CE$41,5,0))</f>
        <v>Obiettivi generali</v>
      </c>
      <c r="Q14" s="2" t="str">
        <f ca="1">IF(S14="Attività","Obiettivi operativi",VLOOKUP(MID(S14,1,FIND(" ",S14)-1),Riferimenti!$BZ$2:$CE$41,6,0))</f>
        <v>Obiettivi operativi</v>
      </c>
      <c r="R14" s="2" t="str">
        <f ca="1">IF(S14="Attività","Linee Intervento",VLOOKUP(MID(S14,1,FIND(" ",S14)-1),Riferimenti!$BZ$2:$CE$41,3,0))</f>
        <v>Linee Intervento</v>
      </c>
      <c r="S14" s="2" t="str">
        <f ca="1">IF(T14="Output","Attività","A"&amp;MID(T14,1,FIND(".",T14)-1)&amp;" - "&amp;INDEX(Riferimenti!$BB$2:$BB$41,V14))</f>
        <v>Attività</v>
      </c>
      <c r="T14" s="2" t="str">
        <f ca="1">IF(OR(W14=FALSE,'Output Progetto'!U14=TRUE),"Output",'Output Progetto'!B14&amp;" - "&amp;'Output Progetto'!D14)</f>
        <v>Output</v>
      </c>
      <c r="U14" s="2" t="str">
        <f ca="1">IF(S14="Attività","Risultato Atteso",VLOOKUP(MID(S14,1,FIND(" ",S14)-1),Riferimenti!$BZ$2:$CE$41,4,0))</f>
        <v>Risultato Atteso</v>
      </c>
      <c r="V14" s="2">
        <f t="shared" si="0"/>
        <v>1</v>
      </c>
      <c r="W14" s="2" t="b">
        <f ca="1">IF(MID(VLOOKUP(MID("A"&amp;MID('Output Progetto'!B14&amp;" - "&amp;'Output Progetto'!D14,1,FIND(".",'Output Progetto'!B14&amp;" - "&amp;'Output Progetto'!D14)-1)&amp;" - "&amp;INDEX(Riferimenti!$BB$2:$BB$41,1),1,FIND(" ","A"&amp;MID('Output Progetto'!B14&amp;" - "&amp;'Output Progetto'!D14,1,FIND(".",'Output Progetto'!B14&amp;" - "&amp;'Output Progetto'!D14)-1)&amp;" - "&amp;INDEX(Riferimenti!$BB$2:$BB$41,1))-1),Riferimenti!$BZ$2:$CE$41,3,0),1,2)="LT",FALSE,TRUE)</f>
        <v>0</v>
      </c>
    </row>
    <row r="15" spans="2:23" ht="12.75" x14ac:dyDescent="0.2">
      <c r="B15" s="272"/>
      <c r="C15" s="272"/>
      <c r="D15" s="272"/>
      <c r="E15" s="58" t="s">
        <v>1533</v>
      </c>
      <c r="F15" s="58" t="s">
        <v>1534</v>
      </c>
      <c r="G15" s="58" t="s">
        <v>1555</v>
      </c>
      <c r="P15" s="2" t="str">
        <f ca="1">IF(S15="Attività","Obiettivi generali",VLOOKUP(MID(S15,1,FIND(" ",S15)-1),Riferimenti!$BZ$2:$CE$41,5,0))</f>
        <v>Obiettivi generali</v>
      </c>
      <c r="Q15" s="2" t="str">
        <f ca="1">IF(S15="Attività","Obiettivi operativi",VLOOKUP(MID(S15,1,FIND(" ",S15)-1),Riferimenti!$BZ$2:$CE$41,6,0))</f>
        <v>Obiettivi operativi</v>
      </c>
      <c r="R15" s="2" t="str">
        <f ca="1">IF(S15="Attività","Linee Intervento",VLOOKUP(MID(S15,1,FIND(" ",S15)-1),Riferimenti!$BZ$2:$CE$41,3,0))</f>
        <v>Linee Intervento</v>
      </c>
      <c r="S15" s="2" t="str">
        <f ca="1">IF(T15="Output","Attività","A"&amp;MID(T15,1,FIND(".",T15)-1)&amp;" - "&amp;INDEX(Riferimenti!$BB$2:$BB$41,V15))</f>
        <v>Attività</v>
      </c>
      <c r="T15" s="2" t="str">
        <f ca="1">IF(OR(W15=FALSE,'Output Progetto'!U15=TRUE),"Output",'Output Progetto'!B15&amp;" - "&amp;'Output Progetto'!D15)</f>
        <v>Output</v>
      </c>
      <c r="U15" s="2" t="str">
        <f ca="1">IF(S15="Attività","Risultato Atteso",VLOOKUP(MID(S15,1,FIND(" ",S15)-1),Riferimenti!$BZ$2:$CE$41,4,0))</f>
        <v>Risultato Atteso</v>
      </c>
      <c r="V15" s="2">
        <f t="shared" si="0"/>
        <v>1</v>
      </c>
      <c r="W15" s="2" t="b">
        <f ca="1">IF(MID(VLOOKUP(MID("A"&amp;MID('Output Progetto'!B15&amp;" - "&amp;'Output Progetto'!D15,1,FIND(".",'Output Progetto'!B15&amp;" - "&amp;'Output Progetto'!D15)-1)&amp;" - "&amp;INDEX(Riferimenti!$BB$2:$BB$41,1),1,FIND(" ","A"&amp;MID('Output Progetto'!B15&amp;" - "&amp;'Output Progetto'!D15,1,FIND(".",'Output Progetto'!B15&amp;" - "&amp;'Output Progetto'!D15)-1)&amp;" - "&amp;INDEX(Riferimenti!$BB$2:$BB$41,1))-1),Riferimenti!$BZ$2:$CE$41,3,0),1,2)="LT",FALSE,TRUE)</f>
        <v>0</v>
      </c>
    </row>
    <row r="16" spans="2:23" ht="12.75" x14ac:dyDescent="0.2">
      <c r="B16" s="272"/>
      <c r="C16" s="272"/>
      <c r="D16" s="272"/>
      <c r="E16" s="58" t="s">
        <v>1535</v>
      </c>
      <c r="F16" s="58" t="s">
        <v>1536</v>
      </c>
      <c r="G16" s="58" t="s">
        <v>1555</v>
      </c>
      <c r="P16" s="2" t="str">
        <f ca="1">IF(S16="Attività","Obiettivi generali",VLOOKUP(MID(S16,1,FIND(" ",S16)-1),Riferimenti!$BZ$2:$CE$41,5,0))</f>
        <v>Obiettivi generali</v>
      </c>
      <c r="Q16" s="2" t="str">
        <f ca="1">IF(S16="Attività","Obiettivi operativi",VLOOKUP(MID(S16,1,FIND(" ",S16)-1),Riferimenti!$BZ$2:$CE$41,6,0))</f>
        <v>Obiettivi operativi</v>
      </c>
      <c r="R16" s="2" t="str">
        <f ca="1">IF(S16="Attività","Linee Intervento",VLOOKUP(MID(S16,1,FIND(" ",S16)-1),Riferimenti!$BZ$2:$CE$41,3,0))</f>
        <v>Linee Intervento</v>
      </c>
      <c r="S16" s="2" t="str">
        <f ca="1">IF(T16="Output","Attività","A"&amp;MID(T16,1,FIND(".",T16)-1)&amp;" - "&amp;INDEX(Riferimenti!$BB$2:$BB$41,V16))</f>
        <v>Attività</v>
      </c>
      <c r="T16" s="2" t="str">
        <f ca="1">IF(OR(W16=FALSE,'Output Progetto'!U16=TRUE),"Output",'Output Progetto'!B16&amp;" - "&amp;'Output Progetto'!D16)</f>
        <v>Output</v>
      </c>
      <c r="U16" s="2" t="str">
        <f ca="1">IF(S16="Attività","Risultato Atteso",VLOOKUP(MID(S16,1,FIND(" ",S16)-1),Riferimenti!$BZ$2:$CE$41,4,0))</f>
        <v>Risultato Atteso</v>
      </c>
      <c r="V16" s="2">
        <f t="shared" si="0"/>
        <v>1</v>
      </c>
      <c r="W16" s="2" t="b">
        <f ca="1">IF(MID(VLOOKUP(MID("A"&amp;MID('Output Progetto'!B16&amp;" - "&amp;'Output Progetto'!D16,1,FIND(".",'Output Progetto'!B16&amp;" - "&amp;'Output Progetto'!D16)-1)&amp;" - "&amp;INDEX(Riferimenti!$BB$2:$BB$41,1),1,FIND(" ","A"&amp;MID('Output Progetto'!B16&amp;" - "&amp;'Output Progetto'!D16,1,FIND(".",'Output Progetto'!B16&amp;" - "&amp;'Output Progetto'!D16)-1)&amp;" - "&amp;INDEX(Riferimenti!$BB$2:$BB$41,1))-1),Riferimenti!$BZ$2:$CE$41,3,0),1,2)="LT",FALSE,TRUE)</f>
        <v>0</v>
      </c>
    </row>
    <row r="17" spans="2:23" ht="12.75" x14ac:dyDescent="0.2">
      <c r="B17" s="272"/>
      <c r="C17" s="272"/>
      <c r="D17" s="272"/>
      <c r="E17" s="58" t="s">
        <v>1537</v>
      </c>
      <c r="F17" s="58" t="s">
        <v>1538</v>
      </c>
      <c r="G17" s="58" t="s">
        <v>1555</v>
      </c>
      <c r="P17" s="2" t="str">
        <f ca="1">IF(S17="Attività","Obiettivi generali",VLOOKUP(MID(S17,1,FIND(" ",S17)-1),Riferimenti!$BZ$2:$CE$41,5,0))</f>
        <v>Obiettivi generali</v>
      </c>
      <c r="Q17" s="2" t="str">
        <f ca="1">IF(S17="Attività","Obiettivi operativi",VLOOKUP(MID(S17,1,FIND(" ",S17)-1),Riferimenti!$BZ$2:$CE$41,6,0))</f>
        <v>Obiettivi operativi</v>
      </c>
      <c r="R17" s="2" t="str">
        <f ca="1">IF(S17="Attività","Linee Intervento",VLOOKUP(MID(S17,1,FIND(" ",S17)-1),Riferimenti!$BZ$2:$CE$41,3,0))</f>
        <v>Linee Intervento</v>
      </c>
      <c r="S17" s="2" t="str">
        <f ca="1">IF(T17="Output","Attività","A"&amp;MID(T17,1,FIND(".",T17)-1)&amp;" - "&amp;INDEX(Riferimenti!$BB$2:$BB$41,V17))</f>
        <v>Attività</v>
      </c>
      <c r="T17" s="2" t="str">
        <f ca="1">IF(OR(W17=FALSE,'Output Progetto'!U17=TRUE),"Output",'Output Progetto'!B17&amp;" - "&amp;'Output Progetto'!D17)</f>
        <v>Output</v>
      </c>
      <c r="U17" s="2" t="str">
        <f ca="1">IF(S17="Attività","Risultato Atteso",VLOOKUP(MID(S17,1,FIND(" ",S17)-1),Riferimenti!$BZ$2:$CE$41,4,0))</f>
        <v>Risultato Atteso</v>
      </c>
      <c r="V17" s="2">
        <f t="shared" si="0"/>
        <v>1</v>
      </c>
      <c r="W17" s="2" t="b">
        <f ca="1">IF(MID(VLOOKUP(MID("A"&amp;MID('Output Progetto'!B17&amp;" - "&amp;'Output Progetto'!D17,1,FIND(".",'Output Progetto'!B17&amp;" - "&amp;'Output Progetto'!D17)-1)&amp;" - "&amp;INDEX(Riferimenti!$BB$2:$BB$41,1),1,FIND(" ","A"&amp;MID('Output Progetto'!B17&amp;" - "&amp;'Output Progetto'!D17,1,FIND(".",'Output Progetto'!B17&amp;" - "&amp;'Output Progetto'!D17)-1)&amp;" - "&amp;INDEX(Riferimenti!$BB$2:$BB$41,1))-1),Riferimenti!$BZ$2:$CE$41,3,0),1,2)="LT",FALSE,TRUE)</f>
        <v>0</v>
      </c>
    </row>
    <row r="18" spans="2:23" ht="12.75" x14ac:dyDescent="0.2">
      <c r="B18" s="42"/>
      <c r="C18" s="42"/>
      <c r="D18" s="42"/>
      <c r="E18" s="64"/>
      <c r="F18" s="64"/>
      <c r="G18" s="42"/>
      <c r="P18" s="2" t="str">
        <f ca="1">IF(S18="Attività","Obiettivi generali",VLOOKUP(MID(S18,1,FIND(" ",S18)-1),Riferimenti!$BZ$2:$CE$41,5,0))</f>
        <v>Obiettivi generali</v>
      </c>
      <c r="Q18" s="2" t="str">
        <f ca="1">IF(S18="Attività","Obiettivi operativi",VLOOKUP(MID(S18,1,FIND(" ",S18)-1),Riferimenti!$BZ$2:$CE$41,6,0))</f>
        <v>Obiettivi operativi</v>
      </c>
      <c r="R18" s="2" t="str">
        <f ca="1">IF(S18="Attività","Linee Intervento",VLOOKUP(MID(S18,1,FIND(" ",S18)-1),Riferimenti!$BZ$2:$CE$41,3,0))</f>
        <v>Linee Intervento</v>
      </c>
      <c r="S18" s="2" t="str">
        <f ca="1">IF(T18="Output","Attività","A"&amp;MID(T18,1,FIND(".",T18)-1)&amp;" - "&amp;INDEX(Riferimenti!$BB$2:$BB$41,V18))</f>
        <v>Attività</v>
      </c>
      <c r="T18" s="2" t="str">
        <f ca="1">IF(OR(W18=FALSE,'Output Progetto'!U18=TRUE),"Output",'Output Progetto'!B18&amp;" - "&amp;'Output Progetto'!D18)</f>
        <v>Output</v>
      </c>
      <c r="U18" s="2" t="str">
        <f ca="1">IF(S18="Attività","Risultato Atteso",VLOOKUP(MID(S18,1,FIND(" ",S18)-1),Riferimenti!$BZ$2:$CE$41,4,0))</f>
        <v>Risultato Atteso</v>
      </c>
      <c r="V18" s="2">
        <f t="shared" si="0"/>
        <v>1</v>
      </c>
      <c r="W18" s="2" t="b">
        <f ca="1">IF(MID(VLOOKUP(MID("A"&amp;MID('Output Progetto'!B18&amp;" - "&amp;'Output Progetto'!D18,1,FIND(".",'Output Progetto'!B18&amp;" - "&amp;'Output Progetto'!D18)-1)&amp;" - "&amp;INDEX(Riferimenti!$BB$2:$BB$41,1),1,FIND(" ","A"&amp;MID('Output Progetto'!B18&amp;" - "&amp;'Output Progetto'!D18,1,FIND(".",'Output Progetto'!B18&amp;" - "&amp;'Output Progetto'!D18)-1)&amp;" - "&amp;INDEX(Riferimenti!$BB$2:$BB$41,1))-1),Riferimenti!$BZ$2:$CE$41,3,0),1,2)="LT",FALSE,TRUE)</f>
        <v>0</v>
      </c>
    </row>
    <row r="19" spans="2:23" ht="12.75" x14ac:dyDescent="0.2">
      <c r="B19" s="42"/>
      <c r="C19" s="42"/>
      <c r="D19" s="42"/>
      <c r="E19" s="64"/>
      <c r="F19" s="64"/>
      <c r="G19" s="42"/>
      <c r="P19" s="2" t="str">
        <f ca="1">IF(S19="Attività","Obiettivi generali",VLOOKUP(MID(S19,1,FIND(" ",S19)-1),Riferimenti!$BZ$2:$CE$41,5,0))</f>
        <v>Obiettivi generali</v>
      </c>
      <c r="Q19" s="2" t="str">
        <f ca="1">IF(S19="Attività","Obiettivi operativi",VLOOKUP(MID(S19,1,FIND(" ",S19)-1),Riferimenti!$BZ$2:$CE$41,6,0))</f>
        <v>Obiettivi operativi</v>
      </c>
      <c r="R19" s="2" t="str">
        <f ca="1">IF(S19="Attività","Linee Intervento",VLOOKUP(MID(S19,1,FIND(" ",S19)-1),Riferimenti!$BZ$2:$CE$41,3,0))</f>
        <v>Linee Intervento</v>
      </c>
      <c r="S19" s="2" t="str">
        <f ca="1">IF(T19="Output","Attività","A"&amp;MID(T19,1,FIND(".",T19)-1)&amp;" - "&amp;INDEX(Riferimenti!$BB$2:$BB$41,V19))</f>
        <v>Attività</v>
      </c>
      <c r="T19" s="2" t="str">
        <f ca="1">IF(OR(W19=FALSE,'Output Progetto'!U19=TRUE),"Output",'Output Progetto'!B19&amp;" - "&amp;'Output Progetto'!D19)</f>
        <v>Output</v>
      </c>
      <c r="U19" s="2" t="str">
        <f ca="1">IF(S19="Attività","Risultato Atteso",VLOOKUP(MID(S19,1,FIND(" ",S19)-1),Riferimenti!$BZ$2:$CE$41,4,0))</f>
        <v>Risultato Atteso</v>
      </c>
      <c r="V19" s="2">
        <f t="shared" si="0"/>
        <v>1</v>
      </c>
      <c r="W19" s="2" t="b">
        <f ca="1">IF(MID(VLOOKUP(MID("A"&amp;MID('Output Progetto'!B19&amp;" - "&amp;'Output Progetto'!D19,1,FIND(".",'Output Progetto'!B19&amp;" - "&amp;'Output Progetto'!D19)-1)&amp;" - "&amp;INDEX(Riferimenti!$BB$2:$BB$41,1),1,FIND(" ","A"&amp;MID('Output Progetto'!B19&amp;" - "&amp;'Output Progetto'!D19,1,FIND(".",'Output Progetto'!B19&amp;" - "&amp;'Output Progetto'!D19)-1)&amp;" - "&amp;INDEX(Riferimenti!$BB$2:$BB$41,1))-1),Riferimenti!$BZ$2:$CE$41,3,0),1,2)="LT",FALSE,TRUE)</f>
        <v>0</v>
      </c>
    </row>
    <row r="20" spans="2:23" ht="12.75" x14ac:dyDescent="0.2">
      <c r="B20" s="42"/>
      <c r="C20" s="42"/>
      <c r="D20" s="42"/>
      <c r="E20" s="64"/>
      <c r="F20" s="64"/>
      <c r="G20" s="42"/>
      <c r="P20" s="2" t="str">
        <f ca="1">IF(S20="Attività","Obiettivi generali",VLOOKUP(MID(S20,1,FIND(" ",S20)-1),Riferimenti!$BZ$2:$CE$41,5,0))</f>
        <v>Obiettivi generali</v>
      </c>
      <c r="Q20" s="2" t="str">
        <f ca="1">IF(S20="Attività","Obiettivi operativi",VLOOKUP(MID(S20,1,FIND(" ",S20)-1),Riferimenti!$BZ$2:$CE$41,6,0))</f>
        <v>Obiettivi operativi</v>
      </c>
      <c r="R20" s="2" t="str">
        <f ca="1">IF(S20="Attività","Linee Intervento",VLOOKUP(MID(S20,1,FIND(" ",S20)-1),Riferimenti!$BZ$2:$CE$41,3,0))</f>
        <v>Linee Intervento</v>
      </c>
      <c r="S20" s="2" t="str">
        <f ca="1">IF(T20="Output","Attività","A"&amp;MID(T20,1,FIND(".",T20)-1)&amp;" - "&amp;INDEX(Riferimenti!$BB$2:$BB$41,V20))</f>
        <v>Attività</v>
      </c>
      <c r="T20" s="2" t="str">
        <f ca="1">IF(OR(W20=FALSE,'Output Progetto'!U20=TRUE),"Output",'Output Progetto'!B20&amp;" - "&amp;'Output Progetto'!D20)</f>
        <v>Output</v>
      </c>
      <c r="U20" s="2" t="str">
        <f ca="1">IF(S20="Attività","Risultato Atteso",VLOOKUP(MID(S20,1,FIND(" ",S20)-1),Riferimenti!$BZ$2:$CE$41,4,0))</f>
        <v>Risultato Atteso</v>
      </c>
      <c r="V20" s="2">
        <f>V8+1</f>
        <v>2</v>
      </c>
      <c r="W20" s="2" t="b">
        <f ca="1">IF(MID(VLOOKUP(MID("A"&amp;MID('Output Progetto'!B20&amp;" - "&amp;'Output Progetto'!D20,1,FIND(".",'Output Progetto'!B20&amp;" - "&amp;'Output Progetto'!D20)-1)&amp;" - "&amp;INDEX(Riferimenti!$BB$2:$BB$41,1),1,FIND(" ","A"&amp;MID('Output Progetto'!B20&amp;" - "&amp;'Output Progetto'!D20,1,FIND(".",'Output Progetto'!B20&amp;" - "&amp;'Output Progetto'!D20)-1)&amp;" - "&amp;INDEX(Riferimenti!$BB$2:$BB$41,1))-1),Riferimenti!$BZ$2:$CE$41,3,0),1,2)="LT",FALSE,TRUE)</f>
        <v>0</v>
      </c>
    </row>
    <row r="21" spans="2:23" ht="12.75" x14ac:dyDescent="0.2">
      <c r="B21" s="42"/>
      <c r="C21" s="42"/>
      <c r="D21" s="42"/>
      <c r="E21" s="64"/>
      <c r="F21" s="64"/>
      <c r="G21" s="42"/>
      <c r="P21" s="2" t="str">
        <f ca="1">IF(S21="Attività","Obiettivi generali",VLOOKUP(MID(S21,1,FIND(" ",S21)-1),Riferimenti!$BZ$2:$CE$41,5,0))</f>
        <v>Obiettivi generali</v>
      </c>
      <c r="Q21" s="2" t="str">
        <f ca="1">IF(S21="Attività","Obiettivi operativi",VLOOKUP(MID(S21,1,FIND(" ",S21)-1),Riferimenti!$BZ$2:$CE$41,6,0))</f>
        <v>Obiettivi operativi</v>
      </c>
      <c r="R21" s="2" t="str">
        <f ca="1">IF(S21="Attività","Linee Intervento",VLOOKUP(MID(S21,1,FIND(" ",S21)-1),Riferimenti!$BZ$2:$CE$41,3,0))</f>
        <v>Linee Intervento</v>
      </c>
      <c r="S21" s="2" t="str">
        <f ca="1">IF(T21="Output","Attività","A"&amp;MID(T21,1,FIND(".",T21)-1)&amp;" - "&amp;INDEX(Riferimenti!$BB$2:$BB$41,V21))</f>
        <v>Attività</v>
      </c>
      <c r="T21" s="2" t="str">
        <f ca="1">IF(OR(W21=FALSE,'Output Progetto'!U21=TRUE),"Output",'Output Progetto'!B21&amp;" - "&amp;'Output Progetto'!D21)</f>
        <v>Output</v>
      </c>
      <c r="U21" s="2" t="str">
        <f ca="1">IF(S21="Attività","Risultato Atteso",VLOOKUP(MID(S21,1,FIND(" ",S21)-1),Riferimenti!$BZ$2:$CE$41,4,0))</f>
        <v>Risultato Atteso</v>
      </c>
      <c r="V21" s="2">
        <f t="shared" ref="V21:V84" si="1">V9+1</f>
        <v>2</v>
      </c>
      <c r="W21" s="2" t="b">
        <f ca="1">IF(MID(VLOOKUP(MID("A"&amp;MID('Output Progetto'!B21&amp;" - "&amp;'Output Progetto'!D21,1,FIND(".",'Output Progetto'!B21&amp;" - "&amp;'Output Progetto'!D21)-1)&amp;" - "&amp;INDEX(Riferimenti!$BB$2:$BB$41,1),1,FIND(" ","A"&amp;MID('Output Progetto'!B21&amp;" - "&amp;'Output Progetto'!D21,1,FIND(".",'Output Progetto'!B21&amp;" - "&amp;'Output Progetto'!D21)-1)&amp;" - "&amp;INDEX(Riferimenti!$BB$2:$BB$41,1))-1),Riferimenti!$BZ$2:$CE$41,3,0),1,2)="LT",FALSE,TRUE)</f>
        <v>0</v>
      </c>
    </row>
    <row r="22" spans="2:23" ht="12.75" x14ac:dyDescent="0.2">
      <c r="B22" s="42"/>
      <c r="C22" s="42"/>
      <c r="D22" s="42"/>
      <c r="E22" s="64"/>
      <c r="F22" s="64"/>
      <c r="G22" s="42"/>
      <c r="P22" s="2" t="str">
        <f ca="1">IF(S22="Attività","Obiettivi generali",VLOOKUP(MID(S22,1,FIND(" ",S22)-1),Riferimenti!$BZ$2:$CE$41,5,0))</f>
        <v>Obiettivi generali</v>
      </c>
      <c r="Q22" s="2" t="str">
        <f ca="1">IF(S22="Attività","Obiettivi operativi",VLOOKUP(MID(S22,1,FIND(" ",S22)-1),Riferimenti!$BZ$2:$CE$41,6,0))</f>
        <v>Obiettivi operativi</v>
      </c>
      <c r="R22" s="2" t="str">
        <f ca="1">IF(S22="Attività","Linee Intervento",VLOOKUP(MID(S22,1,FIND(" ",S22)-1),Riferimenti!$BZ$2:$CE$41,3,0))</f>
        <v>Linee Intervento</v>
      </c>
      <c r="S22" s="2" t="str">
        <f ca="1">IF(T22="Output","Attività","A"&amp;MID(T22,1,FIND(".",T22)-1)&amp;" - "&amp;INDEX(Riferimenti!$BB$2:$BB$41,V22))</f>
        <v>Attività</v>
      </c>
      <c r="T22" s="2" t="str">
        <f ca="1">IF(OR(W22=FALSE,'Output Progetto'!U22=TRUE),"Output",'Output Progetto'!B22&amp;" - "&amp;'Output Progetto'!D22)</f>
        <v>Output</v>
      </c>
      <c r="U22" s="2" t="str">
        <f ca="1">IF(S22="Attività","Risultato Atteso",VLOOKUP(MID(S22,1,FIND(" ",S22)-1),Riferimenti!$BZ$2:$CE$41,4,0))</f>
        <v>Risultato Atteso</v>
      </c>
      <c r="V22" s="2">
        <f t="shared" si="1"/>
        <v>2</v>
      </c>
      <c r="W22" s="2" t="b">
        <f ca="1">IF(MID(VLOOKUP(MID("A"&amp;MID('Output Progetto'!B22&amp;" - "&amp;'Output Progetto'!D22,1,FIND(".",'Output Progetto'!B22&amp;" - "&amp;'Output Progetto'!D22)-1)&amp;" - "&amp;INDEX(Riferimenti!$BB$2:$BB$41,1),1,FIND(" ","A"&amp;MID('Output Progetto'!B22&amp;" - "&amp;'Output Progetto'!D22,1,FIND(".",'Output Progetto'!B22&amp;" - "&amp;'Output Progetto'!D22)-1)&amp;" - "&amp;INDEX(Riferimenti!$BB$2:$BB$41,1))-1),Riferimenti!$BZ$2:$CE$41,3,0),1,2)="LT",FALSE,TRUE)</f>
        <v>0</v>
      </c>
    </row>
    <row r="23" spans="2:23" ht="12.75" x14ac:dyDescent="0.2">
      <c r="B23" s="42"/>
      <c r="C23" s="42"/>
      <c r="D23" s="42"/>
      <c r="E23" s="64"/>
      <c r="F23" s="64"/>
      <c r="G23" s="42"/>
      <c r="P23" s="2" t="str">
        <f ca="1">IF(S23="Attività","Obiettivi generali",VLOOKUP(MID(S23,1,FIND(" ",S23)-1),Riferimenti!$BZ$2:$CE$41,5,0))</f>
        <v>Obiettivi generali</v>
      </c>
      <c r="Q23" s="2" t="str">
        <f ca="1">IF(S23="Attività","Obiettivi operativi",VLOOKUP(MID(S23,1,FIND(" ",S23)-1),Riferimenti!$BZ$2:$CE$41,6,0))</f>
        <v>Obiettivi operativi</v>
      </c>
      <c r="R23" s="2" t="str">
        <f ca="1">IF(S23="Attività","Linee Intervento",VLOOKUP(MID(S23,1,FIND(" ",S23)-1),Riferimenti!$BZ$2:$CE$41,3,0))</f>
        <v>Linee Intervento</v>
      </c>
      <c r="S23" s="2" t="str">
        <f ca="1">IF(T23="Output","Attività","A"&amp;MID(T23,1,FIND(".",T23)-1)&amp;" - "&amp;INDEX(Riferimenti!$BB$2:$BB$41,V23))</f>
        <v>Attività</v>
      </c>
      <c r="T23" s="2" t="str">
        <f ca="1">IF(OR(W23=FALSE,'Output Progetto'!U23=TRUE),"Output",'Output Progetto'!B23&amp;" - "&amp;'Output Progetto'!D23)</f>
        <v>Output</v>
      </c>
      <c r="U23" s="2" t="str">
        <f ca="1">IF(S23="Attività","Risultato Atteso",VLOOKUP(MID(S23,1,FIND(" ",S23)-1),Riferimenti!$BZ$2:$CE$41,4,0))</f>
        <v>Risultato Atteso</v>
      </c>
      <c r="V23" s="2">
        <f t="shared" si="1"/>
        <v>2</v>
      </c>
      <c r="W23" s="2" t="b">
        <f ca="1">IF(MID(VLOOKUP(MID("A"&amp;MID('Output Progetto'!B23&amp;" - "&amp;'Output Progetto'!D23,1,FIND(".",'Output Progetto'!B23&amp;" - "&amp;'Output Progetto'!D23)-1)&amp;" - "&amp;INDEX(Riferimenti!$BB$2:$BB$41,1),1,FIND(" ","A"&amp;MID('Output Progetto'!B23&amp;" - "&amp;'Output Progetto'!D23,1,FIND(".",'Output Progetto'!B23&amp;" - "&amp;'Output Progetto'!D23)-1)&amp;" - "&amp;INDEX(Riferimenti!$BB$2:$BB$41,1))-1),Riferimenti!$BZ$2:$CE$41,3,0),1,2)="LT",FALSE,TRUE)</f>
        <v>0</v>
      </c>
    </row>
    <row r="24" spans="2:23" ht="12.75" x14ac:dyDescent="0.2">
      <c r="B24" s="42"/>
      <c r="C24" s="42"/>
      <c r="D24" s="42"/>
      <c r="E24" s="64"/>
      <c r="F24" s="64"/>
      <c r="G24" s="42"/>
      <c r="P24" s="2" t="str">
        <f ca="1">IF(S24="Attività","Obiettivi generali",VLOOKUP(MID(S24,1,FIND(" ",S24)-1),Riferimenti!$BZ$2:$CE$41,5,0))</f>
        <v>Obiettivi generali</v>
      </c>
      <c r="Q24" s="2" t="str">
        <f ca="1">IF(S24="Attività","Obiettivi operativi",VLOOKUP(MID(S24,1,FIND(" ",S24)-1),Riferimenti!$BZ$2:$CE$41,6,0))</f>
        <v>Obiettivi operativi</v>
      </c>
      <c r="R24" s="2" t="str">
        <f ca="1">IF(S24="Attività","Linee Intervento",VLOOKUP(MID(S24,1,FIND(" ",S24)-1),Riferimenti!$BZ$2:$CE$41,3,0))</f>
        <v>Linee Intervento</v>
      </c>
      <c r="S24" s="2" t="str">
        <f ca="1">IF(T24="Output","Attività","A"&amp;MID(T24,1,FIND(".",T24)-1)&amp;" - "&amp;INDEX(Riferimenti!$BB$2:$BB$41,V24))</f>
        <v>Attività</v>
      </c>
      <c r="T24" s="2" t="str">
        <f ca="1">IF(OR(W24=FALSE,'Output Progetto'!U24=TRUE),"Output",'Output Progetto'!B24&amp;" - "&amp;'Output Progetto'!D24)</f>
        <v>Output</v>
      </c>
      <c r="U24" s="2" t="str">
        <f ca="1">IF(S24="Attività","Risultato Atteso",VLOOKUP(MID(S24,1,FIND(" ",S24)-1),Riferimenti!$BZ$2:$CE$41,4,0))</f>
        <v>Risultato Atteso</v>
      </c>
      <c r="V24" s="2">
        <f t="shared" si="1"/>
        <v>2</v>
      </c>
      <c r="W24" s="2" t="b">
        <f ca="1">IF(MID(VLOOKUP(MID("A"&amp;MID('Output Progetto'!B24&amp;" - "&amp;'Output Progetto'!D24,1,FIND(".",'Output Progetto'!B24&amp;" - "&amp;'Output Progetto'!D24)-1)&amp;" - "&amp;INDEX(Riferimenti!$BB$2:$BB$41,1),1,FIND(" ","A"&amp;MID('Output Progetto'!B24&amp;" - "&amp;'Output Progetto'!D24,1,FIND(".",'Output Progetto'!B24&amp;" - "&amp;'Output Progetto'!D24)-1)&amp;" - "&amp;INDEX(Riferimenti!$BB$2:$BB$41,1))-1),Riferimenti!$BZ$2:$CE$41,3,0),1,2)="LT",FALSE,TRUE)</f>
        <v>0</v>
      </c>
    </row>
    <row r="25" spans="2:23" ht="12.75" x14ac:dyDescent="0.2">
      <c r="B25" s="42"/>
      <c r="C25" s="42"/>
      <c r="D25" s="42"/>
      <c r="E25" s="64"/>
      <c r="F25" s="64"/>
      <c r="G25" s="42"/>
      <c r="P25" s="2" t="str">
        <f ca="1">IF(S25="Attività","Obiettivi generali",VLOOKUP(MID(S25,1,FIND(" ",S25)-1),Riferimenti!$BZ$2:$CE$41,5,0))</f>
        <v>Obiettivi generali</v>
      </c>
      <c r="Q25" s="2" t="str">
        <f ca="1">IF(S25="Attività","Obiettivi operativi",VLOOKUP(MID(S25,1,FIND(" ",S25)-1),Riferimenti!$BZ$2:$CE$41,6,0))</f>
        <v>Obiettivi operativi</v>
      </c>
      <c r="R25" s="2" t="str">
        <f ca="1">IF(S25="Attività","Linee Intervento",VLOOKUP(MID(S25,1,FIND(" ",S25)-1),Riferimenti!$BZ$2:$CE$41,3,0))</f>
        <v>Linee Intervento</v>
      </c>
      <c r="S25" s="2" t="str">
        <f ca="1">IF(T25="Output","Attività","A"&amp;MID(T25,1,FIND(".",T25)-1)&amp;" - "&amp;INDEX(Riferimenti!$BB$2:$BB$41,V25))</f>
        <v>Attività</v>
      </c>
      <c r="T25" s="2" t="str">
        <f ca="1">IF(OR(W25=FALSE,'Output Progetto'!U25=TRUE),"Output",'Output Progetto'!B25&amp;" - "&amp;'Output Progetto'!D25)</f>
        <v>Output</v>
      </c>
      <c r="U25" s="2" t="str">
        <f ca="1">IF(S25="Attività","Risultato Atteso",VLOOKUP(MID(S25,1,FIND(" ",S25)-1),Riferimenti!$BZ$2:$CE$41,4,0))</f>
        <v>Risultato Atteso</v>
      </c>
      <c r="V25" s="2">
        <f t="shared" si="1"/>
        <v>2</v>
      </c>
      <c r="W25" s="2" t="b">
        <f ca="1">IF(MID(VLOOKUP(MID("A"&amp;MID('Output Progetto'!B25&amp;" - "&amp;'Output Progetto'!D25,1,FIND(".",'Output Progetto'!B25&amp;" - "&amp;'Output Progetto'!D25)-1)&amp;" - "&amp;INDEX(Riferimenti!$BB$2:$BB$41,1),1,FIND(" ","A"&amp;MID('Output Progetto'!B25&amp;" - "&amp;'Output Progetto'!D25,1,FIND(".",'Output Progetto'!B25&amp;" - "&amp;'Output Progetto'!D25)-1)&amp;" - "&amp;INDEX(Riferimenti!$BB$2:$BB$41,1))-1),Riferimenti!$BZ$2:$CE$41,3,0),1,2)="LT",FALSE,TRUE)</f>
        <v>0</v>
      </c>
    </row>
    <row r="26" spans="2:23" ht="12.75" x14ac:dyDescent="0.2">
      <c r="B26" s="42"/>
      <c r="C26" s="42"/>
      <c r="D26" s="42"/>
      <c r="E26" s="64"/>
      <c r="F26" s="64"/>
      <c r="G26" s="42"/>
      <c r="P26" s="2" t="str">
        <f ca="1">IF(S26="Attività","Obiettivi generali",VLOOKUP(MID(S26,1,FIND(" ",S26)-1),Riferimenti!$BZ$2:$CE$41,5,0))</f>
        <v>Obiettivi generali</v>
      </c>
      <c r="Q26" s="2" t="str">
        <f ca="1">IF(S26="Attività","Obiettivi operativi",VLOOKUP(MID(S26,1,FIND(" ",S26)-1),Riferimenti!$BZ$2:$CE$41,6,0))</f>
        <v>Obiettivi operativi</v>
      </c>
      <c r="R26" s="2" t="str">
        <f ca="1">IF(S26="Attività","Linee Intervento",VLOOKUP(MID(S26,1,FIND(" ",S26)-1),Riferimenti!$BZ$2:$CE$41,3,0))</f>
        <v>Linee Intervento</v>
      </c>
      <c r="S26" s="2" t="str">
        <f ca="1">IF(T26="Output","Attività","A"&amp;MID(T26,1,FIND(".",T26)-1)&amp;" - "&amp;INDEX(Riferimenti!$BB$2:$BB$41,V26))</f>
        <v>Attività</v>
      </c>
      <c r="T26" s="2" t="str">
        <f ca="1">IF(OR(W26=FALSE,'Output Progetto'!U26=TRUE),"Output",'Output Progetto'!B26&amp;" - "&amp;'Output Progetto'!D26)</f>
        <v>Output</v>
      </c>
      <c r="U26" s="2" t="str">
        <f ca="1">IF(S26="Attività","Risultato Atteso",VLOOKUP(MID(S26,1,FIND(" ",S26)-1),Riferimenti!$BZ$2:$CE$41,4,0))</f>
        <v>Risultato Atteso</v>
      </c>
      <c r="V26" s="2">
        <f t="shared" si="1"/>
        <v>2</v>
      </c>
      <c r="W26" s="2" t="b">
        <f ca="1">IF(MID(VLOOKUP(MID("A"&amp;MID('Output Progetto'!B26&amp;" - "&amp;'Output Progetto'!D26,1,FIND(".",'Output Progetto'!B26&amp;" - "&amp;'Output Progetto'!D26)-1)&amp;" - "&amp;INDEX(Riferimenti!$BB$2:$BB$41,1),1,FIND(" ","A"&amp;MID('Output Progetto'!B26&amp;" - "&amp;'Output Progetto'!D26,1,FIND(".",'Output Progetto'!B26&amp;" - "&amp;'Output Progetto'!D26)-1)&amp;" - "&amp;INDEX(Riferimenti!$BB$2:$BB$41,1))-1),Riferimenti!$BZ$2:$CE$41,3,0),1,2)="LT",FALSE,TRUE)</f>
        <v>0</v>
      </c>
    </row>
    <row r="27" spans="2:23" ht="12.75" x14ac:dyDescent="0.2">
      <c r="B27" s="42"/>
      <c r="C27" s="42"/>
      <c r="D27" s="42"/>
      <c r="E27" s="64"/>
      <c r="F27" s="64"/>
      <c r="G27" s="42"/>
      <c r="P27" s="2" t="str">
        <f ca="1">IF(S27="Attività","Obiettivi generali",VLOOKUP(MID(S27,1,FIND(" ",S27)-1),Riferimenti!$BZ$2:$CE$41,5,0))</f>
        <v>Obiettivi generali</v>
      </c>
      <c r="Q27" s="2" t="str">
        <f ca="1">IF(S27="Attività","Obiettivi operativi",VLOOKUP(MID(S27,1,FIND(" ",S27)-1),Riferimenti!$BZ$2:$CE$41,6,0))</f>
        <v>Obiettivi operativi</v>
      </c>
      <c r="R27" s="2" t="str">
        <f ca="1">IF(S27="Attività","Linee Intervento",VLOOKUP(MID(S27,1,FIND(" ",S27)-1),Riferimenti!$BZ$2:$CE$41,3,0))</f>
        <v>Linee Intervento</v>
      </c>
      <c r="S27" s="2" t="str">
        <f ca="1">IF(T27="Output","Attività","A"&amp;MID(T27,1,FIND(".",T27)-1)&amp;" - "&amp;INDEX(Riferimenti!$BB$2:$BB$41,V27))</f>
        <v>Attività</v>
      </c>
      <c r="T27" s="2" t="str">
        <f ca="1">IF(OR(W27=FALSE,'Output Progetto'!U27=TRUE),"Output",'Output Progetto'!B27&amp;" - "&amp;'Output Progetto'!D27)</f>
        <v>Output</v>
      </c>
      <c r="U27" s="2" t="str">
        <f ca="1">IF(S27="Attività","Risultato Atteso",VLOOKUP(MID(S27,1,FIND(" ",S27)-1),Riferimenti!$BZ$2:$CE$41,4,0))</f>
        <v>Risultato Atteso</v>
      </c>
      <c r="V27" s="2">
        <f t="shared" si="1"/>
        <v>2</v>
      </c>
      <c r="W27" s="2" t="b">
        <f ca="1">IF(MID(VLOOKUP(MID("A"&amp;MID('Output Progetto'!B27&amp;" - "&amp;'Output Progetto'!D27,1,FIND(".",'Output Progetto'!B27&amp;" - "&amp;'Output Progetto'!D27)-1)&amp;" - "&amp;INDEX(Riferimenti!$BB$2:$BB$41,1),1,FIND(" ","A"&amp;MID('Output Progetto'!B27&amp;" - "&amp;'Output Progetto'!D27,1,FIND(".",'Output Progetto'!B27&amp;" - "&amp;'Output Progetto'!D27)-1)&amp;" - "&amp;INDEX(Riferimenti!$BB$2:$BB$41,1))-1),Riferimenti!$BZ$2:$CE$41,3,0),1,2)="LT",FALSE,TRUE)</f>
        <v>0</v>
      </c>
    </row>
    <row r="28" spans="2:23" ht="12.75" x14ac:dyDescent="0.2">
      <c r="B28" s="42"/>
      <c r="C28" s="42"/>
      <c r="D28" s="42"/>
      <c r="E28" s="64"/>
      <c r="F28" s="64"/>
      <c r="G28" s="42"/>
      <c r="P28" s="2" t="str">
        <f ca="1">IF(S28="Attività","Obiettivi generali",VLOOKUP(MID(S28,1,FIND(" ",S28)-1),Riferimenti!$BZ$2:$CE$41,5,0))</f>
        <v>Obiettivi generali</v>
      </c>
      <c r="Q28" s="2" t="str">
        <f ca="1">IF(S28="Attività","Obiettivi operativi",VLOOKUP(MID(S28,1,FIND(" ",S28)-1),Riferimenti!$BZ$2:$CE$41,6,0))</f>
        <v>Obiettivi operativi</v>
      </c>
      <c r="R28" s="2" t="str">
        <f ca="1">IF(S28="Attività","Linee Intervento",VLOOKUP(MID(S28,1,FIND(" ",S28)-1),Riferimenti!$BZ$2:$CE$41,3,0))</f>
        <v>Linee Intervento</v>
      </c>
      <c r="S28" s="2" t="str">
        <f ca="1">IF(T28="Output","Attività","A"&amp;MID(T28,1,FIND(".",T28)-1)&amp;" - "&amp;INDEX(Riferimenti!$BB$2:$BB$41,V28))</f>
        <v>Attività</v>
      </c>
      <c r="T28" s="2" t="str">
        <f ca="1">IF(OR(W28=FALSE,'Output Progetto'!U28=TRUE),"Output",'Output Progetto'!B28&amp;" - "&amp;'Output Progetto'!D28)</f>
        <v>Output</v>
      </c>
      <c r="U28" s="2" t="str">
        <f ca="1">IF(S28="Attività","Risultato Atteso",VLOOKUP(MID(S28,1,FIND(" ",S28)-1),Riferimenti!$BZ$2:$CE$41,4,0))</f>
        <v>Risultato Atteso</v>
      </c>
      <c r="V28" s="2">
        <f t="shared" si="1"/>
        <v>2</v>
      </c>
      <c r="W28" s="2" t="b">
        <f ca="1">IF(MID(VLOOKUP(MID("A"&amp;MID('Output Progetto'!B28&amp;" - "&amp;'Output Progetto'!D28,1,FIND(".",'Output Progetto'!B28&amp;" - "&amp;'Output Progetto'!D28)-1)&amp;" - "&amp;INDEX(Riferimenti!$BB$2:$BB$41,1),1,FIND(" ","A"&amp;MID('Output Progetto'!B28&amp;" - "&amp;'Output Progetto'!D28,1,FIND(".",'Output Progetto'!B28&amp;" - "&amp;'Output Progetto'!D28)-1)&amp;" - "&amp;INDEX(Riferimenti!$BB$2:$BB$41,1))-1),Riferimenti!$BZ$2:$CE$41,3,0),1,2)="LT",FALSE,TRUE)</f>
        <v>0</v>
      </c>
    </row>
    <row r="29" spans="2:23" ht="12.75" x14ac:dyDescent="0.2">
      <c r="B29" s="42"/>
      <c r="C29" s="42"/>
      <c r="D29" s="42"/>
      <c r="E29" s="64"/>
      <c r="F29" s="64"/>
      <c r="G29" s="42"/>
      <c r="P29" s="2" t="str">
        <f ca="1">IF(S29="Attività","Obiettivi generali",VLOOKUP(MID(S29,1,FIND(" ",S29)-1),Riferimenti!$BZ$2:$CE$41,5,0))</f>
        <v>Obiettivi generali</v>
      </c>
      <c r="Q29" s="2" t="str">
        <f ca="1">IF(S29="Attività","Obiettivi operativi",VLOOKUP(MID(S29,1,FIND(" ",S29)-1),Riferimenti!$BZ$2:$CE$41,6,0))</f>
        <v>Obiettivi operativi</v>
      </c>
      <c r="R29" s="2" t="str">
        <f ca="1">IF(S29="Attività","Linee Intervento",VLOOKUP(MID(S29,1,FIND(" ",S29)-1),Riferimenti!$BZ$2:$CE$41,3,0))</f>
        <v>Linee Intervento</v>
      </c>
      <c r="S29" s="2" t="str">
        <f ca="1">IF(T29="Output","Attività","A"&amp;MID(T29,1,FIND(".",T29)-1)&amp;" - "&amp;INDEX(Riferimenti!$BB$2:$BB$41,V29))</f>
        <v>Attività</v>
      </c>
      <c r="T29" s="2" t="str">
        <f ca="1">IF(OR(W29=FALSE,'Output Progetto'!U29=TRUE),"Output",'Output Progetto'!B29&amp;" - "&amp;'Output Progetto'!D29)</f>
        <v>Output</v>
      </c>
      <c r="U29" s="2" t="str">
        <f ca="1">IF(S29="Attività","Risultato Atteso",VLOOKUP(MID(S29,1,FIND(" ",S29)-1),Riferimenti!$BZ$2:$CE$41,4,0))</f>
        <v>Risultato Atteso</v>
      </c>
      <c r="V29" s="2">
        <f t="shared" si="1"/>
        <v>2</v>
      </c>
      <c r="W29" s="2" t="b">
        <f ca="1">IF(MID(VLOOKUP(MID("A"&amp;MID('Output Progetto'!B29&amp;" - "&amp;'Output Progetto'!D29,1,FIND(".",'Output Progetto'!B29&amp;" - "&amp;'Output Progetto'!D29)-1)&amp;" - "&amp;INDEX(Riferimenti!$BB$2:$BB$41,1),1,FIND(" ","A"&amp;MID('Output Progetto'!B29&amp;" - "&amp;'Output Progetto'!D29,1,FIND(".",'Output Progetto'!B29&amp;" - "&amp;'Output Progetto'!D29)-1)&amp;" - "&amp;INDEX(Riferimenti!$BB$2:$BB$41,1))-1),Riferimenti!$BZ$2:$CE$41,3,0),1,2)="LT",FALSE,TRUE)</f>
        <v>0</v>
      </c>
    </row>
    <row r="30" spans="2:23" ht="12.75" x14ac:dyDescent="0.2">
      <c r="B30" s="42"/>
      <c r="C30" s="42"/>
      <c r="D30" s="42"/>
      <c r="E30" s="64"/>
      <c r="F30" s="64"/>
      <c r="G30" s="42"/>
      <c r="P30" s="2" t="str">
        <f ca="1">IF(S30="Attività","Obiettivi generali",VLOOKUP(MID(S30,1,FIND(" ",S30)-1),Riferimenti!$BZ$2:$CE$41,5,0))</f>
        <v>Obiettivi generali</v>
      </c>
      <c r="Q30" s="2" t="str">
        <f ca="1">IF(S30="Attività","Obiettivi operativi",VLOOKUP(MID(S30,1,FIND(" ",S30)-1),Riferimenti!$BZ$2:$CE$41,6,0))</f>
        <v>Obiettivi operativi</v>
      </c>
      <c r="R30" s="2" t="str">
        <f ca="1">IF(S30="Attività","Linee Intervento",VLOOKUP(MID(S30,1,FIND(" ",S30)-1),Riferimenti!$BZ$2:$CE$41,3,0))</f>
        <v>Linee Intervento</v>
      </c>
      <c r="S30" s="2" t="str">
        <f ca="1">IF(T30="Output","Attività","A"&amp;MID(T30,1,FIND(".",T30)-1)&amp;" - "&amp;INDEX(Riferimenti!$BB$2:$BB$41,V30))</f>
        <v>Attività</v>
      </c>
      <c r="T30" s="2" t="str">
        <f ca="1">IF(OR(W30=FALSE,'Output Progetto'!U30=TRUE),"Output",'Output Progetto'!B30&amp;" - "&amp;'Output Progetto'!D30)</f>
        <v>Output</v>
      </c>
      <c r="U30" s="2" t="str">
        <f ca="1">IF(S30="Attività","Risultato Atteso",VLOOKUP(MID(S30,1,FIND(" ",S30)-1),Riferimenti!$BZ$2:$CE$41,4,0))</f>
        <v>Risultato Atteso</v>
      </c>
      <c r="V30" s="2">
        <f t="shared" si="1"/>
        <v>2</v>
      </c>
      <c r="W30" s="2" t="b">
        <f ca="1">IF(MID(VLOOKUP(MID("A"&amp;MID('Output Progetto'!B30&amp;" - "&amp;'Output Progetto'!D30,1,FIND(".",'Output Progetto'!B30&amp;" - "&amp;'Output Progetto'!D30)-1)&amp;" - "&amp;INDEX(Riferimenti!$BB$2:$BB$41,1),1,FIND(" ","A"&amp;MID('Output Progetto'!B30&amp;" - "&amp;'Output Progetto'!D30,1,FIND(".",'Output Progetto'!B30&amp;" - "&amp;'Output Progetto'!D30)-1)&amp;" - "&amp;INDEX(Riferimenti!$BB$2:$BB$41,1))-1),Riferimenti!$BZ$2:$CE$41,3,0),1,2)="LT",FALSE,TRUE)</f>
        <v>0</v>
      </c>
    </row>
    <row r="31" spans="2:23" ht="12.75" x14ac:dyDescent="0.2">
      <c r="B31" s="42"/>
      <c r="C31" s="42"/>
      <c r="D31" s="42"/>
      <c r="E31" s="64"/>
      <c r="F31" s="64"/>
      <c r="G31" s="42"/>
      <c r="P31" s="2" t="str">
        <f ca="1">IF(S31="Attività","Obiettivi generali",VLOOKUP(MID(S31,1,FIND(" ",S31)-1),Riferimenti!$BZ$2:$CE$41,5,0))</f>
        <v>Obiettivi generali</v>
      </c>
      <c r="Q31" s="2" t="str">
        <f ca="1">IF(S31="Attività","Obiettivi operativi",VLOOKUP(MID(S31,1,FIND(" ",S31)-1),Riferimenti!$BZ$2:$CE$41,6,0))</f>
        <v>Obiettivi operativi</v>
      </c>
      <c r="R31" s="2" t="str">
        <f ca="1">IF(S31="Attività","Linee Intervento",VLOOKUP(MID(S31,1,FIND(" ",S31)-1),Riferimenti!$BZ$2:$CE$41,3,0))</f>
        <v>Linee Intervento</v>
      </c>
      <c r="S31" s="2" t="str">
        <f ca="1">IF(T31="Output","Attività","A"&amp;MID(T31,1,FIND(".",T31)-1)&amp;" - "&amp;INDEX(Riferimenti!$BB$2:$BB$41,V31))</f>
        <v>Attività</v>
      </c>
      <c r="T31" s="2" t="str">
        <f ca="1">IF(OR(W31=FALSE,'Output Progetto'!U31=TRUE),"Output",'Output Progetto'!B31&amp;" - "&amp;'Output Progetto'!D31)</f>
        <v>Output</v>
      </c>
      <c r="U31" s="2" t="str">
        <f ca="1">IF(S31="Attività","Risultato Atteso",VLOOKUP(MID(S31,1,FIND(" ",S31)-1),Riferimenti!$BZ$2:$CE$41,4,0))</f>
        <v>Risultato Atteso</v>
      </c>
      <c r="V31" s="2">
        <f t="shared" si="1"/>
        <v>2</v>
      </c>
      <c r="W31" s="2" t="b">
        <f ca="1">IF(MID(VLOOKUP(MID("A"&amp;MID('Output Progetto'!B31&amp;" - "&amp;'Output Progetto'!D31,1,FIND(".",'Output Progetto'!B31&amp;" - "&amp;'Output Progetto'!D31)-1)&amp;" - "&amp;INDEX(Riferimenti!$BB$2:$BB$41,1),1,FIND(" ","A"&amp;MID('Output Progetto'!B31&amp;" - "&amp;'Output Progetto'!D31,1,FIND(".",'Output Progetto'!B31&amp;" - "&amp;'Output Progetto'!D31)-1)&amp;" - "&amp;INDEX(Riferimenti!$BB$2:$BB$41,1))-1),Riferimenti!$BZ$2:$CE$41,3,0),1,2)="LT",FALSE,TRUE)</f>
        <v>0</v>
      </c>
    </row>
    <row r="32" spans="2:23" ht="12.75" x14ac:dyDescent="0.2">
      <c r="B32" s="42"/>
      <c r="C32" s="42"/>
      <c r="D32" s="42"/>
      <c r="E32" s="64"/>
      <c r="F32" s="64"/>
      <c r="G32" s="42"/>
      <c r="P32" s="2" t="str">
        <f ca="1">IF(S32="Attività","Obiettivi generali",VLOOKUP(MID(S32,1,FIND(" ",S32)-1),Riferimenti!$BZ$2:$CE$41,5,0))</f>
        <v>Obiettivi generali</v>
      </c>
      <c r="Q32" s="2" t="str">
        <f ca="1">IF(S32="Attività","Obiettivi operativi",VLOOKUP(MID(S32,1,FIND(" ",S32)-1),Riferimenti!$BZ$2:$CE$41,6,0))</f>
        <v>Obiettivi operativi</v>
      </c>
      <c r="R32" s="2" t="str">
        <f ca="1">IF(S32="Attività","Linee Intervento",VLOOKUP(MID(S32,1,FIND(" ",S32)-1),Riferimenti!$BZ$2:$CE$41,3,0))</f>
        <v>Linee Intervento</v>
      </c>
      <c r="S32" s="2" t="str">
        <f ca="1">IF(T32="Output","Attività","A"&amp;MID(T32,1,FIND(".",T32)-1)&amp;" - "&amp;INDEX(Riferimenti!$BB$2:$BB$41,V32))</f>
        <v>Attività</v>
      </c>
      <c r="T32" s="2" t="str">
        <f ca="1">IF(OR(W32=FALSE,'Output Progetto'!U32=TRUE),"Output",'Output Progetto'!B32&amp;" - "&amp;'Output Progetto'!D32)</f>
        <v>Output</v>
      </c>
      <c r="U32" s="2" t="str">
        <f ca="1">IF(S32="Attività","Risultato Atteso",VLOOKUP(MID(S32,1,FIND(" ",S32)-1),Riferimenti!$BZ$2:$CE$41,4,0))</f>
        <v>Risultato Atteso</v>
      </c>
      <c r="V32" s="2">
        <f t="shared" si="1"/>
        <v>3</v>
      </c>
      <c r="W32" s="2" t="b">
        <f ca="1">IF(MID(VLOOKUP(MID("A"&amp;MID('Output Progetto'!B32&amp;" - "&amp;'Output Progetto'!D32,1,FIND(".",'Output Progetto'!B32&amp;" - "&amp;'Output Progetto'!D32)-1)&amp;" - "&amp;INDEX(Riferimenti!$BB$2:$BB$41,1),1,FIND(" ","A"&amp;MID('Output Progetto'!B32&amp;" - "&amp;'Output Progetto'!D32,1,FIND(".",'Output Progetto'!B32&amp;" - "&amp;'Output Progetto'!D32)-1)&amp;" - "&amp;INDEX(Riferimenti!$BB$2:$BB$41,1))-1),Riferimenti!$BZ$2:$CE$41,3,0),1,2)="LT",FALSE,TRUE)</f>
        <v>1</v>
      </c>
    </row>
    <row r="33" spans="2:23" ht="12.75" x14ac:dyDescent="0.2">
      <c r="B33" s="42"/>
      <c r="C33" s="42"/>
      <c r="D33" s="42"/>
      <c r="E33" s="64"/>
      <c r="F33" s="64"/>
      <c r="G33" s="42"/>
      <c r="P33" s="2" t="str">
        <f ca="1">IF(S33="Attività","Obiettivi generali",VLOOKUP(MID(S33,1,FIND(" ",S33)-1),Riferimenti!$BZ$2:$CE$41,5,0))</f>
        <v>Obiettivi generali</v>
      </c>
      <c r="Q33" s="2" t="str">
        <f ca="1">IF(S33="Attività","Obiettivi operativi",VLOOKUP(MID(S33,1,FIND(" ",S33)-1),Riferimenti!$BZ$2:$CE$41,6,0))</f>
        <v>Obiettivi operativi</v>
      </c>
      <c r="R33" s="2" t="str">
        <f ca="1">IF(S33="Attività","Linee Intervento",VLOOKUP(MID(S33,1,FIND(" ",S33)-1),Riferimenti!$BZ$2:$CE$41,3,0))</f>
        <v>Linee Intervento</v>
      </c>
      <c r="S33" s="2" t="str">
        <f ca="1">IF(T33="Output","Attività","A"&amp;MID(T33,1,FIND(".",T33)-1)&amp;" - "&amp;INDEX(Riferimenti!$BB$2:$BB$41,V33))</f>
        <v>Attività</v>
      </c>
      <c r="T33" s="2" t="str">
        <f ca="1">IF(OR(W33=FALSE,'Output Progetto'!U33=TRUE),"Output",'Output Progetto'!B33&amp;" - "&amp;'Output Progetto'!D33)</f>
        <v>Output</v>
      </c>
      <c r="U33" s="2" t="str">
        <f ca="1">IF(S33="Attività","Risultato Atteso",VLOOKUP(MID(S33,1,FIND(" ",S33)-1),Riferimenti!$BZ$2:$CE$41,4,0))</f>
        <v>Risultato Atteso</v>
      </c>
      <c r="V33" s="2">
        <f t="shared" si="1"/>
        <v>3</v>
      </c>
      <c r="W33" s="2" t="b">
        <f ca="1">IF(MID(VLOOKUP(MID("A"&amp;MID('Output Progetto'!B33&amp;" - "&amp;'Output Progetto'!D33,1,FIND(".",'Output Progetto'!B33&amp;" - "&amp;'Output Progetto'!D33)-1)&amp;" - "&amp;INDEX(Riferimenti!$BB$2:$BB$41,1),1,FIND(" ","A"&amp;MID('Output Progetto'!B33&amp;" - "&amp;'Output Progetto'!D33,1,FIND(".",'Output Progetto'!B33&amp;" - "&amp;'Output Progetto'!D33)-1)&amp;" - "&amp;INDEX(Riferimenti!$BB$2:$BB$41,1))-1),Riferimenti!$BZ$2:$CE$41,3,0),1,2)="LT",FALSE,TRUE)</f>
        <v>1</v>
      </c>
    </row>
    <row r="34" spans="2:23" ht="12.75" x14ac:dyDescent="0.2">
      <c r="B34" s="42"/>
      <c r="C34" s="42"/>
      <c r="D34" s="42"/>
      <c r="E34" s="64"/>
      <c r="F34" s="64"/>
      <c r="G34" s="42"/>
      <c r="P34" s="2" t="str">
        <f ca="1">IF(S34="Attività","Obiettivi generali",VLOOKUP(MID(S34,1,FIND(" ",S34)-1),Riferimenti!$BZ$2:$CE$41,5,0))</f>
        <v>Obiettivi generali</v>
      </c>
      <c r="Q34" s="2" t="str">
        <f ca="1">IF(S34="Attività","Obiettivi operativi",VLOOKUP(MID(S34,1,FIND(" ",S34)-1),Riferimenti!$BZ$2:$CE$41,6,0))</f>
        <v>Obiettivi operativi</v>
      </c>
      <c r="R34" s="2" t="str">
        <f ca="1">IF(S34="Attività","Linee Intervento",VLOOKUP(MID(S34,1,FIND(" ",S34)-1),Riferimenti!$BZ$2:$CE$41,3,0))</f>
        <v>Linee Intervento</v>
      </c>
      <c r="S34" s="2" t="str">
        <f ca="1">IF(T34="Output","Attività","A"&amp;MID(T34,1,FIND(".",T34)-1)&amp;" - "&amp;INDEX(Riferimenti!$BB$2:$BB$41,V34))</f>
        <v>Attività</v>
      </c>
      <c r="T34" s="2" t="str">
        <f ca="1">IF(OR(W34=FALSE,'Output Progetto'!U34=TRUE),"Output",'Output Progetto'!B34&amp;" - "&amp;'Output Progetto'!D34)</f>
        <v>Output</v>
      </c>
      <c r="U34" s="2" t="str">
        <f ca="1">IF(S34="Attività","Risultato Atteso",VLOOKUP(MID(S34,1,FIND(" ",S34)-1),Riferimenti!$BZ$2:$CE$41,4,0))</f>
        <v>Risultato Atteso</v>
      </c>
      <c r="V34" s="2">
        <f t="shared" si="1"/>
        <v>3</v>
      </c>
      <c r="W34" s="2" t="b">
        <f ca="1">IF(MID(VLOOKUP(MID("A"&amp;MID('Output Progetto'!B34&amp;" - "&amp;'Output Progetto'!D34,1,FIND(".",'Output Progetto'!B34&amp;" - "&amp;'Output Progetto'!D34)-1)&amp;" - "&amp;INDEX(Riferimenti!$BB$2:$BB$41,1),1,FIND(" ","A"&amp;MID('Output Progetto'!B34&amp;" - "&amp;'Output Progetto'!D34,1,FIND(".",'Output Progetto'!B34&amp;" - "&amp;'Output Progetto'!D34)-1)&amp;" - "&amp;INDEX(Riferimenti!$BB$2:$BB$41,1))-1),Riferimenti!$BZ$2:$CE$41,3,0),1,2)="LT",FALSE,TRUE)</f>
        <v>1</v>
      </c>
    </row>
    <row r="35" spans="2:23" ht="12.75" x14ac:dyDescent="0.2">
      <c r="B35" s="42"/>
      <c r="C35" s="42"/>
      <c r="D35" s="42"/>
      <c r="E35" s="64"/>
      <c r="F35" s="64"/>
      <c r="G35" s="42"/>
      <c r="P35" s="2" t="str">
        <f ca="1">IF(S35="Attività","Obiettivi generali",VLOOKUP(MID(S35,1,FIND(" ",S35)-1),Riferimenti!$BZ$2:$CE$41,5,0))</f>
        <v>Obiettivi generali</v>
      </c>
      <c r="Q35" s="2" t="str">
        <f ca="1">IF(S35="Attività","Obiettivi operativi",VLOOKUP(MID(S35,1,FIND(" ",S35)-1),Riferimenti!$BZ$2:$CE$41,6,0))</f>
        <v>Obiettivi operativi</v>
      </c>
      <c r="R35" s="2" t="str">
        <f ca="1">IF(S35="Attività","Linee Intervento",VLOOKUP(MID(S35,1,FIND(" ",S35)-1),Riferimenti!$BZ$2:$CE$41,3,0))</f>
        <v>Linee Intervento</v>
      </c>
      <c r="S35" s="2" t="str">
        <f ca="1">IF(T35="Output","Attività","A"&amp;MID(T35,1,FIND(".",T35)-1)&amp;" - "&amp;INDEX(Riferimenti!$BB$2:$BB$41,V35))</f>
        <v>Attività</v>
      </c>
      <c r="T35" s="2" t="str">
        <f ca="1">IF(OR(W35=FALSE,'Output Progetto'!U35=TRUE),"Output",'Output Progetto'!B35&amp;" - "&amp;'Output Progetto'!D35)</f>
        <v>Output</v>
      </c>
      <c r="U35" s="2" t="str">
        <f ca="1">IF(S35="Attività","Risultato Atteso",VLOOKUP(MID(S35,1,FIND(" ",S35)-1),Riferimenti!$BZ$2:$CE$41,4,0))</f>
        <v>Risultato Atteso</v>
      </c>
      <c r="V35" s="2">
        <f t="shared" si="1"/>
        <v>3</v>
      </c>
      <c r="W35" s="2" t="b">
        <f ca="1">IF(MID(VLOOKUP(MID("A"&amp;MID('Output Progetto'!B35&amp;" - "&amp;'Output Progetto'!D35,1,FIND(".",'Output Progetto'!B35&amp;" - "&amp;'Output Progetto'!D35)-1)&amp;" - "&amp;INDEX(Riferimenti!$BB$2:$BB$41,1),1,FIND(" ","A"&amp;MID('Output Progetto'!B35&amp;" - "&amp;'Output Progetto'!D35,1,FIND(".",'Output Progetto'!B35&amp;" - "&amp;'Output Progetto'!D35)-1)&amp;" - "&amp;INDEX(Riferimenti!$BB$2:$BB$41,1))-1),Riferimenti!$BZ$2:$CE$41,3,0),1,2)="LT",FALSE,TRUE)</f>
        <v>1</v>
      </c>
    </row>
    <row r="36" spans="2:23" ht="12.75" x14ac:dyDescent="0.2">
      <c r="B36" s="42"/>
      <c r="C36" s="42"/>
      <c r="D36" s="42"/>
      <c r="E36" s="64"/>
      <c r="F36" s="64"/>
      <c r="G36" s="42"/>
      <c r="P36" s="2" t="str">
        <f ca="1">IF(S36="Attività","Obiettivi generali",VLOOKUP(MID(S36,1,FIND(" ",S36)-1),Riferimenti!$BZ$2:$CE$41,5,0))</f>
        <v>Obiettivi generali</v>
      </c>
      <c r="Q36" s="2" t="str">
        <f ca="1">IF(S36="Attività","Obiettivi operativi",VLOOKUP(MID(S36,1,FIND(" ",S36)-1),Riferimenti!$BZ$2:$CE$41,6,0))</f>
        <v>Obiettivi operativi</v>
      </c>
      <c r="R36" s="2" t="str">
        <f ca="1">IF(S36="Attività","Linee Intervento",VLOOKUP(MID(S36,1,FIND(" ",S36)-1),Riferimenti!$BZ$2:$CE$41,3,0))</f>
        <v>Linee Intervento</v>
      </c>
      <c r="S36" s="2" t="str">
        <f ca="1">IF(T36="Output","Attività","A"&amp;MID(T36,1,FIND(".",T36)-1)&amp;" - "&amp;INDEX(Riferimenti!$BB$2:$BB$41,V36))</f>
        <v>Attività</v>
      </c>
      <c r="T36" s="2" t="str">
        <f ca="1">IF(OR(W36=FALSE,'Output Progetto'!U36=TRUE),"Output",'Output Progetto'!B36&amp;" - "&amp;'Output Progetto'!D36)</f>
        <v>Output</v>
      </c>
      <c r="U36" s="2" t="str">
        <f ca="1">IF(S36="Attività","Risultato Atteso",VLOOKUP(MID(S36,1,FIND(" ",S36)-1),Riferimenti!$BZ$2:$CE$41,4,0))</f>
        <v>Risultato Atteso</v>
      </c>
      <c r="V36" s="2">
        <f t="shared" si="1"/>
        <v>3</v>
      </c>
      <c r="W36" s="2" t="b">
        <f ca="1">IF(MID(VLOOKUP(MID("A"&amp;MID('Output Progetto'!B36&amp;" - "&amp;'Output Progetto'!D36,1,FIND(".",'Output Progetto'!B36&amp;" - "&amp;'Output Progetto'!D36)-1)&amp;" - "&amp;INDEX(Riferimenti!$BB$2:$BB$41,1),1,FIND(" ","A"&amp;MID('Output Progetto'!B36&amp;" - "&amp;'Output Progetto'!D36,1,FIND(".",'Output Progetto'!B36&amp;" - "&amp;'Output Progetto'!D36)-1)&amp;" - "&amp;INDEX(Riferimenti!$BB$2:$BB$41,1))-1),Riferimenti!$BZ$2:$CE$41,3,0),1,2)="LT",FALSE,TRUE)</f>
        <v>1</v>
      </c>
    </row>
    <row r="37" spans="2:23" ht="12.75" x14ac:dyDescent="0.2">
      <c r="B37" s="42"/>
      <c r="C37" s="42"/>
      <c r="D37" s="42"/>
      <c r="E37" s="64"/>
      <c r="F37" s="64"/>
      <c r="G37" s="42"/>
      <c r="P37" s="2" t="str">
        <f ca="1">IF(S37="Attività","Obiettivi generali",VLOOKUP(MID(S37,1,FIND(" ",S37)-1),Riferimenti!$BZ$2:$CE$41,5,0))</f>
        <v>Obiettivi generali</v>
      </c>
      <c r="Q37" s="2" t="str">
        <f ca="1">IF(S37="Attività","Obiettivi operativi",VLOOKUP(MID(S37,1,FIND(" ",S37)-1),Riferimenti!$BZ$2:$CE$41,6,0))</f>
        <v>Obiettivi operativi</v>
      </c>
      <c r="R37" s="2" t="str">
        <f ca="1">IF(S37="Attività","Linee Intervento",VLOOKUP(MID(S37,1,FIND(" ",S37)-1),Riferimenti!$BZ$2:$CE$41,3,0))</f>
        <v>Linee Intervento</v>
      </c>
      <c r="S37" s="2" t="str">
        <f ca="1">IF(T37="Output","Attività","A"&amp;MID(T37,1,FIND(".",T37)-1)&amp;" - "&amp;INDEX(Riferimenti!$BB$2:$BB$41,V37))</f>
        <v>Attività</v>
      </c>
      <c r="T37" s="2" t="str">
        <f ca="1">IF(OR(W37=FALSE,'Output Progetto'!U37=TRUE),"Output",'Output Progetto'!B37&amp;" - "&amp;'Output Progetto'!D37)</f>
        <v>Output</v>
      </c>
      <c r="U37" s="2" t="str">
        <f ca="1">IF(S37="Attività","Risultato Atteso",VLOOKUP(MID(S37,1,FIND(" ",S37)-1),Riferimenti!$BZ$2:$CE$41,4,0))</f>
        <v>Risultato Atteso</v>
      </c>
      <c r="V37" s="2">
        <f t="shared" si="1"/>
        <v>3</v>
      </c>
      <c r="W37" s="2" t="b">
        <f ca="1">IF(MID(VLOOKUP(MID("A"&amp;MID('Output Progetto'!B37&amp;" - "&amp;'Output Progetto'!D37,1,FIND(".",'Output Progetto'!B37&amp;" - "&amp;'Output Progetto'!D37)-1)&amp;" - "&amp;INDEX(Riferimenti!$BB$2:$BB$41,1),1,FIND(" ","A"&amp;MID('Output Progetto'!B37&amp;" - "&amp;'Output Progetto'!D37,1,FIND(".",'Output Progetto'!B37&amp;" - "&amp;'Output Progetto'!D37)-1)&amp;" - "&amp;INDEX(Riferimenti!$BB$2:$BB$41,1))-1),Riferimenti!$BZ$2:$CE$41,3,0),1,2)="LT",FALSE,TRUE)</f>
        <v>1</v>
      </c>
    </row>
    <row r="38" spans="2:23" ht="12.75" x14ac:dyDescent="0.2">
      <c r="B38" s="42"/>
      <c r="C38" s="42"/>
      <c r="D38" s="42"/>
      <c r="E38" s="64"/>
      <c r="F38" s="64"/>
      <c r="G38" s="42"/>
      <c r="P38" s="2" t="str">
        <f ca="1">IF(S38="Attività","Obiettivi generali",VLOOKUP(MID(S38,1,FIND(" ",S38)-1),Riferimenti!$BZ$2:$CE$41,5,0))</f>
        <v>Obiettivi generali</v>
      </c>
      <c r="Q38" s="2" t="str">
        <f ca="1">IF(S38="Attività","Obiettivi operativi",VLOOKUP(MID(S38,1,FIND(" ",S38)-1),Riferimenti!$BZ$2:$CE$41,6,0))</f>
        <v>Obiettivi operativi</v>
      </c>
      <c r="R38" s="2" t="str">
        <f ca="1">IF(S38="Attività","Linee Intervento",VLOOKUP(MID(S38,1,FIND(" ",S38)-1),Riferimenti!$BZ$2:$CE$41,3,0))</f>
        <v>Linee Intervento</v>
      </c>
      <c r="S38" s="2" t="str">
        <f ca="1">IF(T38="Output","Attività","A"&amp;MID(T38,1,FIND(".",T38)-1)&amp;" - "&amp;INDEX(Riferimenti!$BB$2:$BB$41,V38))</f>
        <v>Attività</v>
      </c>
      <c r="T38" s="2" t="str">
        <f ca="1">IF(OR(W38=FALSE,'Output Progetto'!U38=TRUE),"Output",'Output Progetto'!B38&amp;" - "&amp;'Output Progetto'!D38)</f>
        <v>Output</v>
      </c>
      <c r="U38" s="2" t="str">
        <f ca="1">IF(S38="Attività","Risultato Atteso",VLOOKUP(MID(S38,1,FIND(" ",S38)-1),Riferimenti!$BZ$2:$CE$41,4,0))</f>
        <v>Risultato Atteso</v>
      </c>
      <c r="V38" s="2">
        <f t="shared" si="1"/>
        <v>3</v>
      </c>
      <c r="W38" s="2" t="b">
        <f ca="1">IF(MID(VLOOKUP(MID("A"&amp;MID('Output Progetto'!B38&amp;" - "&amp;'Output Progetto'!D38,1,FIND(".",'Output Progetto'!B38&amp;" - "&amp;'Output Progetto'!D38)-1)&amp;" - "&amp;INDEX(Riferimenti!$BB$2:$BB$41,1),1,FIND(" ","A"&amp;MID('Output Progetto'!B38&amp;" - "&amp;'Output Progetto'!D38,1,FIND(".",'Output Progetto'!B38&amp;" - "&amp;'Output Progetto'!D38)-1)&amp;" - "&amp;INDEX(Riferimenti!$BB$2:$BB$41,1))-1),Riferimenti!$BZ$2:$CE$41,3,0),1,2)="LT",FALSE,TRUE)</f>
        <v>1</v>
      </c>
    </row>
    <row r="39" spans="2:23" ht="12.75" x14ac:dyDescent="0.2">
      <c r="B39" s="42"/>
      <c r="C39" s="42"/>
      <c r="D39" s="42"/>
      <c r="E39" s="64"/>
      <c r="F39" s="64"/>
      <c r="G39" s="42"/>
      <c r="P39" s="2" t="str">
        <f ca="1">IF(S39="Attività","Obiettivi generali",VLOOKUP(MID(S39,1,FIND(" ",S39)-1),Riferimenti!$BZ$2:$CE$41,5,0))</f>
        <v>Obiettivi generali</v>
      </c>
      <c r="Q39" s="2" t="str">
        <f ca="1">IF(S39="Attività","Obiettivi operativi",VLOOKUP(MID(S39,1,FIND(" ",S39)-1),Riferimenti!$BZ$2:$CE$41,6,0))</f>
        <v>Obiettivi operativi</v>
      </c>
      <c r="R39" s="2" t="str">
        <f ca="1">IF(S39="Attività","Linee Intervento",VLOOKUP(MID(S39,1,FIND(" ",S39)-1),Riferimenti!$BZ$2:$CE$41,3,0))</f>
        <v>Linee Intervento</v>
      </c>
      <c r="S39" s="2" t="str">
        <f ca="1">IF(T39="Output","Attività","A"&amp;MID(T39,1,FIND(".",T39)-1)&amp;" - "&amp;INDEX(Riferimenti!$BB$2:$BB$41,V39))</f>
        <v>Attività</v>
      </c>
      <c r="T39" s="2" t="str">
        <f ca="1">IF(OR(W39=FALSE,'Output Progetto'!U39=TRUE),"Output",'Output Progetto'!B39&amp;" - "&amp;'Output Progetto'!D39)</f>
        <v>Output</v>
      </c>
      <c r="U39" s="2" t="str">
        <f ca="1">IF(S39="Attività","Risultato Atteso",VLOOKUP(MID(S39,1,FIND(" ",S39)-1),Riferimenti!$BZ$2:$CE$41,4,0))</f>
        <v>Risultato Atteso</v>
      </c>
      <c r="V39" s="2">
        <f t="shared" si="1"/>
        <v>3</v>
      </c>
      <c r="W39" s="2" t="b">
        <f ca="1">IF(MID(VLOOKUP(MID("A"&amp;MID('Output Progetto'!B39&amp;" - "&amp;'Output Progetto'!D39,1,FIND(".",'Output Progetto'!B39&amp;" - "&amp;'Output Progetto'!D39)-1)&amp;" - "&amp;INDEX(Riferimenti!$BB$2:$BB$41,1),1,FIND(" ","A"&amp;MID('Output Progetto'!B39&amp;" - "&amp;'Output Progetto'!D39,1,FIND(".",'Output Progetto'!B39&amp;" - "&amp;'Output Progetto'!D39)-1)&amp;" - "&amp;INDEX(Riferimenti!$BB$2:$BB$41,1))-1),Riferimenti!$BZ$2:$CE$41,3,0),1,2)="LT",FALSE,TRUE)</f>
        <v>1</v>
      </c>
    </row>
    <row r="40" spans="2:23" ht="12.75" x14ac:dyDescent="0.2">
      <c r="B40" s="42"/>
      <c r="C40" s="42"/>
      <c r="D40" s="42"/>
      <c r="E40" s="64"/>
      <c r="F40" s="64"/>
      <c r="G40" s="42"/>
      <c r="P40" s="2" t="str">
        <f ca="1">IF(S40="Attività","Obiettivi generali",VLOOKUP(MID(S40,1,FIND(" ",S40)-1),Riferimenti!$BZ$2:$CE$41,5,0))</f>
        <v>Obiettivi generali</v>
      </c>
      <c r="Q40" s="2" t="str">
        <f ca="1">IF(S40="Attività","Obiettivi operativi",VLOOKUP(MID(S40,1,FIND(" ",S40)-1),Riferimenti!$BZ$2:$CE$41,6,0))</f>
        <v>Obiettivi operativi</v>
      </c>
      <c r="R40" s="2" t="str">
        <f ca="1">IF(S40="Attività","Linee Intervento",VLOOKUP(MID(S40,1,FIND(" ",S40)-1),Riferimenti!$BZ$2:$CE$41,3,0))</f>
        <v>Linee Intervento</v>
      </c>
      <c r="S40" s="2" t="str">
        <f ca="1">IF(T40="Output","Attività","A"&amp;MID(T40,1,FIND(".",T40)-1)&amp;" - "&amp;INDEX(Riferimenti!$BB$2:$BB$41,V40))</f>
        <v>Attività</v>
      </c>
      <c r="T40" s="2" t="str">
        <f ca="1">IF(OR(W40=FALSE,'Output Progetto'!U40=TRUE),"Output",'Output Progetto'!B40&amp;" - "&amp;'Output Progetto'!D40)</f>
        <v>Output</v>
      </c>
      <c r="U40" s="2" t="str">
        <f ca="1">IF(S40="Attività","Risultato Atteso",VLOOKUP(MID(S40,1,FIND(" ",S40)-1),Riferimenti!$BZ$2:$CE$41,4,0))</f>
        <v>Risultato Atteso</v>
      </c>
      <c r="V40" s="2">
        <f t="shared" si="1"/>
        <v>3</v>
      </c>
      <c r="W40" s="2" t="b">
        <f ca="1">IF(MID(VLOOKUP(MID("A"&amp;MID('Output Progetto'!B40&amp;" - "&amp;'Output Progetto'!D40,1,FIND(".",'Output Progetto'!B40&amp;" - "&amp;'Output Progetto'!D40)-1)&amp;" - "&amp;INDEX(Riferimenti!$BB$2:$BB$41,1),1,FIND(" ","A"&amp;MID('Output Progetto'!B40&amp;" - "&amp;'Output Progetto'!D40,1,FIND(".",'Output Progetto'!B40&amp;" - "&amp;'Output Progetto'!D40)-1)&amp;" - "&amp;INDEX(Riferimenti!$BB$2:$BB$41,1))-1),Riferimenti!$BZ$2:$CE$41,3,0),1,2)="LT",FALSE,TRUE)</f>
        <v>1</v>
      </c>
    </row>
    <row r="41" spans="2:23" ht="12.75" x14ac:dyDescent="0.2">
      <c r="B41" s="42"/>
      <c r="C41" s="42"/>
      <c r="D41" s="42"/>
      <c r="E41" s="64"/>
      <c r="F41" s="64"/>
      <c r="G41" s="42"/>
      <c r="P41" s="2" t="str">
        <f ca="1">IF(S41="Attività","Obiettivi generali",VLOOKUP(MID(S41,1,FIND(" ",S41)-1),Riferimenti!$BZ$2:$CE$41,5,0))</f>
        <v>Obiettivi generali</v>
      </c>
      <c r="Q41" s="2" t="str">
        <f ca="1">IF(S41="Attività","Obiettivi operativi",VLOOKUP(MID(S41,1,FIND(" ",S41)-1),Riferimenti!$BZ$2:$CE$41,6,0))</f>
        <v>Obiettivi operativi</v>
      </c>
      <c r="R41" s="2" t="str">
        <f ca="1">IF(S41="Attività","Linee Intervento",VLOOKUP(MID(S41,1,FIND(" ",S41)-1),Riferimenti!$BZ$2:$CE$41,3,0))</f>
        <v>Linee Intervento</v>
      </c>
      <c r="S41" s="2" t="str">
        <f ca="1">IF(T41="Output","Attività","A"&amp;MID(T41,1,FIND(".",T41)-1)&amp;" - "&amp;INDEX(Riferimenti!$BB$2:$BB$41,V41))</f>
        <v>Attività</v>
      </c>
      <c r="T41" s="2" t="str">
        <f ca="1">IF(OR(W41=FALSE,'Output Progetto'!U41=TRUE),"Output",'Output Progetto'!B41&amp;" - "&amp;'Output Progetto'!D41)</f>
        <v>Output</v>
      </c>
      <c r="U41" s="2" t="str">
        <f ca="1">IF(S41="Attività","Risultato Atteso",VLOOKUP(MID(S41,1,FIND(" ",S41)-1),Riferimenti!$BZ$2:$CE$41,4,0))</f>
        <v>Risultato Atteso</v>
      </c>
      <c r="V41" s="2">
        <f t="shared" si="1"/>
        <v>3</v>
      </c>
      <c r="W41" s="2" t="b">
        <f ca="1">IF(MID(VLOOKUP(MID("A"&amp;MID('Output Progetto'!B41&amp;" - "&amp;'Output Progetto'!D41,1,FIND(".",'Output Progetto'!B41&amp;" - "&amp;'Output Progetto'!D41)-1)&amp;" - "&amp;INDEX(Riferimenti!$BB$2:$BB$41,1),1,FIND(" ","A"&amp;MID('Output Progetto'!B41&amp;" - "&amp;'Output Progetto'!D41,1,FIND(".",'Output Progetto'!B41&amp;" - "&amp;'Output Progetto'!D41)-1)&amp;" - "&amp;INDEX(Riferimenti!$BB$2:$BB$41,1))-1),Riferimenti!$BZ$2:$CE$41,3,0),1,2)="LT",FALSE,TRUE)</f>
        <v>1</v>
      </c>
    </row>
    <row r="42" spans="2:23" ht="12.75" x14ac:dyDescent="0.2">
      <c r="B42" s="42"/>
      <c r="C42" s="42"/>
      <c r="D42" s="42"/>
      <c r="E42" s="64"/>
      <c r="F42" s="64"/>
      <c r="G42" s="42"/>
      <c r="P42" s="2" t="str">
        <f ca="1">IF(S42="Attività","Obiettivi generali",VLOOKUP(MID(S42,1,FIND(" ",S42)-1),Riferimenti!$BZ$2:$CE$41,5,0))</f>
        <v>Obiettivi generali</v>
      </c>
      <c r="Q42" s="2" t="str">
        <f ca="1">IF(S42="Attività","Obiettivi operativi",VLOOKUP(MID(S42,1,FIND(" ",S42)-1),Riferimenti!$BZ$2:$CE$41,6,0))</f>
        <v>Obiettivi operativi</v>
      </c>
      <c r="R42" s="2" t="str">
        <f ca="1">IF(S42="Attività","Linee Intervento",VLOOKUP(MID(S42,1,FIND(" ",S42)-1),Riferimenti!$BZ$2:$CE$41,3,0))</f>
        <v>Linee Intervento</v>
      </c>
      <c r="S42" s="2" t="str">
        <f ca="1">IF(T42="Output","Attività","A"&amp;MID(T42,1,FIND(".",T42)-1)&amp;" - "&amp;INDEX(Riferimenti!$BB$2:$BB$41,V42))</f>
        <v>Attività</v>
      </c>
      <c r="T42" s="2" t="str">
        <f ca="1">IF(OR(W42=FALSE,'Output Progetto'!U42=TRUE),"Output",'Output Progetto'!B42&amp;" - "&amp;'Output Progetto'!D42)</f>
        <v>Output</v>
      </c>
      <c r="U42" s="2" t="str">
        <f ca="1">IF(S42="Attività","Risultato Atteso",VLOOKUP(MID(S42,1,FIND(" ",S42)-1),Riferimenti!$BZ$2:$CE$41,4,0))</f>
        <v>Risultato Atteso</v>
      </c>
      <c r="V42" s="2">
        <f t="shared" si="1"/>
        <v>3</v>
      </c>
      <c r="W42" s="2" t="b">
        <f ca="1">IF(MID(VLOOKUP(MID("A"&amp;MID('Output Progetto'!B42&amp;" - "&amp;'Output Progetto'!D42,1,FIND(".",'Output Progetto'!B42&amp;" - "&amp;'Output Progetto'!D42)-1)&amp;" - "&amp;INDEX(Riferimenti!$BB$2:$BB$41,1),1,FIND(" ","A"&amp;MID('Output Progetto'!B42&amp;" - "&amp;'Output Progetto'!D42,1,FIND(".",'Output Progetto'!B42&amp;" - "&amp;'Output Progetto'!D42)-1)&amp;" - "&amp;INDEX(Riferimenti!$BB$2:$BB$41,1))-1),Riferimenti!$BZ$2:$CE$41,3,0),1,2)="LT",FALSE,TRUE)</f>
        <v>1</v>
      </c>
    </row>
    <row r="43" spans="2:23" ht="12.75" x14ac:dyDescent="0.2">
      <c r="B43" s="42"/>
      <c r="C43" s="42"/>
      <c r="D43" s="42"/>
      <c r="E43" s="64"/>
      <c r="F43" s="64"/>
      <c r="G43" s="42"/>
      <c r="P43" s="2" t="str">
        <f ca="1">IF(S43="Attività","Obiettivi generali",VLOOKUP(MID(S43,1,FIND(" ",S43)-1),Riferimenti!$BZ$2:$CE$41,5,0))</f>
        <v>Obiettivi generali</v>
      </c>
      <c r="Q43" s="2" t="str">
        <f ca="1">IF(S43="Attività","Obiettivi operativi",VLOOKUP(MID(S43,1,FIND(" ",S43)-1),Riferimenti!$BZ$2:$CE$41,6,0))</f>
        <v>Obiettivi operativi</v>
      </c>
      <c r="R43" s="2" t="str">
        <f ca="1">IF(S43="Attività","Linee Intervento",VLOOKUP(MID(S43,1,FIND(" ",S43)-1),Riferimenti!$BZ$2:$CE$41,3,0))</f>
        <v>Linee Intervento</v>
      </c>
      <c r="S43" s="2" t="str">
        <f ca="1">IF(T43="Output","Attività","A"&amp;MID(T43,1,FIND(".",T43)-1)&amp;" - "&amp;INDEX(Riferimenti!$BB$2:$BB$41,V43))</f>
        <v>Attività</v>
      </c>
      <c r="T43" s="2" t="str">
        <f ca="1">IF(OR(W43=FALSE,'Output Progetto'!U43=TRUE),"Output",'Output Progetto'!B43&amp;" - "&amp;'Output Progetto'!D43)</f>
        <v>Output</v>
      </c>
      <c r="U43" s="2" t="str">
        <f ca="1">IF(S43="Attività","Risultato Atteso",VLOOKUP(MID(S43,1,FIND(" ",S43)-1),Riferimenti!$BZ$2:$CE$41,4,0))</f>
        <v>Risultato Atteso</v>
      </c>
      <c r="V43" s="2">
        <f t="shared" si="1"/>
        <v>3</v>
      </c>
      <c r="W43" s="2" t="b">
        <f ca="1">IF(MID(VLOOKUP(MID("A"&amp;MID('Output Progetto'!B43&amp;" - "&amp;'Output Progetto'!D43,1,FIND(".",'Output Progetto'!B43&amp;" - "&amp;'Output Progetto'!D43)-1)&amp;" - "&amp;INDEX(Riferimenti!$BB$2:$BB$41,1),1,FIND(" ","A"&amp;MID('Output Progetto'!B43&amp;" - "&amp;'Output Progetto'!D43,1,FIND(".",'Output Progetto'!B43&amp;" - "&amp;'Output Progetto'!D43)-1)&amp;" - "&amp;INDEX(Riferimenti!$BB$2:$BB$41,1))-1),Riferimenti!$BZ$2:$CE$41,3,0),1,2)="LT",FALSE,TRUE)</f>
        <v>1</v>
      </c>
    </row>
    <row r="44" spans="2:23" ht="12.75" x14ac:dyDescent="0.2">
      <c r="B44" s="42"/>
      <c r="C44" s="42"/>
      <c r="D44" s="42"/>
      <c r="E44" s="64"/>
      <c r="F44" s="64"/>
      <c r="G44" s="42"/>
      <c r="P44" s="2" t="str">
        <f ca="1">IF(S44="Attività","Obiettivi generali",VLOOKUP(MID(S44,1,FIND(" ",S44)-1),Riferimenti!$BZ$2:$CE$41,5,0))</f>
        <v>OG1 - Sviluppare l’e-government digitalizzando processi amministrativi e diffondendo servizi della Pubblica Amministrazione pienamente interoperabili</v>
      </c>
      <c r="Q44" s="2" t="str">
        <f ca="1">IF(S44="Attività","Obiettivi operativi",VLOOKUP(MID(S44,1,FIND(" ",S44)-1),Riferimenti!$BZ$2:$CE$41,6,0))</f>
        <v xml:space="preserve">OO1 - Realizzare un'infrastruttura tecnologica e interoperabile in grado di migliorare e potenziare la gestione del personale della PA </v>
      </c>
      <c r="R44" s="2" t="str">
        <f ca="1">IF(S44="Attività","Linee Intervento",VLOOKUP(MID(S44,1,FIND(" ",S44)-1),Riferimenti!$BZ$2:$CE$41,3,0))</f>
        <v>LI1 - Abilitare i servizi attraverso lo sviluppo del sistema informativo Cloudify NoiPA</v>
      </c>
      <c r="S44" s="2" t="str">
        <f ca="1">IF(T44="Output","Attività","A"&amp;MID(T44,1,FIND(".",T44)-1)&amp;" - "&amp;INDEX(Riferimenti!$BB$2:$BB$41,V44))</f>
        <v>A4 - Definizione e implementazione della nuova architettura Cloudify NoiPA</v>
      </c>
      <c r="T44" s="2" t="str">
        <f ca="1">IF(OR(W44=FALSE,'Output Progetto'!U44=TRUE),"Output",'Output Progetto'!B44&amp;" - "&amp;'Output Progetto'!D44)</f>
        <v>4.AS.1 - Architettura realizzata</v>
      </c>
      <c r="U44" s="2" t="str">
        <f ca="1">IF(S44="Attività","Risultato Atteso",VLOOKUP(MID(S44,1,FIND(" ",S44)-1),Riferimenti!$BZ$2:$CE$41,4,0))</f>
        <v>RA1 - Attestazione di piena conformità del sistema alle aspettative, siglato da una commissione composta da una selezione di utenti.</v>
      </c>
      <c r="V44" s="2">
        <f t="shared" si="1"/>
        <v>4</v>
      </c>
      <c r="W44" s="2" t="b">
        <f ca="1">IF(MID(VLOOKUP(MID("A"&amp;MID('Output Progetto'!B44&amp;" - "&amp;'Output Progetto'!D44,1,FIND(".",'Output Progetto'!B44&amp;" - "&amp;'Output Progetto'!D44)-1)&amp;" - "&amp;INDEX(Riferimenti!$BB$2:$BB$41,1),1,FIND(" ","A"&amp;MID('Output Progetto'!B44&amp;" - "&amp;'Output Progetto'!D44,1,FIND(".",'Output Progetto'!B44&amp;" - "&amp;'Output Progetto'!D44)-1)&amp;" - "&amp;INDEX(Riferimenti!$BB$2:$BB$41,1))-1),Riferimenti!$BZ$2:$CE$41,3,0),1,2)="LT",FALSE,TRUE)</f>
        <v>1</v>
      </c>
    </row>
    <row r="45" spans="2:23" ht="12.75" x14ac:dyDescent="0.2">
      <c r="B45" s="42"/>
      <c r="C45" s="42"/>
      <c r="D45" s="42"/>
      <c r="E45" s="64"/>
      <c r="F45" s="64"/>
      <c r="G45" s="42"/>
      <c r="P45" s="2" t="str">
        <f ca="1">IF(S45="Attività","Obiettivi generali",VLOOKUP(MID(S45,1,FIND(" ",S45)-1),Riferimenti!$BZ$2:$CE$41,5,0))</f>
        <v>Obiettivi generali</v>
      </c>
      <c r="Q45" s="2" t="str">
        <f ca="1">IF(S45="Attività","Obiettivi operativi",VLOOKUP(MID(S45,1,FIND(" ",S45)-1),Riferimenti!$BZ$2:$CE$41,6,0))</f>
        <v>Obiettivi operativi</v>
      </c>
      <c r="R45" s="2" t="str">
        <f ca="1">IF(S45="Attività","Linee Intervento",VLOOKUP(MID(S45,1,FIND(" ",S45)-1),Riferimenti!$BZ$2:$CE$41,3,0))</f>
        <v>Linee Intervento</v>
      </c>
      <c r="S45" s="2" t="str">
        <f ca="1">IF(T45="Output","Attività","A"&amp;MID(T45,1,FIND(".",T45)-1)&amp;" - "&amp;INDEX(Riferimenti!$BB$2:$BB$41,V45))</f>
        <v>Attività</v>
      </c>
      <c r="T45" s="2" t="str">
        <f ca="1">IF(OR(W45=FALSE,'Output Progetto'!U45=TRUE),"Output",'Output Progetto'!B45&amp;" - "&amp;'Output Progetto'!D45)</f>
        <v>Output</v>
      </c>
      <c r="U45" s="2" t="str">
        <f ca="1">IF(S45="Attività","Risultato Atteso",VLOOKUP(MID(S45,1,FIND(" ",S45)-1),Riferimenti!$BZ$2:$CE$41,4,0))</f>
        <v>Risultato Atteso</v>
      </c>
      <c r="V45" s="2">
        <f t="shared" si="1"/>
        <v>4</v>
      </c>
      <c r="W45" s="2" t="b">
        <f ca="1">IF(MID(VLOOKUP(MID("A"&amp;MID('Output Progetto'!B45&amp;" - "&amp;'Output Progetto'!D45,1,FIND(".",'Output Progetto'!B45&amp;" - "&amp;'Output Progetto'!D45)-1)&amp;" - "&amp;INDEX(Riferimenti!$BB$2:$BB$41,1),1,FIND(" ","A"&amp;MID('Output Progetto'!B45&amp;" - "&amp;'Output Progetto'!D45,1,FIND(".",'Output Progetto'!B45&amp;" - "&amp;'Output Progetto'!D45)-1)&amp;" - "&amp;INDEX(Riferimenti!$BB$2:$BB$41,1))-1),Riferimenti!$BZ$2:$CE$41,3,0),1,2)="LT",FALSE,TRUE)</f>
        <v>1</v>
      </c>
    </row>
    <row r="46" spans="2:23" ht="12.75" x14ac:dyDescent="0.2">
      <c r="B46" s="42"/>
      <c r="C46" s="42"/>
      <c r="D46" s="42"/>
      <c r="E46" s="64"/>
      <c r="F46" s="64"/>
      <c r="G46" s="42"/>
      <c r="P46" s="2" t="str">
        <f ca="1">IF(S46="Attività","Obiettivi generali",VLOOKUP(MID(S46,1,FIND(" ",S46)-1),Riferimenti!$BZ$2:$CE$41,5,0))</f>
        <v>Obiettivi generali</v>
      </c>
      <c r="Q46" s="2" t="str">
        <f ca="1">IF(S46="Attività","Obiettivi operativi",VLOOKUP(MID(S46,1,FIND(" ",S46)-1),Riferimenti!$BZ$2:$CE$41,6,0))</f>
        <v>Obiettivi operativi</v>
      </c>
      <c r="R46" s="2" t="str">
        <f ca="1">IF(S46="Attività","Linee Intervento",VLOOKUP(MID(S46,1,FIND(" ",S46)-1),Riferimenti!$BZ$2:$CE$41,3,0))</f>
        <v>Linee Intervento</v>
      </c>
      <c r="S46" s="2" t="str">
        <f ca="1">IF(T46="Output","Attività","A"&amp;MID(T46,1,FIND(".",T46)-1)&amp;" - "&amp;INDEX(Riferimenti!$BB$2:$BB$41,V46))</f>
        <v>Attività</v>
      </c>
      <c r="T46" s="2" t="str">
        <f ca="1">IF(OR(W46=FALSE,'Output Progetto'!U46=TRUE),"Output",'Output Progetto'!B46&amp;" - "&amp;'Output Progetto'!D46)</f>
        <v>Output</v>
      </c>
      <c r="U46" s="2" t="str">
        <f ca="1">IF(S46="Attività","Risultato Atteso",VLOOKUP(MID(S46,1,FIND(" ",S46)-1),Riferimenti!$BZ$2:$CE$41,4,0))</f>
        <v>Risultato Atteso</v>
      </c>
      <c r="V46" s="2">
        <f t="shared" si="1"/>
        <v>4</v>
      </c>
      <c r="W46" s="2" t="b">
        <f ca="1">IF(MID(VLOOKUP(MID("A"&amp;MID('Output Progetto'!B46&amp;" - "&amp;'Output Progetto'!D46,1,FIND(".",'Output Progetto'!B46&amp;" - "&amp;'Output Progetto'!D46)-1)&amp;" - "&amp;INDEX(Riferimenti!$BB$2:$BB$41,1),1,FIND(" ","A"&amp;MID('Output Progetto'!B46&amp;" - "&amp;'Output Progetto'!D46,1,FIND(".",'Output Progetto'!B46&amp;" - "&amp;'Output Progetto'!D46)-1)&amp;" - "&amp;INDEX(Riferimenti!$BB$2:$BB$41,1))-1),Riferimenti!$BZ$2:$CE$41,3,0),1,2)="LT",FALSE,TRUE)</f>
        <v>1</v>
      </c>
    </row>
    <row r="47" spans="2:23" ht="12.75" x14ac:dyDescent="0.2">
      <c r="B47" s="42"/>
      <c r="C47" s="42"/>
      <c r="D47" s="42"/>
      <c r="E47" s="64"/>
      <c r="F47" s="64"/>
      <c r="G47" s="42"/>
      <c r="P47" s="2" t="str">
        <f ca="1">IF(S47="Attività","Obiettivi generali",VLOOKUP(MID(S47,1,FIND(" ",S47)-1),Riferimenti!$BZ$2:$CE$41,5,0))</f>
        <v>Obiettivi generali</v>
      </c>
      <c r="Q47" s="2" t="str">
        <f ca="1">IF(S47="Attività","Obiettivi operativi",VLOOKUP(MID(S47,1,FIND(" ",S47)-1),Riferimenti!$BZ$2:$CE$41,6,0))</f>
        <v>Obiettivi operativi</v>
      </c>
      <c r="R47" s="2" t="str">
        <f ca="1">IF(S47="Attività","Linee Intervento",VLOOKUP(MID(S47,1,FIND(" ",S47)-1),Riferimenti!$BZ$2:$CE$41,3,0))</f>
        <v>Linee Intervento</v>
      </c>
      <c r="S47" s="2" t="str">
        <f ca="1">IF(T47="Output","Attività","A"&amp;MID(T47,1,FIND(".",T47)-1)&amp;" - "&amp;INDEX(Riferimenti!$BB$2:$BB$41,V47))</f>
        <v>Attività</v>
      </c>
      <c r="T47" s="2" t="str">
        <f ca="1">IF(OR(W47=FALSE,'Output Progetto'!U47=TRUE),"Output",'Output Progetto'!B47&amp;" - "&amp;'Output Progetto'!D47)</f>
        <v>Output</v>
      </c>
      <c r="U47" s="2" t="str">
        <f ca="1">IF(S47="Attività","Risultato Atteso",VLOOKUP(MID(S47,1,FIND(" ",S47)-1),Riferimenti!$BZ$2:$CE$41,4,0))</f>
        <v>Risultato Atteso</v>
      </c>
      <c r="V47" s="2">
        <f t="shared" si="1"/>
        <v>4</v>
      </c>
      <c r="W47" s="2" t="b">
        <f ca="1">IF(MID(VLOOKUP(MID("A"&amp;MID('Output Progetto'!B47&amp;" - "&amp;'Output Progetto'!D47,1,FIND(".",'Output Progetto'!B47&amp;" - "&amp;'Output Progetto'!D47)-1)&amp;" - "&amp;INDEX(Riferimenti!$BB$2:$BB$41,1),1,FIND(" ","A"&amp;MID('Output Progetto'!B47&amp;" - "&amp;'Output Progetto'!D47,1,FIND(".",'Output Progetto'!B47&amp;" - "&amp;'Output Progetto'!D47)-1)&amp;" - "&amp;INDEX(Riferimenti!$BB$2:$BB$41,1))-1),Riferimenti!$BZ$2:$CE$41,3,0),1,2)="LT",FALSE,TRUE)</f>
        <v>1</v>
      </c>
    </row>
    <row r="48" spans="2:23" ht="12.75" x14ac:dyDescent="0.2">
      <c r="B48" s="42"/>
      <c r="C48" s="42"/>
      <c r="D48" s="42"/>
      <c r="E48" s="64"/>
      <c r="F48" s="64"/>
      <c r="G48" s="42"/>
      <c r="P48" s="2" t="str">
        <f ca="1">IF(S48="Attività","Obiettivi generali",VLOOKUP(MID(S48,1,FIND(" ",S48)-1),Riferimenti!$BZ$2:$CE$41,5,0))</f>
        <v>Obiettivi generali</v>
      </c>
      <c r="Q48" s="2" t="str">
        <f ca="1">IF(S48="Attività","Obiettivi operativi",VLOOKUP(MID(S48,1,FIND(" ",S48)-1),Riferimenti!$BZ$2:$CE$41,6,0))</f>
        <v>Obiettivi operativi</v>
      </c>
      <c r="R48" s="2" t="str">
        <f ca="1">IF(S48="Attività","Linee Intervento",VLOOKUP(MID(S48,1,FIND(" ",S48)-1),Riferimenti!$BZ$2:$CE$41,3,0))</f>
        <v>Linee Intervento</v>
      </c>
      <c r="S48" s="2" t="str">
        <f ca="1">IF(T48="Output","Attività","A"&amp;MID(T48,1,FIND(".",T48)-1)&amp;" - "&amp;INDEX(Riferimenti!$BB$2:$BB$41,V48))</f>
        <v>Attività</v>
      </c>
      <c r="T48" s="2" t="str">
        <f ca="1">IF(OR(W48=FALSE,'Output Progetto'!U48=TRUE),"Output",'Output Progetto'!B48&amp;" - "&amp;'Output Progetto'!D48)</f>
        <v>Output</v>
      </c>
      <c r="U48" s="2" t="str">
        <f ca="1">IF(S48="Attività","Risultato Atteso",VLOOKUP(MID(S48,1,FIND(" ",S48)-1),Riferimenti!$BZ$2:$CE$41,4,0))</f>
        <v>Risultato Atteso</v>
      </c>
      <c r="V48" s="2">
        <f t="shared" si="1"/>
        <v>4</v>
      </c>
      <c r="W48" s="2" t="b">
        <f ca="1">IF(MID(VLOOKUP(MID("A"&amp;MID('Output Progetto'!B48&amp;" - "&amp;'Output Progetto'!D48,1,FIND(".",'Output Progetto'!B48&amp;" - "&amp;'Output Progetto'!D48)-1)&amp;" - "&amp;INDEX(Riferimenti!$BB$2:$BB$41,1),1,FIND(" ","A"&amp;MID('Output Progetto'!B48&amp;" - "&amp;'Output Progetto'!D48,1,FIND(".",'Output Progetto'!B48&amp;" - "&amp;'Output Progetto'!D48)-1)&amp;" - "&amp;INDEX(Riferimenti!$BB$2:$BB$41,1))-1),Riferimenti!$BZ$2:$CE$41,3,0),1,2)="LT",FALSE,TRUE)</f>
        <v>1</v>
      </c>
    </row>
    <row r="49" spans="2:23" ht="12.75" x14ac:dyDescent="0.2">
      <c r="B49" s="42"/>
      <c r="C49" s="42"/>
      <c r="D49" s="42"/>
      <c r="E49" s="64"/>
      <c r="F49" s="64"/>
      <c r="G49" s="42"/>
      <c r="P49" s="2" t="str">
        <f ca="1">IF(S49="Attività","Obiettivi generali",VLOOKUP(MID(S49,1,FIND(" ",S49)-1),Riferimenti!$BZ$2:$CE$41,5,0))</f>
        <v>Obiettivi generali</v>
      </c>
      <c r="Q49" s="2" t="str">
        <f ca="1">IF(S49="Attività","Obiettivi operativi",VLOOKUP(MID(S49,1,FIND(" ",S49)-1),Riferimenti!$BZ$2:$CE$41,6,0))</f>
        <v>Obiettivi operativi</v>
      </c>
      <c r="R49" s="2" t="str">
        <f ca="1">IF(S49="Attività","Linee Intervento",VLOOKUP(MID(S49,1,FIND(" ",S49)-1),Riferimenti!$BZ$2:$CE$41,3,0))</f>
        <v>Linee Intervento</v>
      </c>
      <c r="S49" s="2" t="str">
        <f ca="1">IF(T49="Output","Attività","A"&amp;MID(T49,1,FIND(".",T49)-1)&amp;" - "&amp;INDEX(Riferimenti!$BB$2:$BB$41,V49))</f>
        <v>Attività</v>
      </c>
      <c r="T49" s="2" t="str">
        <f ca="1">IF(OR(W49=FALSE,'Output Progetto'!U49=TRUE),"Output",'Output Progetto'!B49&amp;" - "&amp;'Output Progetto'!D49)</f>
        <v>Output</v>
      </c>
      <c r="U49" s="2" t="str">
        <f ca="1">IF(S49="Attività","Risultato Atteso",VLOOKUP(MID(S49,1,FIND(" ",S49)-1),Riferimenti!$BZ$2:$CE$41,4,0))</f>
        <v>Risultato Atteso</v>
      </c>
      <c r="V49" s="2">
        <f t="shared" si="1"/>
        <v>4</v>
      </c>
      <c r="W49" s="2" t="b">
        <f ca="1">IF(MID(VLOOKUP(MID("A"&amp;MID('Output Progetto'!B49&amp;" - "&amp;'Output Progetto'!D49,1,FIND(".",'Output Progetto'!B49&amp;" - "&amp;'Output Progetto'!D49)-1)&amp;" - "&amp;INDEX(Riferimenti!$BB$2:$BB$41,1),1,FIND(" ","A"&amp;MID('Output Progetto'!B49&amp;" - "&amp;'Output Progetto'!D49,1,FIND(".",'Output Progetto'!B49&amp;" - "&amp;'Output Progetto'!D49)-1)&amp;" - "&amp;INDEX(Riferimenti!$BB$2:$BB$41,1))-1),Riferimenti!$BZ$2:$CE$41,3,0),1,2)="LT",FALSE,TRUE)</f>
        <v>1</v>
      </c>
    </row>
    <row r="50" spans="2:23" ht="12.75" x14ac:dyDescent="0.2">
      <c r="B50" s="42"/>
      <c r="C50" s="42"/>
      <c r="D50" s="42"/>
      <c r="E50" s="64"/>
      <c r="F50" s="64"/>
      <c r="G50" s="42"/>
      <c r="P50" s="2" t="str">
        <f ca="1">IF(S50="Attività","Obiettivi generali",VLOOKUP(MID(S50,1,FIND(" ",S50)-1),Riferimenti!$BZ$2:$CE$41,5,0))</f>
        <v>Obiettivi generali</v>
      </c>
      <c r="Q50" s="2" t="str">
        <f ca="1">IF(S50="Attività","Obiettivi operativi",VLOOKUP(MID(S50,1,FIND(" ",S50)-1),Riferimenti!$BZ$2:$CE$41,6,0))</f>
        <v>Obiettivi operativi</v>
      </c>
      <c r="R50" s="2" t="str">
        <f ca="1">IF(S50="Attività","Linee Intervento",VLOOKUP(MID(S50,1,FIND(" ",S50)-1),Riferimenti!$BZ$2:$CE$41,3,0))</f>
        <v>Linee Intervento</v>
      </c>
      <c r="S50" s="2" t="str">
        <f ca="1">IF(T50="Output","Attività","A"&amp;MID(T50,1,FIND(".",T50)-1)&amp;" - "&amp;INDEX(Riferimenti!$BB$2:$BB$41,V50))</f>
        <v>Attività</v>
      </c>
      <c r="T50" s="2" t="str">
        <f ca="1">IF(OR(W50=FALSE,'Output Progetto'!U50=TRUE),"Output",'Output Progetto'!B50&amp;" - "&amp;'Output Progetto'!D50)</f>
        <v>Output</v>
      </c>
      <c r="U50" s="2" t="str">
        <f ca="1">IF(S50="Attività","Risultato Atteso",VLOOKUP(MID(S50,1,FIND(" ",S50)-1),Riferimenti!$BZ$2:$CE$41,4,0))</f>
        <v>Risultato Atteso</v>
      </c>
      <c r="V50" s="2">
        <f t="shared" si="1"/>
        <v>4</v>
      </c>
      <c r="W50" s="2" t="b">
        <f ca="1">IF(MID(VLOOKUP(MID("A"&amp;MID('Output Progetto'!B50&amp;" - "&amp;'Output Progetto'!D50,1,FIND(".",'Output Progetto'!B50&amp;" - "&amp;'Output Progetto'!D50)-1)&amp;" - "&amp;INDEX(Riferimenti!$BB$2:$BB$41,1),1,FIND(" ","A"&amp;MID('Output Progetto'!B50&amp;" - "&amp;'Output Progetto'!D50,1,FIND(".",'Output Progetto'!B50&amp;" - "&amp;'Output Progetto'!D50)-1)&amp;" - "&amp;INDEX(Riferimenti!$BB$2:$BB$41,1))-1),Riferimenti!$BZ$2:$CE$41,3,0),1,2)="LT",FALSE,TRUE)</f>
        <v>1</v>
      </c>
    </row>
    <row r="51" spans="2:23" ht="12.75" x14ac:dyDescent="0.2">
      <c r="B51" s="42"/>
      <c r="C51" s="42"/>
      <c r="D51" s="42"/>
      <c r="E51" s="64"/>
      <c r="F51" s="64"/>
      <c r="G51" s="42"/>
      <c r="P51" s="2" t="str">
        <f ca="1">IF(S51="Attività","Obiettivi generali",VLOOKUP(MID(S51,1,FIND(" ",S51)-1),Riferimenti!$BZ$2:$CE$41,5,0))</f>
        <v>Obiettivi generali</v>
      </c>
      <c r="Q51" s="2" t="str">
        <f ca="1">IF(S51="Attività","Obiettivi operativi",VLOOKUP(MID(S51,1,FIND(" ",S51)-1),Riferimenti!$BZ$2:$CE$41,6,0))</f>
        <v>Obiettivi operativi</v>
      </c>
      <c r="R51" s="2" t="str">
        <f ca="1">IF(S51="Attività","Linee Intervento",VLOOKUP(MID(S51,1,FIND(" ",S51)-1),Riferimenti!$BZ$2:$CE$41,3,0))</f>
        <v>Linee Intervento</v>
      </c>
      <c r="S51" s="2" t="str">
        <f ca="1">IF(T51="Output","Attività","A"&amp;MID(T51,1,FIND(".",T51)-1)&amp;" - "&amp;INDEX(Riferimenti!$BB$2:$BB$41,V51))</f>
        <v>Attività</v>
      </c>
      <c r="T51" s="2" t="str">
        <f ca="1">IF(OR(W51=FALSE,'Output Progetto'!U51=TRUE),"Output",'Output Progetto'!B51&amp;" - "&amp;'Output Progetto'!D51)</f>
        <v>Output</v>
      </c>
      <c r="U51" s="2" t="str">
        <f ca="1">IF(S51="Attività","Risultato Atteso",VLOOKUP(MID(S51,1,FIND(" ",S51)-1),Riferimenti!$BZ$2:$CE$41,4,0))</f>
        <v>Risultato Atteso</v>
      </c>
      <c r="V51" s="2">
        <f t="shared" si="1"/>
        <v>4</v>
      </c>
      <c r="W51" s="2" t="b">
        <f ca="1">IF(MID(VLOOKUP(MID("A"&amp;MID('Output Progetto'!B51&amp;" - "&amp;'Output Progetto'!D51,1,FIND(".",'Output Progetto'!B51&amp;" - "&amp;'Output Progetto'!D51)-1)&amp;" - "&amp;INDEX(Riferimenti!$BB$2:$BB$41,1),1,FIND(" ","A"&amp;MID('Output Progetto'!B51&amp;" - "&amp;'Output Progetto'!D51,1,FIND(".",'Output Progetto'!B51&amp;" - "&amp;'Output Progetto'!D51)-1)&amp;" - "&amp;INDEX(Riferimenti!$BB$2:$BB$41,1))-1),Riferimenti!$BZ$2:$CE$41,3,0),1,2)="LT",FALSE,TRUE)</f>
        <v>1</v>
      </c>
    </row>
    <row r="52" spans="2:23" ht="12.75" x14ac:dyDescent="0.2">
      <c r="B52" s="42"/>
      <c r="C52" s="42"/>
      <c r="D52" s="42"/>
      <c r="E52" s="64"/>
      <c r="F52" s="64"/>
      <c r="G52" s="42"/>
      <c r="P52" s="2" t="str">
        <f ca="1">IF(S52="Attività","Obiettivi generali",VLOOKUP(MID(S52,1,FIND(" ",S52)-1),Riferimenti!$BZ$2:$CE$41,5,0))</f>
        <v>Obiettivi generali</v>
      </c>
      <c r="Q52" s="2" t="str">
        <f ca="1">IF(S52="Attività","Obiettivi operativi",VLOOKUP(MID(S52,1,FIND(" ",S52)-1),Riferimenti!$BZ$2:$CE$41,6,0))</f>
        <v>Obiettivi operativi</v>
      </c>
      <c r="R52" s="2" t="str">
        <f ca="1">IF(S52="Attività","Linee Intervento",VLOOKUP(MID(S52,1,FIND(" ",S52)-1),Riferimenti!$BZ$2:$CE$41,3,0))</f>
        <v>Linee Intervento</v>
      </c>
      <c r="S52" s="2" t="str">
        <f ca="1">IF(T52="Output","Attività","A"&amp;MID(T52,1,FIND(".",T52)-1)&amp;" - "&amp;INDEX(Riferimenti!$BB$2:$BB$41,V52))</f>
        <v>Attività</v>
      </c>
      <c r="T52" s="2" t="str">
        <f ca="1">IF(OR(W52=FALSE,'Output Progetto'!U52=TRUE),"Output",'Output Progetto'!B52&amp;" - "&amp;'Output Progetto'!D52)</f>
        <v>Output</v>
      </c>
      <c r="U52" s="2" t="str">
        <f ca="1">IF(S52="Attività","Risultato Atteso",VLOOKUP(MID(S52,1,FIND(" ",S52)-1),Riferimenti!$BZ$2:$CE$41,4,0))</f>
        <v>Risultato Atteso</v>
      </c>
      <c r="V52" s="2">
        <f t="shared" si="1"/>
        <v>4</v>
      </c>
      <c r="W52" s="2" t="b">
        <f ca="1">IF(MID(VLOOKUP(MID("A"&amp;MID('Output Progetto'!B52&amp;" - "&amp;'Output Progetto'!D52,1,FIND(".",'Output Progetto'!B52&amp;" - "&amp;'Output Progetto'!D52)-1)&amp;" - "&amp;INDEX(Riferimenti!$BB$2:$BB$41,1),1,FIND(" ","A"&amp;MID('Output Progetto'!B52&amp;" - "&amp;'Output Progetto'!D52,1,FIND(".",'Output Progetto'!B52&amp;" - "&amp;'Output Progetto'!D52)-1)&amp;" - "&amp;INDEX(Riferimenti!$BB$2:$BB$41,1))-1),Riferimenti!$BZ$2:$CE$41,3,0),1,2)="LT",FALSE,TRUE)</f>
        <v>1</v>
      </c>
    </row>
    <row r="53" spans="2:23" ht="12.75" x14ac:dyDescent="0.2">
      <c r="B53" s="42"/>
      <c r="C53" s="42"/>
      <c r="D53" s="42"/>
      <c r="E53" s="64"/>
      <c r="F53" s="64"/>
      <c r="G53" s="42"/>
      <c r="P53" s="2" t="str">
        <f ca="1">IF(S53="Attività","Obiettivi generali",VLOOKUP(MID(S53,1,FIND(" ",S53)-1),Riferimenti!$BZ$2:$CE$41,5,0))</f>
        <v>Obiettivi generali</v>
      </c>
      <c r="Q53" s="2" t="str">
        <f ca="1">IF(S53="Attività","Obiettivi operativi",VLOOKUP(MID(S53,1,FIND(" ",S53)-1),Riferimenti!$BZ$2:$CE$41,6,0))</f>
        <v>Obiettivi operativi</v>
      </c>
      <c r="R53" s="2" t="str">
        <f ca="1">IF(S53="Attività","Linee Intervento",VLOOKUP(MID(S53,1,FIND(" ",S53)-1),Riferimenti!$BZ$2:$CE$41,3,0))</f>
        <v>Linee Intervento</v>
      </c>
      <c r="S53" s="2" t="str">
        <f ca="1">IF(T53="Output","Attività","A"&amp;MID(T53,1,FIND(".",T53)-1)&amp;" - "&amp;INDEX(Riferimenti!$BB$2:$BB$41,V53))</f>
        <v>Attività</v>
      </c>
      <c r="T53" s="2" t="str">
        <f ca="1">IF(OR(W53=FALSE,'Output Progetto'!U53=TRUE),"Output",'Output Progetto'!B53&amp;" - "&amp;'Output Progetto'!D53)</f>
        <v>Output</v>
      </c>
      <c r="U53" s="2" t="str">
        <f ca="1">IF(S53="Attività","Risultato Atteso",VLOOKUP(MID(S53,1,FIND(" ",S53)-1),Riferimenti!$BZ$2:$CE$41,4,0))</f>
        <v>Risultato Atteso</v>
      </c>
      <c r="V53" s="2">
        <f t="shared" si="1"/>
        <v>4</v>
      </c>
      <c r="W53" s="2" t="b">
        <f ca="1">IF(MID(VLOOKUP(MID("A"&amp;MID('Output Progetto'!B53&amp;" - "&amp;'Output Progetto'!D53,1,FIND(".",'Output Progetto'!B53&amp;" - "&amp;'Output Progetto'!D53)-1)&amp;" - "&amp;INDEX(Riferimenti!$BB$2:$BB$41,1),1,FIND(" ","A"&amp;MID('Output Progetto'!B53&amp;" - "&amp;'Output Progetto'!D53,1,FIND(".",'Output Progetto'!B53&amp;" - "&amp;'Output Progetto'!D53)-1)&amp;" - "&amp;INDEX(Riferimenti!$BB$2:$BB$41,1))-1),Riferimenti!$BZ$2:$CE$41,3,0),1,2)="LT",FALSE,TRUE)</f>
        <v>1</v>
      </c>
    </row>
    <row r="54" spans="2:23" ht="12.75" x14ac:dyDescent="0.2">
      <c r="B54" s="42"/>
      <c r="C54" s="42"/>
      <c r="D54" s="42"/>
      <c r="E54" s="64"/>
      <c r="F54" s="64"/>
      <c r="G54" s="42"/>
      <c r="P54" s="2" t="str">
        <f ca="1">IF(S54="Attività","Obiettivi generali",VLOOKUP(MID(S54,1,FIND(" ",S54)-1),Riferimenti!$BZ$2:$CE$41,5,0))</f>
        <v>Obiettivi generali</v>
      </c>
      <c r="Q54" s="2" t="str">
        <f ca="1">IF(S54="Attività","Obiettivi operativi",VLOOKUP(MID(S54,1,FIND(" ",S54)-1),Riferimenti!$BZ$2:$CE$41,6,0))</f>
        <v>Obiettivi operativi</v>
      </c>
      <c r="R54" s="2" t="str">
        <f ca="1">IF(S54="Attività","Linee Intervento",VLOOKUP(MID(S54,1,FIND(" ",S54)-1),Riferimenti!$BZ$2:$CE$41,3,0))</f>
        <v>Linee Intervento</v>
      </c>
      <c r="S54" s="2" t="str">
        <f ca="1">IF(T54="Output","Attività","A"&amp;MID(T54,1,FIND(".",T54)-1)&amp;" - "&amp;INDEX(Riferimenti!$BB$2:$BB$41,V54))</f>
        <v>Attività</v>
      </c>
      <c r="T54" s="2" t="str">
        <f ca="1">IF(OR(W54=FALSE,'Output Progetto'!U54=TRUE),"Output",'Output Progetto'!B54&amp;" - "&amp;'Output Progetto'!D54)</f>
        <v>Output</v>
      </c>
      <c r="U54" s="2" t="str">
        <f ca="1">IF(S54="Attività","Risultato Atteso",VLOOKUP(MID(S54,1,FIND(" ",S54)-1),Riferimenti!$BZ$2:$CE$41,4,0))</f>
        <v>Risultato Atteso</v>
      </c>
      <c r="V54" s="2">
        <f t="shared" si="1"/>
        <v>4</v>
      </c>
      <c r="W54" s="2" t="b">
        <f ca="1">IF(MID(VLOOKUP(MID("A"&amp;MID('Output Progetto'!B54&amp;" - "&amp;'Output Progetto'!D54,1,FIND(".",'Output Progetto'!B54&amp;" - "&amp;'Output Progetto'!D54)-1)&amp;" - "&amp;INDEX(Riferimenti!$BB$2:$BB$41,1),1,FIND(" ","A"&amp;MID('Output Progetto'!B54&amp;" - "&amp;'Output Progetto'!D54,1,FIND(".",'Output Progetto'!B54&amp;" - "&amp;'Output Progetto'!D54)-1)&amp;" - "&amp;INDEX(Riferimenti!$BB$2:$BB$41,1))-1),Riferimenti!$BZ$2:$CE$41,3,0),1,2)="LT",FALSE,TRUE)</f>
        <v>1</v>
      </c>
    </row>
    <row r="55" spans="2:23" ht="12.75" x14ac:dyDescent="0.2">
      <c r="B55" s="42"/>
      <c r="C55" s="42"/>
      <c r="D55" s="42"/>
      <c r="E55" s="64"/>
      <c r="F55" s="64"/>
      <c r="G55" s="42"/>
      <c r="P55" s="2" t="str">
        <f ca="1">IF(S55="Attività","Obiettivi generali",VLOOKUP(MID(S55,1,FIND(" ",S55)-1),Riferimenti!$BZ$2:$CE$41,5,0))</f>
        <v>Obiettivi generali</v>
      </c>
      <c r="Q55" s="2" t="str">
        <f ca="1">IF(S55="Attività","Obiettivi operativi",VLOOKUP(MID(S55,1,FIND(" ",S55)-1),Riferimenti!$BZ$2:$CE$41,6,0))</f>
        <v>Obiettivi operativi</v>
      </c>
      <c r="R55" s="2" t="str">
        <f ca="1">IF(S55="Attività","Linee Intervento",VLOOKUP(MID(S55,1,FIND(" ",S55)-1),Riferimenti!$BZ$2:$CE$41,3,0))</f>
        <v>Linee Intervento</v>
      </c>
      <c r="S55" s="2" t="str">
        <f ca="1">IF(T55="Output","Attività","A"&amp;MID(T55,1,FIND(".",T55)-1)&amp;" - "&amp;INDEX(Riferimenti!$BB$2:$BB$41,V55))</f>
        <v>Attività</v>
      </c>
      <c r="T55" s="2" t="str">
        <f ca="1">IF(OR(W55=FALSE,'Output Progetto'!U55=TRUE),"Output",'Output Progetto'!B55&amp;" - "&amp;'Output Progetto'!D55)</f>
        <v>Output</v>
      </c>
      <c r="U55" s="2" t="str">
        <f ca="1">IF(S55="Attività","Risultato Atteso",VLOOKUP(MID(S55,1,FIND(" ",S55)-1),Riferimenti!$BZ$2:$CE$41,4,0))</f>
        <v>Risultato Atteso</v>
      </c>
      <c r="V55" s="2">
        <f t="shared" si="1"/>
        <v>4</v>
      </c>
      <c r="W55" s="2" t="b">
        <f ca="1">IF(MID(VLOOKUP(MID("A"&amp;MID('Output Progetto'!B55&amp;" - "&amp;'Output Progetto'!D55,1,FIND(".",'Output Progetto'!B55&amp;" - "&amp;'Output Progetto'!D55)-1)&amp;" - "&amp;INDEX(Riferimenti!$BB$2:$BB$41,1),1,FIND(" ","A"&amp;MID('Output Progetto'!B55&amp;" - "&amp;'Output Progetto'!D55,1,FIND(".",'Output Progetto'!B55&amp;" - "&amp;'Output Progetto'!D55)-1)&amp;" - "&amp;INDEX(Riferimenti!$BB$2:$BB$41,1))-1),Riferimenti!$BZ$2:$CE$41,3,0),1,2)="LT",FALSE,TRUE)</f>
        <v>1</v>
      </c>
    </row>
    <row r="56" spans="2:23" ht="12.75" x14ac:dyDescent="0.2">
      <c r="B56" s="42"/>
      <c r="C56" s="42"/>
      <c r="D56" s="42"/>
      <c r="E56" s="64"/>
      <c r="F56" s="64"/>
      <c r="G56" s="42"/>
      <c r="P56" s="2" t="str">
        <f ca="1">IF(S56="Attività","Obiettivi generali",VLOOKUP(MID(S56,1,FIND(" ",S56)-1),Riferimenti!$BZ$2:$CE$41,5,0))</f>
        <v>OG1 - Sviluppare l’e-government digitalizzando processi amministrativi e diffondendo servizi della Pubblica Amministrazione pienamente interoperabili</v>
      </c>
      <c r="Q56" s="2" t="str">
        <f ca="1">IF(S56="Attività","Obiettivi operativi",VLOOKUP(MID(S56,1,FIND(" ",S56)-1),Riferimenti!$BZ$2:$CE$41,6,0))</f>
        <v xml:space="preserve">OO1 - Realizzare un'infrastruttura tecnologica e interoperabile in grado di migliorare e potenziare la gestione del personale della PA </v>
      </c>
      <c r="R56" s="2" t="str">
        <f ca="1">IF(S56="Attività","Linee Intervento",VLOOKUP(MID(S56,1,FIND(" ",S56)-1),Riferimenti!$BZ$2:$CE$41,3,0))</f>
        <v>LI1 - Abilitare i servizi attraverso lo sviluppo del sistema informativo Cloudify NoiPA</v>
      </c>
      <c r="S56" s="2" t="str">
        <f ca="1">IF(T56="Output","Attività","A"&amp;MID(T56,1,FIND(".",T56)-1)&amp;" - "&amp;INDEX(Riferimenti!$BB$2:$BB$41,V56))</f>
        <v>A5 - Predisposizione della banca dati Cloudify NoiPA</v>
      </c>
      <c r="T56" s="2" t="str">
        <f ca="1">IF(OR(W56=FALSE,'Output Progetto'!U56=TRUE),"Output",'Output Progetto'!B56&amp;" - "&amp;'Output Progetto'!D56)</f>
        <v>5.AS.1 - Banca dati realizzata</v>
      </c>
      <c r="U56" s="2" t="str">
        <f ca="1">IF(S56="Attività","Risultato Atteso",VLOOKUP(MID(S56,1,FIND(" ",S56)-1),Riferimenti!$BZ$2:$CE$41,4,0))</f>
        <v>RA1 - Attestazione di piena conformità del sistema alle aspettative, siglato da una commissione composta da una selezione di utenti.</v>
      </c>
      <c r="V56" s="2">
        <f t="shared" si="1"/>
        <v>5</v>
      </c>
      <c r="W56" s="2" t="b">
        <f ca="1">IF(MID(VLOOKUP(MID("A"&amp;MID('Output Progetto'!B56&amp;" - "&amp;'Output Progetto'!D56,1,FIND(".",'Output Progetto'!B56&amp;" - "&amp;'Output Progetto'!D56)-1)&amp;" - "&amp;INDEX(Riferimenti!$BB$2:$BB$41,1),1,FIND(" ","A"&amp;MID('Output Progetto'!B56&amp;" - "&amp;'Output Progetto'!D56,1,FIND(".",'Output Progetto'!B56&amp;" - "&amp;'Output Progetto'!D56)-1)&amp;" - "&amp;INDEX(Riferimenti!$BB$2:$BB$41,1))-1),Riferimenti!$BZ$2:$CE$41,3,0),1,2)="LT",FALSE,TRUE)</f>
        <v>1</v>
      </c>
    </row>
    <row r="57" spans="2:23" ht="12.75" x14ac:dyDescent="0.2">
      <c r="B57" s="42"/>
      <c r="C57" s="42"/>
      <c r="D57" s="42"/>
      <c r="E57" s="64"/>
      <c r="F57" s="64"/>
      <c r="G57" s="42"/>
      <c r="P57" s="2" t="str">
        <f ca="1">IF(S57="Attività","Obiettivi generali",VLOOKUP(MID(S57,1,FIND(" ",S57)-1),Riferimenti!$BZ$2:$CE$41,5,0))</f>
        <v>Obiettivi generali</v>
      </c>
      <c r="Q57" s="2" t="str">
        <f ca="1">IF(S57="Attività","Obiettivi operativi",VLOOKUP(MID(S57,1,FIND(" ",S57)-1),Riferimenti!$BZ$2:$CE$41,6,0))</f>
        <v>Obiettivi operativi</v>
      </c>
      <c r="R57" s="2" t="str">
        <f ca="1">IF(S57="Attività","Linee Intervento",VLOOKUP(MID(S57,1,FIND(" ",S57)-1),Riferimenti!$BZ$2:$CE$41,3,0))</f>
        <v>Linee Intervento</v>
      </c>
      <c r="S57" s="2" t="str">
        <f ca="1">IF(T57="Output","Attività","A"&amp;MID(T57,1,FIND(".",T57)-1)&amp;" - "&amp;INDEX(Riferimenti!$BB$2:$BB$41,V57))</f>
        <v>Attività</v>
      </c>
      <c r="T57" s="2" t="str">
        <f ca="1">IF(OR(W57=FALSE,'Output Progetto'!U57=TRUE),"Output",'Output Progetto'!B57&amp;" - "&amp;'Output Progetto'!D57)</f>
        <v>Output</v>
      </c>
      <c r="U57" s="2" t="str">
        <f ca="1">IF(S57="Attività","Risultato Atteso",VLOOKUP(MID(S57,1,FIND(" ",S57)-1),Riferimenti!$BZ$2:$CE$41,4,0))</f>
        <v>Risultato Atteso</v>
      </c>
      <c r="V57" s="2">
        <f t="shared" si="1"/>
        <v>5</v>
      </c>
      <c r="W57" s="2" t="b">
        <f ca="1">IF(MID(VLOOKUP(MID("A"&amp;MID('Output Progetto'!B57&amp;" - "&amp;'Output Progetto'!D57,1,FIND(".",'Output Progetto'!B57&amp;" - "&amp;'Output Progetto'!D57)-1)&amp;" - "&amp;INDEX(Riferimenti!$BB$2:$BB$41,1),1,FIND(" ","A"&amp;MID('Output Progetto'!B57&amp;" - "&amp;'Output Progetto'!D57,1,FIND(".",'Output Progetto'!B57&amp;" - "&amp;'Output Progetto'!D57)-1)&amp;" - "&amp;INDEX(Riferimenti!$BB$2:$BB$41,1))-1),Riferimenti!$BZ$2:$CE$41,3,0),1,2)="LT",FALSE,TRUE)</f>
        <v>1</v>
      </c>
    </row>
    <row r="58" spans="2:23" ht="12.75" x14ac:dyDescent="0.2">
      <c r="B58" s="42"/>
      <c r="C58" s="42"/>
      <c r="D58" s="42"/>
      <c r="E58" s="64"/>
      <c r="F58" s="64"/>
      <c r="G58" s="42"/>
      <c r="P58" s="2" t="str">
        <f ca="1">IF(S58="Attività","Obiettivi generali",VLOOKUP(MID(S58,1,FIND(" ",S58)-1),Riferimenti!$BZ$2:$CE$41,5,0))</f>
        <v>Obiettivi generali</v>
      </c>
      <c r="Q58" s="2" t="str">
        <f ca="1">IF(S58="Attività","Obiettivi operativi",VLOOKUP(MID(S58,1,FIND(" ",S58)-1),Riferimenti!$BZ$2:$CE$41,6,0))</f>
        <v>Obiettivi operativi</v>
      </c>
      <c r="R58" s="2" t="str">
        <f ca="1">IF(S58="Attività","Linee Intervento",VLOOKUP(MID(S58,1,FIND(" ",S58)-1),Riferimenti!$BZ$2:$CE$41,3,0))</f>
        <v>Linee Intervento</v>
      </c>
      <c r="S58" s="2" t="str">
        <f ca="1">IF(T58="Output","Attività","A"&amp;MID(T58,1,FIND(".",T58)-1)&amp;" - "&amp;INDEX(Riferimenti!$BB$2:$BB$41,V58))</f>
        <v>Attività</v>
      </c>
      <c r="T58" s="2" t="str">
        <f ca="1">IF(OR(W58=FALSE,'Output Progetto'!U58=TRUE),"Output",'Output Progetto'!B58&amp;" - "&amp;'Output Progetto'!D58)</f>
        <v>Output</v>
      </c>
      <c r="U58" s="2" t="str">
        <f ca="1">IF(S58="Attività","Risultato Atteso",VLOOKUP(MID(S58,1,FIND(" ",S58)-1),Riferimenti!$BZ$2:$CE$41,4,0))</f>
        <v>Risultato Atteso</v>
      </c>
      <c r="V58" s="2">
        <f t="shared" si="1"/>
        <v>5</v>
      </c>
      <c r="W58" s="2" t="b">
        <f ca="1">IF(MID(VLOOKUP(MID("A"&amp;MID('Output Progetto'!B58&amp;" - "&amp;'Output Progetto'!D58,1,FIND(".",'Output Progetto'!B58&amp;" - "&amp;'Output Progetto'!D58)-1)&amp;" - "&amp;INDEX(Riferimenti!$BB$2:$BB$41,1),1,FIND(" ","A"&amp;MID('Output Progetto'!B58&amp;" - "&amp;'Output Progetto'!D58,1,FIND(".",'Output Progetto'!B58&amp;" - "&amp;'Output Progetto'!D58)-1)&amp;" - "&amp;INDEX(Riferimenti!$BB$2:$BB$41,1))-1),Riferimenti!$BZ$2:$CE$41,3,0),1,2)="LT",FALSE,TRUE)</f>
        <v>1</v>
      </c>
    </row>
    <row r="59" spans="2:23" ht="12.75" x14ac:dyDescent="0.2">
      <c r="B59" s="42"/>
      <c r="C59" s="42"/>
      <c r="D59" s="42"/>
      <c r="E59" s="64"/>
      <c r="F59" s="64"/>
      <c r="G59" s="42"/>
      <c r="P59" s="2" t="str">
        <f ca="1">IF(S59="Attività","Obiettivi generali",VLOOKUP(MID(S59,1,FIND(" ",S59)-1),Riferimenti!$BZ$2:$CE$41,5,0))</f>
        <v>Obiettivi generali</v>
      </c>
      <c r="Q59" s="2" t="str">
        <f ca="1">IF(S59="Attività","Obiettivi operativi",VLOOKUP(MID(S59,1,FIND(" ",S59)-1),Riferimenti!$BZ$2:$CE$41,6,0))</f>
        <v>Obiettivi operativi</v>
      </c>
      <c r="R59" s="2" t="str">
        <f ca="1">IF(S59="Attività","Linee Intervento",VLOOKUP(MID(S59,1,FIND(" ",S59)-1),Riferimenti!$BZ$2:$CE$41,3,0))</f>
        <v>Linee Intervento</v>
      </c>
      <c r="S59" s="2" t="str">
        <f ca="1">IF(T59="Output","Attività","A"&amp;MID(T59,1,FIND(".",T59)-1)&amp;" - "&amp;INDEX(Riferimenti!$BB$2:$BB$41,V59))</f>
        <v>Attività</v>
      </c>
      <c r="T59" s="2" t="str">
        <f ca="1">IF(OR(W59=FALSE,'Output Progetto'!U59=TRUE),"Output",'Output Progetto'!B59&amp;" - "&amp;'Output Progetto'!D59)</f>
        <v>Output</v>
      </c>
      <c r="U59" s="2" t="str">
        <f ca="1">IF(S59="Attività","Risultato Atteso",VLOOKUP(MID(S59,1,FIND(" ",S59)-1),Riferimenti!$BZ$2:$CE$41,4,0))</f>
        <v>Risultato Atteso</v>
      </c>
      <c r="V59" s="2">
        <f t="shared" si="1"/>
        <v>5</v>
      </c>
      <c r="W59" s="2" t="b">
        <f ca="1">IF(MID(VLOOKUP(MID("A"&amp;MID('Output Progetto'!B59&amp;" - "&amp;'Output Progetto'!D59,1,FIND(".",'Output Progetto'!B59&amp;" - "&amp;'Output Progetto'!D59)-1)&amp;" - "&amp;INDEX(Riferimenti!$BB$2:$BB$41,1),1,FIND(" ","A"&amp;MID('Output Progetto'!B59&amp;" - "&amp;'Output Progetto'!D59,1,FIND(".",'Output Progetto'!B59&amp;" - "&amp;'Output Progetto'!D59)-1)&amp;" - "&amp;INDEX(Riferimenti!$BB$2:$BB$41,1))-1),Riferimenti!$BZ$2:$CE$41,3,0),1,2)="LT",FALSE,TRUE)</f>
        <v>1</v>
      </c>
    </row>
    <row r="60" spans="2:23" ht="12.75" x14ac:dyDescent="0.2">
      <c r="B60" s="42"/>
      <c r="C60" s="42"/>
      <c r="D60" s="42"/>
      <c r="E60" s="64"/>
      <c r="F60" s="64"/>
      <c r="G60" s="42"/>
      <c r="P60" s="2" t="str">
        <f ca="1">IF(S60="Attività","Obiettivi generali",VLOOKUP(MID(S60,1,FIND(" ",S60)-1),Riferimenti!$BZ$2:$CE$41,5,0))</f>
        <v>Obiettivi generali</v>
      </c>
      <c r="Q60" s="2" t="str">
        <f ca="1">IF(S60="Attività","Obiettivi operativi",VLOOKUP(MID(S60,1,FIND(" ",S60)-1),Riferimenti!$BZ$2:$CE$41,6,0))</f>
        <v>Obiettivi operativi</v>
      </c>
      <c r="R60" s="2" t="str">
        <f ca="1">IF(S60="Attività","Linee Intervento",VLOOKUP(MID(S60,1,FIND(" ",S60)-1),Riferimenti!$BZ$2:$CE$41,3,0))</f>
        <v>Linee Intervento</v>
      </c>
      <c r="S60" s="2" t="str">
        <f ca="1">IF(T60="Output","Attività","A"&amp;MID(T60,1,FIND(".",T60)-1)&amp;" - "&amp;INDEX(Riferimenti!$BB$2:$BB$41,V60))</f>
        <v>Attività</v>
      </c>
      <c r="T60" s="2" t="str">
        <f ca="1">IF(OR(W60=FALSE,'Output Progetto'!U60=TRUE),"Output",'Output Progetto'!B60&amp;" - "&amp;'Output Progetto'!D60)</f>
        <v>Output</v>
      </c>
      <c r="U60" s="2" t="str">
        <f ca="1">IF(S60="Attività","Risultato Atteso",VLOOKUP(MID(S60,1,FIND(" ",S60)-1),Riferimenti!$BZ$2:$CE$41,4,0))</f>
        <v>Risultato Atteso</v>
      </c>
      <c r="V60" s="2">
        <f t="shared" si="1"/>
        <v>5</v>
      </c>
      <c r="W60" s="2" t="b">
        <f ca="1">IF(MID(VLOOKUP(MID("A"&amp;MID('Output Progetto'!B60&amp;" - "&amp;'Output Progetto'!D60,1,FIND(".",'Output Progetto'!B60&amp;" - "&amp;'Output Progetto'!D60)-1)&amp;" - "&amp;INDEX(Riferimenti!$BB$2:$BB$41,1),1,FIND(" ","A"&amp;MID('Output Progetto'!B60&amp;" - "&amp;'Output Progetto'!D60,1,FIND(".",'Output Progetto'!B60&amp;" - "&amp;'Output Progetto'!D60)-1)&amp;" - "&amp;INDEX(Riferimenti!$BB$2:$BB$41,1))-1),Riferimenti!$BZ$2:$CE$41,3,0),1,2)="LT",FALSE,TRUE)</f>
        <v>1</v>
      </c>
    </row>
    <row r="61" spans="2:23" ht="12.75" x14ac:dyDescent="0.2">
      <c r="B61" s="42"/>
      <c r="C61" s="42"/>
      <c r="D61" s="42"/>
      <c r="E61" s="64"/>
      <c r="F61" s="64"/>
      <c r="G61" s="42"/>
      <c r="P61" s="2" t="str">
        <f ca="1">IF(S61="Attività","Obiettivi generali",VLOOKUP(MID(S61,1,FIND(" ",S61)-1),Riferimenti!$BZ$2:$CE$41,5,0))</f>
        <v>Obiettivi generali</v>
      </c>
      <c r="Q61" s="2" t="str">
        <f ca="1">IF(S61="Attività","Obiettivi operativi",VLOOKUP(MID(S61,1,FIND(" ",S61)-1),Riferimenti!$BZ$2:$CE$41,6,0))</f>
        <v>Obiettivi operativi</v>
      </c>
      <c r="R61" s="2" t="str">
        <f ca="1">IF(S61="Attività","Linee Intervento",VLOOKUP(MID(S61,1,FIND(" ",S61)-1),Riferimenti!$BZ$2:$CE$41,3,0))</f>
        <v>Linee Intervento</v>
      </c>
      <c r="S61" s="2" t="str">
        <f ca="1">IF(T61="Output","Attività","A"&amp;MID(T61,1,FIND(".",T61)-1)&amp;" - "&amp;INDEX(Riferimenti!$BB$2:$BB$41,V61))</f>
        <v>Attività</v>
      </c>
      <c r="T61" s="2" t="str">
        <f ca="1">IF(OR(W61=FALSE,'Output Progetto'!U61=TRUE),"Output",'Output Progetto'!B61&amp;" - "&amp;'Output Progetto'!D61)</f>
        <v>Output</v>
      </c>
      <c r="U61" s="2" t="str">
        <f ca="1">IF(S61="Attività","Risultato Atteso",VLOOKUP(MID(S61,1,FIND(" ",S61)-1),Riferimenti!$BZ$2:$CE$41,4,0))</f>
        <v>Risultato Atteso</v>
      </c>
      <c r="V61" s="2">
        <f t="shared" si="1"/>
        <v>5</v>
      </c>
      <c r="W61" s="2" t="b">
        <f ca="1">IF(MID(VLOOKUP(MID("A"&amp;MID('Output Progetto'!B61&amp;" - "&amp;'Output Progetto'!D61,1,FIND(".",'Output Progetto'!B61&amp;" - "&amp;'Output Progetto'!D61)-1)&amp;" - "&amp;INDEX(Riferimenti!$BB$2:$BB$41,1),1,FIND(" ","A"&amp;MID('Output Progetto'!B61&amp;" - "&amp;'Output Progetto'!D61,1,FIND(".",'Output Progetto'!B61&amp;" - "&amp;'Output Progetto'!D61)-1)&amp;" - "&amp;INDEX(Riferimenti!$BB$2:$BB$41,1))-1),Riferimenti!$BZ$2:$CE$41,3,0),1,2)="LT",FALSE,TRUE)</f>
        <v>1</v>
      </c>
    </row>
    <row r="62" spans="2:23" ht="12.75" x14ac:dyDescent="0.2">
      <c r="B62" s="42"/>
      <c r="C62" s="42"/>
      <c r="D62" s="42"/>
      <c r="E62" s="64"/>
      <c r="F62" s="64"/>
      <c r="G62" s="42"/>
      <c r="P62" s="2" t="str">
        <f ca="1">IF(S62="Attività","Obiettivi generali",VLOOKUP(MID(S62,1,FIND(" ",S62)-1),Riferimenti!$BZ$2:$CE$41,5,0))</f>
        <v>Obiettivi generali</v>
      </c>
      <c r="Q62" s="2" t="str">
        <f ca="1">IF(S62="Attività","Obiettivi operativi",VLOOKUP(MID(S62,1,FIND(" ",S62)-1),Riferimenti!$BZ$2:$CE$41,6,0))</f>
        <v>Obiettivi operativi</v>
      </c>
      <c r="R62" s="2" t="str">
        <f ca="1">IF(S62="Attività","Linee Intervento",VLOOKUP(MID(S62,1,FIND(" ",S62)-1),Riferimenti!$BZ$2:$CE$41,3,0))</f>
        <v>Linee Intervento</v>
      </c>
      <c r="S62" s="2" t="str">
        <f ca="1">IF(T62="Output","Attività","A"&amp;MID(T62,1,FIND(".",T62)-1)&amp;" - "&amp;INDEX(Riferimenti!$BB$2:$BB$41,V62))</f>
        <v>Attività</v>
      </c>
      <c r="T62" s="2" t="str">
        <f ca="1">IF(OR(W62=FALSE,'Output Progetto'!U62=TRUE),"Output",'Output Progetto'!B62&amp;" - "&amp;'Output Progetto'!D62)</f>
        <v>Output</v>
      </c>
      <c r="U62" s="2" t="str">
        <f ca="1">IF(S62="Attività","Risultato Atteso",VLOOKUP(MID(S62,1,FIND(" ",S62)-1),Riferimenti!$BZ$2:$CE$41,4,0))</f>
        <v>Risultato Atteso</v>
      </c>
      <c r="V62" s="2">
        <f t="shared" si="1"/>
        <v>5</v>
      </c>
      <c r="W62" s="2" t="b">
        <f ca="1">IF(MID(VLOOKUP(MID("A"&amp;MID('Output Progetto'!B62&amp;" - "&amp;'Output Progetto'!D62,1,FIND(".",'Output Progetto'!B62&amp;" - "&amp;'Output Progetto'!D62)-1)&amp;" - "&amp;INDEX(Riferimenti!$BB$2:$BB$41,1),1,FIND(" ","A"&amp;MID('Output Progetto'!B62&amp;" - "&amp;'Output Progetto'!D62,1,FIND(".",'Output Progetto'!B62&amp;" - "&amp;'Output Progetto'!D62)-1)&amp;" - "&amp;INDEX(Riferimenti!$BB$2:$BB$41,1))-1),Riferimenti!$BZ$2:$CE$41,3,0),1,2)="LT",FALSE,TRUE)</f>
        <v>1</v>
      </c>
    </row>
    <row r="63" spans="2:23" ht="12.75" x14ac:dyDescent="0.2">
      <c r="B63" s="42"/>
      <c r="C63" s="42"/>
      <c r="D63" s="42"/>
      <c r="E63" s="64"/>
      <c r="F63" s="64"/>
      <c r="G63" s="42"/>
      <c r="P63" s="2" t="str">
        <f ca="1">IF(S63="Attività","Obiettivi generali",VLOOKUP(MID(S63,1,FIND(" ",S63)-1),Riferimenti!$BZ$2:$CE$41,5,0))</f>
        <v>Obiettivi generali</v>
      </c>
      <c r="Q63" s="2" t="str">
        <f ca="1">IF(S63="Attività","Obiettivi operativi",VLOOKUP(MID(S63,1,FIND(" ",S63)-1),Riferimenti!$BZ$2:$CE$41,6,0))</f>
        <v>Obiettivi operativi</v>
      </c>
      <c r="R63" s="2" t="str">
        <f ca="1">IF(S63="Attività","Linee Intervento",VLOOKUP(MID(S63,1,FIND(" ",S63)-1),Riferimenti!$BZ$2:$CE$41,3,0))</f>
        <v>Linee Intervento</v>
      </c>
      <c r="S63" s="2" t="str">
        <f ca="1">IF(T63="Output","Attività","A"&amp;MID(T63,1,FIND(".",T63)-1)&amp;" - "&amp;INDEX(Riferimenti!$BB$2:$BB$41,V63))</f>
        <v>Attività</v>
      </c>
      <c r="T63" s="2" t="str">
        <f ca="1">IF(OR(W63=FALSE,'Output Progetto'!U63=TRUE),"Output",'Output Progetto'!B63&amp;" - "&amp;'Output Progetto'!D63)</f>
        <v>Output</v>
      </c>
      <c r="U63" s="2" t="str">
        <f ca="1">IF(S63="Attività","Risultato Atteso",VLOOKUP(MID(S63,1,FIND(" ",S63)-1),Riferimenti!$BZ$2:$CE$41,4,0))</f>
        <v>Risultato Atteso</v>
      </c>
      <c r="V63" s="2">
        <f t="shared" si="1"/>
        <v>5</v>
      </c>
      <c r="W63" s="2" t="b">
        <f ca="1">IF(MID(VLOOKUP(MID("A"&amp;MID('Output Progetto'!B63&amp;" - "&amp;'Output Progetto'!D63,1,FIND(".",'Output Progetto'!B63&amp;" - "&amp;'Output Progetto'!D63)-1)&amp;" - "&amp;INDEX(Riferimenti!$BB$2:$BB$41,1),1,FIND(" ","A"&amp;MID('Output Progetto'!B63&amp;" - "&amp;'Output Progetto'!D63,1,FIND(".",'Output Progetto'!B63&amp;" - "&amp;'Output Progetto'!D63)-1)&amp;" - "&amp;INDEX(Riferimenti!$BB$2:$BB$41,1))-1),Riferimenti!$BZ$2:$CE$41,3,0),1,2)="LT",FALSE,TRUE)</f>
        <v>1</v>
      </c>
    </row>
    <row r="64" spans="2:23" ht="12.75" x14ac:dyDescent="0.2">
      <c r="B64" s="42"/>
      <c r="C64" s="42"/>
      <c r="D64" s="42"/>
      <c r="E64" s="64"/>
      <c r="F64" s="64"/>
      <c r="G64" s="42"/>
      <c r="P64" s="2" t="str">
        <f ca="1">IF(S64="Attività","Obiettivi generali",VLOOKUP(MID(S64,1,FIND(" ",S64)-1),Riferimenti!$BZ$2:$CE$41,5,0))</f>
        <v>Obiettivi generali</v>
      </c>
      <c r="Q64" s="2" t="str">
        <f ca="1">IF(S64="Attività","Obiettivi operativi",VLOOKUP(MID(S64,1,FIND(" ",S64)-1),Riferimenti!$BZ$2:$CE$41,6,0))</f>
        <v>Obiettivi operativi</v>
      </c>
      <c r="R64" s="2" t="str">
        <f ca="1">IF(S64="Attività","Linee Intervento",VLOOKUP(MID(S64,1,FIND(" ",S64)-1),Riferimenti!$BZ$2:$CE$41,3,0))</f>
        <v>Linee Intervento</v>
      </c>
      <c r="S64" s="2" t="str">
        <f ca="1">IF(T64="Output","Attività","A"&amp;MID(T64,1,FIND(".",T64)-1)&amp;" - "&amp;INDEX(Riferimenti!$BB$2:$BB$41,V64))</f>
        <v>Attività</v>
      </c>
      <c r="T64" s="2" t="str">
        <f ca="1">IF(OR(W64=FALSE,'Output Progetto'!U64=TRUE),"Output",'Output Progetto'!B64&amp;" - "&amp;'Output Progetto'!D64)</f>
        <v>Output</v>
      </c>
      <c r="U64" s="2" t="str">
        <f ca="1">IF(S64="Attività","Risultato Atteso",VLOOKUP(MID(S64,1,FIND(" ",S64)-1),Riferimenti!$BZ$2:$CE$41,4,0))</f>
        <v>Risultato Atteso</v>
      </c>
      <c r="V64" s="2">
        <f t="shared" si="1"/>
        <v>5</v>
      </c>
      <c r="W64" s="2" t="b">
        <f ca="1">IF(MID(VLOOKUP(MID("A"&amp;MID('Output Progetto'!B64&amp;" - "&amp;'Output Progetto'!D64,1,FIND(".",'Output Progetto'!B64&amp;" - "&amp;'Output Progetto'!D64)-1)&amp;" - "&amp;INDEX(Riferimenti!$BB$2:$BB$41,1),1,FIND(" ","A"&amp;MID('Output Progetto'!B64&amp;" - "&amp;'Output Progetto'!D64,1,FIND(".",'Output Progetto'!B64&amp;" - "&amp;'Output Progetto'!D64)-1)&amp;" - "&amp;INDEX(Riferimenti!$BB$2:$BB$41,1))-1),Riferimenti!$BZ$2:$CE$41,3,0),1,2)="LT",FALSE,TRUE)</f>
        <v>1</v>
      </c>
    </row>
    <row r="65" spans="2:23" ht="12.75" x14ac:dyDescent="0.2">
      <c r="B65" s="42"/>
      <c r="C65" s="42"/>
      <c r="D65" s="42"/>
      <c r="E65" s="64"/>
      <c r="F65" s="64"/>
      <c r="G65" s="42"/>
      <c r="P65" s="2" t="str">
        <f ca="1">IF(S65="Attività","Obiettivi generali",VLOOKUP(MID(S65,1,FIND(" ",S65)-1),Riferimenti!$BZ$2:$CE$41,5,0))</f>
        <v>Obiettivi generali</v>
      </c>
      <c r="Q65" s="2" t="str">
        <f ca="1">IF(S65="Attività","Obiettivi operativi",VLOOKUP(MID(S65,1,FIND(" ",S65)-1),Riferimenti!$BZ$2:$CE$41,6,0))</f>
        <v>Obiettivi operativi</v>
      </c>
      <c r="R65" s="2" t="str">
        <f ca="1">IF(S65="Attività","Linee Intervento",VLOOKUP(MID(S65,1,FIND(" ",S65)-1),Riferimenti!$BZ$2:$CE$41,3,0))</f>
        <v>Linee Intervento</v>
      </c>
      <c r="S65" s="2" t="str">
        <f ca="1">IF(T65="Output","Attività","A"&amp;MID(T65,1,FIND(".",T65)-1)&amp;" - "&amp;INDEX(Riferimenti!$BB$2:$BB$41,V65))</f>
        <v>Attività</v>
      </c>
      <c r="T65" s="2" t="str">
        <f ca="1">IF(OR(W65=FALSE,'Output Progetto'!U65=TRUE),"Output",'Output Progetto'!B65&amp;" - "&amp;'Output Progetto'!D65)</f>
        <v>Output</v>
      </c>
      <c r="U65" s="2" t="str">
        <f ca="1">IF(S65="Attività","Risultato Atteso",VLOOKUP(MID(S65,1,FIND(" ",S65)-1),Riferimenti!$BZ$2:$CE$41,4,0))</f>
        <v>Risultato Atteso</v>
      </c>
      <c r="V65" s="2">
        <f t="shared" si="1"/>
        <v>5</v>
      </c>
      <c r="W65" s="2" t="b">
        <f ca="1">IF(MID(VLOOKUP(MID("A"&amp;MID('Output Progetto'!B65&amp;" - "&amp;'Output Progetto'!D65,1,FIND(".",'Output Progetto'!B65&amp;" - "&amp;'Output Progetto'!D65)-1)&amp;" - "&amp;INDEX(Riferimenti!$BB$2:$BB$41,1),1,FIND(" ","A"&amp;MID('Output Progetto'!B65&amp;" - "&amp;'Output Progetto'!D65,1,FIND(".",'Output Progetto'!B65&amp;" - "&amp;'Output Progetto'!D65)-1)&amp;" - "&amp;INDEX(Riferimenti!$BB$2:$BB$41,1))-1),Riferimenti!$BZ$2:$CE$41,3,0),1,2)="LT",FALSE,TRUE)</f>
        <v>1</v>
      </c>
    </row>
    <row r="66" spans="2:23" ht="12.75" x14ac:dyDescent="0.2">
      <c r="B66" s="42"/>
      <c r="C66" s="42"/>
      <c r="D66" s="42"/>
      <c r="E66" s="64"/>
      <c r="F66" s="64"/>
      <c r="G66" s="42"/>
      <c r="P66" s="2" t="str">
        <f ca="1">IF(S66="Attività","Obiettivi generali",VLOOKUP(MID(S66,1,FIND(" ",S66)-1),Riferimenti!$BZ$2:$CE$41,5,0))</f>
        <v>Obiettivi generali</v>
      </c>
      <c r="Q66" s="2" t="str">
        <f ca="1">IF(S66="Attività","Obiettivi operativi",VLOOKUP(MID(S66,1,FIND(" ",S66)-1),Riferimenti!$BZ$2:$CE$41,6,0))</f>
        <v>Obiettivi operativi</v>
      </c>
      <c r="R66" s="2" t="str">
        <f ca="1">IF(S66="Attività","Linee Intervento",VLOOKUP(MID(S66,1,FIND(" ",S66)-1),Riferimenti!$BZ$2:$CE$41,3,0))</f>
        <v>Linee Intervento</v>
      </c>
      <c r="S66" s="2" t="str">
        <f ca="1">IF(T66="Output","Attività","A"&amp;MID(T66,1,FIND(".",T66)-1)&amp;" - "&amp;INDEX(Riferimenti!$BB$2:$BB$41,V66))</f>
        <v>Attività</v>
      </c>
      <c r="T66" s="2" t="str">
        <f ca="1">IF(OR(W66=FALSE,'Output Progetto'!U66=TRUE),"Output",'Output Progetto'!B66&amp;" - "&amp;'Output Progetto'!D66)</f>
        <v>Output</v>
      </c>
      <c r="U66" s="2" t="str">
        <f ca="1">IF(S66="Attività","Risultato Atteso",VLOOKUP(MID(S66,1,FIND(" ",S66)-1),Riferimenti!$BZ$2:$CE$41,4,0))</f>
        <v>Risultato Atteso</v>
      </c>
      <c r="V66" s="2">
        <f t="shared" si="1"/>
        <v>5</v>
      </c>
      <c r="W66" s="2" t="b">
        <f ca="1">IF(MID(VLOOKUP(MID("A"&amp;MID('Output Progetto'!B66&amp;" - "&amp;'Output Progetto'!D66,1,FIND(".",'Output Progetto'!B66&amp;" - "&amp;'Output Progetto'!D66)-1)&amp;" - "&amp;INDEX(Riferimenti!$BB$2:$BB$41,1),1,FIND(" ","A"&amp;MID('Output Progetto'!B66&amp;" - "&amp;'Output Progetto'!D66,1,FIND(".",'Output Progetto'!B66&amp;" - "&amp;'Output Progetto'!D66)-1)&amp;" - "&amp;INDEX(Riferimenti!$BB$2:$BB$41,1))-1),Riferimenti!$BZ$2:$CE$41,3,0),1,2)="LT",FALSE,TRUE)</f>
        <v>1</v>
      </c>
    </row>
    <row r="67" spans="2:23" ht="12.75" x14ac:dyDescent="0.2">
      <c r="B67" s="42"/>
      <c r="C67" s="42"/>
      <c r="D67" s="42"/>
      <c r="E67" s="64"/>
      <c r="F67" s="64"/>
      <c r="G67" s="42"/>
      <c r="P67" s="2" t="str">
        <f ca="1">IF(S67="Attività","Obiettivi generali",VLOOKUP(MID(S67,1,FIND(" ",S67)-1),Riferimenti!$BZ$2:$CE$41,5,0))</f>
        <v>Obiettivi generali</v>
      </c>
      <c r="Q67" s="2" t="str">
        <f ca="1">IF(S67="Attività","Obiettivi operativi",VLOOKUP(MID(S67,1,FIND(" ",S67)-1),Riferimenti!$BZ$2:$CE$41,6,0))</f>
        <v>Obiettivi operativi</v>
      </c>
      <c r="R67" s="2" t="str">
        <f ca="1">IF(S67="Attività","Linee Intervento",VLOOKUP(MID(S67,1,FIND(" ",S67)-1),Riferimenti!$BZ$2:$CE$41,3,0))</f>
        <v>Linee Intervento</v>
      </c>
      <c r="S67" s="2" t="str">
        <f ca="1">IF(T67="Output","Attività","A"&amp;MID(T67,1,FIND(".",T67)-1)&amp;" - "&amp;INDEX(Riferimenti!$BB$2:$BB$41,V67))</f>
        <v>Attività</v>
      </c>
      <c r="T67" s="2" t="str">
        <f ca="1">IF(OR(W67=FALSE,'Output Progetto'!U67=TRUE),"Output",'Output Progetto'!B67&amp;" - "&amp;'Output Progetto'!D67)</f>
        <v>Output</v>
      </c>
      <c r="U67" s="2" t="str">
        <f ca="1">IF(S67="Attività","Risultato Atteso",VLOOKUP(MID(S67,1,FIND(" ",S67)-1),Riferimenti!$BZ$2:$CE$41,4,0))</f>
        <v>Risultato Atteso</v>
      </c>
      <c r="V67" s="2">
        <f t="shared" si="1"/>
        <v>5</v>
      </c>
      <c r="W67" s="2" t="b">
        <f ca="1">IF(MID(VLOOKUP(MID("A"&amp;MID('Output Progetto'!B67&amp;" - "&amp;'Output Progetto'!D67,1,FIND(".",'Output Progetto'!B67&amp;" - "&amp;'Output Progetto'!D67)-1)&amp;" - "&amp;INDEX(Riferimenti!$BB$2:$BB$41,1),1,FIND(" ","A"&amp;MID('Output Progetto'!B67&amp;" - "&amp;'Output Progetto'!D67,1,FIND(".",'Output Progetto'!B67&amp;" - "&amp;'Output Progetto'!D67)-1)&amp;" - "&amp;INDEX(Riferimenti!$BB$2:$BB$41,1))-1),Riferimenti!$BZ$2:$CE$41,3,0),1,2)="LT",FALSE,TRUE)</f>
        <v>1</v>
      </c>
    </row>
    <row r="68" spans="2:23" ht="12.75" x14ac:dyDescent="0.2">
      <c r="B68" s="42"/>
      <c r="C68" s="42"/>
      <c r="D68" s="42"/>
      <c r="E68" s="64"/>
      <c r="F68" s="64"/>
      <c r="G68" s="42"/>
      <c r="P68" s="2" t="str">
        <f ca="1">IF(S68="Attività","Obiettivi generali",VLOOKUP(MID(S68,1,FIND(" ",S68)-1),Riferimenti!$BZ$2:$CE$41,5,0))</f>
        <v>OG1 - Sviluppare l’e-government digitalizzando processi amministrativi e diffondendo servizi della Pubblica Amministrazione pienamente interoperabili</v>
      </c>
      <c r="Q68" s="2" t="str">
        <f ca="1">IF(S68="Attività","Obiettivi operativi",VLOOKUP(MID(S68,1,FIND(" ",S68)-1),Riferimenti!$BZ$2:$CE$41,6,0))</f>
        <v xml:space="preserve">OO1 - Realizzare un'infrastruttura tecnologica e interoperabile in grado di migliorare e potenziare la gestione del personale della PA </v>
      </c>
      <c r="R68" s="2" t="str">
        <f ca="1">IF(S68="Attività","Linee Intervento",VLOOKUP(MID(S68,1,FIND(" ",S68)-1),Riferimenti!$BZ$2:$CE$41,3,0))</f>
        <v>LI1 - Abilitare i servizi attraverso lo sviluppo del sistema informativo Cloudify NoiPA</v>
      </c>
      <c r="S68" s="2" t="str">
        <f ca="1">IF(T68="Output","Attività","A"&amp;MID(T68,1,FIND(".",T68)-1)&amp;" - "&amp;INDEX(Riferimenti!$BB$2:$BB$41,V68))</f>
        <v>A6 - Realizzazione di un software dedicato ai Servizi stipendiali</v>
      </c>
      <c r="T68" s="2" t="str">
        <f ca="1">IF(OR(W68=FALSE,'Output Progetto'!U68=TRUE),"Output",'Output Progetto'!B68&amp;" - "&amp;'Output Progetto'!D68)</f>
        <v>6.AS.1 - Nuovo sistema software per servizi stipendiali rilasciato in esercizio</v>
      </c>
      <c r="U68" s="2" t="str">
        <f ca="1">IF(S68="Attività","Risultato Atteso",VLOOKUP(MID(S68,1,FIND(" ",S68)-1),Riferimenti!$BZ$2:$CE$41,4,0))</f>
        <v>RA1 - Attestazione di piena conformità del sistema alle aspettative, siglato da una commissione composta da una selezione di utenti.</v>
      </c>
      <c r="V68" s="2">
        <f t="shared" si="1"/>
        <v>6</v>
      </c>
      <c r="W68" s="2" t="b">
        <f ca="1">IF(MID(VLOOKUP(MID("A"&amp;MID('Output Progetto'!B68&amp;" - "&amp;'Output Progetto'!D68,1,FIND(".",'Output Progetto'!B68&amp;" - "&amp;'Output Progetto'!D68)-1)&amp;" - "&amp;INDEX(Riferimenti!$BB$2:$BB$41,1),1,FIND(" ","A"&amp;MID('Output Progetto'!B68&amp;" - "&amp;'Output Progetto'!D68,1,FIND(".",'Output Progetto'!B68&amp;" - "&amp;'Output Progetto'!D68)-1)&amp;" - "&amp;INDEX(Riferimenti!$BB$2:$BB$41,1))-1),Riferimenti!$BZ$2:$CE$41,3,0),1,2)="LT",FALSE,TRUE)</f>
        <v>1</v>
      </c>
    </row>
    <row r="69" spans="2:23" ht="12.75" x14ac:dyDescent="0.2">
      <c r="B69" s="42"/>
      <c r="C69" s="42"/>
      <c r="D69" s="42"/>
      <c r="E69" s="64"/>
      <c r="F69" s="64"/>
      <c r="G69" s="42"/>
      <c r="P69" s="2" t="str">
        <f ca="1">IF(S69="Attività","Obiettivi generali",VLOOKUP(MID(S69,1,FIND(" ",S69)-1),Riferimenti!$BZ$2:$CE$41,5,0))</f>
        <v>Obiettivi generali</v>
      </c>
      <c r="Q69" s="2" t="str">
        <f ca="1">IF(S69="Attività","Obiettivi operativi",VLOOKUP(MID(S69,1,FIND(" ",S69)-1),Riferimenti!$BZ$2:$CE$41,6,0))</f>
        <v>Obiettivi operativi</v>
      </c>
      <c r="R69" s="2" t="str">
        <f ca="1">IF(S69="Attività","Linee Intervento",VLOOKUP(MID(S69,1,FIND(" ",S69)-1),Riferimenti!$BZ$2:$CE$41,3,0))</f>
        <v>Linee Intervento</v>
      </c>
      <c r="S69" s="2" t="str">
        <f ca="1">IF(T69="Output","Attività","A"&amp;MID(T69,1,FIND(".",T69)-1)&amp;" - "&amp;INDEX(Riferimenti!$BB$2:$BB$41,V69))</f>
        <v>Attività</v>
      </c>
      <c r="T69" s="2" t="str">
        <f ca="1">IF(OR(W69=FALSE,'Output Progetto'!U69=TRUE),"Output",'Output Progetto'!B69&amp;" - "&amp;'Output Progetto'!D69)</f>
        <v>Output</v>
      </c>
      <c r="U69" s="2" t="str">
        <f ca="1">IF(S69="Attività","Risultato Atteso",VLOOKUP(MID(S69,1,FIND(" ",S69)-1),Riferimenti!$BZ$2:$CE$41,4,0))</f>
        <v>Risultato Atteso</v>
      </c>
      <c r="V69" s="2">
        <f t="shared" si="1"/>
        <v>6</v>
      </c>
      <c r="W69" s="2" t="b">
        <f ca="1">IF(MID(VLOOKUP(MID("A"&amp;MID('Output Progetto'!B69&amp;" - "&amp;'Output Progetto'!D69,1,FIND(".",'Output Progetto'!B69&amp;" - "&amp;'Output Progetto'!D69)-1)&amp;" - "&amp;INDEX(Riferimenti!$BB$2:$BB$41,1),1,FIND(" ","A"&amp;MID('Output Progetto'!B69&amp;" - "&amp;'Output Progetto'!D69,1,FIND(".",'Output Progetto'!B69&amp;" - "&amp;'Output Progetto'!D69)-1)&amp;" - "&amp;INDEX(Riferimenti!$BB$2:$BB$41,1))-1),Riferimenti!$BZ$2:$CE$41,3,0),1,2)="LT",FALSE,TRUE)</f>
        <v>1</v>
      </c>
    </row>
    <row r="70" spans="2:23" ht="12.75" x14ac:dyDescent="0.2">
      <c r="B70" s="42"/>
      <c r="C70" s="42"/>
      <c r="D70" s="42"/>
      <c r="E70" s="64"/>
      <c r="F70" s="64"/>
      <c r="G70" s="42"/>
      <c r="P70" s="2" t="str">
        <f ca="1">IF(S70="Attività","Obiettivi generali",VLOOKUP(MID(S70,1,FIND(" ",S70)-1),Riferimenti!$BZ$2:$CE$41,5,0))</f>
        <v>Obiettivi generali</v>
      </c>
      <c r="Q70" s="2" t="str">
        <f ca="1">IF(S70="Attività","Obiettivi operativi",VLOOKUP(MID(S70,1,FIND(" ",S70)-1),Riferimenti!$BZ$2:$CE$41,6,0))</f>
        <v>Obiettivi operativi</v>
      </c>
      <c r="R70" s="2" t="str">
        <f ca="1">IF(S70="Attività","Linee Intervento",VLOOKUP(MID(S70,1,FIND(" ",S70)-1),Riferimenti!$BZ$2:$CE$41,3,0))</f>
        <v>Linee Intervento</v>
      </c>
      <c r="S70" s="2" t="str">
        <f ca="1">IF(T70="Output","Attività","A"&amp;MID(T70,1,FIND(".",T70)-1)&amp;" - "&amp;INDEX(Riferimenti!$BB$2:$BB$41,V70))</f>
        <v>Attività</v>
      </c>
      <c r="T70" s="2" t="str">
        <f ca="1">IF(OR(W70=FALSE,'Output Progetto'!U70=TRUE),"Output",'Output Progetto'!B70&amp;" - "&amp;'Output Progetto'!D70)</f>
        <v>Output</v>
      </c>
      <c r="U70" s="2" t="str">
        <f ca="1">IF(S70="Attività","Risultato Atteso",VLOOKUP(MID(S70,1,FIND(" ",S70)-1),Riferimenti!$BZ$2:$CE$41,4,0))</f>
        <v>Risultato Atteso</v>
      </c>
      <c r="V70" s="2">
        <f t="shared" si="1"/>
        <v>6</v>
      </c>
      <c r="W70" s="2" t="b">
        <f ca="1">IF(MID(VLOOKUP(MID("A"&amp;MID('Output Progetto'!B70&amp;" - "&amp;'Output Progetto'!D70,1,FIND(".",'Output Progetto'!B70&amp;" - "&amp;'Output Progetto'!D70)-1)&amp;" - "&amp;INDEX(Riferimenti!$BB$2:$BB$41,1),1,FIND(" ","A"&amp;MID('Output Progetto'!B70&amp;" - "&amp;'Output Progetto'!D70,1,FIND(".",'Output Progetto'!B70&amp;" - "&amp;'Output Progetto'!D70)-1)&amp;" - "&amp;INDEX(Riferimenti!$BB$2:$BB$41,1))-1),Riferimenti!$BZ$2:$CE$41,3,0),1,2)="LT",FALSE,TRUE)</f>
        <v>1</v>
      </c>
    </row>
    <row r="71" spans="2:23" ht="12.75" x14ac:dyDescent="0.2">
      <c r="B71" s="42"/>
      <c r="C71" s="42"/>
      <c r="D71" s="42"/>
      <c r="E71" s="64"/>
      <c r="F71" s="64"/>
      <c r="G71" s="42"/>
      <c r="P71" s="2" t="str">
        <f ca="1">IF(S71="Attività","Obiettivi generali",VLOOKUP(MID(S71,1,FIND(" ",S71)-1),Riferimenti!$BZ$2:$CE$41,5,0))</f>
        <v>Obiettivi generali</v>
      </c>
      <c r="Q71" s="2" t="str">
        <f ca="1">IF(S71="Attività","Obiettivi operativi",VLOOKUP(MID(S71,1,FIND(" ",S71)-1),Riferimenti!$BZ$2:$CE$41,6,0))</f>
        <v>Obiettivi operativi</v>
      </c>
      <c r="R71" s="2" t="str">
        <f ca="1">IF(S71="Attività","Linee Intervento",VLOOKUP(MID(S71,1,FIND(" ",S71)-1),Riferimenti!$BZ$2:$CE$41,3,0))</f>
        <v>Linee Intervento</v>
      </c>
      <c r="S71" s="2" t="str">
        <f ca="1">IF(T71="Output","Attività","A"&amp;MID(T71,1,FIND(".",T71)-1)&amp;" - "&amp;INDEX(Riferimenti!$BB$2:$BB$41,V71))</f>
        <v>Attività</v>
      </c>
      <c r="T71" s="2" t="str">
        <f ca="1">IF(OR(W71=FALSE,'Output Progetto'!U71=TRUE),"Output",'Output Progetto'!B71&amp;" - "&amp;'Output Progetto'!D71)</f>
        <v>Output</v>
      </c>
      <c r="U71" s="2" t="str">
        <f ca="1">IF(S71="Attività","Risultato Atteso",VLOOKUP(MID(S71,1,FIND(" ",S71)-1),Riferimenti!$BZ$2:$CE$41,4,0))</f>
        <v>Risultato Atteso</v>
      </c>
      <c r="V71" s="2">
        <f t="shared" si="1"/>
        <v>6</v>
      </c>
      <c r="W71" s="2" t="b">
        <f ca="1">IF(MID(VLOOKUP(MID("A"&amp;MID('Output Progetto'!B71&amp;" - "&amp;'Output Progetto'!D71,1,FIND(".",'Output Progetto'!B71&amp;" - "&amp;'Output Progetto'!D71)-1)&amp;" - "&amp;INDEX(Riferimenti!$BB$2:$BB$41,1),1,FIND(" ","A"&amp;MID('Output Progetto'!B71&amp;" - "&amp;'Output Progetto'!D71,1,FIND(".",'Output Progetto'!B71&amp;" - "&amp;'Output Progetto'!D71)-1)&amp;" - "&amp;INDEX(Riferimenti!$BB$2:$BB$41,1))-1),Riferimenti!$BZ$2:$CE$41,3,0),1,2)="LT",FALSE,TRUE)</f>
        <v>1</v>
      </c>
    </row>
    <row r="72" spans="2:23" ht="12.75" x14ac:dyDescent="0.2">
      <c r="B72" s="42"/>
      <c r="C72" s="42"/>
      <c r="D72" s="42"/>
      <c r="E72" s="64"/>
      <c r="F72" s="64"/>
      <c r="G72" s="42"/>
      <c r="P72" s="2" t="str">
        <f ca="1">IF(S72="Attività","Obiettivi generali",VLOOKUP(MID(S72,1,FIND(" ",S72)-1),Riferimenti!$BZ$2:$CE$41,5,0))</f>
        <v>Obiettivi generali</v>
      </c>
      <c r="Q72" s="2" t="str">
        <f ca="1">IF(S72="Attività","Obiettivi operativi",VLOOKUP(MID(S72,1,FIND(" ",S72)-1),Riferimenti!$BZ$2:$CE$41,6,0))</f>
        <v>Obiettivi operativi</v>
      </c>
      <c r="R72" s="2" t="str">
        <f ca="1">IF(S72="Attività","Linee Intervento",VLOOKUP(MID(S72,1,FIND(" ",S72)-1),Riferimenti!$BZ$2:$CE$41,3,0))</f>
        <v>Linee Intervento</v>
      </c>
      <c r="S72" s="2" t="str">
        <f ca="1">IF(T72="Output","Attività","A"&amp;MID(T72,1,FIND(".",T72)-1)&amp;" - "&amp;INDEX(Riferimenti!$BB$2:$BB$41,V72))</f>
        <v>Attività</v>
      </c>
      <c r="T72" s="2" t="str">
        <f ca="1">IF(OR(W72=FALSE,'Output Progetto'!U72=TRUE),"Output",'Output Progetto'!B72&amp;" - "&amp;'Output Progetto'!D72)</f>
        <v>Output</v>
      </c>
      <c r="U72" s="2" t="str">
        <f ca="1">IF(S72="Attività","Risultato Atteso",VLOOKUP(MID(S72,1,FIND(" ",S72)-1),Riferimenti!$BZ$2:$CE$41,4,0))</f>
        <v>Risultato Atteso</v>
      </c>
      <c r="V72" s="2">
        <f t="shared" si="1"/>
        <v>6</v>
      </c>
      <c r="W72" s="2" t="b">
        <f ca="1">IF(MID(VLOOKUP(MID("A"&amp;MID('Output Progetto'!B72&amp;" - "&amp;'Output Progetto'!D72,1,FIND(".",'Output Progetto'!B72&amp;" - "&amp;'Output Progetto'!D72)-1)&amp;" - "&amp;INDEX(Riferimenti!$BB$2:$BB$41,1),1,FIND(" ","A"&amp;MID('Output Progetto'!B72&amp;" - "&amp;'Output Progetto'!D72,1,FIND(".",'Output Progetto'!B72&amp;" - "&amp;'Output Progetto'!D72)-1)&amp;" - "&amp;INDEX(Riferimenti!$BB$2:$BB$41,1))-1),Riferimenti!$BZ$2:$CE$41,3,0),1,2)="LT",FALSE,TRUE)</f>
        <v>1</v>
      </c>
    </row>
    <row r="73" spans="2:23" ht="12.75" x14ac:dyDescent="0.2">
      <c r="B73" s="42"/>
      <c r="C73" s="42"/>
      <c r="D73" s="42"/>
      <c r="E73" s="64"/>
      <c r="F73" s="64"/>
      <c r="G73" s="42"/>
      <c r="P73" s="2" t="str">
        <f ca="1">IF(S73="Attività","Obiettivi generali",VLOOKUP(MID(S73,1,FIND(" ",S73)-1),Riferimenti!$BZ$2:$CE$41,5,0))</f>
        <v>Obiettivi generali</v>
      </c>
      <c r="Q73" s="2" t="str">
        <f ca="1">IF(S73="Attività","Obiettivi operativi",VLOOKUP(MID(S73,1,FIND(" ",S73)-1),Riferimenti!$BZ$2:$CE$41,6,0))</f>
        <v>Obiettivi operativi</v>
      </c>
      <c r="R73" s="2" t="str">
        <f ca="1">IF(S73="Attività","Linee Intervento",VLOOKUP(MID(S73,1,FIND(" ",S73)-1),Riferimenti!$BZ$2:$CE$41,3,0))</f>
        <v>Linee Intervento</v>
      </c>
      <c r="S73" s="2" t="str">
        <f ca="1">IF(T73="Output","Attività","A"&amp;MID(T73,1,FIND(".",T73)-1)&amp;" - "&amp;INDEX(Riferimenti!$BB$2:$BB$41,V73))</f>
        <v>Attività</v>
      </c>
      <c r="T73" s="2" t="str">
        <f ca="1">IF(OR(W73=FALSE,'Output Progetto'!U73=TRUE),"Output",'Output Progetto'!B73&amp;" - "&amp;'Output Progetto'!D73)</f>
        <v>Output</v>
      </c>
      <c r="U73" s="2" t="str">
        <f ca="1">IF(S73="Attività","Risultato Atteso",VLOOKUP(MID(S73,1,FIND(" ",S73)-1),Riferimenti!$BZ$2:$CE$41,4,0))</f>
        <v>Risultato Atteso</v>
      </c>
      <c r="V73" s="2">
        <f t="shared" si="1"/>
        <v>6</v>
      </c>
      <c r="W73" s="2" t="b">
        <f ca="1">IF(MID(VLOOKUP(MID("A"&amp;MID('Output Progetto'!B73&amp;" - "&amp;'Output Progetto'!D73,1,FIND(".",'Output Progetto'!B73&amp;" - "&amp;'Output Progetto'!D73)-1)&amp;" - "&amp;INDEX(Riferimenti!$BB$2:$BB$41,1),1,FIND(" ","A"&amp;MID('Output Progetto'!B73&amp;" - "&amp;'Output Progetto'!D73,1,FIND(".",'Output Progetto'!B73&amp;" - "&amp;'Output Progetto'!D73)-1)&amp;" - "&amp;INDEX(Riferimenti!$BB$2:$BB$41,1))-1),Riferimenti!$BZ$2:$CE$41,3,0),1,2)="LT",FALSE,TRUE)</f>
        <v>1</v>
      </c>
    </row>
    <row r="74" spans="2:23" ht="12.75" x14ac:dyDescent="0.2">
      <c r="B74" s="42"/>
      <c r="C74" s="42"/>
      <c r="D74" s="42"/>
      <c r="E74" s="64"/>
      <c r="F74" s="64"/>
      <c r="G74" s="42"/>
      <c r="P74" s="2" t="str">
        <f ca="1">IF(S74="Attività","Obiettivi generali",VLOOKUP(MID(S74,1,FIND(" ",S74)-1),Riferimenti!$BZ$2:$CE$41,5,0))</f>
        <v>Obiettivi generali</v>
      </c>
      <c r="Q74" s="2" t="str">
        <f ca="1">IF(S74="Attività","Obiettivi operativi",VLOOKUP(MID(S74,1,FIND(" ",S74)-1),Riferimenti!$BZ$2:$CE$41,6,0))</f>
        <v>Obiettivi operativi</v>
      </c>
      <c r="R74" s="2" t="str">
        <f ca="1">IF(S74="Attività","Linee Intervento",VLOOKUP(MID(S74,1,FIND(" ",S74)-1),Riferimenti!$BZ$2:$CE$41,3,0))</f>
        <v>Linee Intervento</v>
      </c>
      <c r="S74" s="2" t="str">
        <f ca="1">IF(T74="Output","Attività","A"&amp;MID(T74,1,FIND(".",T74)-1)&amp;" - "&amp;INDEX(Riferimenti!$BB$2:$BB$41,V74))</f>
        <v>Attività</v>
      </c>
      <c r="T74" s="2" t="str">
        <f ca="1">IF(OR(W74=FALSE,'Output Progetto'!U74=TRUE),"Output",'Output Progetto'!B74&amp;" - "&amp;'Output Progetto'!D74)</f>
        <v>Output</v>
      </c>
      <c r="U74" s="2" t="str">
        <f ca="1">IF(S74="Attività","Risultato Atteso",VLOOKUP(MID(S74,1,FIND(" ",S74)-1),Riferimenti!$BZ$2:$CE$41,4,0))</f>
        <v>Risultato Atteso</v>
      </c>
      <c r="V74" s="2">
        <f t="shared" si="1"/>
        <v>6</v>
      </c>
      <c r="W74" s="2" t="b">
        <f ca="1">IF(MID(VLOOKUP(MID("A"&amp;MID('Output Progetto'!B74&amp;" - "&amp;'Output Progetto'!D74,1,FIND(".",'Output Progetto'!B74&amp;" - "&amp;'Output Progetto'!D74)-1)&amp;" - "&amp;INDEX(Riferimenti!$BB$2:$BB$41,1),1,FIND(" ","A"&amp;MID('Output Progetto'!B74&amp;" - "&amp;'Output Progetto'!D74,1,FIND(".",'Output Progetto'!B74&amp;" - "&amp;'Output Progetto'!D74)-1)&amp;" - "&amp;INDEX(Riferimenti!$BB$2:$BB$41,1))-1),Riferimenti!$BZ$2:$CE$41,3,0),1,2)="LT",FALSE,TRUE)</f>
        <v>1</v>
      </c>
    </row>
    <row r="75" spans="2:23" ht="12.75" x14ac:dyDescent="0.2">
      <c r="B75" s="42"/>
      <c r="C75" s="42"/>
      <c r="D75" s="42"/>
      <c r="E75" s="64"/>
      <c r="F75" s="64"/>
      <c r="G75" s="42"/>
      <c r="P75" s="2" t="str">
        <f ca="1">IF(S75="Attività","Obiettivi generali",VLOOKUP(MID(S75,1,FIND(" ",S75)-1),Riferimenti!$BZ$2:$CE$41,5,0))</f>
        <v>Obiettivi generali</v>
      </c>
      <c r="Q75" s="2" t="str">
        <f ca="1">IF(S75="Attività","Obiettivi operativi",VLOOKUP(MID(S75,1,FIND(" ",S75)-1),Riferimenti!$BZ$2:$CE$41,6,0))</f>
        <v>Obiettivi operativi</v>
      </c>
      <c r="R75" s="2" t="str">
        <f ca="1">IF(S75="Attività","Linee Intervento",VLOOKUP(MID(S75,1,FIND(" ",S75)-1),Riferimenti!$BZ$2:$CE$41,3,0))</f>
        <v>Linee Intervento</v>
      </c>
      <c r="S75" s="2" t="str">
        <f ca="1">IF(T75="Output","Attività","A"&amp;MID(T75,1,FIND(".",T75)-1)&amp;" - "&amp;INDEX(Riferimenti!$BB$2:$BB$41,V75))</f>
        <v>Attività</v>
      </c>
      <c r="T75" s="2" t="str">
        <f ca="1">IF(OR(W75=FALSE,'Output Progetto'!U75=TRUE),"Output",'Output Progetto'!B75&amp;" - "&amp;'Output Progetto'!D75)</f>
        <v>Output</v>
      </c>
      <c r="U75" s="2" t="str">
        <f ca="1">IF(S75="Attività","Risultato Atteso",VLOOKUP(MID(S75,1,FIND(" ",S75)-1),Riferimenti!$BZ$2:$CE$41,4,0))</f>
        <v>Risultato Atteso</v>
      </c>
      <c r="V75" s="2">
        <f t="shared" si="1"/>
        <v>6</v>
      </c>
      <c r="W75" s="2" t="b">
        <f ca="1">IF(MID(VLOOKUP(MID("A"&amp;MID('Output Progetto'!B75&amp;" - "&amp;'Output Progetto'!D75,1,FIND(".",'Output Progetto'!B75&amp;" - "&amp;'Output Progetto'!D75)-1)&amp;" - "&amp;INDEX(Riferimenti!$BB$2:$BB$41,1),1,FIND(" ","A"&amp;MID('Output Progetto'!B75&amp;" - "&amp;'Output Progetto'!D75,1,FIND(".",'Output Progetto'!B75&amp;" - "&amp;'Output Progetto'!D75)-1)&amp;" - "&amp;INDEX(Riferimenti!$BB$2:$BB$41,1))-1),Riferimenti!$BZ$2:$CE$41,3,0),1,2)="LT",FALSE,TRUE)</f>
        <v>1</v>
      </c>
    </row>
    <row r="76" spans="2:23" ht="12.75" x14ac:dyDescent="0.2">
      <c r="B76" s="42"/>
      <c r="C76" s="42"/>
      <c r="D76" s="42"/>
      <c r="E76" s="64"/>
      <c r="F76" s="64"/>
      <c r="G76" s="42"/>
      <c r="P76" s="2" t="str">
        <f ca="1">IF(S76="Attività","Obiettivi generali",VLOOKUP(MID(S76,1,FIND(" ",S76)-1),Riferimenti!$BZ$2:$CE$41,5,0))</f>
        <v>Obiettivi generali</v>
      </c>
      <c r="Q76" s="2" t="str">
        <f ca="1">IF(S76="Attività","Obiettivi operativi",VLOOKUP(MID(S76,1,FIND(" ",S76)-1),Riferimenti!$BZ$2:$CE$41,6,0))</f>
        <v>Obiettivi operativi</v>
      </c>
      <c r="R76" s="2" t="str">
        <f ca="1">IF(S76="Attività","Linee Intervento",VLOOKUP(MID(S76,1,FIND(" ",S76)-1),Riferimenti!$BZ$2:$CE$41,3,0))</f>
        <v>Linee Intervento</v>
      </c>
      <c r="S76" s="2" t="str">
        <f ca="1">IF(T76="Output","Attività","A"&amp;MID(T76,1,FIND(".",T76)-1)&amp;" - "&amp;INDEX(Riferimenti!$BB$2:$BB$41,V76))</f>
        <v>Attività</v>
      </c>
      <c r="T76" s="2" t="str">
        <f ca="1">IF(OR(W76=FALSE,'Output Progetto'!U76=TRUE),"Output",'Output Progetto'!B76&amp;" - "&amp;'Output Progetto'!D76)</f>
        <v>Output</v>
      </c>
      <c r="U76" s="2" t="str">
        <f ca="1">IF(S76="Attività","Risultato Atteso",VLOOKUP(MID(S76,1,FIND(" ",S76)-1),Riferimenti!$BZ$2:$CE$41,4,0))</f>
        <v>Risultato Atteso</v>
      </c>
      <c r="V76" s="2">
        <f t="shared" si="1"/>
        <v>6</v>
      </c>
      <c r="W76" s="2" t="b">
        <f ca="1">IF(MID(VLOOKUP(MID("A"&amp;MID('Output Progetto'!B76&amp;" - "&amp;'Output Progetto'!D76,1,FIND(".",'Output Progetto'!B76&amp;" - "&amp;'Output Progetto'!D76)-1)&amp;" - "&amp;INDEX(Riferimenti!$BB$2:$BB$41,1),1,FIND(" ","A"&amp;MID('Output Progetto'!B76&amp;" - "&amp;'Output Progetto'!D76,1,FIND(".",'Output Progetto'!B76&amp;" - "&amp;'Output Progetto'!D76)-1)&amp;" - "&amp;INDEX(Riferimenti!$BB$2:$BB$41,1))-1),Riferimenti!$BZ$2:$CE$41,3,0),1,2)="LT",FALSE,TRUE)</f>
        <v>1</v>
      </c>
    </row>
    <row r="77" spans="2:23" ht="12.75" x14ac:dyDescent="0.2">
      <c r="B77" s="42"/>
      <c r="C77" s="42"/>
      <c r="D77" s="42"/>
      <c r="E77" s="64"/>
      <c r="F77" s="64"/>
      <c r="G77" s="42"/>
      <c r="P77" s="2" t="str">
        <f ca="1">IF(S77="Attività","Obiettivi generali",VLOOKUP(MID(S77,1,FIND(" ",S77)-1),Riferimenti!$BZ$2:$CE$41,5,0))</f>
        <v>Obiettivi generali</v>
      </c>
      <c r="Q77" s="2" t="str">
        <f ca="1">IF(S77="Attività","Obiettivi operativi",VLOOKUP(MID(S77,1,FIND(" ",S77)-1),Riferimenti!$BZ$2:$CE$41,6,0))</f>
        <v>Obiettivi operativi</v>
      </c>
      <c r="R77" s="2" t="str">
        <f ca="1">IF(S77="Attività","Linee Intervento",VLOOKUP(MID(S77,1,FIND(" ",S77)-1),Riferimenti!$BZ$2:$CE$41,3,0))</f>
        <v>Linee Intervento</v>
      </c>
      <c r="S77" s="2" t="str">
        <f ca="1">IF(T77="Output","Attività","A"&amp;MID(T77,1,FIND(".",T77)-1)&amp;" - "&amp;INDEX(Riferimenti!$BB$2:$BB$41,V77))</f>
        <v>Attività</v>
      </c>
      <c r="T77" s="2" t="str">
        <f ca="1">IF(OR(W77=FALSE,'Output Progetto'!U77=TRUE),"Output",'Output Progetto'!B77&amp;" - "&amp;'Output Progetto'!D77)</f>
        <v>Output</v>
      </c>
      <c r="U77" s="2" t="str">
        <f ca="1">IF(S77="Attività","Risultato Atteso",VLOOKUP(MID(S77,1,FIND(" ",S77)-1),Riferimenti!$BZ$2:$CE$41,4,0))</f>
        <v>Risultato Atteso</v>
      </c>
      <c r="V77" s="2">
        <f t="shared" si="1"/>
        <v>6</v>
      </c>
      <c r="W77" s="2" t="b">
        <f ca="1">IF(MID(VLOOKUP(MID("A"&amp;MID('Output Progetto'!B77&amp;" - "&amp;'Output Progetto'!D77,1,FIND(".",'Output Progetto'!B77&amp;" - "&amp;'Output Progetto'!D77)-1)&amp;" - "&amp;INDEX(Riferimenti!$BB$2:$BB$41,1),1,FIND(" ","A"&amp;MID('Output Progetto'!B77&amp;" - "&amp;'Output Progetto'!D77,1,FIND(".",'Output Progetto'!B77&amp;" - "&amp;'Output Progetto'!D77)-1)&amp;" - "&amp;INDEX(Riferimenti!$BB$2:$BB$41,1))-1),Riferimenti!$BZ$2:$CE$41,3,0),1,2)="LT",FALSE,TRUE)</f>
        <v>1</v>
      </c>
    </row>
    <row r="78" spans="2:23" ht="12.75" x14ac:dyDescent="0.2">
      <c r="B78" s="42"/>
      <c r="C78" s="42"/>
      <c r="D78" s="42"/>
      <c r="E78" s="64"/>
      <c r="F78" s="64"/>
      <c r="G78" s="42"/>
      <c r="P78" s="2" t="str">
        <f ca="1">IF(S78="Attività","Obiettivi generali",VLOOKUP(MID(S78,1,FIND(" ",S78)-1),Riferimenti!$BZ$2:$CE$41,5,0))</f>
        <v>Obiettivi generali</v>
      </c>
      <c r="Q78" s="2" t="str">
        <f ca="1">IF(S78="Attività","Obiettivi operativi",VLOOKUP(MID(S78,1,FIND(" ",S78)-1),Riferimenti!$BZ$2:$CE$41,6,0))</f>
        <v>Obiettivi operativi</v>
      </c>
      <c r="R78" s="2" t="str">
        <f ca="1">IF(S78="Attività","Linee Intervento",VLOOKUP(MID(S78,1,FIND(" ",S78)-1),Riferimenti!$BZ$2:$CE$41,3,0))</f>
        <v>Linee Intervento</v>
      </c>
      <c r="S78" s="2" t="str">
        <f ca="1">IF(T78="Output","Attività","A"&amp;MID(T78,1,FIND(".",T78)-1)&amp;" - "&amp;INDEX(Riferimenti!$BB$2:$BB$41,V78))</f>
        <v>Attività</v>
      </c>
      <c r="T78" s="2" t="str">
        <f ca="1">IF(OR(W78=FALSE,'Output Progetto'!U78=TRUE),"Output",'Output Progetto'!B78&amp;" - "&amp;'Output Progetto'!D78)</f>
        <v>Output</v>
      </c>
      <c r="U78" s="2" t="str">
        <f ca="1">IF(S78="Attività","Risultato Atteso",VLOOKUP(MID(S78,1,FIND(" ",S78)-1),Riferimenti!$BZ$2:$CE$41,4,0))</f>
        <v>Risultato Atteso</v>
      </c>
      <c r="V78" s="2">
        <f t="shared" si="1"/>
        <v>6</v>
      </c>
      <c r="W78" s="2" t="b">
        <f ca="1">IF(MID(VLOOKUP(MID("A"&amp;MID('Output Progetto'!B78&amp;" - "&amp;'Output Progetto'!D78,1,FIND(".",'Output Progetto'!B78&amp;" - "&amp;'Output Progetto'!D78)-1)&amp;" - "&amp;INDEX(Riferimenti!$BB$2:$BB$41,1),1,FIND(" ","A"&amp;MID('Output Progetto'!B78&amp;" - "&amp;'Output Progetto'!D78,1,FIND(".",'Output Progetto'!B78&amp;" - "&amp;'Output Progetto'!D78)-1)&amp;" - "&amp;INDEX(Riferimenti!$BB$2:$BB$41,1))-1),Riferimenti!$BZ$2:$CE$41,3,0),1,2)="LT",FALSE,TRUE)</f>
        <v>1</v>
      </c>
    </row>
    <row r="79" spans="2:23" ht="12.75" x14ac:dyDescent="0.2">
      <c r="B79" s="42"/>
      <c r="C79" s="42"/>
      <c r="D79" s="42"/>
      <c r="E79" s="64"/>
      <c r="F79" s="64"/>
      <c r="G79" s="42"/>
      <c r="P79" s="2" t="str">
        <f ca="1">IF(S79="Attività","Obiettivi generali",VLOOKUP(MID(S79,1,FIND(" ",S79)-1),Riferimenti!$BZ$2:$CE$41,5,0))</f>
        <v>Obiettivi generali</v>
      </c>
      <c r="Q79" s="2" t="str">
        <f ca="1">IF(S79="Attività","Obiettivi operativi",VLOOKUP(MID(S79,1,FIND(" ",S79)-1),Riferimenti!$BZ$2:$CE$41,6,0))</f>
        <v>Obiettivi operativi</v>
      </c>
      <c r="R79" s="2" t="str">
        <f ca="1">IF(S79="Attività","Linee Intervento",VLOOKUP(MID(S79,1,FIND(" ",S79)-1),Riferimenti!$BZ$2:$CE$41,3,0))</f>
        <v>Linee Intervento</v>
      </c>
      <c r="S79" s="2" t="str">
        <f ca="1">IF(T79="Output","Attività","A"&amp;MID(T79,1,FIND(".",T79)-1)&amp;" - "&amp;INDEX(Riferimenti!$BB$2:$BB$41,V79))</f>
        <v>Attività</v>
      </c>
      <c r="T79" s="2" t="str">
        <f ca="1">IF(OR(W79=FALSE,'Output Progetto'!U79=TRUE),"Output",'Output Progetto'!B79&amp;" - "&amp;'Output Progetto'!D79)</f>
        <v>Output</v>
      </c>
      <c r="U79" s="2" t="str">
        <f ca="1">IF(S79="Attività","Risultato Atteso",VLOOKUP(MID(S79,1,FIND(" ",S79)-1),Riferimenti!$BZ$2:$CE$41,4,0))</f>
        <v>Risultato Atteso</v>
      </c>
      <c r="V79" s="2">
        <f t="shared" si="1"/>
        <v>6</v>
      </c>
      <c r="W79" s="2" t="b">
        <f ca="1">IF(MID(VLOOKUP(MID("A"&amp;MID('Output Progetto'!B79&amp;" - "&amp;'Output Progetto'!D79,1,FIND(".",'Output Progetto'!B79&amp;" - "&amp;'Output Progetto'!D79)-1)&amp;" - "&amp;INDEX(Riferimenti!$BB$2:$BB$41,1),1,FIND(" ","A"&amp;MID('Output Progetto'!B79&amp;" - "&amp;'Output Progetto'!D79,1,FIND(".",'Output Progetto'!B79&amp;" - "&amp;'Output Progetto'!D79)-1)&amp;" - "&amp;INDEX(Riferimenti!$BB$2:$BB$41,1))-1),Riferimenti!$BZ$2:$CE$41,3,0),1,2)="LT",FALSE,TRUE)</f>
        <v>1</v>
      </c>
    </row>
    <row r="80" spans="2:23" ht="12.75" x14ac:dyDescent="0.2">
      <c r="B80" s="42"/>
      <c r="C80" s="42"/>
      <c r="D80" s="42"/>
      <c r="E80" s="64"/>
      <c r="F80" s="64"/>
      <c r="G80" s="42"/>
      <c r="P80" s="2" t="str">
        <f ca="1">IF(S80="Attività","Obiettivi generali",VLOOKUP(MID(S80,1,FIND(" ",S80)-1),Riferimenti!$BZ$2:$CE$41,5,0))</f>
        <v>OG1 - Sviluppare l’e-government digitalizzando processi amministrativi e diffondendo servizi della Pubblica Amministrazione pienamente interoperabili</v>
      </c>
      <c r="Q80" s="2" t="str">
        <f ca="1">IF(S80="Attività","Obiettivi operativi",VLOOKUP(MID(S80,1,FIND(" ",S80)-1),Riferimenti!$BZ$2:$CE$41,6,0))</f>
        <v xml:space="preserve">OO1 - Realizzare un'infrastruttura tecnologica e interoperabile in grado di migliorare e potenziare la gestione del personale della PA </v>
      </c>
      <c r="R80" s="2" t="str">
        <f ca="1">IF(S80="Attività","Linee Intervento",VLOOKUP(MID(S80,1,FIND(" ",S80)-1),Riferimenti!$BZ$2:$CE$41,3,0))</f>
        <v>LI1 - Abilitare i servizi attraverso lo sviluppo del sistema informativo Cloudify NoiPA</v>
      </c>
      <c r="S80" s="2" t="str">
        <f ca="1">IF(T80="Output","Attività","A"&amp;MID(T80,1,FIND(".",T80)-1)&amp;" - "&amp;INDEX(Riferimenti!$BB$2:$BB$41,V80))</f>
        <v>A7 - Realizzazione di un software dedicato ai Servizi giuridici</v>
      </c>
      <c r="T80" s="2" t="str">
        <f ca="1">IF(OR(W80=FALSE,'Output Progetto'!U80=TRUE),"Output",'Output Progetto'!B80&amp;" - "&amp;'Output Progetto'!D80)</f>
        <v>7.AS.1 - Nuovo sistema software per servizi giuridici rilasciato in esercizio</v>
      </c>
      <c r="U80" s="2" t="str">
        <f ca="1">IF(S80="Attività","Risultato Atteso",VLOOKUP(MID(S80,1,FIND(" ",S80)-1),Riferimenti!$BZ$2:$CE$41,4,0))</f>
        <v>RA1 - Attestazione di piena conformità del sistema alle aspettative, siglato da una commissione composta da una selezione di utenti.</v>
      </c>
      <c r="V80" s="2">
        <f t="shared" si="1"/>
        <v>7</v>
      </c>
      <c r="W80" s="2" t="b">
        <f ca="1">IF(MID(VLOOKUP(MID("A"&amp;MID('Output Progetto'!B80&amp;" - "&amp;'Output Progetto'!D80,1,FIND(".",'Output Progetto'!B80&amp;" - "&amp;'Output Progetto'!D80)-1)&amp;" - "&amp;INDEX(Riferimenti!$BB$2:$BB$41,1),1,FIND(" ","A"&amp;MID('Output Progetto'!B80&amp;" - "&amp;'Output Progetto'!D80,1,FIND(".",'Output Progetto'!B80&amp;" - "&amp;'Output Progetto'!D80)-1)&amp;" - "&amp;INDEX(Riferimenti!$BB$2:$BB$41,1))-1),Riferimenti!$BZ$2:$CE$41,3,0),1,2)="LT",FALSE,TRUE)</f>
        <v>1</v>
      </c>
    </row>
    <row r="81" spans="2:23" ht="12.75" x14ac:dyDescent="0.2">
      <c r="B81" s="42"/>
      <c r="C81" s="42"/>
      <c r="D81" s="42"/>
      <c r="E81" s="64"/>
      <c r="F81" s="64"/>
      <c r="G81" s="42"/>
      <c r="P81" s="2" t="str">
        <f ca="1">IF(S81="Attività","Obiettivi generali",VLOOKUP(MID(S81,1,FIND(" ",S81)-1),Riferimenti!$BZ$2:$CE$41,5,0))</f>
        <v>Obiettivi generali</v>
      </c>
      <c r="Q81" s="2" t="str">
        <f ca="1">IF(S81="Attività","Obiettivi operativi",VLOOKUP(MID(S81,1,FIND(" ",S81)-1),Riferimenti!$BZ$2:$CE$41,6,0))</f>
        <v>Obiettivi operativi</v>
      </c>
      <c r="R81" s="2" t="str">
        <f ca="1">IF(S81="Attività","Linee Intervento",VLOOKUP(MID(S81,1,FIND(" ",S81)-1),Riferimenti!$BZ$2:$CE$41,3,0))</f>
        <v>Linee Intervento</v>
      </c>
      <c r="S81" s="2" t="str">
        <f ca="1">IF(T81="Output","Attività","A"&amp;MID(T81,1,FIND(".",T81)-1)&amp;" - "&amp;INDEX(Riferimenti!$BB$2:$BB$41,V81))</f>
        <v>Attività</v>
      </c>
      <c r="T81" s="2" t="str">
        <f ca="1">IF(OR(W81=FALSE,'Output Progetto'!U81=TRUE),"Output",'Output Progetto'!B81&amp;" - "&amp;'Output Progetto'!D81)</f>
        <v>Output</v>
      </c>
      <c r="U81" s="2" t="str">
        <f ca="1">IF(S81="Attività","Risultato Atteso",VLOOKUP(MID(S81,1,FIND(" ",S81)-1),Riferimenti!$BZ$2:$CE$41,4,0))</f>
        <v>Risultato Atteso</v>
      </c>
      <c r="V81" s="2">
        <f t="shared" si="1"/>
        <v>7</v>
      </c>
      <c r="W81" s="2" t="b">
        <f ca="1">IF(MID(VLOOKUP(MID("A"&amp;MID('Output Progetto'!B81&amp;" - "&amp;'Output Progetto'!D81,1,FIND(".",'Output Progetto'!B81&amp;" - "&amp;'Output Progetto'!D81)-1)&amp;" - "&amp;INDEX(Riferimenti!$BB$2:$BB$41,1),1,FIND(" ","A"&amp;MID('Output Progetto'!B81&amp;" - "&amp;'Output Progetto'!D81,1,FIND(".",'Output Progetto'!B81&amp;" - "&amp;'Output Progetto'!D81)-1)&amp;" - "&amp;INDEX(Riferimenti!$BB$2:$BB$41,1))-1),Riferimenti!$BZ$2:$CE$41,3,0),1,2)="LT",FALSE,TRUE)</f>
        <v>1</v>
      </c>
    </row>
    <row r="82" spans="2:23" ht="12.75" x14ac:dyDescent="0.2">
      <c r="B82" s="42"/>
      <c r="C82" s="42"/>
      <c r="D82" s="42"/>
      <c r="E82" s="64"/>
      <c r="F82" s="64"/>
      <c r="G82" s="42"/>
      <c r="P82" s="2" t="str">
        <f ca="1">IF(S82="Attività","Obiettivi generali",VLOOKUP(MID(S82,1,FIND(" ",S82)-1),Riferimenti!$BZ$2:$CE$41,5,0))</f>
        <v>Obiettivi generali</v>
      </c>
      <c r="Q82" s="2" t="str">
        <f ca="1">IF(S82="Attività","Obiettivi operativi",VLOOKUP(MID(S82,1,FIND(" ",S82)-1),Riferimenti!$BZ$2:$CE$41,6,0))</f>
        <v>Obiettivi operativi</v>
      </c>
      <c r="R82" s="2" t="str">
        <f ca="1">IF(S82="Attività","Linee Intervento",VLOOKUP(MID(S82,1,FIND(" ",S82)-1),Riferimenti!$BZ$2:$CE$41,3,0))</f>
        <v>Linee Intervento</v>
      </c>
      <c r="S82" s="2" t="str">
        <f ca="1">IF(T82="Output","Attività","A"&amp;MID(T82,1,FIND(".",T82)-1)&amp;" - "&amp;INDEX(Riferimenti!$BB$2:$BB$41,V82))</f>
        <v>Attività</v>
      </c>
      <c r="T82" s="2" t="str">
        <f ca="1">IF(OR(W82=FALSE,'Output Progetto'!U82=TRUE),"Output",'Output Progetto'!B82&amp;" - "&amp;'Output Progetto'!D82)</f>
        <v>Output</v>
      </c>
      <c r="U82" s="2" t="str">
        <f ca="1">IF(S82="Attività","Risultato Atteso",VLOOKUP(MID(S82,1,FIND(" ",S82)-1),Riferimenti!$BZ$2:$CE$41,4,0))</f>
        <v>Risultato Atteso</v>
      </c>
      <c r="V82" s="2">
        <f t="shared" si="1"/>
        <v>7</v>
      </c>
      <c r="W82" s="2" t="b">
        <f ca="1">IF(MID(VLOOKUP(MID("A"&amp;MID('Output Progetto'!B82&amp;" - "&amp;'Output Progetto'!D82,1,FIND(".",'Output Progetto'!B82&amp;" - "&amp;'Output Progetto'!D82)-1)&amp;" - "&amp;INDEX(Riferimenti!$BB$2:$BB$41,1),1,FIND(" ","A"&amp;MID('Output Progetto'!B82&amp;" - "&amp;'Output Progetto'!D82,1,FIND(".",'Output Progetto'!B82&amp;" - "&amp;'Output Progetto'!D82)-1)&amp;" - "&amp;INDEX(Riferimenti!$BB$2:$BB$41,1))-1),Riferimenti!$BZ$2:$CE$41,3,0),1,2)="LT",FALSE,TRUE)</f>
        <v>1</v>
      </c>
    </row>
    <row r="83" spans="2:23" ht="12.75" x14ac:dyDescent="0.2">
      <c r="B83" s="42"/>
      <c r="C83" s="42"/>
      <c r="D83" s="42"/>
      <c r="E83" s="64"/>
      <c r="F83" s="64"/>
      <c r="G83" s="42"/>
      <c r="P83" s="2" t="str">
        <f ca="1">IF(S83="Attività","Obiettivi generali",VLOOKUP(MID(S83,1,FIND(" ",S83)-1),Riferimenti!$BZ$2:$CE$41,5,0))</f>
        <v>Obiettivi generali</v>
      </c>
      <c r="Q83" s="2" t="str">
        <f ca="1">IF(S83="Attività","Obiettivi operativi",VLOOKUP(MID(S83,1,FIND(" ",S83)-1),Riferimenti!$BZ$2:$CE$41,6,0))</f>
        <v>Obiettivi operativi</v>
      </c>
      <c r="R83" s="2" t="str">
        <f ca="1">IF(S83="Attività","Linee Intervento",VLOOKUP(MID(S83,1,FIND(" ",S83)-1),Riferimenti!$BZ$2:$CE$41,3,0))</f>
        <v>Linee Intervento</v>
      </c>
      <c r="S83" s="2" t="str">
        <f ca="1">IF(T83="Output","Attività","A"&amp;MID(T83,1,FIND(".",T83)-1)&amp;" - "&amp;INDEX(Riferimenti!$BB$2:$BB$41,V83))</f>
        <v>Attività</v>
      </c>
      <c r="T83" s="2" t="str">
        <f ca="1">IF(OR(W83=FALSE,'Output Progetto'!U83=TRUE),"Output",'Output Progetto'!B83&amp;" - "&amp;'Output Progetto'!D83)</f>
        <v>Output</v>
      </c>
      <c r="U83" s="2" t="str">
        <f ca="1">IF(S83="Attività","Risultato Atteso",VLOOKUP(MID(S83,1,FIND(" ",S83)-1),Riferimenti!$BZ$2:$CE$41,4,0))</f>
        <v>Risultato Atteso</v>
      </c>
      <c r="V83" s="2">
        <f t="shared" si="1"/>
        <v>7</v>
      </c>
      <c r="W83" s="2" t="b">
        <f ca="1">IF(MID(VLOOKUP(MID("A"&amp;MID('Output Progetto'!B83&amp;" - "&amp;'Output Progetto'!D83,1,FIND(".",'Output Progetto'!B83&amp;" - "&amp;'Output Progetto'!D83)-1)&amp;" - "&amp;INDEX(Riferimenti!$BB$2:$BB$41,1),1,FIND(" ","A"&amp;MID('Output Progetto'!B83&amp;" - "&amp;'Output Progetto'!D83,1,FIND(".",'Output Progetto'!B83&amp;" - "&amp;'Output Progetto'!D83)-1)&amp;" - "&amp;INDEX(Riferimenti!$BB$2:$BB$41,1))-1),Riferimenti!$BZ$2:$CE$41,3,0),1,2)="LT",FALSE,TRUE)</f>
        <v>1</v>
      </c>
    </row>
    <row r="84" spans="2:23" ht="12.75" x14ac:dyDescent="0.2">
      <c r="B84" s="42"/>
      <c r="C84" s="42"/>
      <c r="D84" s="42"/>
      <c r="E84" s="64"/>
      <c r="F84" s="64"/>
      <c r="G84" s="42"/>
      <c r="P84" s="2" t="str">
        <f ca="1">IF(S84="Attività","Obiettivi generali",VLOOKUP(MID(S84,1,FIND(" ",S84)-1),Riferimenti!$BZ$2:$CE$41,5,0))</f>
        <v>Obiettivi generali</v>
      </c>
      <c r="Q84" s="2" t="str">
        <f ca="1">IF(S84="Attività","Obiettivi operativi",VLOOKUP(MID(S84,1,FIND(" ",S84)-1),Riferimenti!$BZ$2:$CE$41,6,0))</f>
        <v>Obiettivi operativi</v>
      </c>
      <c r="R84" s="2" t="str">
        <f ca="1">IF(S84="Attività","Linee Intervento",VLOOKUP(MID(S84,1,FIND(" ",S84)-1),Riferimenti!$BZ$2:$CE$41,3,0))</f>
        <v>Linee Intervento</v>
      </c>
      <c r="S84" s="2" t="str">
        <f ca="1">IF(T84="Output","Attività","A"&amp;MID(T84,1,FIND(".",T84)-1)&amp;" - "&amp;INDEX(Riferimenti!$BB$2:$BB$41,V84))</f>
        <v>Attività</v>
      </c>
      <c r="T84" s="2" t="str">
        <f ca="1">IF(OR(W84=FALSE,'Output Progetto'!U84=TRUE),"Output",'Output Progetto'!B84&amp;" - "&amp;'Output Progetto'!D84)</f>
        <v>Output</v>
      </c>
      <c r="U84" s="2" t="str">
        <f ca="1">IF(S84="Attività","Risultato Atteso",VLOOKUP(MID(S84,1,FIND(" ",S84)-1),Riferimenti!$BZ$2:$CE$41,4,0))</f>
        <v>Risultato Atteso</v>
      </c>
      <c r="V84" s="2">
        <f t="shared" si="1"/>
        <v>7</v>
      </c>
      <c r="W84" s="2" t="b">
        <f ca="1">IF(MID(VLOOKUP(MID("A"&amp;MID('Output Progetto'!B84&amp;" - "&amp;'Output Progetto'!D84,1,FIND(".",'Output Progetto'!B84&amp;" - "&amp;'Output Progetto'!D84)-1)&amp;" - "&amp;INDEX(Riferimenti!$BB$2:$BB$41,1),1,FIND(" ","A"&amp;MID('Output Progetto'!B84&amp;" - "&amp;'Output Progetto'!D84,1,FIND(".",'Output Progetto'!B84&amp;" - "&amp;'Output Progetto'!D84)-1)&amp;" - "&amp;INDEX(Riferimenti!$BB$2:$BB$41,1))-1),Riferimenti!$BZ$2:$CE$41,3,0),1,2)="LT",FALSE,TRUE)</f>
        <v>1</v>
      </c>
    </row>
    <row r="85" spans="2:23" ht="12.75" x14ac:dyDescent="0.2">
      <c r="B85" s="42"/>
      <c r="C85" s="42"/>
      <c r="D85" s="42"/>
      <c r="E85" s="64"/>
      <c r="F85" s="64"/>
      <c r="G85" s="42"/>
      <c r="P85" s="2" t="str">
        <f ca="1">IF(S85="Attività","Obiettivi generali",VLOOKUP(MID(S85,1,FIND(" ",S85)-1),Riferimenti!$BZ$2:$CE$41,5,0))</f>
        <v>Obiettivi generali</v>
      </c>
      <c r="Q85" s="2" t="str">
        <f ca="1">IF(S85="Attività","Obiettivi operativi",VLOOKUP(MID(S85,1,FIND(" ",S85)-1),Riferimenti!$BZ$2:$CE$41,6,0))</f>
        <v>Obiettivi operativi</v>
      </c>
      <c r="R85" s="2" t="str">
        <f ca="1">IF(S85="Attività","Linee Intervento",VLOOKUP(MID(S85,1,FIND(" ",S85)-1),Riferimenti!$BZ$2:$CE$41,3,0))</f>
        <v>Linee Intervento</v>
      </c>
      <c r="S85" s="2" t="str">
        <f ca="1">IF(T85="Output","Attività","A"&amp;MID(T85,1,FIND(".",T85)-1)&amp;" - "&amp;INDEX(Riferimenti!$BB$2:$BB$41,V85))</f>
        <v>Attività</v>
      </c>
      <c r="T85" s="2" t="str">
        <f ca="1">IF(OR(W85=FALSE,'Output Progetto'!U85=TRUE),"Output",'Output Progetto'!B85&amp;" - "&amp;'Output Progetto'!D85)</f>
        <v>Output</v>
      </c>
      <c r="U85" s="2" t="str">
        <f ca="1">IF(S85="Attività","Risultato Atteso",VLOOKUP(MID(S85,1,FIND(" ",S85)-1),Riferimenti!$BZ$2:$CE$41,4,0))</f>
        <v>Risultato Atteso</v>
      </c>
      <c r="V85" s="2">
        <f t="shared" ref="V85:V148" si="2">V73+1</f>
        <v>7</v>
      </c>
      <c r="W85" s="2" t="b">
        <f ca="1">IF(MID(VLOOKUP(MID("A"&amp;MID('Output Progetto'!B85&amp;" - "&amp;'Output Progetto'!D85,1,FIND(".",'Output Progetto'!B85&amp;" - "&amp;'Output Progetto'!D85)-1)&amp;" - "&amp;INDEX(Riferimenti!$BB$2:$BB$41,1),1,FIND(" ","A"&amp;MID('Output Progetto'!B85&amp;" - "&amp;'Output Progetto'!D85,1,FIND(".",'Output Progetto'!B85&amp;" - "&amp;'Output Progetto'!D85)-1)&amp;" - "&amp;INDEX(Riferimenti!$BB$2:$BB$41,1))-1),Riferimenti!$BZ$2:$CE$41,3,0),1,2)="LT",FALSE,TRUE)</f>
        <v>1</v>
      </c>
    </row>
    <row r="86" spans="2:23" ht="12.75" x14ac:dyDescent="0.2">
      <c r="B86" s="42"/>
      <c r="C86" s="42"/>
      <c r="D86" s="42"/>
      <c r="E86" s="64"/>
      <c r="F86" s="64"/>
      <c r="G86" s="42"/>
      <c r="P86" s="2" t="str">
        <f ca="1">IF(S86="Attività","Obiettivi generali",VLOOKUP(MID(S86,1,FIND(" ",S86)-1),Riferimenti!$BZ$2:$CE$41,5,0))</f>
        <v>Obiettivi generali</v>
      </c>
      <c r="Q86" s="2" t="str">
        <f ca="1">IF(S86="Attività","Obiettivi operativi",VLOOKUP(MID(S86,1,FIND(" ",S86)-1),Riferimenti!$BZ$2:$CE$41,6,0))</f>
        <v>Obiettivi operativi</v>
      </c>
      <c r="R86" s="2" t="str">
        <f ca="1">IF(S86="Attività","Linee Intervento",VLOOKUP(MID(S86,1,FIND(" ",S86)-1),Riferimenti!$BZ$2:$CE$41,3,0))</f>
        <v>Linee Intervento</v>
      </c>
      <c r="S86" s="2" t="str">
        <f ca="1">IF(T86="Output","Attività","A"&amp;MID(T86,1,FIND(".",T86)-1)&amp;" - "&amp;INDEX(Riferimenti!$BB$2:$BB$41,V86))</f>
        <v>Attività</v>
      </c>
      <c r="T86" s="2" t="str">
        <f ca="1">IF(OR(W86=FALSE,'Output Progetto'!U86=TRUE),"Output",'Output Progetto'!B86&amp;" - "&amp;'Output Progetto'!D86)</f>
        <v>Output</v>
      </c>
      <c r="U86" s="2" t="str">
        <f ca="1">IF(S86="Attività","Risultato Atteso",VLOOKUP(MID(S86,1,FIND(" ",S86)-1),Riferimenti!$BZ$2:$CE$41,4,0))</f>
        <v>Risultato Atteso</v>
      </c>
      <c r="V86" s="2">
        <f t="shared" si="2"/>
        <v>7</v>
      </c>
      <c r="W86" s="2" t="b">
        <f ca="1">IF(MID(VLOOKUP(MID("A"&amp;MID('Output Progetto'!B86&amp;" - "&amp;'Output Progetto'!D86,1,FIND(".",'Output Progetto'!B86&amp;" - "&amp;'Output Progetto'!D86)-1)&amp;" - "&amp;INDEX(Riferimenti!$BB$2:$BB$41,1),1,FIND(" ","A"&amp;MID('Output Progetto'!B86&amp;" - "&amp;'Output Progetto'!D86,1,FIND(".",'Output Progetto'!B86&amp;" - "&amp;'Output Progetto'!D86)-1)&amp;" - "&amp;INDEX(Riferimenti!$BB$2:$BB$41,1))-1),Riferimenti!$BZ$2:$CE$41,3,0),1,2)="LT",FALSE,TRUE)</f>
        <v>1</v>
      </c>
    </row>
    <row r="87" spans="2:23" ht="12.75" x14ac:dyDescent="0.2">
      <c r="B87" s="42"/>
      <c r="C87" s="42"/>
      <c r="D87" s="42"/>
      <c r="E87" s="64"/>
      <c r="F87" s="64"/>
      <c r="G87" s="42"/>
      <c r="P87" s="2" t="str">
        <f ca="1">IF(S87="Attività","Obiettivi generali",VLOOKUP(MID(S87,1,FIND(" ",S87)-1),Riferimenti!$BZ$2:$CE$41,5,0))</f>
        <v>Obiettivi generali</v>
      </c>
      <c r="Q87" s="2" t="str">
        <f ca="1">IF(S87="Attività","Obiettivi operativi",VLOOKUP(MID(S87,1,FIND(" ",S87)-1),Riferimenti!$BZ$2:$CE$41,6,0))</f>
        <v>Obiettivi operativi</v>
      </c>
      <c r="R87" s="2" t="str">
        <f ca="1">IF(S87="Attività","Linee Intervento",VLOOKUP(MID(S87,1,FIND(" ",S87)-1),Riferimenti!$BZ$2:$CE$41,3,0))</f>
        <v>Linee Intervento</v>
      </c>
      <c r="S87" s="2" t="str">
        <f ca="1">IF(T87="Output","Attività","A"&amp;MID(T87,1,FIND(".",T87)-1)&amp;" - "&amp;INDEX(Riferimenti!$BB$2:$BB$41,V87))</f>
        <v>Attività</v>
      </c>
      <c r="T87" s="2" t="str">
        <f ca="1">IF(OR(W87=FALSE,'Output Progetto'!U87=TRUE),"Output",'Output Progetto'!B87&amp;" - "&amp;'Output Progetto'!D87)</f>
        <v>Output</v>
      </c>
      <c r="U87" s="2" t="str">
        <f ca="1">IF(S87="Attività","Risultato Atteso",VLOOKUP(MID(S87,1,FIND(" ",S87)-1),Riferimenti!$BZ$2:$CE$41,4,0))</f>
        <v>Risultato Atteso</v>
      </c>
      <c r="V87" s="2">
        <f t="shared" si="2"/>
        <v>7</v>
      </c>
      <c r="W87" s="2" t="b">
        <f ca="1">IF(MID(VLOOKUP(MID("A"&amp;MID('Output Progetto'!B87&amp;" - "&amp;'Output Progetto'!D87,1,FIND(".",'Output Progetto'!B87&amp;" - "&amp;'Output Progetto'!D87)-1)&amp;" - "&amp;INDEX(Riferimenti!$BB$2:$BB$41,1),1,FIND(" ","A"&amp;MID('Output Progetto'!B87&amp;" - "&amp;'Output Progetto'!D87,1,FIND(".",'Output Progetto'!B87&amp;" - "&amp;'Output Progetto'!D87)-1)&amp;" - "&amp;INDEX(Riferimenti!$BB$2:$BB$41,1))-1),Riferimenti!$BZ$2:$CE$41,3,0),1,2)="LT",FALSE,TRUE)</f>
        <v>1</v>
      </c>
    </row>
    <row r="88" spans="2:23" ht="12.75" x14ac:dyDescent="0.2">
      <c r="B88" s="42"/>
      <c r="C88" s="42"/>
      <c r="D88" s="42"/>
      <c r="E88" s="64"/>
      <c r="F88" s="64"/>
      <c r="G88" s="42"/>
      <c r="P88" s="2" t="str">
        <f ca="1">IF(S88="Attività","Obiettivi generali",VLOOKUP(MID(S88,1,FIND(" ",S88)-1),Riferimenti!$BZ$2:$CE$41,5,0))</f>
        <v>Obiettivi generali</v>
      </c>
      <c r="Q88" s="2" t="str">
        <f ca="1">IF(S88="Attività","Obiettivi operativi",VLOOKUP(MID(S88,1,FIND(" ",S88)-1),Riferimenti!$BZ$2:$CE$41,6,0))</f>
        <v>Obiettivi operativi</v>
      </c>
      <c r="R88" s="2" t="str">
        <f ca="1">IF(S88="Attività","Linee Intervento",VLOOKUP(MID(S88,1,FIND(" ",S88)-1),Riferimenti!$BZ$2:$CE$41,3,0))</f>
        <v>Linee Intervento</v>
      </c>
      <c r="S88" s="2" t="str">
        <f ca="1">IF(T88="Output","Attività","A"&amp;MID(T88,1,FIND(".",T88)-1)&amp;" - "&amp;INDEX(Riferimenti!$BB$2:$BB$41,V88))</f>
        <v>Attività</v>
      </c>
      <c r="T88" s="2" t="str">
        <f ca="1">IF(OR(W88=FALSE,'Output Progetto'!U88=TRUE),"Output",'Output Progetto'!B88&amp;" - "&amp;'Output Progetto'!D88)</f>
        <v>Output</v>
      </c>
      <c r="U88" s="2" t="str">
        <f ca="1">IF(S88="Attività","Risultato Atteso",VLOOKUP(MID(S88,1,FIND(" ",S88)-1),Riferimenti!$BZ$2:$CE$41,4,0))</f>
        <v>Risultato Atteso</v>
      </c>
      <c r="V88" s="2">
        <f t="shared" si="2"/>
        <v>7</v>
      </c>
      <c r="W88" s="2" t="b">
        <f ca="1">IF(MID(VLOOKUP(MID("A"&amp;MID('Output Progetto'!B88&amp;" - "&amp;'Output Progetto'!D88,1,FIND(".",'Output Progetto'!B88&amp;" - "&amp;'Output Progetto'!D88)-1)&amp;" - "&amp;INDEX(Riferimenti!$BB$2:$BB$41,1),1,FIND(" ","A"&amp;MID('Output Progetto'!B88&amp;" - "&amp;'Output Progetto'!D88,1,FIND(".",'Output Progetto'!B88&amp;" - "&amp;'Output Progetto'!D88)-1)&amp;" - "&amp;INDEX(Riferimenti!$BB$2:$BB$41,1))-1),Riferimenti!$BZ$2:$CE$41,3,0),1,2)="LT",FALSE,TRUE)</f>
        <v>1</v>
      </c>
    </row>
    <row r="89" spans="2:23" ht="12.75" x14ac:dyDescent="0.2">
      <c r="B89" s="42"/>
      <c r="C89" s="42"/>
      <c r="D89" s="42"/>
      <c r="E89" s="64"/>
      <c r="F89" s="64"/>
      <c r="G89" s="42"/>
      <c r="P89" s="2" t="str">
        <f ca="1">IF(S89="Attività","Obiettivi generali",VLOOKUP(MID(S89,1,FIND(" ",S89)-1),Riferimenti!$BZ$2:$CE$41,5,0))</f>
        <v>Obiettivi generali</v>
      </c>
      <c r="Q89" s="2" t="str">
        <f ca="1">IF(S89="Attività","Obiettivi operativi",VLOOKUP(MID(S89,1,FIND(" ",S89)-1),Riferimenti!$BZ$2:$CE$41,6,0))</f>
        <v>Obiettivi operativi</v>
      </c>
      <c r="R89" s="2" t="str">
        <f ca="1">IF(S89="Attività","Linee Intervento",VLOOKUP(MID(S89,1,FIND(" ",S89)-1),Riferimenti!$BZ$2:$CE$41,3,0))</f>
        <v>Linee Intervento</v>
      </c>
      <c r="S89" s="2" t="str">
        <f ca="1">IF(T89="Output","Attività","A"&amp;MID(T89,1,FIND(".",T89)-1)&amp;" - "&amp;INDEX(Riferimenti!$BB$2:$BB$41,V89))</f>
        <v>Attività</v>
      </c>
      <c r="T89" s="2" t="str">
        <f ca="1">IF(OR(W89=FALSE,'Output Progetto'!U89=TRUE),"Output",'Output Progetto'!B89&amp;" - "&amp;'Output Progetto'!D89)</f>
        <v>Output</v>
      </c>
      <c r="U89" s="2" t="str">
        <f ca="1">IF(S89="Attività","Risultato Atteso",VLOOKUP(MID(S89,1,FIND(" ",S89)-1),Riferimenti!$BZ$2:$CE$41,4,0))</f>
        <v>Risultato Atteso</v>
      </c>
      <c r="V89" s="2">
        <f t="shared" si="2"/>
        <v>7</v>
      </c>
      <c r="W89" s="2" t="b">
        <f ca="1">IF(MID(VLOOKUP(MID("A"&amp;MID('Output Progetto'!B89&amp;" - "&amp;'Output Progetto'!D89,1,FIND(".",'Output Progetto'!B89&amp;" - "&amp;'Output Progetto'!D89)-1)&amp;" - "&amp;INDEX(Riferimenti!$BB$2:$BB$41,1),1,FIND(" ","A"&amp;MID('Output Progetto'!B89&amp;" - "&amp;'Output Progetto'!D89,1,FIND(".",'Output Progetto'!B89&amp;" - "&amp;'Output Progetto'!D89)-1)&amp;" - "&amp;INDEX(Riferimenti!$BB$2:$BB$41,1))-1),Riferimenti!$BZ$2:$CE$41,3,0),1,2)="LT",FALSE,TRUE)</f>
        <v>1</v>
      </c>
    </row>
    <row r="90" spans="2:23" ht="12.75" x14ac:dyDescent="0.2">
      <c r="B90" s="42"/>
      <c r="C90" s="42"/>
      <c r="D90" s="42"/>
      <c r="E90" s="64"/>
      <c r="F90" s="64"/>
      <c r="G90" s="42"/>
      <c r="P90" s="2" t="str">
        <f ca="1">IF(S90="Attività","Obiettivi generali",VLOOKUP(MID(S90,1,FIND(" ",S90)-1),Riferimenti!$BZ$2:$CE$41,5,0))</f>
        <v>Obiettivi generali</v>
      </c>
      <c r="Q90" s="2" t="str">
        <f ca="1">IF(S90="Attività","Obiettivi operativi",VLOOKUP(MID(S90,1,FIND(" ",S90)-1),Riferimenti!$BZ$2:$CE$41,6,0))</f>
        <v>Obiettivi operativi</v>
      </c>
      <c r="R90" s="2" t="str">
        <f ca="1">IF(S90="Attività","Linee Intervento",VLOOKUP(MID(S90,1,FIND(" ",S90)-1),Riferimenti!$BZ$2:$CE$41,3,0))</f>
        <v>Linee Intervento</v>
      </c>
      <c r="S90" s="2" t="str">
        <f ca="1">IF(T90="Output","Attività","A"&amp;MID(T90,1,FIND(".",T90)-1)&amp;" - "&amp;INDEX(Riferimenti!$BB$2:$BB$41,V90))</f>
        <v>Attività</v>
      </c>
      <c r="T90" s="2" t="str">
        <f ca="1">IF(OR(W90=FALSE,'Output Progetto'!U90=TRUE),"Output",'Output Progetto'!B90&amp;" - "&amp;'Output Progetto'!D90)</f>
        <v>Output</v>
      </c>
      <c r="U90" s="2" t="str">
        <f ca="1">IF(S90="Attività","Risultato Atteso",VLOOKUP(MID(S90,1,FIND(" ",S90)-1),Riferimenti!$BZ$2:$CE$41,4,0))</f>
        <v>Risultato Atteso</v>
      </c>
      <c r="V90" s="2">
        <f t="shared" si="2"/>
        <v>7</v>
      </c>
      <c r="W90" s="2" t="b">
        <f ca="1">IF(MID(VLOOKUP(MID("A"&amp;MID('Output Progetto'!B90&amp;" - "&amp;'Output Progetto'!D90,1,FIND(".",'Output Progetto'!B90&amp;" - "&amp;'Output Progetto'!D90)-1)&amp;" - "&amp;INDEX(Riferimenti!$BB$2:$BB$41,1),1,FIND(" ","A"&amp;MID('Output Progetto'!B90&amp;" - "&amp;'Output Progetto'!D90,1,FIND(".",'Output Progetto'!B90&amp;" - "&amp;'Output Progetto'!D90)-1)&amp;" - "&amp;INDEX(Riferimenti!$BB$2:$BB$41,1))-1),Riferimenti!$BZ$2:$CE$41,3,0),1,2)="LT",FALSE,TRUE)</f>
        <v>1</v>
      </c>
    </row>
    <row r="91" spans="2:23" ht="12.75" x14ac:dyDescent="0.2">
      <c r="B91" s="42"/>
      <c r="C91" s="42"/>
      <c r="D91" s="42"/>
      <c r="E91" s="64"/>
      <c r="F91" s="64"/>
      <c r="G91" s="42"/>
      <c r="P91" s="2" t="str">
        <f ca="1">IF(S91="Attività","Obiettivi generali",VLOOKUP(MID(S91,1,FIND(" ",S91)-1),Riferimenti!$BZ$2:$CE$41,5,0))</f>
        <v>Obiettivi generali</v>
      </c>
      <c r="Q91" s="2" t="str">
        <f ca="1">IF(S91="Attività","Obiettivi operativi",VLOOKUP(MID(S91,1,FIND(" ",S91)-1),Riferimenti!$BZ$2:$CE$41,6,0))</f>
        <v>Obiettivi operativi</v>
      </c>
      <c r="R91" s="2" t="str">
        <f ca="1">IF(S91="Attività","Linee Intervento",VLOOKUP(MID(S91,1,FIND(" ",S91)-1),Riferimenti!$BZ$2:$CE$41,3,0))</f>
        <v>Linee Intervento</v>
      </c>
      <c r="S91" s="2" t="str">
        <f ca="1">IF(T91="Output","Attività","A"&amp;MID(T91,1,FIND(".",T91)-1)&amp;" - "&amp;INDEX(Riferimenti!$BB$2:$BB$41,V91))</f>
        <v>Attività</v>
      </c>
      <c r="T91" s="2" t="str">
        <f ca="1">IF(OR(W91=FALSE,'Output Progetto'!U91=TRUE),"Output",'Output Progetto'!B91&amp;" - "&amp;'Output Progetto'!D91)</f>
        <v>Output</v>
      </c>
      <c r="U91" s="2" t="str">
        <f ca="1">IF(S91="Attività","Risultato Atteso",VLOOKUP(MID(S91,1,FIND(" ",S91)-1),Riferimenti!$BZ$2:$CE$41,4,0))</f>
        <v>Risultato Atteso</v>
      </c>
      <c r="V91" s="2">
        <f t="shared" si="2"/>
        <v>7</v>
      </c>
      <c r="W91" s="2" t="b">
        <f ca="1">IF(MID(VLOOKUP(MID("A"&amp;MID('Output Progetto'!B91&amp;" - "&amp;'Output Progetto'!D91,1,FIND(".",'Output Progetto'!B91&amp;" - "&amp;'Output Progetto'!D91)-1)&amp;" - "&amp;INDEX(Riferimenti!$BB$2:$BB$41,1),1,FIND(" ","A"&amp;MID('Output Progetto'!B91&amp;" - "&amp;'Output Progetto'!D91,1,FIND(".",'Output Progetto'!B91&amp;" - "&amp;'Output Progetto'!D91)-1)&amp;" - "&amp;INDEX(Riferimenti!$BB$2:$BB$41,1))-1),Riferimenti!$BZ$2:$CE$41,3,0),1,2)="LT",FALSE,TRUE)</f>
        <v>1</v>
      </c>
    </row>
    <row r="92" spans="2:23" ht="12.75" x14ac:dyDescent="0.2">
      <c r="B92" s="42"/>
      <c r="C92" s="42"/>
      <c r="D92" s="42"/>
      <c r="E92" s="64"/>
      <c r="F92" s="64"/>
      <c r="G92" s="42"/>
      <c r="P92" s="2" t="str">
        <f ca="1">IF(S92="Attività","Obiettivi generali",VLOOKUP(MID(S92,1,FIND(" ",S92)-1),Riferimenti!$BZ$2:$CE$41,5,0))</f>
        <v>OG1 - Sviluppare l’e-government digitalizzando processi amministrativi e diffondendo servizi della Pubblica Amministrazione pienamente interoperabili</v>
      </c>
      <c r="Q92" s="2" t="str">
        <f ca="1">IF(S92="Attività","Obiettivi operativi",VLOOKUP(MID(S92,1,FIND(" ",S92)-1),Riferimenti!$BZ$2:$CE$41,6,0))</f>
        <v xml:space="preserve">OO1 - Realizzare un'infrastruttura tecnologica e interoperabile in grado di migliorare e potenziare la gestione del personale della PA </v>
      </c>
      <c r="R92" s="2" t="str">
        <f ca="1">IF(S92="Attività","Linee Intervento",VLOOKUP(MID(S92,1,FIND(" ",S92)-1),Riferimenti!$BZ$2:$CE$41,3,0))</f>
        <v>LI1 - Abilitare i servizi attraverso lo sviluppo del sistema informativo Cloudify NoiPA</v>
      </c>
      <c r="S92" s="2" t="str">
        <f ca="1">IF(T92="Output","Attività","A"&amp;MID(T92,1,FIND(".",T92)-1)&amp;" - "&amp;INDEX(Riferimenti!$BB$2:$BB$41,V92))</f>
        <v xml:space="preserve">A8 - Realizzazione di un software dedicato ai Servizi HR evoluti </v>
      </c>
      <c r="T92" s="2" t="str">
        <f ca="1">IF(OR(W92=FALSE,'Output Progetto'!U92=TRUE),"Output",'Output Progetto'!B92&amp;" - "&amp;'Output Progetto'!D92)</f>
        <v>8.AS.1 - Nuovo sistema software per servizi HR rilasciato in esercizio</v>
      </c>
      <c r="U92" s="2" t="str">
        <f ca="1">IF(S92="Attività","Risultato Atteso",VLOOKUP(MID(S92,1,FIND(" ",S92)-1),Riferimenti!$BZ$2:$CE$41,4,0))</f>
        <v>RA1 - Attestazione di piena conformità del sistema alle aspettative, siglato da una commissione composta da una selezione di utenti.</v>
      </c>
      <c r="V92" s="2">
        <f t="shared" si="2"/>
        <v>8</v>
      </c>
      <c r="W92" s="2" t="b">
        <f ca="1">IF(MID(VLOOKUP(MID("A"&amp;MID('Output Progetto'!B92&amp;" - "&amp;'Output Progetto'!D92,1,FIND(".",'Output Progetto'!B92&amp;" - "&amp;'Output Progetto'!D92)-1)&amp;" - "&amp;INDEX(Riferimenti!$BB$2:$BB$41,1),1,FIND(" ","A"&amp;MID('Output Progetto'!B92&amp;" - "&amp;'Output Progetto'!D92,1,FIND(".",'Output Progetto'!B92&amp;" - "&amp;'Output Progetto'!D92)-1)&amp;" - "&amp;INDEX(Riferimenti!$BB$2:$BB$41,1))-1),Riferimenti!$BZ$2:$CE$41,3,0),1,2)="LT",FALSE,TRUE)</f>
        <v>1</v>
      </c>
    </row>
    <row r="93" spans="2:23" ht="12.75" x14ac:dyDescent="0.2">
      <c r="B93" s="42"/>
      <c r="C93" s="42"/>
      <c r="D93" s="42"/>
      <c r="E93" s="64"/>
      <c r="F93" s="64"/>
      <c r="G93" s="42"/>
      <c r="P93" s="2" t="str">
        <f ca="1">IF(S93="Attività","Obiettivi generali",VLOOKUP(MID(S93,1,FIND(" ",S93)-1),Riferimenti!$BZ$2:$CE$41,5,0))</f>
        <v>Obiettivi generali</v>
      </c>
      <c r="Q93" s="2" t="str">
        <f ca="1">IF(S93="Attività","Obiettivi operativi",VLOOKUP(MID(S93,1,FIND(" ",S93)-1),Riferimenti!$BZ$2:$CE$41,6,0))</f>
        <v>Obiettivi operativi</v>
      </c>
      <c r="R93" s="2" t="str">
        <f ca="1">IF(S93="Attività","Linee Intervento",VLOOKUP(MID(S93,1,FIND(" ",S93)-1),Riferimenti!$BZ$2:$CE$41,3,0))</f>
        <v>Linee Intervento</v>
      </c>
      <c r="S93" s="2" t="str">
        <f ca="1">IF(T93="Output","Attività","A"&amp;MID(T93,1,FIND(".",T93)-1)&amp;" - "&amp;INDEX(Riferimenti!$BB$2:$BB$41,V93))</f>
        <v>Attività</v>
      </c>
      <c r="T93" s="2" t="str">
        <f ca="1">IF(OR(W93=FALSE,'Output Progetto'!U93=TRUE),"Output",'Output Progetto'!B93&amp;" - "&amp;'Output Progetto'!D93)</f>
        <v>Output</v>
      </c>
      <c r="U93" s="2" t="str">
        <f ca="1">IF(S93="Attività","Risultato Atteso",VLOOKUP(MID(S93,1,FIND(" ",S93)-1),Riferimenti!$BZ$2:$CE$41,4,0))</f>
        <v>Risultato Atteso</v>
      </c>
      <c r="V93" s="2">
        <f t="shared" si="2"/>
        <v>8</v>
      </c>
      <c r="W93" s="2" t="b">
        <f ca="1">IF(MID(VLOOKUP(MID("A"&amp;MID('Output Progetto'!B93&amp;" - "&amp;'Output Progetto'!D93,1,FIND(".",'Output Progetto'!B93&amp;" - "&amp;'Output Progetto'!D93)-1)&amp;" - "&amp;INDEX(Riferimenti!$BB$2:$BB$41,1),1,FIND(" ","A"&amp;MID('Output Progetto'!B93&amp;" - "&amp;'Output Progetto'!D93,1,FIND(".",'Output Progetto'!B93&amp;" - "&amp;'Output Progetto'!D93)-1)&amp;" - "&amp;INDEX(Riferimenti!$BB$2:$BB$41,1))-1),Riferimenti!$BZ$2:$CE$41,3,0),1,2)="LT",FALSE,TRUE)</f>
        <v>1</v>
      </c>
    </row>
    <row r="94" spans="2:23" ht="12.75" x14ac:dyDescent="0.2">
      <c r="B94" s="42"/>
      <c r="C94" s="42"/>
      <c r="D94" s="42"/>
      <c r="E94" s="64"/>
      <c r="F94" s="64"/>
      <c r="G94" s="42"/>
      <c r="P94" s="2" t="str">
        <f ca="1">IF(S94="Attività","Obiettivi generali",VLOOKUP(MID(S94,1,FIND(" ",S94)-1),Riferimenti!$BZ$2:$CE$41,5,0))</f>
        <v>Obiettivi generali</v>
      </c>
      <c r="Q94" s="2" t="str">
        <f ca="1">IF(S94="Attività","Obiettivi operativi",VLOOKUP(MID(S94,1,FIND(" ",S94)-1),Riferimenti!$BZ$2:$CE$41,6,0))</f>
        <v>Obiettivi operativi</v>
      </c>
      <c r="R94" s="2" t="str">
        <f ca="1">IF(S94="Attività","Linee Intervento",VLOOKUP(MID(S94,1,FIND(" ",S94)-1),Riferimenti!$BZ$2:$CE$41,3,0))</f>
        <v>Linee Intervento</v>
      </c>
      <c r="S94" s="2" t="str">
        <f ca="1">IF(T94="Output","Attività","A"&amp;MID(T94,1,FIND(".",T94)-1)&amp;" - "&amp;INDEX(Riferimenti!$BB$2:$BB$41,V94))</f>
        <v>Attività</v>
      </c>
      <c r="T94" s="2" t="str">
        <f ca="1">IF(OR(W94=FALSE,'Output Progetto'!U94=TRUE),"Output",'Output Progetto'!B94&amp;" - "&amp;'Output Progetto'!D94)</f>
        <v>Output</v>
      </c>
      <c r="U94" s="2" t="str">
        <f ca="1">IF(S94="Attività","Risultato Atteso",VLOOKUP(MID(S94,1,FIND(" ",S94)-1),Riferimenti!$BZ$2:$CE$41,4,0))</f>
        <v>Risultato Atteso</v>
      </c>
      <c r="V94" s="2">
        <f t="shared" si="2"/>
        <v>8</v>
      </c>
      <c r="W94" s="2" t="b">
        <f ca="1">IF(MID(VLOOKUP(MID("A"&amp;MID('Output Progetto'!B94&amp;" - "&amp;'Output Progetto'!D94,1,FIND(".",'Output Progetto'!B94&amp;" - "&amp;'Output Progetto'!D94)-1)&amp;" - "&amp;INDEX(Riferimenti!$BB$2:$BB$41,1),1,FIND(" ","A"&amp;MID('Output Progetto'!B94&amp;" - "&amp;'Output Progetto'!D94,1,FIND(".",'Output Progetto'!B94&amp;" - "&amp;'Output Progetto'!D94)-1)&amp;" - "&amp;INDEX(Riferimenti!$BB$2:$BB$41,1))-1),Riferimenti!$BZ$2:$CE$41,3,0),1,2)="LT",FALSE,TRUE)</f>
        <v>1</v>
      </c>
    </row>
    <row r="95" spans="2:23" ht="12.75" x14ac:dyDescent="0.2">
      <c r="B95" s="42"/>
      <c r="C95" s="42"/>
      <c r="D95" s="42"/>
      <c r="E95" s="64"/>
      <c r="F95" s="64"/>
      <c r="G95" s="42"/>
      <c r="P95" s="2" t="str">
        <f ca="1">IF(S95="Attività","Obiettivi generali",VLOOKUP(MID(S95,1,FIND(" ",S95)-1),Riferimenti!$BZ$2:$CE$41,5,0))</f>
        <v>Obiettivi generali</v>
      </c>
      <c r="Q95" s="2" t="str">
        <f ca="1">IF(S95="Attività","Obiettivi operativi",VLOOKUP(MID(S95,1,FIND(" ",S95)-1),Riferimenti!$BZ$2:$CE$41,6,0))</f>
        <v>Obiettivi operativi</v>
      </c>
      <c r="R95" s="2" t="str">
        <f ca="1">IF(S95="Attività","Linee Intervento",VLOOKUP(MID(S95,1,FIND(" ",S95)-1),Riferimenti!$BZ$2:$CE$41,3,0))</f>
        <v>Linee Intervento</v>
      </c>
      <c r="S95" s="2" t="str">
        <f ca="1">IF(T95="Output","Attività","A"&amp;MID(T95,1,FIND(".",T95)-1)&amp;" - "&amp;INDEX(Riferimenti!$BB$2:$BB$41,V95))</f>
        <v>Attività</v>
      </c>
      <c r="T95" s="2" t="str">
        <f ca="1">IF(OR(W95=FALSE,'Output Progetto'!U95=TRUE),"Output",'Output Progetto'!B95&amp;" - "&amp;'Output Progetto'!D95)</f>
        <v>Output</v>
      </c>
      <c r="U95" s="2" t="str">
        <f ca="1">IF(S95="Attività","Risultato Atteso",VLOOKUP(MID(S95,1,FIND(" ",S95)-1),Riferimenti!$BZ$2:$CE$41,4,0))</f>
        <v>Risultato Atteso</v>
      </c>
      <c r="V95" s="2">
        <f t="shared" si="2"/>
        <v>8</v>
      </c>
      <c r="W95" s="2" t="b">
        <f ca="1">IF(MID(VLOOKUP(MID("A"&amp;MID('Output Progetto'!B95&amp;" - "&amp;'Output Progetto'!D95,1,FIND(".",'Output Progetto'!B95&amp;" - "&amp;'Output Progetto'!D95)-1)&amp;" - "&amp;INDEX(Riferimenti!$BB$2:$BB$41,1),1,FIND(" ","A"&amp;MID('Output Progetto'!B95&amp;" - "&amp;'Output Progetto'!D95,1,FIND(".",'Output Progetto'!B95&amp;" - "&amp;'Output Progetto'!D95)-1)&amp;" - "&amp;INDEX(Riferimenti!$BB$2:$BB$41,1))-1),Riferimenti!$BZ$2:$CE$41,3,0),1,2)="LT",FALSE,TRUE)</f>
        <v>1</v>
      </c>
    </row>
    <row r="96" spans="2:23" ht="12.75" x14ac:dyDescent="0.2">
      <c r="B96" s="42"/>
      <c r="C96" s="42"/>
      <c r="D96" s="42"/>
      <c r="E96" s="64"/>
      <c r="F96" s="64"/>
      <c r="G96" s="42"/>
      <c r="P96" s="2" t="str">
        <f ca="1">IF(S96="Attività","Obiettivi generali",VLOOKUP(MID(S96,1,FIND(" ",S96)-1),Riferimenti!$BZ$2:$CE$41,5,0))</f>
        <v>Obiettivi generali</v>
      </c>
      <c r="Q96" s="2" t="str">
        <f ca="1">IF(S96="Attività","Obiettivi operativi",VLOOKUP(MID(S96,1,FIND(" ",S96)-1),Riferimenti!$BZ$2:$CE$41,6,0))</f>
        <v>Obiettivi operativi</v>
      </c>
      <c r="R96" s="2" t="str">
        <f ca="1">IF(S96="Attività","Linee Intervento",VLOOKUP(MID(S96,1,FIND(" ",S96)-1),Riferimenti!$BZ$2:$CE$41,3,0))</f>
        <v>Linee Intervento</v>
      </c>
      <c r="S96" s="2" t="str">
        <f ca="1">IF(T96="Output","Attività","A"&amp;MID(T96,1,FIND(".",T96)-1)&amp;" - "&amp;INDEX(Riferimenti!$BB$2:$BB$41,V96))</f>
        <v>Attività</v>
      </c>
      <c r="T96" s="2" t="str">
        <f ca="1">IF(OR(W96=FALSE,'Output Progetto'!U96=TRUE),"Output",'Output Progetto'!B96&amp;" - "&amp;'Output Progetto'!D96)</f>
        <v>Output</v>
      </c>
      <c r="U96" s="2" t="str">
        <f ca="1">IF(S96="Attività","Risultato Atteso",VLOOKUP(MID(S96,1,FIND(" ",S96)-1),Riferimenti!$BZ$2:$CE$41,4,0))</f>
        <v>Risultato Atteso</v>
      </c>
      <c r="V96" s="2">
        <f t="shared" si="2"/>
        <v>8</v>
      </c>
      <c r="W96" s="2" t="b">
        <f ca="1">IF(MID(VLOOKUP(MID("A"&amp;MID('Output Progetto'!B96&amp;" - "&amp;'Output Progetto'!D96,1,FIND(".",'Output Progetto'!B96&amp;" - "&amp;'Output Progetto'!D96)-1)&amp;" - "&amp;INDEX(Riferimenti!$BB$2:$BB$41,1),1,FIND(" ","A"&amp;MID('Output Progetto'!B96&amp;" - "&amp;'Output Progetto'!D96,1,FIND(".",'Output Progetto'!B96&amp;" - "&amp;'Output Progetto'!D96)-1)&amp;" - "&amp;INDEX(Riferimenti!$BB$2:$BB$41,1))-1),Riferimenti!$BZ$2:$CE$41,3,0),1,2)="LT",FALSE,TRUE)</f>
        <v>1</v>
      </c>
    </row>
    <row r="97" spans="2:23" ht="12.75" x14ac:dyDescent="0.2">
      <c r="B97" s="42"/>
      <c r="C97" s="42"/>
      <c r="D97" s="42"/>
      <c r="E97" s="64"/>
      <c r="F97" s="64"/>
      <c r="G97" s="42"/>
      <c r="P97" s="2" t="str">
        <f ca="1">IF(S97="Attività","Obiettivi generali",VLOOKUP(MID(S97,1,FIND(" ",S97)-1),Riferimenti!$BZ$2:$CE$41,5,0))</f>
        <v>Obiettivi generali</v>
      </c>
      <c r="Q97" s="2" t="str">
        <f ca="1">IF(S97="Attività","Obiettivi operativi",VLOOKUP(MID(S97,1,FIND(" ",S97)-1),Riferimenti!$BZ$2:$CE$41,6,0))</f>
        <v>Obiettivi operativi</v>
      </c>
      <c r="R97" s="2" t="str">
        <f ca="1">IF(S97="Attività","Linee Intervento",VLOOKUP(MID(S97,1,FIND(" ",S97)-1),Riferimenti!$BZ$2:$CE$41,3,0))</f>
        <v>Linee Intervento</v>
      </c>
      <c r="S97" s="2" t="str">
        <f ca="1">IF(T97="Output","Attività","A"&amp;MID(T97,1,FIND(".",T97)-1)&amp;" - "&amp;INDEX(Riferimenti!$BB$2:$BB$41,V97))</f>
        <v>Attività</v>
      </c>
      <c r="T97" s="2" t="str">
        <f ca="1">IF(OR(W97=FALSE,'Output Progetto'!U97=TRUE),"Output",'Output Progetto'!B97&amp;" - "&amp;'Output Progetto'!D97)</f>
        <v>Output</v>
      </c>
      <c r="U97" s="2" t="str">
        <f ca="1">IF(S97="Attività","Risultato Atteso",VLOOKUP(MID(S97,1,FIND(" ",S97)-1),Riferimenti!$BZ$2:$CE$41,4,0))</f>
        <v>Risultato Atteso</v>
      </c>
      <c r="V97" s="2">
        <f t="shared" si="2"/>
        <v>8</v>
      </c>
      <c r="W97" s="2" t="b">
        <f ca="1">IF(MID(VLOOKUP(MID("A"&amp;MID('Output Progetto'!B97&amp;" - "&amp;'Output Progetto'!D97,1,FIND(".",'Output Progetto'!B97&amp;" - "&amp;'Output Progetto'!D97)-1)&amp;" - "&amp;INDEX(Riferimenti!$BB$2:$BB$41,1),1,FIND(" ","A"&amp;MID('Output Progetto'!B97&amp;" - "&amp;'Output Progetto'!D97,1,FIND(".",'Output Progetto'!B97&amp;" - "&amp;'Output Progetto'!D97)-1)&amp;" - "&amp;INDEX(Riferimenti!$BB$2:$BB$41,1))-1),Riferimenti!$BZ$2:$CE$41,3,0),1,2)="LT",FALSE,TRUE)</f>
        <v>1</v>
      </c>
    </row>
    <row r="98" spans="2:23" ht="12.75" x14ac:dyDescent="0.2">
      <c r="B98" s="42"/>
      <c r="C98" s="42"/>
      <c r="D98" s="42"/>
      <c r="E98" s="64"/>
      <c r="F98" s="64"/>
      <c r="G98" s="42"/>
      <c r="P98" s="2" t="str">
        <f ca="1">IF(S98="Attività","Obiettivi generali",VLOOKUP(MID(S98,1,FIND(" ",S98)-1),Riferimenti!$BZ$2:$CE$41,5,0))</f>
        <v>Obiettivi generali</v>
      </c>
      <c r="Q98" s="2" t="str">
        <f ca="1">IF(S98="Attività","Obiettivi operativi",VLOOKUP(MID(S98,1,FIND(" ",S98)-1),Riferimenti!$BZ$2:$CE$41,6,0))</f>
        <v>Obiettivi operativi</v>
      </c>
      <c r="R98" s="2" t="str">
        <f ca="1">IF(S98="Attività","Linee Intervento",VLOOKUP(MID(S98,1,FIND(" ",S98)-1),Riferimenti!$BZ$2:$CE$41,3,0))</f>
        <v>Linee Intervento</v>
      </c>
      <c r="S98" s="2" t="str">
        <f ca="1">IF(T98="Output","Attività","A"&amp;MID(T98,1,FIND(".",T98)-1)&amp;" - "&amp;INDEX(Riferimenti!$BB$2:$BB$41,V98))</f>
        <v>Attività</v>
      </c>
      <c r="T98" s="2" t="str">
        <f ca="1">IF(OR(W98=FALSE,'Output Progetto'!U98=TRUE),"Output",'Output Progetto'!B98&amp;" - "&amp;'Output Progetto'!D98)</f>
        <v>Output</v>
      </c>
      <c r="U98" s="2" t="str">
        <f ca="1">IF(S98="Attività","Risultato Atteso",VLOOKUP(MID(S98,1,FIND(" ",S98)-1),Riferimenti!$BZ$2:$CE$41,4,0))</f>
        <v>Risultato Atteso</v>
      </c>
      <c r="V98" s="2">
        <f t="shared" si="2"/>
        <v>8</v>
      </c>
      <c r="W98" s="2" t="b">
        <f ca="1">IF(MID(VLOOKUP(MID("A"&amp;MID('Output Progetto'!B98&amp;" - "&amp;'Output Progetto'!D98,1,FIND(".",'Output Progetto'!B98&amp;" - "&amp;'Output Progetto'!D98)-1)&amp;" - "&amp;INDEX(Riferimenti!$BB$2:$BB$41,1),1,FIND(" ","A"&amp;MID('Output Progetto'!B98&amp;" - "&amp;'Output Progetto'!D98,1,FIND(".",'Output Progetto'!B98&amp;" - "&amp;'Output Progetto'!D98)-1)&amp;" - "&amp;INDEX(Riferimenti!$BB$2:$BB$41,1))-1),Riferimenti!$BZ$2:$CE$41,3,0),1,2)="LT",FALSE,TRUE)</f>
        <v>1</v>
      </c>
    </row>
    <row r="99" spans="2:23" ht="12.75" x14ac:dyDescent="0.2">
      <c r="B99" s="42"/>
      <c r="C99" s="42"/>
      <c r="D99" s="42"/>
      <c r="E99" s="64"/>
      <c r="F99" s="64"/>
      <c r="G99" s="42"/>
      <c r="P99" s="2" t="str">
        <f ca="1">IF(S99="Attività","Obiettivi generali",VLOOKUP(MID(S99,1,FIND(" ",S99)-1),Riferimenti!$BZ$2:$CE$41,5,0))</f>
        <v>Obiettivi generali</v>
      </c>
      <c r="Q99" s="2" t="str">
        <f ca="1">IF(S99="Attività","Obiettivi operativi",VLOOKUP(MID(S99,1,FIND(" ",S99)-1),Riferimenti!$BZ$2:$CE$41,6,0))</f>
        <v>Obiettivi operativi</v>
      </c>
      <c r="R99" s="2" t="str">
        <f ca="1">IF(S99="Attività","Linee Intervento",VLOOKUP(MID(S99,1,FIND(" ",S99)-1),Riferimenti!$BZ$2:$CE$41,3,0))</f>
        <v>Linee Intervento</v>
      </c>
      <c r="S99" s="2" t="str">
        <f ca="1">IF(T99="Output","Attività","A"&amp;MID(T99,1,FIND(".",T99)-1)&amp;" - "&amp;INDEX(Riferimenti!$BB$2:$BB$41,V99))</f>
        <v>Attività</v>
      </c>
      <c r="T99" s="2" t="str">
        <f ca="1">IF(OR(W99=FALSE,'Output Progetto'!U99=TRUE),"Output",'Output Progetto'!B99&amp;" - "&amp;'Output Progetto'!D99)</f>
        <v>Output</v>
      </c>
      <c r="U99" s="2" t="str">
        <f ca="1">IF(S99="Attività","Risultato Atteso",VLOOKUP(MID(S99,1,FIND(" ",S99)-1),Riferimenti!$BZ$2:$CE$41,4,0))</f>
        <v>Risultato Atteso</v>
      </c>
      <c r="V99" s="2">
        <f t="shared" si="2"/>
        <v>8</v>
      </c>
      <c r="W99" s="2" t="b">
        <f ca="1">IF(MID(VLOOKUP(MID("A"&amp;MID('Output Progetto'!B99&amp;" - "&amp;'Output Progetto'!D99,1,FIND(".",'Output Progetto'!B99&amp;" - "&amp;'Output Progetto'!D99)-1)&amp;" - "&amp;INDEX(Riferimenti!$BB$2:$BB$41,1),1,FIND(" ","A"&amp;MID('Output Progetto'!B99&amp;" - "&amp;'Output Progetto'!D99,1,FIND(".",'Output Progetto'!B99&amp;" - "&amp;'Output Progetto'!D99)-1)&amp;" - "&amp;INDEX(Riferimenti!$BB$2:$BB$41,1))-1),Riferimenti!$BZ$2:$CE$41,3,0),1,2)="LT",FALSE,TRUE)</f>
        <v>1</v>
      </c>
    </row>
    <row r="100" spans="2:23" ht="12.75" x14ac:dyDescent="0.2">
      <c r="B100" s="42"/>
      <c r="C100" s="42"/>
      <c r="D100" s="42"/>
      <c r="E100" s="64"/>
      <c r="F100" s="64"/>
      <c r="G100" s="42"/>
      <c r="P100" s="2" t="str">
        <f ca="1">IF(S100="Attività","Obiettivi generali",VLOOKUP(MID(S100,1,FIND(" ",S100)-1),Riferimenti!$BZ$2:$CE$41,5,0))</f>
        <v>Obiettivi generali</v>
      </c>
      <c r="Q100" s="2" t="str">
        <f ca="1">IF(S100="Attività","Obiettivi operativi",VLOOKUP(MID(S100,1,FIND(" ",S100)-1),Riferimenti!$BZ$2:$CE$41,6,0))</f>
        <v>Obiettivi operativi</v>
      </c>
      <c r="R100" s="2" t="str">
        <f ca="1">IF(S100="Attività","Linee Intervento",VLOOKUP(MID(S100,1,FIND(" ",S100)-1),Riferimenti!$BZ$2:$CE$41,3,0))</f>
        <v>Linee Intervento</v>
      </c>
      <c r="S100" s="2" t="str">
        <f ca="1">IF(T100="Output","Attività","A"&amp;MID(T100,1,FIND(".",T100)-1)&amp;" - "&amp;INDEX(Riferimenti!$BB$2:$BB$41,V100))</f>
        <v>Attività</v>
      </c>
      <c r="T100" s="2" t="str">
        <f ca="1">IF(OR(W100=FALSE,'Output Progetto'!U100=TRUE),"Output",'Output Progetto'!B100&amp;" - "&amp;'Output Progetto'!D100)</f>
        <v>Output</v>
      </c>
      <c r="U100" s="2" t="str">
        <f ca="1">IF(S100="Attività","Risultato Atteso",VLOOKUP(MID(S100,1,FIND(" ",S100)-1),Riferimenti!$BZ$2:$CE$41,4,0))</f>
        <v>Risultato Atteso</v>
      </c>
      <c r="V100" s="2">
        <f t="shared" si="2"/>
        <v>8</v>
      </c>
      <c r="W100" s="2" t="b">
        <f ca="1">IF(MID(VLOOKUP(MID("A"&amp;MID('Output Progetto'!B100&amp;" - "&amp;'Output Progetto'!D100,1,FIND(".",'Output Progetto'!B100&amp;" - "&amp;'Output Progetto'!D100)-1)&amp;" - "&amp;INDEX(Riferimenti!$BB$2:$BB$41,1),1,FIND(" ","A"&amp;MID('Output Progetto'!B100&amp;" - "&amp;'Output Progetto'!D100,1,FIND(".",'Output Progetto'!B100&amp;" - "&amp;'Output Progetto'!D100)-1)&amp;" - "&amp;INDEX(Riferimenti!$BB$2:$BB$41,1))-1),Riferimenti!$BZ$2:$CE$41,3,0),1,2)="LT",FALSE,TRUE)</f>
        <v>1</v>
      </c>
    </row>
    <row r="101" spans="2:23" ht="12.75" x14ac:dyDescent="0.2">
      <c r="B101" s="42"/>
      <c r="C101" s="42"/>
      <c r="D101" s="42"/>
      <c r="E101" s="64"/>
      <c r="F101" s="64"/>
      <c r="G101" s="42"/>
      <c r="P101" s="2" t="str">
        <f ca="1">IF(S101="Attività","Obiettivi generali",VLOOKUP(MID(S101,1,FIND(" ",S101)-1),Riferimenti!$BZ$2:$CE$41,5,0))</f>
        <v>Obiettivi generali</v>
      </c>
      <c r="Q101" s="2" t="str">
        <f ca="1">IF(S101="Attività","Obiettivi operativi",VLOOKUP(MID(S101,1,FIND(" ",S101)-1),Riferimenti!$BZ$2:$CE$41,6,0))</f>
        <v>Obiettivi operativi</v>
      </c>
      <c r="R101" s="2" t="str">
        <f ca="1">IF(S101="Attività","Linee Intervento",VLOOKUP(MID(S101,1,FIND(" ",S101)-1),Riferimenti!$BZ$2:$CE$41,3,0))</f>
        <v>Linee Intervento</v>
      </c>
      <c r="S101" s="2" t="str">
        <f ca="1">IF(T101="Output","Attività","A"&amp;MID(T101,1,FIND(".",T101)-1)&amp;" - "&amp;INDEX(Riferimenti!$BB$2:$BB$41,V101))</f>
        <v>Attività</v>
      </c>
      <c r="T101" s="2" t="str">
        <f ca="1">IF(OR(W101=FALSE,'Output Progetto'!U101=TRUE),"Output",'Output Progetto'!B101&amp;" - "&amp;'Output Progetto'!D101)</f>
        <v>Output</v>
      </c>
      <c r="U101" s="2" t="str">
        <f ca="1">IF(S101="Attività","Risultato Atteso",VLOOKUP(MID(S101,1,FIND(" ",S101)-1),Riferimenti!$BZ$2:$CE$41,4,0))</f>
        <v>Risultato Atteso</v>
      </c>
      <c r="V101" s="2">
        <f t="shared" si="2"/>
        <v>8</v>
      </c>
      <c r="W101" s="2" t="b">
        <f ca="1">IF(MID(VLOOKUP(MID("A"&amp;MID('Output Progetto'!B101&amp;" - "&amp;'Output Progetto'!D101,1,FIND(".",'Output Progetto'!B101&amp;" - "&amp;'Output Progetto'!D101)-1)&amp;" - "&amp;INDEX(Riferimenti!$BB$2:$BB$41,1),1,FIND(" ","A"&amp;MID('Output Progetto'!B101&amp;" - "&amp;'Output Progetto'!D101,1,FIND(".",'Output Progetto'!B101&amp;" - "&amp;'Output Progetto'!D101)-1)&amp;" - "&amp;INDEX(Riferimenti!$BB$2:$BB$41,1))-1),Riferimenti!$BZ$2:$CE$41,3,0),1,2)="LT",FALSE,TRUE)</f>
        <v>1</v>
      </c>
    </row>
    <row r="102" spans="2:23" ht="12.75" x14ac:dyDescent="0.2">
      <c r="B102" s="42"/>
      <c r="C102" s="42"/>
      <c r="D102" s="42"/>
      <c r="E102" s="64"/>
      <c r="F102" s="64"/>
      <c r="G102" s="42"/>
      <c r="P102" s="2" t="str">
        <f ca="1">IF(S102="Attività","Obiettivi generali",VLOOKUP(MID(S102,1,FIND(" ",S102)-1),Riferimenti!$BZ$2:$CE$41,5,0))</f>
        <v>Obiettivi generali</v>
      </c>
      <c r="Q102" s="2" t="str">
        <f ca="1">IF(S102="Attività","Obiettivi operativi",VLOOKUP(MID(S102,1,FIND(" ",S102)-1),Riferimenti!$BZ$2:$CE$41,6,0))</f>
        <v>Obiettivi operativi</v>
      </c>
      <c r="R102" s="2" t="str">
        <f ca="1">IF(S102="Attività","Linee Intervento",VLOOKUP(MID(S102,1,FIND(" ",S102)-1),Riferimenti!$BZ$2:$CE$41,3,0))</f>
        <v>Linee Intervento</v>
      </c>
      <c r="S102" s="2" t="str">
        <f ca="1">IF(T102="Output","Attività","A"&amp;MID(T102,1,FIND(".",T102)-1)&amp;" - "&amp;INDEX(Riferimenti!$BB$2:$BB$41,V102))</f>
        <v>Attività</v>
      </c>
      <c r="T102" s="2" t="str">
        <f ca="1">IF(OR(W102=FALSE,'Output Progetto'!U102=TRUE),"Output",'Output Progetto'!B102&amp;" - "&amp;'Output Progetto'!D102)</f>
        <v>Output</v>
      </c>
      <c r="U102" s="2" t="str">
        <f ca="1">IF(S102="Attività","Risultato Atteso",VLOOKUP(MID(S102,1,FIND(" ",S102)-1),Riferimenti!$BZ$2:$CE$41,4,0))</f>
        <v>Risultato Atteso</v>
      </c>
      <c r="V102" s="2">
        <f t="shared" si="2"/>
        <v>8</v>
      </c>
      <c r="W102" s="2" t="b">
        <f ca="1">IF(MID(VLOOKUP(MID("A"&amp;MID('Output Progetto'!B102&amp;" - "&amp;'Output Progetto'!D102,1,FIND(".",'Output Progetto'!B102&amp;" - "&amp;'Output Progetto'!D102)-1)&amp;" - "&amp;INDEX(Riferimenti!$BB$2:$BB$41,1),1,FIND(" ","A"&amp;MID('Output Progetto'!B102&amp;" - "&amp;'Output Progetto'!D102,1,FIND(".",'Output Progetto'!B102&amp;" - "&amp;'Output Progetto'!D102)-1)&amp;" - "&amp;INDEX(Riferimenti!$BB$2:$BB$41,1))-1),Riferimenti!$BZ$2:$CE$41,3,0),1,2)="LT",FALSE,TRUE)</f>
        <v>1</v>
      </c>
    </row>
    <row r="103" spans="2:23" ht="12.75" x14ac:dyDescent="0.2">
      <c r="B103" s="42"/>
      <c r="C103" s="42"/>
      <c r="D103" s="42"/>
      <c r="E103" s="64"/>
      <c r="F103" s="64"/>
      <c r="G103" s="42"/>
      <c r="P103" s="2" t="str">
        <f ca="1">IF(S103="Attività","Obiettivi generali",VLOOKUP(MID(S103,1,FIND(" ",S103)-1),Riferimenti!$BZ$2:$CE$41,5,0))</f>
        <v>Obiettivi generali</v>
      </c>
      <c r="Q103" s="2" t="str">
        <f ca="1">IF(S103="Attività","Obiettivi operativi",VLOOKUP(MID(S103,1,FIND(" ",S103)-1),Riferimenti!$BZ$2:$CE$41,6,0))</f>
        <v>Obiettivi operativi</v>
      </c>
      <c r="R103" s="2" t="str">
        <f ca="1">IF(S103="Attività","Linee Intervento",VLOOKUP(MID(S103,1,FIND(" ",S103)-1),Riferimenti!$BZ$2:$CE$41,3,0))</f>
        <v>Linee Intervento</v>
      </c>
      <c r="S103" s="2" t="str">
        <f ca="1">IF(T103="Output","Attività","A"&amp;MID(T103,1,FIND(".",T103)-1)&amp;" - "&amp;INDEX(Riferimenti!$BB$2:$BB$41,V103))</f>
        <v>Attività</v>
      </c>
      <c r="T103" s="2" t="str">
        <f ca="1">IF(OR(W103=FALSE,'Output Progetto'!U103=TRUE),"Output",'Output Progetto'!B103&amp;" - "&amp;'Output Progetto'!D103)</f>
        <v>Output</v>
      </c>
      <c r="U103" s="2" t="str">
        <f ca="1">IF(S103="Attività","Risultato Atteso",VLOOKUP(MID(S103,1,FIND(" ",S103)-1),Riferimenti!$BZ$2:$CE$41,4,0))</f>
        <v>Risultato Atteso</v>
      </c>
      <c r="V103" s="2">
        <f t="shared" si="2"/>
        <v>8</v>
      </c>
      <c r="W103" s="2" t="b">
        <f ca="1">IF(MID(VLOOKUP(MID("A"&amp;MID('Output Progetto'!B103&amp;" - "&amp;'Output Progetto'!D103,1,FIND(".",'Output Progetto'!B103&amp;" - "&amp;'Output Progetto'!D103)-1)&amp;" - "&amp;INDEX(Riferimenti!$BB$2:$BB$41,1),1,FIND(" ","A"&amp;MID('Output Progetto'!B103&amp;" - "&amp;'Output Progetto'!D103,1,FIND(".",'Output Progetto'!B103&amp;" - "&amp;'Output Progetto'!D103)-1)&amp;" - "&amp;INDEX(Riferimenti!$BB$2:$BB$41,1))-1),Riferimenti!$BZ$2:$CE$41,3,0),1,2)="LT",FALSE,TRUE)</f>
        <v>1</v>
      </c>
    </row>
    <row r="104" spans="2:23" ht="12.75" x14ac:dyDescent="0.2">
      <c r="B104" s="42"/>
      <c r="C104" s="42"/>
      <c r="D104" s="42"/>
      <c r="E104" s="64"/>
      <c r="F104" s="64"/>
      <c r="G104" s="42"/>
      <c r="P104" s="2" t="str">
        <f ca="1">IF(S104="Attività","Obiettivi generali",VLOOKUP(MID(S104,1,FIND(" ",S104)-1),Riferimenti!$BZ$2:$CE$41,5,0))</f>
        <v>OG1 - Sviluppare l’e-government digitalizzando processi amministrativi e diffondendo servizi della Pubblica Amministrazione pienamente interoperabili</v>
      </c>
      <c r="Q104" s="2" t="str">
        <f ca="1">IF(S104="Attività","Obiettivi operativi",VLOOKUP(MID(S104,1,FIND(" ",S104)-1),Riferimenti!$BZ$2:$CE$41,6,0))</f>
        <v xml:space="preserve">OO1 - Realizzare un'infrastruttura tecnologica e interoperabile in grado di migliorare e potenziare la gestione del personale della PA </v>
      </c>
      <c r="R104" s="2" t="str">
        <f ca="1">IF(S104="Attività","Linee Intervento",VLOOKUP(MID(S104,1,FIND(" ",S104)-1),Riferimenti!$BZ$2:$CE$41,3,0))</f>
        <v>LI1 - Abilitare i servizi attraverso lo sviluppo del sistema informativo Cloudify NoiPA</v>
      </c>
      <c r="S104" s="2" t="str">
        <f ca="1">IF(T104="Output","Attività","A"&amp;MID(T104,1,FIND(".",T104)-1)&amp;" - "&amp;INDEX(Riferimenti!$BB$2:$BB$41,V104))</f>
        <v>A9 - Realizzazione di un software dedicato ai Servizi anagrafici</v>
      </c>
      <c r="T104" s="2" t="str">
        <f ca="1">IF(OR(W104=FALSE,'Output Progetto'!U104=TRUE),"Output",'Output Progetto'!B104&amp;" - "&amp;'Output Progetto'!D104)</f>
        <v>9.AS.1 - Nuovo sistema software per servizi anagrafici rilasciato in esercizio</v>
      </c>
      <c r="U104" s="2" t="str">
        <f ca="1">IF(S104="Attività","Risultato Atteso",VLOOKUP(MID(S104,1,FIND(" ",S104)-1),Riferimenti!$BZ$2:$CE$41,4,0))</f>
        <v>RA1 - Attestazione di piena conformità del sistema alle aspettative, siglato da una commissione composta da una selezione di utenti.</v>
      </c>
      <c r="V104" s="2">
        <f t="shared" si="2"/>
        <v>9</v>
      </c>
      <c r="W104" s="2" t="b">
        <f ca="1">IF(MID(VLOOKUP(MID("A"&amp;MID('Output Progetto'!B104&amp;" - "&amp;'Output Progetto'!D104,1,FIND(".",'Output Progetto'!B104&amp;" - "&amp;'Output Progetto'!D104)-1)&amp;" - "&amp;INDEX(Riferimenti!$BB$2:$BB$41,1),1,FIND(" ","A"&amp;MID('Output Progetto'!B104&amp;" - "&amp;'Output Progetto'!D104,1,FIND(".",'Output Progetto'!B104&amp;" - "&amp;'Output Progetto'!D104)-1)&amp;" - "&amp;INDEX(Riferimenti!$BB$2:$BB$41,1))-1),Riferimenti!$BZ$2:$CE$41,3,0),1,2)="LT",FALSE,TRUE)</f>
        <v>1</v>
      </c>
    </row>
    <row r="105" spans="2:23" ht="12.75" x14ac:dyDescent="0.2">
      <c r="B105" s="42"/>
      <c r="C105" s="42"/>
      <c r="D105" s="42"/>
      <c r="E105" s="64"/>
      <c r="F105" s="64"/>
      <c r="G105" s="42"/>
      <c r="P105" s="2" t="str">
        <f ca="1">IF(S105="Attività","Obiettivi generali",VLOOKUP(MID(S105,1,FIND(" ",S105)-1),Riferimenti!$BZ$2:$CE$41,5,0))</f>
        <v>Obiettivi generali</v>
      </c>
      <c r="Q105" s="2" t="str">
        <f ca="1">IF(S105="Attività","Obiettivi operativi",VLOOKUP(MID(S105,1,FIND(" ",S105)-1),Riferimenti!$BZ$2:$CE$41,6,0))</f>
        <v>Obiettivi operativi</v>
      </c>
      <c r="R105" s="2" t="str">
        <f ca="1">IF(S105="Attività","Linee Intervento",VLOOKUP(MID(S105,1,FIND(" ",S105)-1),Riferimenti!$BZ$2:$CE$41,3,0))</f>
        <v>Linee Intervento</v>
      </c>
      <c r="S105" s="2" t="str">
        <f ca="1">IF(T105="Output","Attività","A"&amp;MID(T105,1,FIND(".",T105)-1)&amp;" - "&amp;INDEX(Riferimenti!$BB$2:$BB$41,V105))</f>
        <v>Attività</v>
      </c>
      <c r="T105" s="2" t="str">
        <f ca="1">IF(OR(W105=FALSE,'Output Progetto'!U105=TRUE),"Output",'Output Progetto'!B105&amp;" - "&amp;'Output Progetto'!D105)</f>
        <v>Output</v>
      </c>
      <c r="U105" s="2" t="str">
        <f ca="1">IF(S105="Attività","Risultato Atteso",VLOOKUP(MID(S105,1,FIND(" ",S105)-1),Riferimenti!$BZ$2:$CE$41,4,0))</f>
        <v>Risultato Atteso</v>
      </c>
      <c r="V105" s="2">
        <f t="shared" si="2"/>
        <v>9</v>
      </c>
      <c r="W105" s="2" t="b">
        <f ca="1">IF(MID(VLOOKUP(MID("A"&amp;MID('Output Progetto'!B105&amp;" - "&amp;'Output Progetto'!D105,1,FIND(".",'Output Progetto'!B105&amp;" - "&amp;'Output Progetto'!D105)-1)&amp;" - "&amp;INDEX(Riferimenti!$BB$2:$BB$41,1),1,FIND(" ","A"&amp;MID('Output Progetto'!B105&amp;" - "&amp;'Output Progetto'!D105,1,FIND(".",'Output Progetto'!B105&amp;" - "&amp;'Output Progetto'!D105)-1)&amp;" - "&amp;INDEX(Riferimenti!$BB$2:$BB$41,1))-1),Riferimenti!$BZ$2:$CE$41,3,0),1,2)="LT",FALSE,TRUE)</f>
        <v>1</v>
      </c>
    </row>
    <row r="106" spans="2:23" ht="12.75" x14ac:dyDescent="0.2">
      <c r="B106" s="42"/>
      <c r="C106" s="42"/>
      <c r="D106" s="42"/>
      <c r="E106" s="64"/>
      <c r="F106" s="64"/>
      <c r="G106" s="42"/>
      <c r="P106" s="2" t="str">
        <f ca="1">IF(S106="Attività","Obiettivi generali",VLOOKUP(MID(S106,1,FIND(" ",S106)-1),Riferimenti!$BZ$2:$CE$41,5,0))</f>
        <v>Obiettivi generali</v>
      </c>
      <c r="Q106" s="2" t="str">
        <f ca="1">IF(S106="Attività","Obiettivi operativi",VLOOKUP(MID(S106,1,FIND(" ",S106)-1),Riferimenti!$BZ$2:$CE$41,6,0))</f>
        <v>Obiettivi operativi</v>
      </c>
      <c r="R106" s="2" t="str">
        <f ca="1">IF(S106="Attività","Linee Intervento",VLOOKUP(MID(S106,1,FIND(" ",S106)-1),Riferimenti!$BZ$2:$CE$41,3,0))</f>
        <v>Linee Intervento</v>
      </c>
      <c r="S106" s="2" t="str">
        <f ca="1">IF(T106="Output","Attività","A"&amp;MID(T106,1,FIND(".",T106)-1)&amp;" - "&amp;INDEX(Riferimenti!$BB$2:$BB$41,V106))</f>
        <v>Attività</v>
      </c>
      <c r="T106" s="2" t="str">
        <f ca="1">IF(OR(W106=FALSE,'Output Progetto'!U106=TRUE),"Output",'Output Progetto'!B106&amp;" - "&amp;'Output Progetto'!D106)</f>
        <v>Output</v>
      </c>
      <c r="U106" s="2" t="str">
        <f ca="1">IF(S106="Attività","Risultato Atteso",VLOOKUP(MID(S106,1,FIND(" ",S106)-1),Riferimenti!$BZ$2:$CE$41,4,0))</f>
        <v>Risultato Atteso</v>
      </c>
      <c r="V106" s="2">
        <f t="shared" si="2"/>
        <v>9</v>
      </c>
      <c r="W106" s="2" t="b">
        <f ca="1">IF(MID(VLOOKUP(MID("A"&amp;MID('Output Progetto'!B106&amp;" - "&amp;'Output Progetto'!D106,1,FIND(".",'Output Progetto'!B106&amp;" - "&amp;'Output Progetto'!D106)-1)&amp;" - "&amp;INDEX(Riferimenti!$BB$2:$BB$41,1),1,FIND(" ","A"&amp;MID('Output Progetto'!B106&amp;" - "&amp;'Output Progetto'!D106,1,FIND(".",'Output Progetto'!B106&amp;" - "&amp;'Output Progetto'!D106)-1)&amp;" - "&amp;INDEX(Riferimenti!$BB$2:$BB$41,1))-1),Riferimenti!$BZ$2:$CE$41,3,0),1,2)="LT",FALSE,TRUE)</f>
        <v>1</v>
      </c>
    </row>
    <row r="107" spans="2:23" ht="12.75" x14ac:dyDescent="0.2">
      <c r="B107" s="42"/>
      <c r="C107" s="42"/>
      <c r="D107" s="42"/>
      <c r="E107" s="64"/>
      <c r="F107" s="64"/>
      <c r="G107" s="42"/>
      <c r="P107" s="2" t="str">
        <f ca="1">IF(S107="Attività","Obiettivi generali",VLOOKUP(MID(S107,1,FIND(" ",S107)-1),Riferimenti!$BZ$2:$CE$41,5,0))</f>
        <v>Obiettivi generali</v>
      </c>
      <c r="Q107" s="2" t="str">
        <f ca="1">IF(S107="Attività","Obiettivi operativi",VLOOKUP(MID(S107,1,FIND(" ",S107)-1),Riferimenti!$BZ$2:$CE$41,6,0))</f>
        <v>Obiettivi operativi</v>
      </c>
      <c r="R107" s="2" t="str">
        <f ca="1">IF(S107="Attività","Linee Intervento",VLOOKUP(MID(S107,1,FIND(" ",S107)-1),Riferimenti!$BZ$2:$CE$41,3,0))</f>
        <v>Linee Intervento</v>
      </c>
      <c r="S107" s="2" t="str">
        <f ca="1">IF(T107="Output","Attività","A"&amp;MID(T107,1,FIND(".",T107)-1)&amp;" - "&amp;INDEX(Riferimenti!$BB$2:$BB$41,V107))</f>
        <v>Attività</v>
      </c>
      <c r="T107" s="2" t="str">
        <f ca="1">IF(OR(W107=FALSE,'Output Progetto'!U107=TRUE),"Output",'Output Progetto'!B107&amp;" - "&amp;'Output Progetto'!D107)</f>
        <v>Output</v>
      </c>
      <c r="U107" s="2" t="str">
        <f ca="1">IF(S107="Attività","Risultato Atteso",VLOOKUP(MID(S107,1,FIND(" ",S107)-1),Riferimenti!$BZ$2:$CE$41,4,0))</f>
        <v>Risultato Atteso</v>
      </c>
      <c r="V107" s="2">
        <f t="shared" si="2"/>
        <v>9</v>
      </c>
      <c r="W107" s="2" t="b">
        <f ca="1">IF(MID(VLOOKUP(MID("A"&amp;MID('Output Progetto'!B107&amp;" - "&amp;'Output Progetto'!D107,1,FIND(".",'Output Progetto'!B107&amp;" - "&amp;'Output Progetto'!D107)-1)&amp;" - "&amp;INDEX(Riferimenti!$BB$2:$BB$41,1),1,FIND(" ","A"&amp;MID('Output Progetto'!B107&amp;" - "&amp;'Output Progetto'!D107,1,FIND(".",'Output Progetto'!B107&amp;" - "&amp;'Output Progetto'!D107)-1)&amp;" - "&amp;INDEX(Riferimenti!$BB$2:$BB$41,1))-1),Riferimenti!$BZ$2:$CE$41,3,0),1,2)="LT",FALSE,TRUE)</f>
        <v>1</v>
      </c>
    </row>
    <row r="108" spans="2:23" ht="12.75" x14ac:dyDescent="0.2">
      <c r="B108" s="42"/>
      <c r="C108" s="42"/>
      <c r="D108" s="42"/>
      <c r="E108" s="64"/>
      <c r="F108" s="64"/>
      <c r="G108" s="42"/>
      <c r="P108" s="2" t="str">
        <f ca="1">IF(S108="Attività","Obiettivi generali",VLOOKUP(MID(S108,1,FIND(" ",S108)-1),Riferimenti!$BZ$2:$CE$41,5,0))</f>
        <v>Obiettivi generali</v>
      </c>
      <c r="Q108" s="2" t="str">
        <f ca="1">IF(S108="Attività","Obiettivi operativi",VLOOKUP(MID(S108,1,FIND(" ",S108)-1),Riferimenti!$BZ$2:$CE$41,6,0))</f>
        <v>Obiettivi operativi</v>
      </c>
      <c r="R108" s="2" t="str">
        <f ca="1">IF(S108="Attività","Linee Intervento",VLOOKUP(MID(S108,1,FIND(" ",S108)-1),Riferimenti!$BZ$2:$CE$41,3,0))</f>
        <v>Linee Intervento</v>
      </c>
      <c r="S108" s="2" t="str">
        <f ca="1">IF(T108="Output","Attività","A"&amp;MID(T108,1,FIND(".",T108)-1)&amp;" - "&amp;INDEX(Riferimenti!$BB$2:$BB$41,V108))</f>
        <v>Attività</v>
      </c>
      <c r="T108" s="2" t="str">
        <f ca="1">IF(OR(W108=FALSE,'Output Progetto'!U108=TRUE),"Output",'Output Progetto'!B108&amp;" - "&amp;'Output Progetto'!D108)</f>
        <v>Output</v>
      </c>
      <c r="U108" s="2" t="str">
        <f ca="1">IF(S108="Attività","Risultato Atteso",VLOOKUP(MID(S108,1,FIND(" ",S108)-1),Riferimenti!$BZ$2:$CE$41,4,0))</f>
        <v>Risultato Atteso</v>
      </c>
      <c r="V108" s="2">
        <f t="shared" si="2"/>
        <v>9</v>
      </c>
      <c r="W108" s="2" t="b">
        <f ca="1">IF(MID(VLOOKUP(MID("A"&amp;MID('Output Progetto'!B108&amp;" - "&amp;'Output Progetto'!D108,1,FIND(".",'Output Progetto'!B108&amp;" - "&amp;'Output Progetto'!D108)-1)&amp;" - "&amp;INDEX(Riferimenti!$BB$2:$BB$41,1),1,FIND(" ","A"&amp;MID('Output Progetto'!B108&amp;" - "&amp;'Output Progetto'!D108,1,FIND(".",'Output Progetto'!B108&amp;" - "&amp;'Output Progetto'!D108)-1)&amp;" - "&amp;INDEX(Riferimenti!$BB$2:$BB$41,1))-1),Riferimenti!$BZ$2:$CE$41,3,0),1,2)="LT",FALSE,TRUE)</f>
        <v>1</v>
      </c>
    </row>
    <row r="109" spans="2:23" ht="12.75" x14ac:dyDescent="0.2">
      <c r="B109" s="42"/>
      <c r="C109" s="42"/>
      <c r="D109" s="42"/>
      <c r="E109" s="64"/>
      <c r="F109" s="64"/>
      <c r="G109" s="42"/>
      <c r="P109" s="2" t="str">
        <f ca="1">IF(S109="Attività","Obiettivi generali",VLOOKUP(MID(S109,1,FIND(" ",S109)-1),Riferimenti!$BZ$2:$CE$41,5,0))</f>
        <v>Obiettivi generali</v>
      </c>
      <c r="Q109" s="2" t="str">
        <f ca="1">IF(S109="Attività","Obiettivi operativi",VLOOKUP(MID(S109,1,FIND(" ",S109)-1),Riferimenti!$BZ$2:$CE$41,6,0))</f>
        <v>Obiettivi operativi</v>
      </c>
      <c r="R109" s="2" t="str">
        <f ca="1">IF(S109="Attività","Linee Intervento",VLOOKUP(MID(S109,1,FIND(" ",S109)-1),Riferimenti!$BZ$2:$CE$41,3,0))</f>
        <v>Linee Intervento</v>
      </c>
      <c r="S109" s="2" t="str">
        <f ca="1">IF(T109="Output","Attività","A"&amp;MID(T109,1,FIND(".",T109)-1)&amp;" - "&amp;INDEX(Riferimenti!$BB$2:$BB$41,V109))</f>
        <v>Attività</v>
      </c>
      <c r="T109" s="2" t="str">
        <f ca="1">IF(OR(W109=FALSE,'Output Progetto'!U109=TRUE),"Output",'Output Progetto'!B109&amp;" - "&amp;'Output Progetto'!D109)</f>
        <v>Output</v>
      </c>
      <c r="U109" s="2" t="str">
        <f ca="1">IF(S109="Attività","Risultato Atteso",VLOOKUP(MID(S109,1,FIND(" ",S109)-1),Riferimenti!$BZ$2:$CE$41,4,0))</f>
        <v>Risultato Atteso</v>
      </c>
      <c r="V109" s="2">
        <f t="shared" si="2"/>
        <v>9</v>
      </c>
      <c r="W109" s="2" t="b">
        <f ca="1">IF(MID(VLOOKUP(MID("A"&amp;MID('Output Progetto'!B109&amp;" - "&amp;'Output Progetto'!D109,1,FIND(".",'Output Progetto'!B109&amp;" - "&amp;'Output Progetto'!D109)-1)&amp;" - "&amp;INDEX(Riferimenti!$BB$2:$BB$41,1),1,FIND(" ","A"&amp;MID('Output Progetto'!B109&amp;" - "&amp;'Output Progetto'!D109,1,FIND(".",'Output Progetto'!B109&amp;" - "&amp;'Output Progetto'!D109)-1)&amp;" - "&amp;INDEX(Riferimenti!$BB$2:$BB$41,1))-1),Riferimenti!$BZ$2:$CE$41,3,0),1,2)="LT",FALSE,TRUE)</f>
        <v>1</v>
      </c>
    </row>
    <row r="110" spans="2:23" ht="12.75" x14ac:dyDescent="0.2">
      <c r="B110" s="42"/>
      <c r="C110" s="42"/>
      <c r="D110" s="42"/>
      <c r="E110" s="64"/>
      <c r="F110" s="64"/>
      <c r="G110" s="42"/>
      <c r="P110" s="2" t="str">
        <f ca="1">IF(S110="Attività","Obiettivi generali",VLOOKUP(MID(S110,1,FIND(" ",S110)-1),Riferimenti!$BZ$2:$CE$41,5,0))</f>
        <v>Obiettivi generali</v>
      </c>
      <c r="Q110" s="2" t="str">
        <f ca="1">IF(S110="Attività","Obiettivi operativi",VLOOKUP(MID(S110,1,FIND(" ",S110)-1),Riferimenti!$BZ$2:$CE$41,6,0))</f>
        <v>Obiettivi operativi</v>
      </c>
      <c r="R110" s="2" t="str">
        <f ca="1">IF(S110="Attività","Linee Intervento",VLOOKUP(MID(S110,1,FIND(" ",S110)-1),Riferimenti!$BZ$2:$CE$41,3,0))</f>
        <v>Linee Intervento</v>
      </c>
      <c r="S110" s="2" t="str">
        <f ca="1">IF(T110="Output","Attività","A"&amp;MID(T110,1,FIND(".",T110)-1)&amp;" - "&amp;INDEX(Riferimenti!$BB$2:$BB$41,V110))</f>
        <v>Attività</v>
      </c>
      <c r="T110" s="2" t="str">
        <f ca="1">IF(OR(W110=FALSE,'Output Progetto'!U110=TRUE),"Output",'Output Progetto'!B110&amp;" - "&amp;'Output Progetto'!D110)</f>
        <v>Output</v>
      </c>
      <c r="U110" s="2" t="str">
        <f ca="1">IF(S110="Attività","Risultato Atteso",VLOOKUP(MID(S110,1,FIND(" ",S110)-1),Riferimenti!$BZ$2:$CE$41,4,0))</f>
        <v>Risultato Atteso</v>
      </c>
      <c r="V110" s="2">
        <f t="shared" si="2"/>
        <v>9</v>
      </c>
      <c r="W110" s="2" t="b">
        <f ca="1">IF(MID(VLOOKUP(MID("A"&amp;MID('Output Progetto'!B110&amp;" - "&amp;'Output Progetto'!D110,1,FIND(".",'Output Progetto'!B110&amp;" - "&amp;'Output Progetto'!D110)-1)&amp;" - "&amp;INDEX(Riferimenti!$BB$2:$BB$41,1),1,FIND(" ","A"&amp;MID('Output Progetto'!B110&amp;" - "&amp;'Output Progetto'!D110,1,FIND(".",'Output Progetto'!B110&amp;" - "&amp;'Output Progetto'!D110)-1)&amp;" - "&amp;INDEX(Riferimenti!$BB$2:$BB$41,1))-1),Riferimenti!$BZ$2:$CE$41,3,0),1,2)="LT",FALSE,TRUE)</f>
        <v>1</v>
      </c>
    </row>
    <row r="111" spans="2:23" ht="12.75" x14ac:dyDescent="0.2">
      <c r="B111" s="42"/>
      <c r="C111" s="42"/>
      <c r="D111" s="42"/>
      <c r="E111" s="64"/>
      <c r="F111" s="64"/>
      <c r="G111" s="42"/>
      <c r="P111" s="2" t="str">
        <f ca="1">IF(S111="Attività","Obiettivi generali",VLOOKUP(MID(S111,1,FIND(" ",S111)-1),Riferimenti!$BZ$2:$CE$41,5,0))</f>
        <v>Obiettivi generali</v>
      </c>
      <c r="Q111" s="2" t="str">
        <f ca="1">IF(S111="Attività","Obiettivi operativi",VLOOKUP(MID(S111,1,FIND(" ",S111)-1),Riferimenti!$BZ$2:$CE$41,6,0))</f>
        <v>Obiettivi operativi</v>
      </c>
      <c r="R111" s="2" t="str">
        <f ca="1">IF(S111="Attività","Linee Intervento",VLOOKUP(MID(S111,1,FIND(" ",S111)-1),Riferimenti!$BZ$2:$CE$41,3,0))</f>
        <v>Linee Intervento</v>
      </c>
      <c r="S111" s="2" t="str">
        <f ca="1">IF(T111="Output","Attività","A"&amp;MID(T111,1,FIND(".",T111)-1)&amp;" - "&amp;INDEX(Riferimenti!$BB$2:$BB$41,V111))</f>
        <v>Attività</v>
      </c>
      <c r="T111" s="2" t="str">
        <f ca="1">IF(OR(W111=FALSE,'Output Progetto'!U111=TRUE),"Output",'Output Progetto'!B111&amp;" - "&amp;'Output Progetto'!D111)</f>
        <v>Output</v>
      </c>
      <c r="U111" s="2" t="str">
        <f ca="1">IF(S111="Attività","Risultato Atteso",VLOOKUP(MID(S111,1,FIND(" ",S111)-1),Riferimenti!$BZ$2:$CE$41,4,0))</f>
        <v>Risultato Atteso</v>
      </c>
      <c r="V111" s="2">
        <f t="shared" si="2"/>
        <v>9</v>
      </c>
      <c r="W111" s="2" t="b">
        <f ca="1">IF(MID(VLOOKUP(MID("A"&amp;MID('Output Progetto'!B111&amp;" - "&amp;'Output Progetto'!D111,1,FIND(".",'Output Progetto'!B111&amp;" - "&amp;'Output Progetto'!D111)-1)&amp;" - "&amp;INDEX(Riferimenti!$BB$2:$BB$41,1),1,FIND(" ","A"&amp;MID('Output Progetto'!B111&amp;" - "&amp;'Output Progetto'!D111,1,FIND(".",'Output Progetto'!B111&amp;" - "&amp;'Output Progetto'!D111)-1)&amp;" - "&amp;INDEX(Riferimenti!$BB$2:$BB$41,1))-1),Riferimenti!$BZ$2:$CE$41,3,0),1,2)="LT",FALSE,TRUE)</f>
        <v>1</v>
      </c>
    </row>
    <row r="112" spans="2:23" ht="12.75" x14ac:dyDescent="0.2">
      <c r="B112" s="42"/>
      <c r="C112" s="42"/>
      <c r="D112" s="42"/>
      <c r="E112" s="64"/>
      <c r="F112" s="64"/>
      <c r="G112" s="42"/>
      <c r="P112" s="2" t="str">
        <f ca="1">IF(S112="Attività","Obiettivi generali",VLOOKUP(MID(S112,1,FIND(" ",S112)-1),Riferimenti!$BZ$2:$CE$41,5,0))</f>
        <v>Obiettivi generali</v>
      </c>
      <c r="Q112" s="2" t="str">
        <f ca="1">IF(S112="Attività","Obiettivi operativi",VLOOKUP(MID(S112,1,FIND(" ",S112)-1),Riferimenti!$BZ$2:$CE$41,6,0))</f>
        <v>Obiettivi operativi</v>
      </c>
      <c r="R112" s="2" t="str">
        <f ca="1">IF(S112="Attività","Linee Intervento",VLOOKUP(MID(S112,1,FIND(" ",S112)-1),Riferimenti!$BZ$2:$CE$41,3,0))</f>
        <v>Linee Intervento</v>
      </c>
      <c r="S112" s="2" t="str">
        <f ca="1">IF(T112="Output","Attività","A"&amp;MID(T112,1,FIND(".",T112)-1)&amp;" - "&amp;INDEX(Riferimenti!$BB$2:$BB$41,V112))</f>
        <v>Attività</v>
      </c>
      <c r="T112" s="2" t="str">
        <f ca="1">IF(OR(W112=FALSE,'Output Progetto'!U112=TRUE),"Output",'Output Progetto'!B112&amp;" - "&amp;'Output Progetto'!D112)</f>
        <v>Output</v>
      </c>
      <c r="U112" s="2" t="str">
        <f ca="1">IF(S112="Attività","Risultato Atteso",VLOOKUP(MID(S112,1,FIND(" ",S112)-1),Riferimenti!$BZ$2:$CE$41,4,0))</f>
        <v>Risultato Atteso</v>
      </c>
      <c r="V112" s="2">
        <f t="shared" si="2"/>
        <v>9</v>
      </c>
      <c r="W112" s="2" t="b">
        <f ca="1">IF(MID(VLOOKUP(MID("A"&amp;MID('Output Progetto'!B112&amp;" - "&amp;'Output Progetto'!D112,1,FIND(".",'Output Progetto'!B112&amp;" - "&amp;'Output Progetto'!D112)-1)&amp;" - "&amp;INDEX(Riferimenti!$BB$2:$BB$41,1),1,FIND(" ","A"&amp;MID('Output Progetto'!B112&amp;" - "&amp;'Output Progetto'!D112,1,FIND(".",'Output Progetto'!B112&amp;" - "&amp;'Output Progetto'!D112)-1)&amp;" - "&amp;INDEX(Riferimenti!$BB$2:$BB$41,1))-1),Riferimenti!$BZ$2:$CE$41,3,0),1,2)="LT",FALSE,TRUE)</f>
        <v>1</v>
      </c>
    </row>
    <row r="113" spans="2:23" ht="12.75" x14ac:dyDescent="0.2">
      <c r="B113" s="42"/>
      <c r="C113" s="42"/>
      <c r="D113" s="42"/>
      <c r="E113" s="64"/>
      <c r="F113" s="64"/>
      <c r="G113" s="42"/>
      <c r="P113" s="2" t="str">
        <f ca="1">IF(S113="Attività","Obiettivi generali",VLOOKUP(MID(S113,1,FIND(" ",S113)-1),Riferimenti!$BZ$2:$CE$41,5,0))</f>
        <v>Obiettivi generali</v>
      </c>
      <c r="Q113" s="2" t="str">
        <f ca="1">IF(S113="Attività","Obiettivi operativi",VLOOKUP(MID(S113,1,FIND(" ",S113)-1),Riferimenti!$BZ$2:$CE$41,6,0))</f>
        <v>Obiettivi operativi</v>
      </c>
      <c r="R113" s="2" t="str">
        <f ca="1">IF(S113="Attività","Linee Intervento",VLOOKUP(MID(S113,1,FIND(" ",S113)-1),Riferimenti!$BZ$2:$CE$41,3,0))</f>
        <v>Linee Intervento</v>
      </c>
      <c r="S113" s="2" t="str">
        <f ca="1">IF(T113="Output","Attività","A"&amp;MID(T113,1,FIND(".",T113)-1)&amp;" - "&amp;INDEX(Riferimenti!$BB$2:$BB$41,V113))</f>
        <v>Attività</v>
      </c>
      <c r="T113" s="2" t="str">
        <f ca="1">IF(OR(W113=FALSE,'Output Progetto'!U113=TRUE),"Output",'Output Progetto'!B113&amp;" - "&amp;'Output Progetto'!D113)</f>
        <v>Output</v>
      </c>
      <c r="U113" s="2" t="str">
        <f ca="1">IF(S113="Attività","Risultato Atteso",VLOOKUP(MID(S113,1,FIND(" ",S113)-1),Riferimenti!$BZ$2:$CE$41,4,0))</f>
        <v>Risultato Atteso</v>
      </c>
      <c r="V113" s="2">
        <f t="shared" si="2"/>
        <v>9</v>
      </c>
      <c r="W113" s="2" t="b">
        <f ca="1">IF(MID(VLOOKUP(MID("A"&amp;MID('Output Progetto'!B113&amp;" - "&amp;'Output Progetto'!D113,1,FIND(".",'Output Progetto'!B113&amp;" - "&amp;'Output Progetto'!D113)-1)&amp;" - "&amp;INDEX(Riferimenti!$BB$2:$BB$41,1),1,FIND(" ","A"&amp;MID('Output Progetto'!B113&amp;" - "&amp;'Output Progetto'!D113,1,FIND(".",'Output Progetto'!B113&amp;" - "&amp;'Output Progetto'!D113)-1)&amp;" - "&amp;INDEX(Riferimenti!$BB$2:$BB$41,1))-1),Riferimenti!$BZ$2:$CE$41,3,0),1,2)="LT",FALSE,TRUE)</f>
        <v>1</v>
      </c>
    </row>
    <row r="114" spans="2:23" ht="12.75" x14ac:dyDescent="0.2">
      <c r="B114" s="42"/>
      <c r="C114" s="42"/>
      <c r="D114" s="42"/>
      <c r="E114" s="64"/>
      <c r="F114" s="64"/>
      <c r="G114" s="42"/>
      <c r="P114" s="2" t="str">
        <f ca="1">IF(S114="Attività","Obiettivi generali",VLOOKUP(MID(S114,1,FIND(" ",S114)-1),Riferimenti!$BZ$2:$CE$41,5,0))</f>
        <v>Obiettivi generali</v>
      </c>
      <c r="Q114" s="2" t="str">
        <f ca="1">IF(S114="Attività","Obiettivi operativi",VLOOKUP(MID(S114,1,FIND(" ",S114)-1),Riferimenti!$BZ$2:$CE$41,6,0))</f>
        <v>Obiettivi operativi</v>
      </c>
      <c r="R114" s="2" t="str">
        <f ca="1">IF(S114="Attività","Linee Intervento",VLOOKUP(MID(S114,1,FIND(" ",S114)-1),Riferimenti!$BZ$2:$CE$41,3,0))</f>
        <v>Linee Intervento</v>
      </c>
      <c r="S114" s="2" t="str">
        <f ca="1">IF(T114="Output","Attività","A"&amp;MID(T114,1,FIND(".",T114)-1)&amp;" - "&amp;INDEX(Riferimenti!$BB$2:$BB$41,V114))</f>
        <v>Attività</v>
      </c>
      <c r="T114" s="2" t="str">
        <f ca="1">IF(OR(W114=FALSE,'Output Progetto'!U114=TRUE),"Output",'Output Progetto'!B114&amp;" - "&amp;'Output Progetto'!D114)</f>
        <v>Output</v>
      </c>
      <c r="U114" s="2" t="str">
        <f ca="1">IF(S114="Attività","Risultato Atteso",VLOOKUP(MID(S114,1,FIND(" ",S114)-1),Riferimenti!$BZ$2:$CE$41,4,0))</f>
        <v>Risultato Atteso</v>
      </c>
      <c r="V114" s="2">
        <f t="shared" si="2"/>
        <v>9</v>
      </c>
      <c r="W114" s="2" t="b">
        <f ca="1">IF(MID(VLOOKUP(MID("A"&amp;MID('Output Progetto'!B114&amp;" - "&amp;'Output Progetto'!D114,1,FIND(".",'Output Progetto'!B114&amp;" - "&amp;'Output Progetto'!D114)-1)&amp;" - "&amp;INDEX(Riferimenti!$BB$2:$BB$41,1),1,FIND(" ","A"&amp;MID('Output Progetto'!B114&amp;" - "&amp;'Output Progetto'!D114,1,FIND(".",'Output Progetto'!B114&amp;" - "&amp;'Output Progetto'!D114)-1)&amp;" - "&amp;INDEX(Riferimenti!$BB$2:$BB$41,1))-1),Riferimenti!$BZ$2:$CE$41,3,0),1,2)="LT",FALSE,TRUE)</f>
        <v>1</v>
      </c>
    </row>
    <row r="115" spans="2:23" ht="12.75" x14ac:dyDescent="0.2">
      <c r="B115" s="42"/>
      <c r="C115" s="42"/>
      <c r="D115" s="42"/>
      <c r="E115" s="64"/>
      <c r="F115" s="64"/>
      <c r="G115" s="42"/>
      <c r="P115" s="2" t="str">
        <f ca="1">IF(S115="Attività","Obiettivi generali",VLOOKUP(MID(S115,1,FIND(" ",S115)-1),Riferimenti!$BZ$2:$CE$41,5,0))</f>
        <v>Obiettivi generali</v>
      </c>
      <c r="Q115" s="2" t="str">
        <f ca="1">IF(S115="Attività","Obiettivi operativi",VLOOKUP(MID(S115,1,FIND(" ",S115)-1),Riferimenti!$BZ$2:$CE$41,6,0))</f>
        <v>Obiettivi operativi</v>
      </c>
      <c r="R115" s="2" t="str">
        <f ca="1">IF(S115="Attività","Linee Intervento",VLOOKUP(MID(S115,1,FIND(" ",S115)-1),Riferimenti!$BZ$2:$CE$41,3,0))</f>
        <v>Linee Intervento</v>
      </c>
      <c r="S115" s="2" t="str">
        <f ca="1">IF(T115="Output","Attività","A"&amp;MID(T115,1,FIND(".",T115)-1)&amp;" - "&amp;INDEX(Riferimenti!$BB$2:$BB$41,V115))</f>
        <v>Attività</v>
      </c>
      <c r="T115" s="2" t="str">
        <f ca="1">IF(OR(W115=FALSE,'Output Progetto'!U115=TRUE),"Output",'Output Progetto'!B115&amp;" - "&amp;'Output Progetto'!D115)</f>
        <v>Output</v>
      </c>
      <c r="U115" s="2" t="str">
        <f ca="1">IF(S115="Attività","Risultato Atteso",VLOOKUP(MID(S115,1,FIND(" ",S115)-1),Riferimenti!$BZ$2:$CE$41,4,0))</f>
        <v>Risultato Atteso</v>
      </c>
      <c r="V115" s="2">
        <f t="shared" si="2"/>
        <v>9</v>
      </c>
      <c r="W115" s="2" t="b">
        <f ca="1">IF(MID(VLOOKUP(MID("A"&amp;MID('Output Progetto'!B115&amp;" - "&amp;'Output Progetto'!D115,1,FIND(".",'Output Progetto'!B115&amp;" - "&amp;'Output Progetto'!D115)-1)&amp;" - "&amp;INDEX(Riferimenti!$BB$2:$BB$41,1),1,FIND(" ","A"&amp;MID('Output Progetto'!B115&amp;" - "&amp;'Output Progetto'!D115,1,FIND(".",'Output Progetto'!B115&amp;" - "&amp;'Output Progetto'!D115)-1)&amp;" - "&amp;INDEX(Riferimenti!$BB$2:$BB$41,1))-1),Riferimenti!$BZ$2:$CE$41,3,0),1,2)="LT",FALSE,TRUE)</f>
        <v>1</v>
      </c>
    </row>
    <row r="116" spans="2:23" ht="12.75" x14ac:dyDescent="0.2">
      <c r="B116" s="42"/>
      <c r="C116" s="42"/>
      <c r="D116" s="42"/>
      <c r="E116" s="64"/>
      <c r="F116" s="64"/>
      <c r="G116" s="42"/>
      <c r="P116" s="2" t="str">
        <f ca="1">IF(S116="Attività","Obiettivi generali",VLOOKUP(MID(S116,1,FIND(" ",S116)-1),Riferimenti!$BZ$2:$CE$41,5,0))</f>
        <v>OG1 - Sviluppare l’e-government digitalizzando processi amministrativi e diffondendo servizi della Pubblica Amministrazione pienamente interoperabili</v>
      </c>
      <c r="Q116" s="2" t="str">
        <f ca="1">IF(S116="Attività","Obiettivi operativi",VLOOKUP(MID(S116,1,FIND(" ",S116)-1),Riferimenti!$BZ$2:$CE$41,6,0))</f>
        <v xml:space="preserve">OO1 - Realizzare un'infrastruttura tecnologica e interoperabile in grado di migliorare e potenziare la gestione del personale della PA </v>
      </c>
      <c r="R116" s="2" t="str">
        <f ca="1">IF(S116="Attività","Linee Intervento",VLOOKUP(MID(S116,1,FIND(" ",S116)-1),Riferimenti!$BZ$2:$CE$41,3,0))</f>
        <v>LI1 - Abilitare i servizi attraverso lo sviluppo del sistema informativo Cloudify NoiPA</v>
      </c>
      <c r="S116" s="2" t="str">
        <f ca="1">IF(T116="Output","Attività","A"&amp;MID(T116,1,FIND(".",T116)-1)&amp;" - "&amp;INDEX(Riferimenti!$BB$2:$BB$41,V116))</f>
        <v>A10 - Realizzazione di un software dedicato ai Servizi rilevazione presenze</v>
      </c>
      <c r="T116" s="2" t="str">
        <f ca="1">IF(OR(W116=FALSE,'Output Progetto'!U116=TRUE),"Output",'Output Progetto'!B116&amp;" - "&amp;'Output Progetto'!D116)</f>
        <v>10.AS.1 - Nuovo sistema software per servizi rilevazione presenze rilasciato in esercizio</v>
      </c>
      <c r="U116" s="2" t="str">
        <f ca="1">IF(S116="Attività","Risultato Atteso",VLOOKUP(MID(S116,1,FIND(" ",S116)-1),Riferimenti!$BZ$2:$CE$41,4,0))</f>
        <v>RA1 - Attestazione di piena conformità del sistema alle aspettative, siglato da una commissione composta da una selezione di utenti.</v>
      </c>
      <c r="V116" s="2">
        <f t="shared" si="2"/>
        <v>10</v>
      </c>
      <c r="W116" s="2" t="b">
        <f ca="1">IF(MID(VLOOKUP(MID("A"&amp;MID('Output Progetto'!B116&amp;" - "&amp;'Output Progetto'!D116,1,FIND(".",'Output Progetto'!B116&amp;" - "&amp;'Output Progetto'!D116)-1)&amp;" - "&amp;INDEX(Riferimenti!$BB$2:$BB$41,1),1,FIND(" ","A"&amp;MID('Output Progetto'!B116&amp;" - "&amp;'Output Progetto'!D116,1,FIND(".",'Output Progetto'!B116&amp;" - "&amp;'Output Progetto'!D116)-1)&amp;" - "&amp;INDEX(Riferimenti!$BB$2:$BB$41,1))-1),Riferimenti!$BZ$2:$CE$41,3,0),1,2)="LT",FALSE,TRUE)</f>
        <v>1</v>
      </c>
    </row>
    <row r="117" spans="2:23" ht="12.75" x14ac:dyDescent="0.2">
      <c r="B117" s="42"/>
      <c r="C117" s="42"/>
      <c r="D117" s="42"/>
      <c r="E117" s="64"/>
      <c r="F117" s="64"/>
      <c r="G117" s="42"/>
      <c r="P117" s="2" t="str">
        <f ca="1">IF(S117="Attività","Obiettivi generali",VLOOKUP(MID(S117,1,FIND(" ",S117)-1),Riferimenti!$BZ$2:$CE$41,5,0))</f>
        <v>Obiettivi generali</v>
      </c>
      <c r="Q117" s="2" t="str">
        <f ca="1">IF(S117="Attività","Obiettivi operativi",VLOOKUP(MID(S117,1,FIND(" ",S117)-1),Riferimenti!$BZ$2:$CE$41,6,0))</f>
        <v>Obiettivi operativi</v>
      </c>
      <c r="R117" s="2" t="str">
        <f ca="1">IF(S117="Attività","Linee Intervento",VLOOKUP(MID(S117,1,FIND(" ",S117)-1),Riferimenti!$BZ$2:$CE$41,3,0))</f>
        <v>Linee Intervento</v>
      </c>
      <c r="S117" s="2" t="str">
        <f ca="1">IF(T117="Output","Attività","A"&amp;MID(T117,1,FIND(".",T117)-1)&amp;" - "&amp;INDEX(Riferimenti!$BB$2:$BB$41,V117))</f>
        <v>Attività</v>
      </c>
      <c r="T117" s="2" t="str">
        <f ca="1">IF(OR(W117=FALSE,'Output Progetto'!U117=TRUE),"Output",'Output Progetto'!B117&amp;" - "&amp;'Output Progetto'!D117)</f>
        <v>Output</v>
      </c>
      <c r="U117" s="2" t="str">
        <f ca="1">IF(S117="Attività","Risultato Atteso",VLOOKUP(MID(S117,1,FIND(" ",S117)-1),Riferimenti!$BZ$2:$CE$41,4,0))</f>
        <v>Risultato Atteso</v>
      </c>
      <c r="V117" s="2">
        <f t="shared" si="2"/>
        <v>10</v>
      </c>
      <c r="W117" s="2" t="b">
        <f ca="1">IF(MID(VLOOKUP(MID("A"&amp;MID('Output Progetto'!B117&amp;" - "&amp;'Output Progetto'!D117,1,FIND(".",'Output Progetto'!B117&amp;" - "&amp;'Output Progetto'!D117)-1)&amp;" - "&amp;INDEX(Riferimenti!$BB$2:$BB$41,1),1,FIND(" ","A"&amp;MID('Output Progetto'!B117&amp;" - "&amp;'Output Progetto'!D117,1,FIND(".",'Output Progetto'!B117&amp;" - "&amp;'Output Progetto'!D117)-1)&amp;" - "&amp;INDEX(Riferimenti!$BB$2:$BB$41,1))-1),Riferimenti!$BZ$2:$CE$41,3,0),1,2)="LT",FALSE,TRUE)</f>
        <v>1</v>
      </c>
    </row>
    <row r="118" spans="2:23" ht="12.75" x14ac:dyDescent="0.2">
      <c r="B118" s="42"/>
      <c r="C118" s="42"/>
      <c r="D118" s="42"/>
      <c r="E118" s="64"/>
      <c r="F118" s="64"/>
      <c r="G118" s="42"/>
      <c r="P118" s="2" t="str">
        <f ca="1">IF(S118="Attività","Obiettivi generali",VLOOKUP(MID(S118,1,FIND(" ",S118)-1),Riferimenti!$BZ$2:$CE$41,5,0))</f>
        <v>Obiettivi generali</v>
      </c>
      <c r="Q118" s="2" t="str">
        <f ca="1">IF(S118="Attività","Obiettivi operativi",VLOOKUP(MID(S118,1,FIND(" ",S118)-1),Riferimenti!$BZ$2:$CE$41,6,0))</f>
        <v>Obiettivi operativi</v>
      </c>
      <c r="R118" s="2" t="str">
        <f ca="1">IF(S118="Attività","Linee Intervento",VLOOKUP(MID(S118,1,FIND(" ",S118)-1),Riferimenti!$BZ$2:$CE$41,3,0))</f>
        <v>Linee Intervento</v>
      </c>
      <c r="S118" s="2" t="str">
        <f ca="1">IF(T118="Output","Attività","A"&amp;MID(T118,1,FIND(".",T118)-1)&amp;" - "&amp;INDEX(Riferimenti!$BB$2:$BB$41,V118))</f>
        <v>Attività</v>
      </c>
      <c r="T118" s="2" t="str">
        <f ca="1">IF(OR(W118=FALSE,'Output Progetto'!U118=TRUE),"Output",'Output Progetto'!B118&amp;" - "&amp;'Output Progetto'!D118)</f>
        <v>Output</v>
      </c>
      <c r="U118" s="2" t="str">
        <f ca="1">IF(S118="Attività","Risultato Atteso",VLOOKUP(MID(S118,1,FIND(" ",S118)-1),Riferimenti!$BZ$2:$CE$41,4,0))</f>
        <v>Risultato Atteso</v>
      </c>
      <c r="V118" s="2">
        <f t="shared" si="2"/>
        <v>10</v>
      </c>
      <c r="W118" s="2" t="b">
        <f ca="1">IF(MID(VLOOKUP(MID("A"&amp;MID('Output Progetto'!B118&amp;" - "&amp;'Output Progetto'!D118,1,FIND(".",'Output Progetto'!B118&amp;" - "&amp;'Output Progetto'!D118)-1)&amp;" - "&amp;INDEX(Riferimenti!$BB$2:$BB$41,1),1,FIND(" ","A"&amp;MID('Output Progetto'!B118&amp;" - "&amp;'Output Progetto'!D118,1,FIND(".",'Output Progetto'!B118&amp;" - "&amp;'Output Progetto'!D118)-1)&amp;" - "&amp;INDEX(Riferimenti!$BB$2:$BB$41,1))-1),Riferimenti!$BZ$2:$CE$41,3,0),1,2)="LT",FALSE,TRUE)</f>
        <v>1</v>
      </c>
    </row>
    <row r="119" spans="2:23" ht="12.75" x14ac:dyDescent="0.2">
      <c r="B119" s="42"/>
      <c r="C119" s="42"/>
      <c r="D119" s="42"/>
      <c r="E119" s="64"/>
      <c r="F119" s="64"/>
      <c r="G119" s="42"/>
      <c r="P119" s="2" t="str">
        <f ca="1">IF(S119="Attività","Obiettivi generali",VLOOKUP(MID(S119,1,FIND(" ",S119)-1),Riferimenti!$BZ$2:$CE$41,5,0))</f>
        <v>Obiettivi generali</v>
      </c>
      <c r="Q119" s="2" t="str">
        <f ca="1">IF(S119="Attività","Obiettivi operativi",VLOOKUP(MID(S119,1,FIND(" ",S119)-1),Riferimenti!$BZ$2:$CE$41,6,0))</f>
        <v>Obiettivi operativi</v>
      </c>
      <c r="R119" s="2" t="str">
        <f ca="1">IF(S119="Attività","Linee Intervento",VLOOKUP(MID(S119,1,FIND(" ",S119)-1),Riferimenti!$BZ$2:$CE$41,3,0))</f>
        <v>Linee Intervento</v>
      </c>
      <c r="S119" s="2" t="str">
        <f ca="1">IF(T119="Output","Attività","A"&amp;MID(T119,1,FIND(".",T119)-1)&amp;" - "&amp;INDEX(Riferimenti!$BB$2:$BB$41,V119))</f>
        <v>Attività</v>
      </c>
      <c r="T119" s="2" t="str">
        <f ca="1">IF(OR(W119=FALSE,'Output Progetto'!U119=TRUE),"Output",'Output Progetto'!B119&amp;" - "&amp;'Output Progetto'!D119)</f>
        <v>Output</v>
      </c>
      <c r="U119" s="2" t="str">
        <f ca="1">IF(S119="Attività","Risultato Atteso",VLOOKUP(MID(S119,1,FIND(" ",S119)-1),Riferimenti!$BZ$2:$CE$41,4,0))</f>
        <v>Risultato Atteso</v>
      </c>
      <c r="V119" s="2">
        <f t="shared" si="2"/>
        <v>10</v>
      </c>
      <c r="W119" s="2" t="b">
        <f ca="1">IF(MID(VLOOKUP(MID("A"&amp;MID('Output Progetto'!B119&amp;" - "&amp;'Output Progetto'!D119,1,FIND(".",'Output Progetto'!B119&amp;" - "&amp;'Output Progetto'!D119)-1)&amp;" - "&amp;INDEX(Riferimenti!$BB$2:$BB$41,1),1,FIND(" ","A"&amp;MID('Output Progetto'!B119&amp;" - "&amp;'Output Progetto'!D119,1,FIND(".",'Output Progetto'!B119&amp;" - "&amp;'Output Progetto'!D119)-1)&amp;" - "&amp;INDEX(Riferimenti!$BB$2:$BB$41,1))-1),Riferimenti!$BZ$2:$CE$41,3,0),1,2)="LT",FALSE,TRUE)</f>
        <v>1</v>
      </c>
    </row>
    <row r="120" spans="2:23" ht="12.75" x14ac:dyDescent="0.2">
      <c r="B120" s="42"/>
      <c r="C120" s="42"/>
      <c r="D120" s="42"/>
      <c r="E120" s="64"/>
      <c r="F120" s="64"/>
      <c r="G120" s="42"/>
      <c r="P120" s="2" t="str">
        <f ca="1">IF(S120="Attività","Obiettivi generali",VLOOKUP(MID(S120,1,FIND(" ",S120)-1),Riferimenti!$BZ$2:$CE$41,5,0))</f>
        <v>Obiettivi generali</v>
      </c>
      <c r="Q120" s="2" t="str">
        <f ca="1">IF(S120="Attività","Obiettivi operativi",VLOOKUP(MID(S120,1,FIND(" ",S120)-1),Riferimenti!$BZ$2:$CE$41,6,0))</f>
        <v>Obiettivi operativi</v>
      </c>
      <c r="R120" s="2" t="str">
        <f ca="1">IF(S120="Attività","Linee Intervento",VLOOKUP(MID(S120,1,FIND(" ",S120)-1),Riferimenti!$BZ$2:$CE$41,3,0))</f>
        <v>Linee Intervento</v>
      </c>
      <c r="S120" s="2" t="str">
        <f ca="1">IF(T120="Output","Attività","A"&amp;MID(T120,1,FIND(".",T120)-1)&amp;" - "&amp;INDEX(Riferimenti!$BB$2:$BB$41,V120))</f>
        <v>Attività</v>
      </c>
      <c r="T120" s="2" t="str">
        <f ca="1">IF(OR(W120=FALSE,'Output Progetto'!U120=TRUE),"Output",'Output Progetto'!B120&amp;" - "&amp;'Output Progetto'!D120)</f>
        <v>Output</v>
      </c>
      <c r="U120" s="2" t="str">
        <f ca="1">IF(S120="Attività","Risultato Atteso",VLOOKUP(MID(S120,1,FIND(" ",S120)-1),Riferimenti!$BZ$2:$CE$41,4,0))</f>
        <v>Risultato Atteso</v>
      </c>
      <c r="V120" s="2">
        <f t="shared" si="2"/>
        <v>10</v>
      </c>
      <c r="W120" s="2" t="b">
        <f ca="1">IF(MID(VLOOKUP(MID("A"&amp;MID('Output Progetto'!B120&amp;" - "&amp;'Output Progetto'!D120,1,FIND(".",'Output Progetto'!B120&amp;" - "&amp;'Output Progetto'!D120)-1)&amp;" - "&amp;INDEX(Riferimenti!$BB$2:$BB$41,1),1,FIND(" ","A"&amp;MID('Output Progetto'!B120&amp;" - "&amp;'Output Progetto'!D120,1,FIND(".",'Output Progetto'!B120&amp;" - "&amp;'Output Progetto'!D120)-1)&amp;" - "&amp;INDEX(Riferimenti!$BB$2:$BB$41,1))-1),Riferimenti!$BZ$2:$CE$41,3,0),1,2)="LT",FALSE,TRUE)</f>
        <v>1</v>
      </c>
    </row>
    <row r="121" spans="2:23" ht="12.75" x14ac:dyDescent="0.2">
      <c r="B121" s="42"/>
      <c r="C121" s="42"/>
      <c r="D121" s="42"/>
      <c r="E121" s="64"/>
      <c r="F121" s="64"/>
      <c r="G121" s="42"/>
      <c r="P121" s="2" t="str">
        <f ca="1">IF(S121="Attività","Obiettivi generali",VLOOKUP(MID(S121,1,FIND(" ",S121)-1),Riferimenti!$BZ$2:$CE$41,5,0))</f>
        <v>Obiettivi generali</v>
      </c>
      <c r="Q121" s="2" t="str">
        <f ca="1">IF(S121="Attività","Obiettivi operativi",VLOOKUP(MID(S121,1,FIND(" ",S121)-1),Riferimenti!$BZ$2:$CE$41,6,0))</f>
        <v>Obiettivi operativi</v>
      </c>
      <c r="R121" s="2" t="str">
        <f ca="1">IF(S121="Attività","Linee Intervento",VLOOKUP(MID(S121,1,FIND(" ",S121)-1),Riferimenti!$BZ$2:$CE$41,3,0))</f>
        <v>Linee Intervento</v>
      </c>
      <c r="S121" s="2" t="str">
        <f ca="1">IF(T121="Output","Attività","A"&amp;MID(T121,1,FIND(".",T121)-1)&amp;" - "&amp;INDEX(Riferimenti!$BB$2:$BB$41,V121))</f>
        <v>Attività</v>
      </c>
      <c r="T121" s="2" t="str">
        <f ca="1">IF(OR(W121=FALSE,'Output Progetto'!U121=TRUE),"Output",'Output Progetto'!B121&amp;" - "&amp;'Output Progetto'!D121)</f>
        <v>Output</v>
      </c>
      <c r="U121" s="2" t="str">
        <f ca="1">IF(S121="Attività","Risultato Atteso",VLOOKUP(MID(S121,1,FIND(" ",S121)-1),Riferimenti!$BZ$2:$CE$41,4,0))</f>
        <v>Risultato Atteso</v>
      </c>
      <c r="V121" s="2">
        <f t="shared" si="2"/>
        <v>10</v>
      </c>
      <c r="W121" s="2" t="b">
        <f ca="1">IF(MID(VLOOKUP(MID("A"&amp;MID('Output Progetto'!B121&amp;" - "&amp;'Output Progetto'!D121,1,FIND(".",'Output Progetto'!B121&amp;" - "&amp;'Output Progetto'!D121)-1)&amp;" - "&amp;INDEX(Riferimenti!$BB$2:$BB$41,1),1,FIND(" ","A"&amp;MID('Output Progetto'!B121&amp;" - "&amp;'Output Progetto'!D121,1,FIND(".",'Output Progetto'!B121&amp;" - "&amp;'Output Progetto'!D121)-1)&amp;" - "&amp;INDEX(Riferimenti!$BB$2:$BB$41,1))-1),Riferimenti!$BZ$2:$CE$41,3,0),1,2)="LT",FALSE,TRUE)</f>
        <v>1</v>
      </c>
    </row>
    <row r="122" spans="2:23" ht="12.75" x14ac:dyDescent="0.2">
      <c r="B122" s="42"/>
      <c r="C122" s="42"/>
      <c r="D122" s="42"/>
      <c r="E122" s="64"/>
      <c r="F122" s="64"/>
      <c r="G122" s="42"/>
      <c r="P122" s="2" t="str">
        <f ca="1">IF(S122="Attività","Obiettivi generali",VLOOKUP(MID(S122,1,FIND(" ",S122)-1),Riferimenti!$BZ$2:$CE$41,5,0))</f>
        <v>Obiettivi generali</v>
      </c>
      <c r="Q122" s="2" t="str">
        <f ca="1">IF(S122="Attività","Obiettivi operativi",VLOOKUP(MID(S122,1,FIND(" ",S122)-1),Riferimenti!$BZ$2:$CE$41,6,0))</f>
        <v>Obiettivi operativi</v>
      </c>
      <c r="R122" s="2" t="str">
        <f ca="1">IF(S122="Attività","Linee Intervento",VLOOKUP(MID(S122,1,FIND(" ",S122)-1),Riferimenti!$BZ$2:$CE$41,3,0))</f>
        <v>Linee Intervento</v>
      </c>
      <c r="S122" s="2" t="str">
        <f ca="1">IF(T122="Output","Attività","A"&amp;MID(T122,1,FIND(".",T122)-1)&amp;" - "&amp;INDEX(Riferimenti!$BB$2:$BB$41,V122))</f>
        <v>Attività</v>
      </c>
      <c r="T122" s="2" t="str">
        <f ca="1">IF(OR(W122=FALSE,'Output Progetto'!U122=TRUE),"Output",'Output Progetto'!B122&amp;" - "&amp;'Output Progetto'!D122)</f>
        <v>Output</v>
      </c>
      <c r="U122" s="2" t="str">
        <f ca="1">IF(S122="Attività","Risultato Atteso",VLOOKUP(MID(S122,1,FIND(" ",S122)-1),Riferimenti!$BZ$2:$CE$41,4,0))</f>
        <v>Risultato Atteso</v>
      </c>
      <c r="V122" s="2">
        <f t="shared" si="2"/>
        <v>10</v>
      </c>
      <c r="W122" s="2" t="b">
        <f ca="1">IF(MID(VLOOKUP(MID("A"&amp;MID('Output Progetto'!B122&amp;" - "&amp;'Output Progetto'!D122,1,FIND(".",'Output Progetto'!B122&amp;" - "&amp;'Output Progetto'!D122)-1)&amp;" - "&amp;INDEX(Riferimenti!$BB$2:$BB$41,1),1,FIND(" ","A"&amp;MID('Output Progetto'!B122&amp;" - "&amp;'Output Progetto'!D122,1,FIND(".",'Output Progetto'!B122&amp;" - "&amp;'Output Progetto'!D122)-1)&amp;" - "&amp;INDEX(Riferimenti!$BB$2:$BB$41,1))-1),Riferimenti!$BZ$2:$CE$41,3,0),1,2)="LT",FALSE,TRUE)</f>
        <v>1</v>
      </c>
    </row>
    <row r="123" spans="2:23" ht="12.75" x14ac:dyDescent="0.2">
      <c r="B123" s="42"/>
      <c r="C123" s="42"/>
      <c r="D123" s="42"/>
      <c r="E123" s="64"/>
      <c r="F123" s="64"/>
      <c r="G123" s="42"/>
      <c r="P123" s="2" t="str">
        <f ca="1">IF(S123="Attività","Obiettivi generali",VLOOKUP(MID(S123,1,FIND(" ",S123)-1),Riferimenti!$BZ$2:$CE$41,5,0))</f>
        <v>Obiettivi generali</v>
      </c>
      <c r="Q123" s="2" t="str">
        <f ca="1">IF(S123="Attività","Obiettivi operativi",VLOOKUP(MID(S123,1,FIND(" ",S123)-1),Riferimenti!$BZ$2:$CE$41,6,0))</f>
        <v>Obiettivi operativi</v>
      </c>
      <c r="R123" s="2" t="str">
        <f ca="1">IF(S123="Attività","Linee Intervento",VLOOKUP(MID(S123,1,FIND(" ",S123)-1),Riferimenti!$BZ$2:$CE$41,3,0))</f>
        <v>Linee Intervento</v>
      </c>
      <c r="S123" s="2" t="str">
        <f ca="1">IF(T123="Output","Attività","A"&amp;MID(T123,1,FIND(".",T123)-1)&amp;" - "&amp;INDEX(Riferimenti!$BB$2:$BB$41,V123))</f>
        <v>Attività</v>
      </c>
      <c r="T123" s="2" t="str">
        <f ca="1">IF(OR(W123=FALSE,'Output Progetto'!U123=TRUE),"Output",'Output Progetto'!B123&amp;" - "&amp;'Output Progetto'!D123)</f>
        <v>Output</v>
      </c>
      <c r="U123" s="2" t="str">
        <f ca="1">IF(S123="Attività","Risultato Atteso",VLOOKUP(MID(S123,1,FIND(" ",S123)-1),Riferimenti!$BZ$2:$CE$41,4,0))</f>
        <v>Risultato Atteso</v>
      </c>
      <c r="V123" s="2">
        <f t="shared" si="2"/>
        <v>10</v>
      </c>
      <c r="W123" s="2" t="b">
        <f ca="1">IF(MID(VLOOKUP(MID("A"&amp;MID('Output Progetto'!B123&amp;" - "&amp;'Output Progetto'!D123,1,FIND(".",'Output Progetto'!B123&amp;" - "&amp;'Output Progetto'!D123)-1)&amp;" - "&amp;INDEX(Riferimenti!$BB$2:$BB$41,1),1,FIND(" ","A"&amp;MID('Output Progetto'!B123&amp;" - "&amp;'Output Progetto'!D123,1,FIND(".",'Output Progetto'!B123&amp;" - "&amp;'Output Progetto'!D123)-1)&amp;" - "&amp;INDEX(Riferimenti!$BB$2:$BB$41,1))-1),Riferimenti!$BZ$2:$CE$41,3,0),1,2)="LT",FALSE,TRUE)</f>
        <v>1</v>
      </c>
    </row>
    <row r="124" spans="2:23" ht="12.75" x14ac:dyDescent="0.2">
      <c r="B124" s="42"/>
      <c r="C124" s="42"/>
      <c r="D124" s="42"/>
      <c r="E124" s="64"/>
      <c r="F124" s="64"/>
      <c r="G124" s="42"/>
      <c r="P124" s="2" t="str">
        <f ca="1">IF(S124="Attività","Obiettivi generali",VLOOKUP(MID(S124,1,FIND(" ",S124)-1),Riferimenti!$BZ$2:$CE$41,5,0))</f>
        <v>Obiettivi generali</v>
      </c>
      <c r="Q124" s="2" t="str">
        <f ca="1">IF(S124="Attività","Obiettivi operativi",VLOOKUP(MID(S124,1,FIND(" ",S124)-1),Riferimenti!$BZ$2:$CE$41,6,0))</f>
        <v>Obiettivi operativi</v>
      </c>
      <c r="R124" s="2" t="str">
        <f ca="1">IF(S124="Attività","Linee Intervento",VLOOKUP(MID(S124,1,FIND(" ",S124)-1),Riferimenti!$BZ$2:$CE$41,3,0))</f>
        <v>Linee Intervento</v>
      </c>
      <c r="S124" s="2" t="str">
        <f ca="1">IF(T124="Output","Attività","A"&amp;MID(T124,1,FIND(".",T124)-1)&amp;" - "&amp;INDEX(Riferimenti!$BB$2:$BB$41,V124))</f>
        <v>Attività</v>
      </c>
      <c r="T124" s="2" t="str">
        <f ca="1">IF(OR(W124=FALSE,'Output Progetto'!U124=TRUE),"Output",'Output Progetto'!B124&amp;" - "&amp;'Output Progetto'!D124)</f>
        <v>Output</v>
      </c>
      <c r="U124" s="2" t="str">
        <f ca="1">IF(S124="Attività","Risultato Atteso",VLOOKUP(MID(S124,1,FIND(" ",S124)-1),Riferimenti!$BZ$2:$CE$41,4,0))</f>
        <v>Risultato Atteso</v>
      </c>
      <c r="V124" s="2">
        <f t="shared" si="2"/>
        <v>10</v>
      </c>
      <c r="W124" s="2" t="b">
        <f ca="1">IF(MID(VLOOKUP(MID("A"&amp;MID('Output Progetto'!B124&amp;" - "&amp;'Output Progetto'!D124,1,FIND(".",'Output Progetto'!B124&amp;" - "&amp;'Output Progetto'!D124)-1)&amp;" - "&amp;INDEX(Riferimenti!$BB$2:$BB$41,1),1,FIND(" ","A"&amp;MID('Output Progetto'!B124&amp;" - "&amp;'Output Progetto'!D124,1,FIND(".",'Output Progetto'!B124&amp;" - "&amp;'Output Progetto'!D124)-1)&amp;" - "&amp;INDEX(Riferimenti!$BB$2:$BB$41,1))-1),Riferimenti!$BZ$2:$CE$41,3,0),1,2)="LT",FALSE,TRUE)</f>
        <v>1</v>
      </c>
    </row>
    <row r="125" spans="2:23" ht="12.75" x14ac:dyDescent="0.2">
      <c r="B125" s="42"/>
      <c r="C125" s="42"/>
      <c r="D125" s="42"/>
      <c r="E125" s="64"/>
      <c r="F125" s="64"/>
      <c r="G125" s="42"/>
      <c r="P125" s="2" t="str">
        <f ca="1">IF(S125="Attività","Obiettivi generali",VLOOKUP(MID(S125,1,FIND(" ",S125)-1),Riferimenti!$BZ$2:$CE$41,5,0))</f>
        <v>Obiettivi generali</v>
      </c>
      <c r="Q125" s="2" t="str">
        <f ca="1">IF(S125="Attività","Obiettivi operativi",VLOOKUP(MID(S125,1,FIND(" ",S125)-1),Riferimenti!$BZ$2:$CE$41,6,0))</f>
        <v>Obiettivi operativi</v>
      </c>
      <c r="R125" s="2" t="str">
        <f ca="1">IF(S125="Attività","Linee Intervento",VLOOKUP(MID(S125,1,FIND(" ",S125)-1),Riferimenti!$BZ$2:$CE$41,3,0))</f>
        <v>Linee Intervento</v>
      </c>
      <c r="S125" s="2" t="str">
        <f ca="1">IF(T125="Output","Attività","A"&amp;MID(T125,1,FIND(".",T125)-1)&amp;" - "&amp;INDEX(Riferimenti!$BB$2:$BB$41,V125))</f>
        <v>Attività</v>
      </c>
      <c r="T125" s="2" t="str">
        <f ca="1">IF(OR(W125=FALSE,'Output Progetto'!U125=TRUE),"Output",'Output Progetto'!B125&amp;" - "&amp;'Output Progetto'!D125)</f>
        <v>Output</v>
      </c>
      <c r="U125" s="2" t="str">
        <f ca="1">IF(S125="Attività","Risultato Atteso",VLOOKUP(MID(S125,1,FIND(" ",S125)-1),Riferimenti!$BZ$2:$CE$41,4,0))</f>
        <v>Risultato Atteso</v>
      </c>
      <c r="V125" s="2">
        <f t="shared" si="2"/>
        <v>10</v>
      </c>
      <c r="W125" s="2" t="b">
        <f ca="1">IF(MID(VLOOKUP(MID("A"&amp;MID('Output Progetto'!B125&amp;" - "&amp;'Output Progetto'!D125,1,FIND(".",'Output Progetto'!B125&amp;" - "&amp;'Output Progetto'!D125)-1)&amp;" - "&amp;INDEX(Riferimenti!$BB$2:$BB$41,1),1,FIND(" ","A"&amp;MID('Output Progetto'!B125&amp;" - "&amp;'Output Progetto'!D125,1,FIND(".",'Output Progetto'!B125&amp;" - "&amp;'Output Progetto'!D125)-1)&amp;" - "&amp;INDEX(Riferimenti!$BB$2:$BB$41,1))-1),Riferimenti!$BZ$2:$CE$41,3,0),1,2)="LT",FALSE,TRUE)</f>
        <v>1</v>
      </c>
    </row>
    <row r="126" spans="2:23" ht="12.75" x14ac:dyDescent="0.2">
      <c r="B126" s="42"/>
      <c r="C126" s="42"/>
      <c r="D126" s="42"/>
      <c r="E126" s="64"/>
      <c r="F126" s="64"/>
      <c r="G126" s="42"/>
      <c r="P126" s="2" t="str">
        <f ca="1">IF(S126="Attività","Obiettivi generali",VLOOKUP(MID(S126,1,FIND(" ",S126)-1),Riferimenti!$BZ$2:$CE$41,5,0))</f>
        <v>Obiettivi generali</v>
      </c>
      <c r="Q126" s="2" t="str">
        <f ca="1">IF(S126="Attività","Obiettivi operativi",VLOOKUP(MID(S126,1,FIND(" ",S126)-1),Riferimenti!$BZ$2:$CE$41,6,0))</f>
        <v>Obiettivi operativi</v>
      </c>
      <c r="R126" s="2" t="str">
        <f ca="1">IF(S126="Attività","Linee Intervento",VLOOKUP(MID(S126,1,FIND(" ",S126)-1),Riferimenti!$BZ$2:$CE$41,3,0))</f>
        <v>Linee Intervento</v>
      </c>
      <c r="S126" s="2" t="str">
        <f ca="1">IF(T126="Output","Attività","A"&amp;MID(T126,1,FIND(".",T126)-1)&amp;" - "&amp;INDEX(Riferimenti!$BB$2:$BB$41,V126))</f>
        <v>Attività</v>
      </c>
      <c r="T126" s="2" t="str">
        <f ca="1">IF(OR(W126=FALSE,'Output Progetto'!U126=TRUE),"Output",'Output Progetto'!B126&amp;" - "&amp;'Output Progetto'!D126)</f>
        <v>Output</v>
      </c>
      <c r="U126" s="2" t="str">
        <f ca="1">IF(S126="Attività","Risultato Atteso",VLOOKUP(MID(S126,1,FIND(" ",S126)-1),Riferimenti!$BZ$2:$CE$41,4,0))</f>
        <v>Risultato Atteso</v>
      </c>
      <c r="V126" s="2">
        <f t="shared" si="2"/>
        <v>10</v>
      </c>
      <c r="W126" s="2" t="b">
        <f ca="1">IF(MID(VLOOKUP(MID("A"&amp;MID('Output Progetto'!B126&amp;" - "&amp;'Output Progetto'!D126,1,FIND(".",'Output Progetto'!B126&amp;" - "&amp;'Output Progetto'!D126)-1)&amp;" - "&amp;INDEX(Riferimenti!$BB$2:$BB$41,1),1,FIND(" ","A"&amp;MID('Output Progetto'!B126&amp;" - "&amp;'Output Progetto'!D126,1,FIND(".",'Output Progetto'!B126&amp;" - "&amp;'Output Progetto'!D126)-1)&amp;" - "&amp;INDEX(Riferimenti!$BB$2:$BB$41,1))-1),Riferimenti!$BZ$2:$CE$41,3,0),1,2)="LT",FALSE,TRUE)</f>
        <v>1</v>
      </c>
    </row>
    <row r="127" spans="2:23" ht="12.75" x14ac:dyDescent="0.2">
      <c r="B127" s="42"/>
      <c r="C127" s="42"/>
      <c r="D127" s="42"/>
      <c r="E127" s="64"/>
      <c r="F127" s="64"/>
      <c r="G127" s="42"/>
      <c r="P127" s="2" t="str">
        <f ca="1">IF(S127="Attività","Obiettivi generali",VLOOKUP(MID(S127,1,FIND(" ",S127)-1),Riferimenti!$BZ$2:$CE$41,5,0))</f>
        <v>Obiettivi generali</v>
      </c>
      <c r="Q127" s="2" t="str">
        <f ca="1">IF(S127="Attività","Obiettivi operativi",VLOOKUP(MID(S127,1,FIND(" ",S127)-1),Riferimenti!$BZ$2:$CE$41,6,0))</f>
        <v>Obiettivi operativi</v>
      </c>
      <c r="R127" s="2" t="str">
        <f ca="1">IF(S127="Attività","Linee Intervento",VLOOKUP(MID(S127,1,FIND(" ",S127)-1),Riferimenti!$BZ$2:$CE$41,3,0))</f>
        <v>Linee Intervento</v>
      </c>
      <c r="S127" s="2" t="str">
        <f ca="1">IF(T127="Output","Attività","A"&amp;MID(T127,1,FIND(".",T127)-1)&amp;" - "&amp;INDEX(Riferimenti!$BB$2:$BB$41,V127))</f>
        <v>Attività</v>
      </c>
      <c r="T127" s="2" t="str">
        <f ca="1">IF(OR(W127=FALSE,'Output Progetto'!U127=TRUE),"Output",'Output Progetto'!B127&amp;" - "&amp;'Output Progetto'!D127)</f>
        <v>Output</v>
      </c>
      <c r="U127" s="2" t="str">
        <f ca="1">IF(S127="Attività","Risultato Atteso",VLOOKUP(MID(S127,1,FIND(" ",S127)-1),Riferimenti!$BZ$2:$CE$41,4,0))</f>
        <v>Risultato Atteso</v>
      </c>
      <c r="V127" s="2">
        <f t="shared" si="2"/>
        <v>10</v>
      </c>
      <c r="W127" s="2" t="b">
        <f ca="1">IF(MID(VLOOKUP(MID("A"&amp;MID('Output Progetto'!B127&amp;" - "&amp;'Output Progetto'!D127,1,FIND(".",'Output Progetto'!B127&amp;" - "&amp;'Output Progetto'!D127)-1)&amp;" - "&amp;INDEX(Riferimenti!$BB$2:$BB$41,1),1,FIND(" ","A"&amp;MID('Output Progetto'!B127&amp;" - "&amp;'Output Progetto'!D127,1,FIND(".",'Output Progetto'!B127&amp;" - "&amp;'Output Progetto'!D127)-1)&amp;" - "&amp;INDEX(Riferimenti!$BB$2:$BB$41,1))-1),Riferimenti!$BZ$2:$CE$41,3,0),1,2)="LT",FALSE,TRUE)</f>
        <v>1</v>
      </c>
    </row>
    <row r="128" spans="2:23" ht="12.75" x14ac:dyDescent="0.2">
      <c r="B128" s="42"/>
      <c r="C128" s="42"/>
      <c r="D128" s="42"/>
      <c r="E128" s="64"/>
      <c r="F128" s="64"/>
      <c r="G128" s="42"/>
      <c r="P128" s="2" t="str">
        <f ca="1">IF(S128="Attività","Obiettivi generali",VLOOKUP(MID(S128,1,FIND(" ",S128)-1),Riferimenti!$BZ$2:$CE$41,5,0))</f>
        <v>OG1 - Sviluppare l’e-government digitalizzando processi amministrativi e diffondendo servizi della Pubblica Amministrazione pienamente interoperabili</v>
      </c>
      <c r="Q128" s="2" t="str">
        <f ca="1">IF(S128="Attività","Obiettivi operativi",VLOOKUP(MID(S128,1,FIND(" ",S128)-1),Riferimenti!$BZ$2:$CE$41,6,0))</f>
        <v xml:space="preserve">OO1 - Realizzare un'infrastruttura tecnologica e interoperabile in grado di migliorare e potenziare la gestione del personale della PA </v>
      </c>
      <c r="R128" s="2" t="str">
        <f ca="1">IF(S128="Attività","Linee Intervento",VLOOKUP(MID(S128,1,FIND(" ",S128)-1),Riferimenti!$BZ$2:$CE$41,3,0))</f>
        <v>LI1 - Abilitare i servizi attraverso lo sviluppo del sistema informativo Cloudify NoiPA</v>
      </c>
      <c r="S128" s="2" t="str">
        <f ca="1">IF(T128="Output","Attività","A"&amp;MID(T128,1,FIND(".",T128)-1)&amp;" - "&amp;INDEX(Riferimenti!$BB$2:$BB$41,V128))</f>
        <v>A11 - Progettazione e sviluppo del portale</v>
      </c>
      <c r="T128" s="2" t="str">
        <f ca="1">IF(OR(W128=FALSE,'Output Progetto'!U128=TRUE),"Output",'Output Progetto'!B128&amp;" - "&amp;'Output Progetto'!D128)</f>
        <v>11.AS.1 - Nuovo portale dei servizi rilasciato in esercizio</v>
      </c>
      <c r="U128" s="2" t="str">
        <f ca="1">IF(S128="Attività","Risultato Atteso",VLOOKUP(MID(S128,1,FIND(" ",S128)-1),Riferimenti!$BZ$2:$CE$41,4,0))</f>
        <v>RA1 - Attestazione di piena conformità del sistema alle aspettative, siglato da una commissione composta da una selezione di utenti.</v>
      </c>
      <c r="V128" s="2">
        <f t="shared" si="2"/>
        <v>11</v>
      </c>
      <c r="W128" s="2" t="b">
        <f ca="1">IF(MID(VLOOKUP(MID("A"&amp;MID('Output Progetto'!B128&amp;" - "&amp;'Output Progetto'!D128,1,FIND(".",'Output Progetto'!B128&amp;" - "&amp;'Output Progetto'!D128)-1)&amp;" - "&amp;INDEX(Riferimenti!$BB$2:$BB$41,1),1,FIND(" ","A"&amp;MID('Output Progetto'!B128&amp;" - "&amp;'Output Progetto'!D128,1,FIND(".",'Output Progetto'!B128&amp;" - "&amp;'Output Progetto'!D128)-1)&amp;" - "&amp;INDEX(Riferimenti!$BB$2:$BB$41,1))-1),Riferimenti!$BZ$2:$CE$41,3,0),1,2)="LT",FALSE,TRUE)</f>
        <v>1</v>
      </c>
    </row>
    <row r="129" spans="2:23" ht="12.75" x14ac:dyDescent="0.2">
      <c r="B129" s="42"/>
      <c r="C129" s="42"/>
      <c r="D129" s="42"/>
      <c r="E129" s="64"/>
      <c r="F129" s="64"/>
      <c r="G129" s="42"/>
      <c r="P129" s="2" t="str">
        <f ca="1">IF(S129="Attività","Obiettivi generali",VLOOKUP(MID(S129,1,FIND(" ",S129)-1),Riferimenti!$BZ$2:$CE$41,5,0))</f>
        <v>Obiettivi generali</v>
      </c>
      <c r="Q129" s="2" t="str">
        <f ca="1">IF(S129="Attività","Obiettivi operativi",VLOOKUP(MID(S129,1,FIND(" ",S129)-1),Riferimenti!$BZ$2:$CE$41,6,0))</f>
        <v>Obiettivi operativi</v>
      </c>
      <c r="R129" s="2" t="str">
        <f ca="1">IF(S129="Attività","Linee Intervento",VLOOKUP(MID(S129,1,FIND(" ",S129)-1),Riferimenti!$BZ$2:$CE$41,3,0))</f>
        <v>Linee Intervento</v>
      </c>
      <c r="S129" s="2" t="str">
        <f ca="1">IF(T129="Output","Attività","A"&amp;MID(T129,1,FIND(".",T129)-1)&amp;" - "&amp;INDEX(Riferimenti!$BB$2:$BB$41,V129))</f>
        <v>Attività</v>
      </c>
      <c r="T129" s="2" t="str">
        <f ca="1">IF(OR(W129=FALSE,'Output Progetto'!U129=TRUE),"Output",'Output Progetto'!B129&amp;" - "&amp;'Output Progetto'!D129)</f>
        <v>Output</v>
      </c>
      <c r="U129" s="2" t="str">
        <f ca="1">IF(S129="Attività","Risultato Atteso",VLOOKUP(MID(S129,1,FIND(" ",S129)-1),Riferimenti!$BZ$2:$CE$41,4,0))</f>
        <v>Risultato Atteso</v>
      </c>
      <c r="V129" s="2">
        <f t="shared" si="2"/>
        <v>11</v>
      </c>
      <c r="W129" s="2" t="b">
        <f ca="1">IF(MID(VLOOKUP(MID("A"&amp;MID('Output Progetto'!B129&amp;" - "&amp;'Output Progetto'!D129,1,FIND(".",'Output Progetto'!B129&amp;" - "&amp;'Output Progetto'!D129)-1)&amp;" - "&amp;INDEX(Riferimenti!$BB$2:$BB$41,1),1,FIND(" ","A"&amp;MID('Output Progetto'!B129&amp;" - "&amp;'Output Progetto'!D129,1,FIND(".",'Output Progetto'!B129&amp;" - "&amp;'Output Progetto'!D129)-1)&amp;" - "&amp;INDEX(Riferimenti!$BB$2:$BB$41,1))-1),Riferimenti!$BZ$2:$CE$41,3,0),1,2)="LT",FALSE,TRUE)</f>
        <v>1</v>
      </c>
    </row>
    <row r="130" spans="2:23" ht="12.75" x14ac:dyDescent="0.2">
      <c r="B130" s="42"/>
      <c r="C130" s="42"/>
      <c r="D130" s="42"/>
      <c r="E130" s="64"/>
      <c r="F130" s="64"/>
      <c r="G130" s="42"/>
      <c r="P130" s="2" t="str">
        <f ca="1">IF(S130="Attività","Obiettivi generali",VLOOKUP(MID(S130,1,FIND(" ",S130)-1),Riferimenti!$BZ$2:$CE$41,5,0))</f>
        <v>Obiettivi generali</v>
      </c>
      <c r="Q130" s="2" t="str">
        <f ca="1">IF(S130="Attività","Obiettivi operativi",VLOOKUP(MID(S130,1,FIND(" ",S130)-1),Riferimenti!$BZ$2:$CE$41,6,0))</f>
        <v>Obiettivi operativi</v>
      </c>
      <c r="R130" s="2" t="str">
        <f ca="1">IF(S130="Attività","Linee Intervento",VLOOKUP(MID(S130,1,FIND(" ",S130)-1),Riferimenti!$BZ$2:$CE$41,3,0))</f>
        <v>Linee Intervento</v>
      </c>
      <c r="S130" s="2" t="str">
        <f ca="1">IF(T130="Output","Attività","A"&amp;MID(T130,1,FIND(".",T130)-1)&amp;" - "&amp;INDEX(Riferimenti!$BB$2:$BB$41,V130))</f>
        <v>Attività</v>
      </c>
      <c r="T130" s="2" t="str">
        <f ca="1">IF(OR(W130=FALSE,'Output Progetto'!U130=TRUE),"Output",'Output Progetto'!B130&amp;" - "&amp;'Output Progetto'!D130)</f>
        <v>Output</v>
      </c>
      <c r="U130" s="2" t="str">
        <f ca="1">IF(S130="Attività","Risultato Atteso",VLOOKUP(MID(S130,1,FIND(" ",S130)-1),Riferimenti!$BZ$2:$CE$41,4,0))</f>
        <v>Risultato Atteso</v>
      </c>
      <c r="V130" s="2">
        <f t="shared" si="2"/>
        <v>11</v>
      </c>
      <c r="W130" s="2" t="b">
        <f ca="1">IF(MID(VLOOKUP(MID("A"&amp;MID('Output Progetto'!B130&amp;" - "&amp;'Output Progetto'!D130,1,FIND(".",'Output Progetto'!B130&amp;" - "&amp;'Output Progetto'!D130)-1)&amp;" - "&amp;INDEX(Riferimenti!$BB$2:$BB$41,1),1,FIND(" ","A"&amp;MID('Output Progetto'!B130&amp;" - "&amp;'Output Progetto'!D130,1,FIND(".",'Output Progetto'!B130&amp;" - "&amp;'Output Progetto'!D130)-1)&amp;" - "&amp;INDEX(Riferimenti!$BB$2:$BB$41,1))-1),Riferimenti!$BZ$2:$CE$41,3,0),1,2)="LT",FALSE,TRUE)</f>
        <v>1</v>
      </c>
    </row>
    <row r="131" spans="2:23" ht="12.75" x14ac:dyDescent="0.2">
      <c r="B131" s="42"/>
      <c r="C131" s="42"/>
      <c r="D131" s="42"/>
      <c r="E131" s="64"/>
      <c r="F131" s="64"/>
      <c r="G131" s="42"/>
      <c r="P131" s="2" t="str">
        <f ca="1">IF(S131="Attività","Obiettivi generali",VLOOKUP(MID(S131,1,FIND(" ",S131)-1),Riferimenti!$BZ$2:$CE$41,5,0))</f>
        <v>Obiettivi generali</v>
      </c>
      <c r="Q131" s="2" t="str">
        <f ca="1">IF(S131="Attività","Obiettivi operativi",VLOOKUP(MID(S131,1,FIND(" ",S131)-1),Riferimenti!$BZ$2:$CE$41,6,0))</f>
        <v>Obiettivi operativi</v>
      </c>
      <c r="R131" s="2" t="str">
        <f ca="1">IF(S131="Attività","Linee Intervento",VLOOKUP(MID(S131,1,FIND(" ",S131)-1),Riferimenti!$BZ$2:$CE$41,3,0))</f>
        <v>Linee Intervento</v>
      </c>
      <c r="S131" s="2" t="str">
        <f ca="1">IF(T131="Output","Attività","A"&amp;MID(T131,1,FIND(".",T131)-1)&amp;" - "&amp;INDEX(Riferimenti!$BB$2:$BB$41,V131))</f>
        <v>Attività</v>
      </c>
      <c r="T131" s="2" t="str">
        <f ca="1">IF(OR(W131=FALSE,'Output Progetto'!U131=TRUE),"Output",'Output Progetto'!B131&amp;" - "&amp;'Output Progetto'!D131)</f>
        <v>Output</v>
      </c>
      <c r="U131" s="2" t="str">
        <f ca="1">IF(S131="Attività","Risultato Atteso",VLOOKUP(MID(S131,1,FIND(" ",S131)-1),Riferimenti!$BZ$2:$CE$41,4,0))</f>
        <v>Risultato Atteso</v>
      </c>
      <c r="V131" s="2">
        <f t="shared" si="2"/>
        <v>11</v>
      </c>
      <c r="W131" s="2" t="b">
        <f ca="1">IF(MID(VLOOKUP(MID("A"&amp;MID('Output Progetto'!B131&amp;" - "&amp;'Output Progetto'!D131,1,FIND(".",'Output Progetto'!B131&amp;" - "&amp;'Output Progetto'!D131)-1)&amp;" - "&amp;INDEX(Riferimenti!$BB$2:$BB$41,1),1,FIND(" ","A"&amp;MID('Output Progetto'!B131&amp;" - "&amp;'Output Progetto'!D131,1,FIND(".",'Output Progetto'!B131&amp;" - "&amp;'Output Progetto'!D131)-1)&amp;" - "&amp;INDEX(Riferimenti!$BB$2:$BB$41,1))-1),Riferimenti!$BZ$2:$CE$41,3,0),1,2)="LT",FALSE,TRUE)</f>
        <v>1</v>
      </c>
    </row>
    <row r="132" spans="2:23" ht="12.75" x14ac:dyDescent="0.2">
      <c r="B132" s="42"/>
      <c r="C132" s="42"/>
      <c r="D132" s="42"/>
      <c r="E132" s="64"/>
      <c r="F132" s="64"/>
      <c r="G132" s="42"/>
      <c r="P132" s="2" t="str">
        <f ca="1">IF(S132="Attività","Obiettivi generali",VLOOKUP(MID(S132,1,FIND(" ",S132)-1),Riferimenti!$BZ$2:$CE$41,5,0))</f>
        <v>Obiettivi generali</v>
      </c>
      <c r="Q132" s="2" t="str">
        <f ca="1">IF(S132="Attività","Obiettivi operativi",VLOOKUP(MID(S132,1,FIND(" ",S132)-1),Riferimenti!$BZ$2:$CE$41,6,0))</f>
        <v>Obiettivi operativi</v>
      </c>
      <c r="R132" s="2" t="str">
        <f ca="1">IF(S132="Attività","Linee Intervento",VLOOKUP(MID(S132,1,FIND(" ",S132)-1),Riferimenti!$BZ$2:$CE$41,3,0))</f>
        <v>Linee Intervento</v>
      </c>
      <c r="S132" s="2" t="str">
        <f ca="1">IF(T132="Output","Attività","A"&amp;MID(T132,1,FIND(".",T132)-1)&amp;" - "&amp;INDEX(Riferimenti!$BB$2:$BB$41,V132))</f>
        <v>Attività</v>
      </c>
      <c r="T132" s="2" t="str">
        <f ca="1">IF(OR(W132=FALSE,'Output Progetto'!U132=TRUE),"Output",'Output Progetto'!B132&amp;" - "&amp;'Output Progetto'!D132)</f>
        <v>Output</v>
      </c>
      <c r="U132" s="2" t="str">
        <f ca="1">IF(S132="Attività","Risultato Atteso",VLOOKUP(MID(S132,1,FIND(" ",S132)-1),Riferimenti!$BZ$2:$CE$41,4,0))</f>
        <v>Risultato Atteso</v>
      </c>
      <c r="V132" s="2">
        <f t="shared" si="2"/>
        <v>11</v>
      </c>
      <c r="W132" s="2" t="b">
        <f ca="1">IF(MID(VLOOKUP(MID("A"&amp;MID('Output Progetto'!B132&amp;" - "&amp;'Output Progetto'!D132,1,FIND(".",'Output Progetto'!B132&amp;" - "&amp;'Output Progetto'!D132)-1)&amp;" - "&amp;INDEX(Riferimenti!$BB$2:$BB$41,1),1,FIND(" ","A"&amp;MID('Output Progetto'!B132&amp;" - "&amp;'Output Progetto'!D132,1,FIND(".",'Output Progetto'!B132&amp;" - "&amp;'Output Progetto'!D132)-1)&amp;" - "&amp;INDEX(Riferimenti!$BB$2:$BB$41,1))-1),Riferimenti!$BZ$2:$CE$41,3,0),1,2)="LT",FALSE,TRUE)</f>
        <v>1</v>
      </c>
    </row>
    <row r="133" spans="2:23" ht="12.75" x14ac:dyDescent="0.2">
      <c r="B133" s="42"/>
      <c r="C133" s="42"/>
      <c r="D133" s="42"/>
      <c r="E133" s="64"/>
      <c r="F133" s="64"/>
      <c r="G133" s="42"/>
      <c r="P133" s="2" t="str">
        <f ca="1">IF(S133="Attività","Obiettivi generali",VLOOKUP(MID(S133,1,FIND(" ",S133)-1),Riferimenti!$BZ$2:$CE$41,5,0))</f>
        <v>Obiettivi generali</v>
      </c>
      <c r="Q133" s="2" t="str">
        <f ca="1">IF(S133="Attività","Obiettivi operativi",VLOOKUP(MID(S133,1,FIND(" ",S133)-1),Riferimenti!$BZ$2:$CE$41,6,0))</f>
        <v>Obiettivi operativi</v>
      </c>
      <c r="R133" s="2" t="str">
        <f ca="1">IF(S133="Attività","Linee Intervento",VLOOKUP(MID(S133,1,FIND(" ",S133)-1),Riferimenti!$BZ$2:$CE$41,3,0))</f>
        <v>Linee Intervento</v>
      </c>
      <c r="S133" s="2" t="str">
        <f ca="1">IF(T133="Output","Attività","A"&amp;MID(T133,1,FIND(".",T133)-1)&amp;" - "&amp;INDEX(Riferimenti!$BB$2:$BB$41,V133))</f>
        <v>Attività</v>
      </c>
      <c r="T133" s="2" t="str">
        <f ca="1">IF(OR(W133=FALSE,'Output Progetto'!U133=TRUE),"Output",'Output Progetto'!B133&amp;" - "&amp;'Output Progetto'!D133)</f>
        <v>Output</v>
      </c>
      <c r="U133" s="2" t="str">
        <f ca="1">IF(S133="Attività","Risultato Atteso",VLOOKUP(MID(S133,1,FIND(" ",S133)-1),Riferimenti!$BZ$2:$CE$41,4,0))</f>
        <v>Risultato Atteso</v>
      </c>
      <c r="V133" s="2">
        <f t="shared" si="2"/>
        <v>11</v>
      </c>
      <c r="W133" s="2" t="b">
        <f ca="1">IF(MID(VLOOKUP(MID("A"&amp;MID('Output Progetto'!B133&amp;" - "&amp;'Output Progetto'!D133,1,FIND(".",'Output Progetto'!B133&amp;" - "&amp;'Output Progetto'!D133)-1)&amp;" - "&amp;INDEX(Riferimenti!$BB$2:$BB$41,1),1,FIND(" ","A"&amp;MID('Output Progetto'!B133&amp;" - "&amp;'Output Progetto'!D133,1,FIND(".",'Output Progetto'!B133&amp;" - "&amp;'Output Progetto'!D133)-1)&amp;" - "&amp;INDEX(Riferimenti!$BB$2:$BB$41,1))-1),Riferimenti!$BZ$2:$CE$41,3,0),1,2)="LT",FALSE,TRUE)</f>
        <v>1</v>
      </c>
    </row>
    <row r="134" spans="2:23" ht="12.75" x14ac:dyDescent="0.2">
      <c r="B134" s="42"/>
      <c r="C134" s="42"/>
      <c r="D134" s="42"/>
      <c r="E134" s="64"/>
      <c r="F134" s="64"/>
      <c r="G134" s="42"/>
      <c r="P134" s="2" t="str">
        <f ca="1">IF(S134="Attività","Obiettivi generali",VLOOKUP(MID(S134,1,FIND(" ",S134)-1),Riferimenti!$BZ$2:$CE$41,5,0))</f>
        <v>Obiettivi generali</v>
      </c>
      <c r="Q134" s="2" t="str">
        <f ca="1">IF(S134="Attività","Obiettivi operativi",VLOOKUP(MID(S134,1,FIND(" ",S134)-1),Riferimenti!$BZ$2:$CE$41,6,0))</f>
        <v>Obiettivi operativi</v>
      </c>
      <c r="R134" s="2" t="str">
        <f ca="1">IF(S134="Attività","Linee Intervento",VLOOKUP(MID(S134,1,FIND(" ",S134)-1),Riferimenti!$BZ$2:$CE$41,3,0))</f>
        <v>Linee Intervento</v>
      </c>
      <c r="S134" s="2" t="str">
        <f ca="1">IF(T134="Output","Attività","A"&amp;MID(T134,1,FIND(".",T134)-1)&amp;" - "&amp;INDEX(Riferimenti!$BB$2:$BB$41,V134))</f>
        <v>Attività</v>
      </c>
      <c r="T134" s="2" t="str">
        <f ca="1">IF(OR(W134=FALSE,'Output Progetto'!U134=TRUE),"Output",'Output Progetto'!B134&amp;" - "&amp;'Output Progetto'!D134)</f>
        <v>Output</v>
      </c>
      <c r="U134" s="2" t="str">
        <f ca="1">IF(S134="Attività","Risultato Atteso",VLOOKUP(MID(S134,1,FIND(" ",S134)-1),Riferimenti!$BZ$2:$CE$41,4,0))</f>
        <v>Risultato Atteso</v>
      </c>
      <c r="V134" s="2">
        <f t="shared" si="2"/>
        <v>11</v>
      </c>
      <c r="W134" s="2" t="b">
        <f ca="1">IF(MID(VLOOKUP(MID("A"&amp;MID('Output Progetto'!B134&amp;" - "&amp;'Output Progetto'!D134,1,FIND(".",'Output Progetto'!B134&amp;" - "&amp;'Output Progetto'!D134)-1)&amp;" - "&amp;INDEX(Riferimenti!$BB$2:$BB$41,1),1,FIND(" ","A"&amp;MID('Output Progetto'!B134&amp;" - "&amp;'Output Progetto'!D134,1,FIND(".",'Output Progetto'!B134&amp;" - "&amp;'Output Progetto'!D134)-1)&amp;" - "&amp;INDEX(Riferimenti!$BB$2:$BB$41,1))-1),Riferimenti!$BZ$2:$CE$41,3,0),1,2)="LT",FALSE,TRUE)</f>
        <v>1</v>
      </c>
    </row>
    <row r="135" spans="2:23" ht="12.75" x14ac:dyDescent="0.2">
      <c r="B135" s="42"/>
      <c r="C135" s="42"/>
      <c r="D135" s="42"/>
      <c r="E135" s="64"/>
      <c r="F135" s="64"/>
      <c r="G135" s="42"/>
      <c r="P135" s="2" t="str">
        <f ca="1">IF(S135="Attività","Obiettivi generali",VLOOKUP(MID(S135,1,FIND(" ",S135)-1),Riferimenti!$BZ$2:$CE$41,5,0))</f>
        <v>Obiettivi generali</v>
      </c>
      <c r="Q135" s="2" t="str">
        <f ca="1">IF(S135="Attività","Obiettivi operativi",VLOOKUP(MID(S135,1,FIND(" ",S135)-1),Riferimenti!$BZ$2:$CE$41,6,0))</f>
        <v>Obiettivi operativi</v>
      </c>
      <c r="R135" s="2" t="str">
        <f ca="1">IF(S135="Attività","Linee Intervento",VLOOKUP(MID(S135,1,FIND(" ",S135)-1),Riferimenti!$BZ$2:$CE$41,3,0))</f>
        <v>Linee Intervento</v>
      </c>
      <c r="S135" s="2" t="str">
        <f ca="1">IF(T135="Output","Attività","A"&amp;MID(T135,1,FIND(".",T135)-1)&amp;" - "&amp;INDEX(Riferimenti!$BB$2:$BB$41,V135))</f>
        <v>Attività</v>
      </c>
      <c r="T135" s="2" t="str">
        <f ca="1">IF(OR(W135=FALSE,'Output Progetto'!U135=TRUE),"Output",'Output Progetto'!B135&amp;" - "&amp;'Output Progetto'!D135)</f>
        <v>Output</v>
      </c>
      <c r="U135" s="2" t="str">
        <f ca="1">IF(S135="Attività","Risultato Atteso",VLOOKUP(MID(S135,1,FIND(" ",S135)-1),Riferimenti!$BZ$2:$CE$41,4,0))</f>
        <v>Risultato Atteso</v>
      </c>
      <c r="V135" s="2">
        <f t="shared" si="2"/>
        <v>11</v>
      </c>
      <c r="W135" s="2" t="b">
        <f ca="1">IF(MID(VLOOKUP(MID("A"&amp;MID('Output Progetto'!B135&amp;" - "&amp;'Output Progetto'!D135,1,FIND(".",'Output Progetto'!B135&amp;" - "&amp;'Output Progetto'!D135)-1)&amp;" - "&amp;INDEX(Riferimenti!$BB$2:$BB$41,1),1,FIND(" ","A"&amp;MID('Output Progetto'!B135&amp;" - "&amp;'Output Progetto'!D135,1,FIND(".",'Output Progetto'!B135&amp;" - "&amp;'Output Progetto'!D135)-1)&amp;" - "&amp;INDEX(Riferimenti!$BB$2:$BB$41,1))-1),Riferimenti!$BZ$2:$CE$41,3,0),1,2)="LT",FALSE,TRUE)</f>
        <v>1</v>
      </c>
    </row>
    <row r="136" spans="2:23" ht="12.75" x14ac:dyDescent="0.2">
      <c r="B136" s="42"/>
      <c r="C136" s="42"/>
      <c r="D136" s="42"/>
      <c r="E136" s="64"/>
      <c r="F136" s="64"/>
      <c r="G136" s="42"/>
      <c r="P136" s="2" t="str">
        <f ca="1">IF(S136="Attività","Obiettivi generali",VLOOKUP(MID(S136,1,FIND(" ",S136)-1),Riferimenti!$BZ$2:$CE$41,5,0))</f>
        <v>Obiettivi generali</v>
      </c>
      <c r="Q136" s="2" t="str">
        <f ca="1">IF(S136="Attività","Obiettivi operativi",VLOOKUP(MID(S136,1,FIND(" ",S136)-1),Riferimenti!$BZ$2:$CE$41,6,0))</f>
        <v>Obiettivi operativi</v>
      </c>
      <c r="R136" s="2" t="str">
        <f ca="1">IF(S136="Attività","Linee Intervento",VLOOKUP(MID(S136,1,FIND(" ",S136)-1),Riferimenti!$BZ$2:$CE$41,3,0))</f>
        <v>Linee Intervento</v>
      </c>
      <c r="S136" s="2" t="str">
        <f ca="1">IF(T136="Output","Attività","A"&amp;MID(T136,1,FIND(".",T136)-1)&amp;" - "&amp;INDEX(Riferimenti!$BB$2:$BB$41,V136))</f>
        <v>Attività</v>
      </c>
      <c r="T136" s="2" t="str">
        <f ca="1">IF(OR(W136=FALSE,'Output Progetto'!U136=TRUE),"Output",'Output Progetto'!B136&amp;" - "&amp;'Output Progetto'!D136)</f>
        <v>Output</v>
      </c>
      <c r="U136" s="2" t="str">
        <f ca="1">IF(S136="Attività","Risultato Atteso",VLOOKUP(MID(S136,1,FIND(" ",S136)-1),Riferimenti!$BZ$2:$CE$41,4,0))</f>
        <v>Risultato Atteso</v>
      </c>
      <c r="V136" s="2">
        <f t="shared" si="2"/>
        <v>11</v>
      </c>
      <c r="W136" s="2" t="b">
        <f ca="1">IF(MID(VLOOKUP(MID("A"&amp;MID('Output Progetto'!B136&amp;" - "&amp;'Output Progetto'!D136,1,FIND(".",'Output Progetto'!B136&amp;" - "&amp;'Output Progetto'!D136)-1)&amp;" - "&amp;INDEX(Riferimenti!$BB$2:$BB$41,1),1,FIND(" ","A"&amp;MID('Output Progetto'!B136&amp;" - "&amp;'Output Progetto'!D136,1,FIND(".",'Output Progetto'!B136&amp;" - "&amp;'Output Progetto'!D136)-1)&amp;" - "&amp;INDEX(Riferimenti!$BB$2:$BB$41,1))-1),Riferimenti!$BZ$2:$CE$41,3,0),1,2)="LT",FALSE,TRUE)</f>
        <v>1</v>
      </c>
    </row>
    <row r="137" spans="2:23" ht="12.75" x14ac:dyDescent="0.2">
      <c r="B137" s="42"/>
      <c r="C137" s="42"/>
      <c r="D137" s="42"/>
      <c r="E137" s="64"/>
      <c r="F137" s="64"/>
      <c r="G137" s="42"/>
      <c r="P137" s="2" t="str">
        <f ca="1">IF(S137="Attività","Obiettivi generali",VLOOKUP(MID(S137,1,FIND(" ",S137)-1),Riferimenti!$BZ$2:$CE$41,5,0))</f>
        <v>Obiettivi generali</v>
      </c>
      <c r="Q137" s="2" t="str">
        <f ca="1">IF(S137="Attività","Obiettivi operativi",VLOOKUP(MID(S137,1,FIND(" ",S137)-1),Riferimenti!$BZ$2:$CE$41,6,0))</f>
        <v>Obiettivi operativi</v>
      </c>
      <c r="R137" s="2" t="str">
        <f ca="1">IF(S137="Attività","Linee Intervento",VLOOKUP(MID(S137,1,FIND(" ",S137)-1),Riferimenti!$BZ$2:$CE$41,3,0))</f>
        <v>Linee Intervento</v>
      </c>
      <c r="S137" s="2" t="str">
        <f ca="1">IF(T137="Output","Attività","A"&amp;MID(T137,1,FIND(".",T137)-1)&amp;" - "&amp;INDEX(Riferimenti!$BB$2:$BB$41,V137))</f>
        <v>Attività</v>
      </c>
      <c r="T137" s="2" t="str">
        <f ca="1">IF(OR(W137=FALSE,'Output Progetto'!U137=TRUE),"Output",'Output Progetto'!B137&amp;" - "&amp;'Output Progetto'!D137)</f>
        <v>Output</v>
      </c>
      <c r="U137" s="2" t="str">
        <f ca="1">IF(S137="Attività","Risultato Atteso",VLOOKUP(MID(S137,1,FIND(" ",S137)-1),Riferimenti!$BZ$2:$CE$41,4,0))</f>
        <v>Risultato Atteso</v>
      </c>
      <c r="V137" s="2">
        <f t="shared" si="2"/>
        <v>11</v>
      </c>
      <c r="W137" s="2" t="b">
        <f ca="1">IF(MID(VLOOKUP(MID("A"&amp;MID('Output Progetto'!B137&amp;" - "&amp;'Output Progetto'!D137,1,FIND(".",'Output Progetto'!B137&amp;" - "&amp;'Output Progetto'!D137)-1)&amp;" - "&amp;INDEX(Riferimenti!$BB$2:$BB$41,1),1,FIND(" ","A"&amp;MID('Output Progetto'!B137&amp;" - "&amp;'Output Progetto'!D137,1,FIND(".",'Output Progetto'!B137&amp;" - "&amp;'Output Progetto'!D137)-1)&amp;" - "&amp;INDEX(Riferimenti!$BB$2:$BB$41,1))-1),Riferimenti!$BZ$2:$CE$41,3,0),1,2)="LT",FALSE,TRUE)</f>
        <v>1</v>
      </c>
    </row>
    <row r="138" spans="2:23" ht="12.75" x14ac:dyDescent="0.2">
      <c r="B138" s="42"/>
      <c r="C138" s="42"/>
      <c r="D138" s="42"/>
      <c r="E138" s="64"/>
      <c r="F138" s="64"/>
      <c r="G138" s="42"/>
      <c r="P138" s="2" t="str">
        <f ca="1">IF(S138="Attività","Obiettivi generali",VLOOKUP(MID(S138,1,FIND(" ",S138)-1),Riferimenti!$BZ$2:$CE$41,5,0))</f>
        <v>Obiettivi generali</v>
      </c>
      <c r="Q138" s="2" t="str">
        <f ca="1">IF(S138="Attività","Obiettivi operativi",VLOOKUP(MID(S138,1,FIND(" ",S138)-1),Riferimenti!$BZ$2:$CE$41,6,0))</f>
        <v>Obiettivi operativi</v>
      </c>
      <c r="R138" s="2" t="str">
        <f ca="1">IF(S138="Attività","Linee Intervento",VLOOKUP(MID(S138,1,FIND(" ",S138)-1),Riferimenti!$BZ$2:$CE$41,3,0))</f>
        <v>Linee Intervento</v>
      </c>
      <c r="S138" s="2" t="str">
        <f ca="1">IF(T138="Output","Attività","A"&amp;MID(T138,1,FIND(".",T138)-1)&amp;" - "&amp;INDEX(Riferimenti!$BB$2:$BB$41,V138))</f>
        <v>Attività</v>
      </c>
      <c r="T138" s="2" t="str">
        <f ca="1">IF(OR(W138=FALSE,'Output Progetto'!U138=TRUE),"Output",'Output Progetto'!B138&amp;" - "&amp;'Output Progetto'!D138)</f>
        <v>Output</v>
      </c>
      <c r="U138" s="2" t="str">
        <f ca="1">IF(S138="Attività","Risultato Atteso",VLOOKUP(MID(S138,1,FIND(" ",S138)-1),Riferimenti!$BZ$2:$CE$41,4,0))</f>
        <v>Risultato Atteso</v>
      </c>
      <c r="V138" s="2">
        <f t="shared" si="2"/>
        <v>11</v>
      </c>
      <c r="W138" s="2" t="b">
        <f ca="1">IF(MID(VLOOKUP(MID("A"&amp;MID('Output Progetto'!B138&amp;" - "&amp;'Output Progetto'!D138,1,FIND(".",'Output Progetto'!B138&amp;" - "&amp;'Output Progetto'!D138)-1)&amp;" - "&amp;INDEX(Riferimenti!$BB$2:$BB$41,1),1,FIND(" ","A"&amp;MID('Output Progetto'!B138&amp;" - "&amp;'Output Progetto'!D138,1,FIND(".",'Output Progetto'!B138&amp;" - "&amp;'Output Progetto'!D138)-1)&amp;" - "&amp;INDEX(Riferimenti!$BB$2:$BB$41,1))-1),Riferimenti!$BZ$2:$CE$41,3,0),1,2)="LT",FALSE,TRUE)</f>
        <v>1</v>
      </c>
    </row>
    <row r="139" spans="2:23" ht="12.75" x14ac:dyDescent="0.2">
      <c r="B139" s="42"/>
      <c r="C139" s="42"/>
      <c r="D139" s="42"/>
      <c r="E139" s="64"/>
      <c r="F139" s="64"/>
      <c r="G139" s="42"/>
      <c r="P139" s="2" t="str">
        <f ca="1">IF(S139="Attività","Obiettivi generali",VLOOKUP(MID(S139,1,FIND(" ",S139)-1),Riferimenti!$BZ$2:$CE$41,5,0))</f>
        <v>Obiettivi generali</v>
      </c>
      <c r="Q139" s="2" t="str">
        <f ca="1">IF(S139="Attività","Obiettivi operativi",VLOOKUP(MID(S139,1,FIND(" ",S139)-1),Riferimenti!$BZ$2:$CE$41,6,0))</f>
        <v>Obiettivi operativi</v>
      </c>
      <c r="R139" s="2" t="str">
        <f ca="1">IF(S139="Attività","Linee Intervento",VLOOKUP(MID(S139,1,FIND(" ",S139)-1),Riferimenti!$BZ$2:$CE$41,3,0))</f>
        <v>Linee Intervento</v>
      </c>
      <c r="S139" s="2" t="str">
        <f ca="1">IF(T139="Output","Attività","A"&amp;MID(T139,1,FIND(".",T139)-1)&amp;" - "&amp;INDEX(Riferimenti!$BB$2:$BB$41,V139))</f>
        <v>Attività</v>
      </c>
      <c r="T139" s="2" t="str">
        <f ca="1">IF(OR(W139=FALSE,'Output Progetto'!U139=TRUE),"Output",'Output Progetto'!B139&amp;" - "&amp;'Output Progetto'!D139)</f>
        <v>Output</v>
      </c>
      <c r="U139" s="2" t="str">
        <f ca="1">IF(S139="Attività","Risultato Atteso",VLOOKUP(MID(S139,1,FIND(" ",S139)-1),Riferimenti!$BZ$2:$CE$41,4,0))</f>
        <v>Risultato Atteso</v>
      </c>
      <c r="V139" s="2">
        <f t="shared" si="2"/>
        <v>11</v>
      </c>
      <c r="W139" s="2" t="b">
        <f ca="1">IF(MID(VLOOKUP(MID("A"&amp;MID('Output Progetto'!B139&amp;" - "&amp;'Output Progetto'!D139,1,FIND(".",'Output Progetto'!B139&amp;" - "&amp;'Output Progetto'!D139)-1)&amp;" - "&amp;INDEX(Riferimenti!$BB$2:$BB$41,1),1,FIND(" ","A"&amp;MID('Output Progetto'!B139&amp;" - "&amp;'Output Progetto'!D139,1,FIND(".",'Output Progetto'!B139&amp;" - "&amp;'Output Progetto'!D139)-1)&amp;" - "&amp;INDEX(Riferimenti!$BB$2:$BB$41,1))-1),Riferimenti!$BZ$2:$CE$41,3,0),1,2)="LT",FALSE,TRUE)</f>
        <v>1</v>
      </c>
    </row>
    <row r="140" spans="2:23" ht="12.75" x14ac:dyDescent="0.2">
      <c r="B140" s="42"/>
      <c r="C140" s="42"/>
      <c r="D140" s="42"/>
      <c r="E140" s="64"/>
      <c r="F140" s="64"/>
      <c r="G140" s="42"/>
      <c r="P140" s="2" t="str">
        <f ca="1">IF(S140="Attività","Obiettivi generali",VLOOKUP(MID(S140,1,FIND(" ",S140)-1),Riferimenti!$BZ$2:$CE$41,5,0))</f>
        <v>OG1 - Sviluppare l’e-government digitalizzando processi amministrativi e diffondendo servizi della Pubblica Amministrazione pienamente interoperabili</v>
      </c>
      <c r="Q140" s="2" t="str">
        <f ca="1">IF(S140="Attività","Obiettivi operativi",VLOOKUP(MID(S140,1,FIND(" ",S140)-1),Riferimenti!$BZ$2:$CE$41,6,0))</f>
        <v xml:space="preserve">OO1 - Realizzare un'infrastruttura tecnologica e interoperabile in grado di migliorare e potenziare la gestione del personale della PA </v>
      </c>
      <c r="R140" s="2" t="str">
        <f ca="1">IF(S140="Attività","Linee Intervento",VLOOKUP(MID(S140,1,FIND(" ",S140)-1),Riferimenti!$BZ$2:$CE$41,3,0))</f>
        <v>LI1 - Abilitare i servizi attraverso lo sviluppo del sistema informativo Cloudify NoiPA</v>
      </c>
      <c r="S140" s="2" t="str">
        <f ca="1">IF(T140="Output","Attività","A"&amp;MID(T140,1,FIND(".",T140)-1)&amp;" - "&amp;INDEX(Riferimenti!$BB$2:$BB$41,V140))</f>
        <v>A12 - Sviluppo applicazioni mobile</v>
      </c>
      <c r="T140" s="2" t="str">
        <f ca="1">IF(OR(W140=FALSE,'Output Progetto'!U140=TRUE),"Output",'Output Progetto'!B140&amp;" - "&amp;'Output Progetto'!D140)</f>
        <v>12.AS.1 - n° di applicazioni mobile rilasciate in esercizio</v>
      </c>
      <c r="U140" s="2" t="str">
        <f ca="1">IF(S140="Attività","Risultato Atteso",VLOOKUP(MID(S140,1,FIND(" ",S140)-1),Riferimenti!$BZ$2:$CE$41,4,0))</f>
        <v>RA1 - Attestazione di piena conformità del sistema alle aspettative, siglato da una commissione composta da una selezione di utenti.</v>
      </c>
      <c r="V140" s="2">
        <f t="shared" si="2"/>
        <v>12</v>
      </c>
      <c r="W140" s="2" t="b">
        <f ca="1">IF(MID(VLOOKUP(MID("A"&amp;MID('Output Progetto'!B140&amp;" - "&amp;'Output Progetto'!D140,1,FIND(".",'Output Progetto'!B140&amp;" - "&amp;'Output Progetto'!D140)-1)&amp;" - "&amp;INDEX(Riferimenti!$BB$2:$BB$41,1),1,FIND(" ","A"&amp;MID('Output Progetto'!B140&amp;" - "&amp;'Output Progetto'!D140,1,FIND(".",'Output Progetto'!B140&amp;" - "&amp;'Output Progetto'!D140)-1)&amp;" - "&amp;INDEX(Riferimenti!$BB$2:$BB$41,1))-1),Riferimenti!$BZ$2:$CE$41,3,0),1,2)="LT",FALSE,TRUE)</f>
        <v>1</v>
      </c>
    </row>
    <row r="141" spans="2:23" ht="12.75" x14ac:dyDescent="0.2">
      <c r="B141" s="42"/>
      <c r="C141" s="42"/>
      <c r="D141" s="42"/>
      <c r="E141" s="64"/>
      <c r="F141" s="64"/>
      <c r="G141" s="42"/>
      <c r="P141" s="2" t="str">
        <f ca="1">IF(S141="Attività","Obiettivi generali",VLOOKUP(MID(S141,1,FIND(" ",S141)-1),Riferimenti!$BZ$2:$CE$41,5,0))</f>
        <v>Obiettivi generali</v>
      </c>
      <c r="Q141" s="2" t="str">
        <f ca="1">IF(S141="Attività","Obiettivi operativi",VLOOKUP(MID(S141,1,FIND(" ",S141)-1),Riferimenti!$BZ$2:$CE$41,6,0))</f>
        <v>Obiettivi operativi</v>
      </c>
      <c r="R141" s="2" t="str">
        <f ca="1">IF(S141="Attività","Linee Intervento",VLOOKUP(MID(S141,1,FIND(" ",S141)-1),Riferimenti!$BZ$2:$CE$41,3,0))</f>
        <v>Linee Intervento</v>
      </c>
      <c r="S141" s="2" t="str">
        <f ca="1">IF(T141="Output","Attività","A"&amp;MID(T141,1,FIND(".",T141)-1)&amp;" - "&amp;INDEX(Riferimenti!$BB$2:$BB$41,V141))</f>
        <v>Attività</v>
      </c>
      <c r="T141" s="2" t="str">
        <f ca="1">IF(OR(W141=FALSE,'Output Progetto'!U141=TRUE),"Output",'Output Progetto'!B141&amp;" - "&amp;'Output Progetto'!D141)</f>
        <v>Output</v>
      </c>
      <c r="U141" s="2" t="str">
        <f ca="1">IF(S141="Attività","Risultato Atteso",VLOOKUP(MID(S141,1,FIND(" ",S141)-1),Riferimenti!$BZ$2:$CE$41,4,0))</f>
        <v>Risultato Atteso</v>
      </c>
      <c r="V141" s="2">
        <f t="shared" si="2"/>
        <v>12</v>
      </c>
      <c r="W141" s="2" t="b">
        <f ca="1">IF(MID(VLOOKUP(MID("A"&amp;MID('Output Progetto'!B141&amp;" - "&amp;'Output Progetto'!D141,1,FIND(".",'Output Progetto'!B141&amp;" - "&amp;'Output Progetto'!D141)-1)&amp;" - "&amp;INDEX(Riferimenti!$BB$2:$BB$41,1),1,FIND(" ","A"&amp;MID('Output Progetto'!B141&amp;" - "&amp;'Output Progetto'!D141,1,FIND(".",'Output Progetto'!B141&amp;" - "&amp;'Output Progetto'!D141)-1)&amp;" - "&amp;INDEX(Riferimenti!$BB$2:$BB$41,1))-1),Riferimenti!$BZ$2:$CE$41,3,0),1,2)="LT",FALSE,TRUE)</f>
        <v>1</v>
      </c>
    </row>
    <row r="142" spans="2:23" ht="12.75" x14ac:dyDescent="0.2">
      <c r="B142" s="42"/>
      <c r="C142" s="42"/>
      <c r="D142" s="42"/>
      <c r="E142" s="64"/>
      <c r="F142" s="64"/>
      <c r="G142" s="42"/>
      <c r="P142" s="2" t="str">
        <f ca="1">IF(S142="Attività","Obiettivi generali",VLOOKUP(MID(S142,1,FIND(" ",S142)-1),Riferimenti!$BZ$2:$CE$41,5,0))</f>
        <v>Obiettivi generali</v>
      </c>
      <c r="Q142" s="2" t="str">
        <f ca="1">IF(S142="Attività","Obiettivi operativi",VLOOKUP(MID(S142,1,FIND(" ",S142)-1),Riferimenti!$BZ$2:$CE$41,6,0))</f>
        <v>Obiettivi operativi</v>
      </c>
      <c r="R142" s="2" t="str">
        <f ca="1">IF(S142="Attività","Linee Intervento",VLOOKUP(MID(S142,1,FIND(" ",S142)-1),Riferimenti!$BZ$2:$CE$41,3,0))</f>
        <v>Linee Intervento</v>
      </c>
      <c r="S142" s="2" t="str">
        <f ca="1">IF(T142="Output","Attività","A"&amp;MID(T142,1,FIND(".",T142)-1)&amp;" - "&amp;INDEX(Riferimenti!$BB$2:$BB$41,V142))</f>
        <v>Attività</v>
      </c>
      <c r="T142" s="2" t="str">
        <f ca="1">IF(OR(W142=FALSE,'Output Progetto'!U142=TRUE),"Output",'Output Progetto'!B142&amp;" - "&amp;'Output Progetto'!D142)</f>
        <v>Output</v>
      </c>
      <c r="U142" s="2" t="str">
        <f ca="1">IF(S142="Attività","Risultato Atteso",VLOOKUP(MID(S142,1,FIND(" ",S142)-1),Riferimenti!$BZ$2:$CE$41,4,0))</f>
        <v>Risultato Atteso</v>
      </c>
      <c r="V142" s="2">
        <f t="shared" si="2"/>
        <v>12</v>
      </c>
      <c r="W142" s="2" t="b">
        <f ca="1">IF(MID(VLOOKUP(MID("A"&amp;MID('Output Progetto'!B142&amp;" - "&amp;'Output Progetto'!D142,1,FIND(".",'Output Progetto'!B142&amp;" - "&amp;'Output Progetto'!D142)-1)&amp;" - "&amp;INDEX(Riferimenti!$BB$2:$BB$41,1),1,FIND(" ","A"&amp;MID('Output Progetto'!B142&amp;" - "&amp;'Output Progetto'!D142,1,FIND(".",'Output Progetto'!B142&amp;" - "&amp;'Output Progetto'!D142)-1)&amp;" - "&amp;INDEX(Riferimenti!$BB$2:$BB$41,1))-1),Riferimenti!$BZ$2:$CE$41,3,0),1,2)="LT",FALSE,TRUE)</f>
        <v>1</v>
      </c>
    </row>
    <row r="143" spans="2:23" ht="12.75" x14ac:dyDescent="0.2">
      <c r="B143" s="42"/>
      <c r="C143" s="42"/>
      <c r="D143" s="42"/>
      <c r="E143" s="64"/>
      <c r="F143" s="64"/>
      <c r="G143" s="42"/>
      <c r="P143" s="2" t="str">
        <f ca="1">IF(S143="Attività","Obiettivi generali",VLOOKUP(MID(S143,1,FIND(" ",S143)-1),Riferimenti!$BZ$2:$CE$41,5,0))</f>
        <v>Obiettivi generali</v>
      </c>
      <c r="Q143" s="2" t="str">
        <f ca="1">IF(S143="Attività","Obiettivi operativi",VLOOKUP(MID(S143,1,FIND(" ",S143)-1),Riferimenti!$BZ$2:$CE$41,6,0))</f>
        <v>Obiettivi operativi</v>
      </c>
      <c r="R143" s="2" t="str">
        <f ca="1">IF(S143="Attività","Linee Intervento",VLOOKUP(MID(S143,1,FIND(" ",S143)-1),Riferimenti!$BZ$2:$CE$41,3,0))</f>
        <v>Linee Intervento</v>
      </c>
      <c r="S143" s="2" t="str">
        <f ca="1">IF(T143="Output","Attività","A"&amp;MID(T143,1,FIND(".",T143)-1)&amp;" - "&amp;INDEX(Riferimenti!$BB$2:$BB$41,V143))</f>
        <v>Attività</v>
      </c>
      <c r="T143" s="2" t="str">
        <f ca="1">IF(OR(W143=FALSE,'Output Progetto'!U143=TRUE),"Output",'Output Progetto'!B143&amp;" - "&amp;'Output Progetto'!D143)</f>
        <v>Output</v>
      </c>
      <c r="U143" s="2" t="str">
        <f ca="1">IF(S143="Attività","Risultato Atteso",VLOOKUP(MID(S143,1,FIND(" ",S143)-1),Riferimenti!$BZ$2:$CE$41,4,0))</f>
        <v>Risultato Atteso</v>
      </c>
      <c r="V143" s="2">
        <f t="shared" si="2"/>
        <v>12</v>
      </c>
      <c r="W143" s="2" t="b">
        <f ca="1">IF(MID(VLOOKUP(MID("A"&amp;MID('Output Progetto'!B143&amp;" - "&amp;'Output Progetto'!D143,1,FIND(".",'Output Progetto'!B143&amp;" - "&amp;'Output Progetto'!D143)-1)&amp;" - "&amp;INDEX(Riferimenti!$BB$2:$BB$41,1),1,FIND(" ","A"&amp;MID('Output Progetto'!B143&amp;" - "&amp;'Output Progetto'!D143,1,FIND(".",'Output Progetto'!B143&amp;" - "&amp;'Output Progetto'!D143)-1)&amp;" - "&amp;INDEX(Riferimenti!$BB$2:$BB$41,1))-1),Riferimenti!$BZ$2:$CE$41,3,0),1,2)="LT",FALSE,TRUE)</f>
        <v>1</v>
      </c>
    </row>
    <row r="144" spans="2:23" ht="12.75" x14ac:dyDescent="0.2">
      <c r="B144" s="42"/>
      <c r="C144" s="42"/>
      <c r="D144" s="42"/>
      <c r="E144" s="64"/>
      <c r="F144" s="64"/>
      <c r="G144" s="42"/>
      <c r="P144" s="2" t="str">
        <f ca="1">IF(S144="Attività","Obiettivi generali",VLOOKUP(MID(S144,1,FIND(" ",S144)-1),Riferimenti!$BZ$2:$CE$41,5,0))</f>
        <v>Obiettivi generali</v>
      </c>
      <c r="Q144" s="2" t="str">
        <f ca="1">IF(S144="Attività","Obiettivi operativi",VLOOKUP(MID(S144,1,FIND(" ",S144)-1),Riferimenti!$BZ$2:$CE$41,6,0))</f>
        <v>Obiettivi operativi</v>
      </c>
      <c r="R144" s="2" t="str">
        <f ca="1">IF(S144="Attività","Linee Intervento",VLOOKUP(MID(S144,1,FIND(" ",S144)-1),Riferimenti!$BZ$2:$CE$41,3,0))</f>
        <v>Linee Intervento</v>
      </c>
      <c r="S144" s="2" t="str">
        <f ca="1">IF(T144="Output","Attività","A"&amp;MID(T144,1,FIND(".",T144)-1)&amp;" - "&amp;INDEX(Riferimenti!$BB$2:$BB$41,V144))</f>
        <v>Attività</v>
      </c>
      <c r="T144" s="2" t="str">
        <f ca="1">IF(OR(W144=FALSE,'Output Progetto'!U144=TRUE),"Output",'Output Progetto'!B144&amp;" - "&amp;'Output Progetto'!D144)</f>
        <v>Output</v>
      </c>
      <c r="U144" s="2" t="str">
        <f ca="1">IF(S144="Attività","Risultato Atteso",VLOOKUP(MID(S144,1,FIND(" ",S144)-1),Riferimenti!$BZ$2:$CE$41,4,0))</f>
        <v>Risultato Atteso</v>
      </c>
      <c r="V144" s="2">
        <f t="shared" si="2"/>
        <v>12</v>
      </c>
      <c r="W144" s="2" t="b">
        <f ca="1">IF(MID(VLOOKUP(MID("A"&amp;MID('Output Progetto'!B144&amp;" - "&amp;'Output Progetto'!D144,1,FIND(".",'Output Progetto'!B144&amp;" - "&amp;'Output Progetto'!D144)-1)&amp;" - "&amp;INDEX(Riferimenti!$BB$2:$BB$41,1),1,FIND(" ","A"&amp;MID('Output Progetto'!B144&amp;" - "&amp;'Output Progetto'!D144,1,FIND(".",'Output Progetto'!B144&amp;" - "&amp;'Output Progetto'!D144)-1)&amp;" - "&amp;INDEX(Riferimenti!$BB$2:$BB$41,1))-1),Riferimenti!$BZ$2:$CE$41,3,0),1,2)="LT",FALSE,TRUE)</f>
        <v>1</v>
      </c>
    </row>
    <row r="145" spans="2:23" ht="12.75" x14ac:dyDescent="0.2">
      <c r="B145" s="42"/>
      <c r="C145" s="42"/>
      <c r="D145" s="42"/>
      <c r="E145" s="64"/>
      <c r="F145" s="64"/>
      <c r="G145" s="42"/>
      <c r="P145" s="2" t="str">
        <f ca="1">IF(S145="Attività","Obiettivi generali",VLOOKUP(MID(S145,1,FIND(" ",S145)-1),Riferimenti!$BZ$2:$CE$41,5,0))</f>
        <v>Obiettivi generali</v>
      </c>
      <c r="Q145" s="2" t="str">
        <f ca="1">IF(S145="Attività","Obiettivi operativi",VLOOKUP(MID(S145,1,FIND(" ",S145)-1),Riferimenti!$BZ$2:$CE$41,6,0))</f>
        <v>Obiettivi operativi</v>
      </c>
      <c r="R145" s="2" t="str">
        <f ca="1">IF(S145="Attività","Linee Intervento",VLOOKUP(MID(S145,1,FIND(" ",S145)-1),Riferimenti!$BZ$2:$CE$41,3,0))</f>
        <v>Linee Intervento</v>
      </c>
      <c r="S145" s="2" t="str">
        <f ca="1">IF(T145="Output","Attività","A"&amp;MID(T145,1,FIND(".",T145)-1)&amp;" - "&amp;INDEX(Riferimenti!$BB$2:$BB$41,V145))</f>
        <v>Attività</v>
      </c>
      <c r="T145" s="2" t="str">
        <f ca="1">IF(OR(W145=FALSE,'Output Progetto'!U145=TRUE),"Output",'Output Progetto'!B145&amp;" - "&amp;'Output Progetto'!D145)</f>
        <v>Output</v>
      </c>
      <c r="U145" s="2" t="str">
        <f ca="1">IF(S145="Attività","Risultato Atteso",VLOOKUP(MID(S145,1,FIND(" ",S145)-1),Riferimenti!$BZ$2:$CE$41,4,0))</f>
        <v>Risultato Atteso</v>
      </c>
      <c r="V145" s="2">
        <f t="shared" si="2"/>
        <v>12</v>
      </c>
      <c r="W145" s="2" t="b">
        <f ca="1">IF(MID(VLOOKUP(MID("A"&amp;MID('Output Progetto'!B145&amp;" - "&amp;'Output Progetto'!D145,1,FIND(".",'Output Progetto'!B145&amp;" - "&amp;'Output Progetto'!D145)-1)&amp;" - "&amp;INDEX(Riferimenti!$BB$2:$BB$41,1),1,FIND(" ","A"&amp;MID('Output Progetto'!B145&amp;" - "&amp;'Output Progetto'!D145,1,FIND(".",'Output Progetto'!B145&amp;" - "&amp;'Output Progetto'!D145)-1)&amp;" - "&amp;INDEX(Riferimenti!$BB$2:$BB$41,1))-1),Riferimenti!$BZ$2:$CE$41,3,0),1,2)="LT",FALSE,TRUE)</f>
        <v>1</v>
      </c>
    </row>
    <row r="146" spans="2:23" ht="12.75" x14ac:dyDescent="0.2">
      <c r="B146" s="42"/>
      <c r="C146" s="42"/>
      <c r="D146" s="42"/>
      <c r="E146" s="64"/>
      <c r="F146" s="64"/>
      <c r="G146" s="42"/>
      <c r="P146" s="2" t="str">
        <f ca="1">IF(S146="Attività","Obiettivi generali",VLOOKUP(MID(S146,1,FIND(" ",S146)-1),Riferimenti!$BZ$2:$CE$41,5,0))</f>
        <v>Obiettivi generali</v>
      </c>
      <c r="Q146" s="2" t="str">
        <f ca="1">IF(S146="Attività","Obiettivi operativi",VLOOKUP(MID(S146,1,FIND(" ",S146)-1),Riferimenti!$BZ$2:$CE$41,6,0))</f>
        <v>Obiettivi operativi</v>
      </c>
      <c r="R146" s="2" t="str">
        <f ca="1">IF(S146="Attività","Linee Intervento",VLOOKUP(MID(S146,1,FIND(" ",S146)-1),Riferimenti!$BZ$2:$CE$41,3,0))</f>
        <v>Linee Intervento</v>
      </c>
      <c r="S146" s="2" t="str">
        <f ca="1">IF(T146="Output","Attività","A"&amp;MID(T146,1,FIND(".",T146)-1)&amp;" - "&amp;INDEX(Riferimenti!$BB$2:$BB$41,V146))</f>
        <v>Attività</v>
      </c>
      <c r="T146" s="2" t="str">
        <f ca="1">IF(OR(W146=FALSE,'Output Progetto'!U146=TRUE),"Output",'Output Progetto'!B146&amp;" - "&amp;'Output Progetto'!D146)</f>
        <v>Output</v>
      </c>
      <c r="U146" s="2" t="str">
        <f ca="1">IF(S146="Attività","Risultato Atteso",VLOOKUP(MID(S146,1,FIND(" ",S146)-1),Riferimenti!$BZ$2:$CE$41,4,0))</f>
        <v>Risultato Atteso</v>
      </c>
      <c r="V146" s="2">
        <f t="shared" si="2"/>
        <v>12</v>
      </c>
      <c r="W146" s="2" t="b">
        <f ca="1">IF(MID(VLOOKUP(MID("A"&amp;MID('Output Progetto'!B146&amp;" - "&amp;'Output Progetto'!D146,1,FIND(".",'Output Progetto'!B146&amp;" - "&amp;'Output Progetto'!D146)-1)&amp;" - "&amp;INDEX(Riferimenti!$BB$2:$BB$41,1),1,FIND(" ","A"&amp;MID('Output Progetto'!B146&amp;" - "&amp;'Output Progetto'!D146,1,FIND(".",'Output Progetto'!B146&amp;" - "&amp;'Output Progetto'!D146)-1)&amp;" - "&amp;INDEX(Riferimenti!$BB$2:$BB$41,1))-1),Riferimenti!$BZ$2:$CE$41,3,0),1,2)="LT",FALSE,TRUE)</f>
        <v>1</v>
      </c>
    </row>
    <row r="147" spans="2:23" ht="12.75" x14ac:dyDescent="0.2">
      <c r="B147" s="42"/>
      <c r="C147" s="42"/>
      <c r="D147" s="42"/>
      <c r="E147" s="64"/>
      <c r="F147" s="64"/>
      <c r="G147" s="42"/>
      <c r="P147" s="2" t="str">
        <f ca="1">IF(S147="Attività","Obiettivi generali",VLOOKUP(MID(S147,1,FIND(" ",S147)-1),Riferimenti!$BZ$2:$CE$41,5,0))</f>
        <v>Obiettivi generali</v>
      </c>
      <c r="Q147" s="2" t="str">
        <f ca="1">IF(S147="Attività","Obiettivi operativi",VLOOKUP(MID(S147,1,FIND(" ",S147)-1),Riferimenti!$BZ$2:$CE$41,6,0))</f>
        <v>Obiettivi operativi</v>
      </c>
      <c r="R147" s="2" t="str">
        <f ca="1">IF(S147="Attività","Linee Intervento",VLOOKUP(MID(S147,1,FIND(" ",S147)-1),Riferimenti!$BZ$2:$CE$41,3,0))</f>
        <v>Linee Intervento</v>
      </c>
      <c r="S147" s="2" t="str">
        <f ca="1">IF(T147="Output","Attività","A"&amp;MID(T147,1,FIND(".",T147)-1)&amp;" - "&amp;INDEX(Riferimenti!$BB$2:$BB$41,V147))</f>
        <v>Attività</v>
      </c>
      <c r="T147" s="2" t="str">
        <f ca="1">IF(OR(W147=FALSE,'Output Progetto'!U147=TRUE),"Output",'Output Progetto'!B147&amp;" - "&amp;'Output Progetto'!D147)</f>
        <v>Output</v>
      </c>
      <c r="U147" s="2" t="str">
        <f ca="1">IF(S147="Attività","Risultato Atteso",VLOOKUP(MID(S147,1,FIND(" ",S147)-1),Riferimenti!$BZ$2:$CE$41,4,0))</f>
        <v>Risultato Atteso</v>
      </c>
      <c r="V147" s="2">
        <f t="shared" si="2"/>
        <v>12</v>
      </c>
      <c r="W147" s="2" t="b">
        <f ca="1">IF(MID(VLOOKUP(MID("A"&amp;MID('Output Progetto'!B147&amp;" - "&amp;'Output Progetto'!D147,1,FIND(".",'Output Progetto'!B147&amp;" - "&amp;'Output Progetto'!D147)-1)&amp;" - "&amp;INDEX(Riferimenti!$BB$2:$BB$41,1),1,FIND(" ","A"&amp;MID('Output Progetto'!B147&amp;" - "&amp;'Output Progetto'!D147,1,FIND(".",'Output Progetto'!B147&amp;" - "&amp;'Output Progetto'!D147)-1)&amp;" - "&amp;INDEX(Riferimenti!$BB$2:$BB$41,1))-1),Riferimenti!$BZ$2:$CE$41,3,0),1,2)="LT",FALSE,TRUE)</f>
        <v>1</v>
      </c>
    </row>
    <row r="148" spans="2:23" ht="12.75" x14ac:dyDescent="0.2">
      <c r="B148" s="42"/>
      <c r="C148" s="42"/>
      <c r="D148" s="42"/>
      <c r="E148" s="64"/>
      <c r="F148" s="64"/>
      <c r="G148" s="42"/>
      <c r="P148" s="2" t="str">
        <f ca="1">IF(S148="Attività","Obiettivi generali",VLOOKUP(MID(S148,1,FIND(" ",S148)-1),Riferimenti!$BZ$2:$CE$41,5,0))</f>
        <v>Obiettivi generali</v>
      </c>
      <c r="Q148" s="2" t="str">
        <f ca="1">IF(S148="Attività","Obiettivi operativi",VLOOKUP(MID(S148,1,FIND(" ",S148)-1),Riferimenti!$BZ$2:$CE$41,6,0))</f>
        <v>Obiettivi operativi</v>
      </c>
      <c r="R148" s="2" t="str">
        <f ca="1">IF(S148="Attività","Linee Intervento",VLOOKUP(MID(S148,1,FIND(" ",S148)-1),Riferimenti!$BZ$2:$CE$41,3,0))</f>
        <v>Linee Intervento</v>
      </c>
      <c r="S148" s="2" t="str">
        <f ca="1">IF(T148="Output","Attività","A"&amp;MID(T148,1,FIND(".",T148)-1)&amp;" - "&amp;INDEX(Riferimenti!$BB$2:$BB$41,V148))</f>
        <v>Attività</v>
      </c>
      <c r="T148" s="2" t="str">
        <f ca="1">IF(OR(W148=FALSE,'Output Progetto'!U148=TRUE),"Output",'Output Progetto'!B148&amp;" - "&amp;'Output Progetto'!D148)</f>
        <v>Output</v>
      </c>
      <c r="U148" s="2" t="str">
        <f ca="1">IF(S148="Attività","Risultato Atteso",VLOOKUP(MID(S148,1,FIND(" ",S148)-1),Riferimenti!$BZ$2:$CE$41,4,0))</f>
        <v>Risultato Atteso</v>
      </c>
      <c r="V148" s="2">
        <f t="shared" si="2"/>
        <v>12</v>
      </c>
      <c r="W148" s="2" t="b">
        <f ca="1">IF(MID(VLOOKUP(MID("A"&amp;MID('Output Progetto'!B148&amp;" - "&amp;'Output Progetto'!D148,1,FIND(".",'Output Progetto'!B148&amp;" - "&amp;'Output Progetto'!D148)-1)&amp;" - "&amp;INDEX(Riferimenti!$BB$2:$BB$41,1),1,FIND(" ","A"&amp;MID('Output Progetto'!B148&amp;" - "&amp;'Output Progetto'!D148,1,FIND(".",'Output Progetto'!B148&amp;" - "&amp;'Output Progetto'!D148)-1)&amp;" - "&amp;INDEX(Riferimenti!$BB$2:$BB$41,1))-1),Riferimenti!$BZ$2:$CE$41,3,0),1,2)="LT",FALSE,TRUE)</f>
        <v>1</v>
      </c>
    </row>
    <row r="149" spans="2:23" ht="12.75" x14ac:dyDescent="0.2">
      <c r="B149" s="42"/>
      <c r="C149" s="42"/>
      <c r="D149" s="42"/>
      <c r="E149" s="64"/>
      <c r="F149" s="64"/>
      <c r="G149" s="42"/>
      <c r="P149" s="2" t="str">
        <f ca="1">IF(S149="Attività","Obiettivi generali",VLOOKUP(MID(S149,1,FIND(" ",S149)-1),Riferimenti!$BZ$2:$CE$41,5,0))</f>
        <v>Obiettivi generali</v>
      </c>
      <c r="Q149" s="2" t="str">
        <f ca="1">IF(S149="Attività","Obiettivi operativi",VLOOKUP(MID(S149,1,FIND(" ",S149)-1),Riferimenti!$BZ$2:$CE$41,6,0))</f>
        <v>Obiettivi operativi</v>
      </c>
      <c r="R149" s="2" t="str">
        <f ca="1">IF(S149="Attività","Linee Intervento",VLOOKUP(MID(S149,1,FIND(" ",S149)-1),Riferimenti!$BZ$2:$CE$41,3,0))</f>
        <v>Linee Intervento</v>
      </c>
      <c r="S149" s="2" t="str">
        <f ca="1">IF(T149="Output","Attività","A"&amp;MID(T149,1,FIND(".",T149)-1)&amp;" - "&amp;INDEX(Riferimenti!$BB$2:$BB$41,V149))</f>
        <v>Attività</v>
      </c>
      <c r="T149" s="2" t="str">
        <f ca="1">IF(OR(W149=FALSE,'Output Progetto'!U149=TRUE),"Output",'Output Progetto'!B149&amp;" - "&amp;'Output Progetto'!D149)</f>
        <v>Output</v>
      </c>
      <c r="U149" s="2" t="str">
        <f ca="1">IF(S149="Attività","Risultato Atteso",VLOOKUP(MID(S149,1,FIND(" ",S149)-1),Riferimenti!$BZ$2:$CE$41,4,0))</f>
        <v>Risultato Atteso</v>
      </c>
      <c r="V149" s="2">
        <f t="shared" ref="V149:V212" si="3">V137+1</f>
        <v>12</v>
      </c>
      <c r="W149" s="2" t="b">
        <f ca="1">IF(MID(VLOOKUP(MID("A"&amp;MID('Output Progetto'!B149&amp;" - "&amp;'Output Progetto'!D149,1,FIND(".",'Output Progetto'!B149&amp;" - "&amp;'Output Progetto'!D149)-1)&amp;" - "&amp;INDEX(Riferimenti!$BB$2:$BB$41,1),1,FIND(" ","A"&amp;MID('Output Progetto'!B149&amp;" - "&amp;'Output Progetto'!D149,1,FIND(".",'Output Progetto'!B149&amp;" - "&amp;'Output Progetto'!D149)-1)&amp;" - "&amp;INDEX(Riferimenti!$BB$2:$BB$41,1))-1),Riferimenti!$BZ$2:$CE$41,3,0),1,2)="LT",FALSE,TRUE)</f>
        <v>1</v>
      </c>
    </row>
    <row r="150" spans="2:23" ht="12.75" x14ac:dyDescent="0.2">
      <c r="B150" s="42"/>
      <c r="C150" s="42"/>
      <c r="D150" s="42"/>
      <c r="E150" s="64"/>
      <c r="F150" s="64"/>
      <c r="G150" s="42"/>
      <c r="P150" s="2" t="str">
        <f ca="1">IF(S150="Attività","Obiettivi generali",VLOOKUP(MID(S150,1,FIND(" ",S150)-1),Riferimenti!$BZ$2:$CE$41,5,0))</f>
        <v>Obiettivi generali</v>
      </c>
      <c r="Q150" s="2" t="str">
        <f ca="1">IF(S150="Attività","Obiettivi operativi",VLOOKUP(MID(S150,1,FIND(" ",S150)-1),Riferimenti!$BZ$2:$CE$41,6,0))</f>
        <v>Obiettivi operativi</v>
      </c>
      <c r="R150" s="2" t="str">
        <f ca="1">IF(S150="Attività","Linee Intervento",VLOOKUP(MID(S150,1,FIND(" ",S150)-1),Riferimenti!$BZ$2:$CE$41,3,0))</f>
        <v>Linee Intervento</v>
      </c>
      <c r="S150" s="2" t="str">
        <f ca="1">IF(T150="Output","Attività","A"&amp;MID(T150,1,FIND(".",T150)-1)&amp;" - "&amp;INDEX(Riferimenti!$BB$2:$BB$41,V150))</f>
        <v>Attività</v>
      </c>
      <c r="T150" s="2" t="str">
        <f ca="1">IF(OR(W150=FALSE,'Output Progetto'!U150=TRUE),"Output",'Output Progetto'!B150&amp;" - "&amp;'Output Progetto'!D150)</f>
        <v>Output</v>
      </c>
      <c r="U150" s="2" t="str">
        <f ca="1">IF(S150="Attività","Risultato Atteso",VLOOKUP(MID(S150,1,FIND(" ",S150)-1),Riferimenti!$BZ$2:$CE$41,4,0))</f>
        <v>Risultato Atteso</v>
      </c>
      <c r="V150" s="2">
        <f t="shared" si="3"/>
        <v>12</v>
      </c>
      <c r="W150" s="2" t="b">
        <f ca="1">IF(MID(VLOOKUP(MID("A"&amp;MID('Output Progetto'!B150&amp;" - "&amp;'Output Progetto'!D150,1,FIND(".",'Output Progetto'!B150&amp;" - "&amp;'Output Progetto'!D150)-1)&amp;" - "&amp;INDEX(Riferimenti!$BB$2:$BB$41,1),1,FIND(" ","A"&amp;MID('Output Progetto'!B150&amp;" - "&amp;'Output Progetto'!D150,1,FIND(".",'Output Progetto'!B150&amp;" - "&amp;'Output Progetto'!D150)-1)&amp;" - "&amp;INDEX(Riferimenti!$BB$2:$BB$41,1))-1),Riferimenti!$BZ$2:$CE$41,3,0),1,2)="LT",FALSE,TRUE)</f>
        <v>1</v>
      </c>
    </row>
    <row r="151" spans="2:23" ht="12.75" x14ac:dyDescent="0.2">
      <c r="B151" s="42"/>
      <c r="C151" s="42"/>
      <c r="D151" s="42"/>
      <c r="E151" s="64"/>
      <c r="F151" s="64"/>
      <c r="G151" s="42"/>
      <c r="P151" s="2" t="str">
        <f ca="1">IF(S151="Attività","Obiettivi generali",VLOOKUP(MID(S151,1,FIND(" ",S151)-1),Riferimenti!$BZ$2:$CE$41,5,0))</f>
        <v>Obiettivi generali</v>
      </c>
      <c r="Q151" s="2" t="str">
        <f ca="1">IF(S151="Attività","Obiettivi operativi",VLOOKUP(MID(S151,1,FIND(" ",S151)-1),Riferimenti!$BZ$2:$CE$41,6,0))</f>
        <v>Obiettivi operativi</v>
      </c>
      <c r="R151" s="2" t="str">
        <f ca="1">IF(S151="Attività","Linee Intervento",VLOOKUP(MID(S151,1,FIND(" ",S151)-1),Riferimenti!$BZ$2:$CE$41,3,0))</f>
        <v>Linee Intervento</v>
      </c>
      <c r="S151" s="2" t="str">
        <f ca="1">IF(T151="Output","Attività","A"&amp;MID(T151,1,FIND(".",T151)-1)&amp;" - "&amp;INDEX(Riferimenti!$BB$2:$BB$41,V151))</f>
        <v>Attività</v>
      </c>
      <c r="T151" s="2" t="str">
        <f ca="1">IF(OR(W151=FALSE,'Output Progetto'!U151=TRUE),"Output",'Output Progetto'!B151&amp;" - "&amp;'Output Progetto'!D151)</f>
        <v>Output</v>
      </c>
      <c r="U151" s="2" t="str">
        <f ca="1">IF(S151="Attività","Risultato Atteso",VLOOKUP(MID(S151,1,FIND(" ",S151)-1),Riferimenti!$BZ$2:$CE$41,4,0))</f>
        <v>Risultato Atteso</v>
      </c>
      <c r="V151" s="2">
        <f t="shared" si="3"/>
        <v>12</v>
      </c>
      <c r="W151" s="2" t="b">
        <f ca="1">IF(MID(VLOOKUP(MID("A"&amp;MID('Output Progetto'!B151&amp;" - "&amp;'Output Progetto'!D151,1,FIND(".",'Output Progetto'!B151&amp;" - "&amp;'Output Progetto'!D151)-1)&amp;" - "&amp;INDEX(Riferimenti!$BB$2:$BB$41,1),1,FIND(" ","A"&amp;MID('Output Progetto'!B151&amp;" - "&amp;'Output Progetto'!D151,1,FIND(".",'Output Progetto'!B151&amp;" - "&amp;'Output Progetto'!D151)-1)&amp;" - "&amp;INDEX(Riferimenti!$BB$2:$BB$41,1))-1),Riferimenti!$BZ$2:$CE$41,3,0),1,2)="LT",FALSE,TRUE)</f>
        <v>1</v>
      </c>
    </row>
    <row r="152" spans="2:23" ht="12.75" x14ac:dyDescent="0.2">
      <c r="B152" s="42"/>
      <c r="C152" s="42"/>
      <c r="D152" s="42"/>
      <c r="E152" s="64"/>
      <c r="F152" s="64"/>
      <c r="G152" s="42"/>
      <c r="P152" s="2" t="str">
        <f ca="1">IF(S152="Attività","Obiettivi generali",VLOOKUP(MID(S152,1,FIND(" ",S152)-1),Riferimenti!$BZ$2:$CE$41,5,0))</f>
        <v>OG1 - Sviluppare l’e-government digitalizzando processi amministrativi e diffondendo servizi della Pubblica Amministrazione pienamente interoperabili</v>
      </c>
      <c r="Q152" s="2" t="str">
        <f ca="1">IF(S152="Attività","Obiettivi operativi",VLOOKUP(MID(S152,1,FIND(" ",S152)-1),Riferimenti!$BZ$2:$CE$41,6,0))</f>
        <v xml:space="preserve">OO1 - Realizzare un'infrastruttura tecnologica e interoperabile in grado di migliorare e potenziare la gestione del personale della PA </v>
      </c>
      <c r="R152" s="2" t="str">
        <f ca="1">IF(S152="Attività","Linee Intervento",VLOOKUP(MID(S152,1,FIND(" ",S152)-1),Riferimenti!$BZ$2:$CE$41,3,0))</f>
        <v>LI1 - Abilitare i servizi attraverso lo sviluppo del sistema informativo Cloudify NoiPA</v>
      </c>
      <c r="S152" s="2" t="str">
        <f ca="1">IF(T152="Output","Attività","A"&amp;MID(T152,1,FIND(".",T152)-1)&amp;" - "&amp;INDEX(Riferimenti!$BB$2:$BB$41,V152))</f>
        <v>A13 - Progettazione e sviluppo della knowledge base del sistema di KM</v>
      </c>
      <c r="T152" s="2" t="str">
        <f ca="1">IF(OR(W152=FALSE,'Output Progetto'!U152=TRUE),"Output",'Output Progetto'!B152&amp;" - "&amp;'Output Progetto'!D152)</f>
        <v>13.AS.1 - Nuovo sistema knowledge management rilasciato in esercizio</v>
      </c>
      <c r="U152" s="2" t="str">
        <f ca="1">IF(S152="Attività","Risultato Atteso",VLOOKUP(MID(S152,1,FIND(" ",S152)-1),Riferimenti!$BZ$2:$CE$41,4,0))</f>
        <v>RA1 - Attestazione di piena conformità del sistema alle aspettative, siglato da una commissione composta da una selezione di utenti.</v>
      </c>
      <c r="V152" s="2">
        <f t="shared" si="3"/>
        <v>13</v>
      </c>
      <c r="W152" s="2" t="b">
        <f ca="1">IF(MID(VLOOKUP(MID("A"&amp;MID('Output Progetto'!B152&amp;" - "&amp;'Output Progetto'!D152,1,FIND(".",'Output Progetto'!B152&amp;" - "&amp;'Output Progetto'!D152)-1)&amp;" - "&amp;INDEX(Riferimenti!$BB$2:$BB$41,1),1,FIND(" ","A"&amp;MID('Output Progetto'!B152&amp;" - "&amp;'Output Progetto'!D152,1,FIND(".",'Output Progetto'!B152&amp;" - "&amp;'Output Progetto'!D152)-1)&amp;" - "&amp;INDEX(Riferimenti!$BB$2:$BB$41,1))-1),Riferimenti!$BZ$2:$CE$41,3,0),1,2)="LT",FALSE,TRUE)</f>
        <v>1</v>
      </c>
    </row>
    <row r="153" spans="2:23" ht="12.75" x14ac:dyDescent="0.2">
      <c r="B153" s="42"/>
      <c r="C153" s="42"/>
      <c r="D153" s="42"/>
      <c r="E153" s="64"/>
      <c r="F153" s="64"/>
      <c r="G153" s="42"/>
      <c r="P153" s="2" t="str">
        <f ca="1">IF(S153="Attività","Obiettivi generali",VLOOKUP(MID(S153,1,FIND(" ",S153)-1),Riferimenti!$BZ$2:$CE$41,5,0))</f>
        <v>Obiettivi generali</v>
      </c>
      <c r="Q153" s="2" t="str">
        <f ca="1">IF(S153="Attività","Obiettivi operativi",VLOOKUP(MID(S153,1,FIND(" ",S153)-1),Riferimenti!$BZ$2:$CE$41,6,0))</f>
        <v>Obiettivi operativi</v>
      </c>
      <c r="R153" s="2" t="str">
        <f ca="1">IF(S153="Attività","Linee Intervento",VLOOKUP(MID(S153,1,FIND(" ",S153)-1),Riferimenti!$BZ$2:$CE$41,3,0))</f>
        <v>Linee Intervento</v>
      </c>
      <c r="S153" s="2" t="str">
        <f ca="1">IF(T153="Output","Attività","A"&amp;MID(T153,1,FIND(".",T153)-1)&amp;" - "&amp;INDEX(Riferimenti!$BB$2:$BB$41,V153))</f>
        <v>Attività</v>
      </c>
      <c r="T153" s="2" t="str">
        <f ca="1">IF(OR(W153=FALSE,'Output Progetto'!U153=TRUE),"Output",'Output Progetto'!B153&amp;" - "&amp;'Output Progetto'!D153)</f>
        <v>Output</v>
      </c>
      <c r="U153" s="2" t="str">
        <f ca="1">IF(S153="Attività","Risultato Atteso",VLOOKUP(MID(S153,1,FIND(" ",S153)-1),Riferimenti!$BZ$2:$CE$41,4,0))</f>
        <v>Risultato Atteso</v>
      </c>
      <c r="V153" s="2">
        <f t="shared" si="3"/>
        <v>13</v>
      </c>
      <c r="W153" s="2" t="b">
        <f ca="1">IF(MID(VLOOKUP(MID("A"&amp;MID('Output Progetto'!B153&amp;" - "&amp;'Output Progetto'!D153,1,FIND(".",'Output Progetto'!B153&amp;" - "&amp;'Output Progetto'!D153)-1)&amp;" - "&amp;INDEX(Riferimenti!$BB$2:$BB$41,1),1,FIND(" ","A"&amp;MID('Output Progetto'!B153&amp;" - "&amp;'Output Progetto'!D153,1,FIND(".",'Output Progetto'!B153&amp;" - "&amp;'Output Progetto'!D153)-1)&amp;" - "&amp;INDEX(Riferimenti!$BB$2:$BB$41,1))-1),Riferimenti!$BZ$2:$CE$41,3,0),1,2)="LT",FALSE,TRUE)</f>
        <v>1</v>
      </c>
    </row>
    <row r="154" spans="2:23" ht="12.75" x14ac:dyDescent="0.2">
      <c r="B154" s="42"/>
      <c r="C154" s="42"/>
      <c r="D154" s="42"/>
      <c r="E154" s="64"/>
      <c r="F154" s="64"/>
      <c r="G154" s="42"/>
      <c r="P154" s="2" t="str">
        <f ca="1">IF(S154="Attività","Obiettivi generali",VLOOKUP(MID(S154,1,FIND(" ",S154)-1),Riferimenti!$BZ$2:$CE$41,5,0))</f>
        <v>Obiettivi generali</v>
      </c>
      <c r="Q154" s="2" t="str">
        <f ca="1">IF(S154="Attività","Obiettivi operativi",VLOOKUP(MID(S154,1,FIND(" ",S154)-1),Riferimenti!$BZ$2:$CE$41,6,0))</f>
        <v>Obiettivi operativi</v>
      </c>
      <c r="R154" s="2" t="str">
        <f ca="1">IF(S154="Attività","Linee Intervento",VLOOKUP(MID(S154,1,FIND(" ",S154)-1),Riferimenti!$BZ$2:$CE$41,3,0))</f>
        <v>Linee Intervento</v>
      </c>
      <c r="S154" s="2" t="str">
        <f ca="1">IF(T154="Output","Attività","A"&amp;MID(T154,1,FIND(".",T154)-1)&amp;" - "&amp;INDEX(Riferimenti!$BB$2:$BB$41,V154))</f>
        <v>Attività</v>
      </c>
      <c r="T154" s="2" t="str">
        <f ca="1">IF(OR(W154=FALSE,'Output Progetto'!U154=TRUE),"Output",'Output Progetto'!B154&amp;" - "&amp;'Output Progetto'!D154)</f>
        <v>Output</v>
      </c>
      <c r="U154" s="2" t="str">
        <f ca="1">IF(S154="Attività","Risultato Atteso",VLOOKUP(MID(S154,1,FIND(" ",S154)-1),Riferimenti!$BZ$2:$CE$41,4,0))</f>
        <v>Risultato Atteso</v>
      </c>
      <c r="V154" s="2">
        <f t="shared" si="3"/>
        <v>13</v>
      </c>
      <c r="W154" s="2" t="b">
        <f ca="1">IF(MID(VLOOKUP(MID("A"&amp;MID('Output Progetto'!B154&amp;" - "&amp;'Output Progetto'!D154,1,FIND(".",'Output Progetto'!B154&amp;" - "&amp;'Output Progetto'!D154)-1)&amp;" - "&amp;INDEX(Riferimenti!$BB$2:$BB$41,1),1,FIND(" ","A"&amp;MID('Output Progetto'!B154&amp;" - "&amp;'Output Progetto'!D154,1,FIND(".",'Output Progetto'!B154&amp;" - "&amp;'Output Progetto'!D154)-1)&amp;" - "&amp;INDEX(Riferimenti!$BB$2:$BB$41,1))-1),Riferimenti!$BZ$2:$CE$41,3,0),1,2)="LT",FALSE,TRUE)</f>
        <v>1</v>
      </c>
    </row>
    <row r="155" spans="2:23" ht="12.75" x14ac:dyDescent="0.2">
      <c r="B155" s="42"/>
      <c r="C155" s="42"/>
      <c r="D155" s="42"/>
      <c r="E155" s="64"/>
      <c r="F155" s="64"/>
      <c r="G155" s="42"/>
      <c r="P155" s="2" t="str">
        <f ca="1">IF(S155="Attività","Obiettivi generali",VLOOKUP(MID(S155,1,FIND(" ",S155)-1),Riferimenti!$BZ$2:$CE$41,5,0))</f>
        <v>Obiettivi generali</v>
      </c>
      <c r="Q155" s="2" t="str">
        <f ca="1">IF(S155="Attività","Obiettivi operativi",VLOOKUP(MID(S155,1,FIND(" ",S155)-1),Riferimenti!$BZ$2:$CE$41,6,0))</f>
        <v>Obiettivi operativi</v>
      </c>
      <c r="R155" s="2" t="str">
        <f ca="1">IF(S155="Attività","Linee Intervento",VLOOKUP(MID(S155,1,FIND(" ",S155)-1),Riferimenti!$BZ$2:$CE$41,3,0))</f>
        <v>Linee Intervento</v>
      </c>
      <c r="S155" s="2" t="str">
        <f ca="1">IF(T155="Output","Attività","A"&amp;MID(T155,1,FIND(".",T155)-1)&amp;" - "&amp;INDEX(Riferimenti!$BB$2:$BB$41,V155))</f>
        <v>Attività</v>
      </c>
      <c r="T155" s="2" t="str">
        <f ca="1">IF(OR(W155=FALSE,'Output Progetto'!U155=TRUE),"Output",'Output Progetto'!B155&amp;" - "&amp;'Output Progetto'!D155)</f>
        <v>Output</v>
      </c>
      <c r="U155" s="2" t="str">
        <f ca="1">IF(S155="Attività","Risultato Atteso",VLOOKUP(MID(S155,1,FIND(" ",S155)-1),Riferimenti!$BZ$2:$CE$41,4,0))</f>
        <v>Risultato Atteso</v>
      </c>
      <c r="V155" s="2">
        <f t="shared" si="3"/>
        <v>13</v>
      </c>
      <c r="W155" s="2" t="b">
        <f ca="1">IF(MID(VLOOKUP(MID("A"&amp;MID('Output Progetto'!B155&amp;" - "&amp;'Output Progetto'!D155,1,FIND(".",'Output Progetto'!B155&amp;" - "&amp;'Output Progetto'!D155)-1)&amp;" - "&amp;INDEX(Riferimenti!$BB$2:$BB$41,1),1,FIND(" ","A"&amp;MID('Output Progetto'!B155&amp;" - "&amp;'Output Progetto'!D155,1,FIND(".",'Output Progetto'!B155&amp;" - "&amp;'Output Progetto'!D155)-1)&amp;" - "&amp;INDEX(Riferimenti!$BB$2:$BB$41,1))-1),Riferimenti!$BZ$2:$CE$41,3,0),1,2)="LT",FALSE,TRUE)</f>
        <v>1</v>
      </c>
    </row>
    <row r="156" spans="2:23" ht="12.75" x14ac:dyDescent="0.2">
      <c r="B156" s="42"/>
      <c r="C156" s="42"/>
      <c r="D156" s="42"/>
      <c r="E156" s="64"/>
      <c r="F156" s="64"/>
      <c r="G156" s="42"/>
      <c r="P156" s="2" t="str">
        <f ca="1">IF(S156="Attività","Obiettivi generali",VLOOKUP(MID(S156,1,FIND(" ",S156)-1),Riferimenti!$BZ$2:$CE$41,5,0))</f>
        <v>Obiettivi generali</v>
      </c>
      <c r="Q156" s="2" t="str">
        <f ca="1">IF(S156="Attività","Obiettivi operativi",VLOOKUP(MID(S156,1,FIND(" ",S156)-1),Riferimenti!$BZ$2:$CE$41,6,0))</f>
        <v>Obiettivi operativi</v>
      </c>
      <c r="R156" s="2" t="str">
        <f ca="1">IF(S156="Attività","Linee Intervento",VLOOKUP(MID(S156,1,FIND(" ",S156)-1),Riferimenti!$BZ$2:$CE$41,3,0))</f>
        <v>Linee Intervento</v>
      </c>
      <c r="S156" s="2" t="str">
        <f ca="1">IF(T156="Output","Attività","A"&amp;MID(T156,1,FIND(".",T156)-1)&amp;" - "&amp;INDEX(Riferimenti!$BB$2:$BB$41,V156))</f>
        <v>Attività</v>
      </c>
      <c r="T156" s="2" t="str">
        <f ca="1">IF(OR(W156=FALSE,'Output Progetto'!U156=TRUE),"Output",'Output Progetto'!B156&amp;" - "&amp;'Output Progetto'!D156)</f>
        <v>Output</v>
      </c>
      <c r="U156" s="2" t="str">
        <f ca="1">IF(S156="Attività","Risultato Atteso",VLOOKUP(MID(S156,1,FIND(" ",S156)-1),Riferimenti!$BZ$2:$CE$41,4,0))</f>
        <v>Risultato Atteso</v>
      </c>
      <c r="V156" s="2">
        <f t="shared" si="3"/>
        <v>13</v>
      </c>
      <c r="W156" s="2" t="b">
        <f ca="1">IF(MID(VLOOKUP(MID("A"&amp;MID('Output Progetto'!B156&amp;" - "&amp;'Output Progetto'!D156,1,FIND(".",'Output Progetto'!B156&amp;" - "&amp;'Output Progetto'!D156)-1)&amp;" - "&amp;INDEX(Riferimenti!$BB$2:$BB$41,1),1,FIND(" ","A"&amp;MID('Output Progetto'!B156&amp;" - "&amp;'Output Progetto'!D156,1,FIND(".",'Output Progetto'!B156&amp;" - "&amp;'Output Progetto'!D156)-1)&amp;" - "&amp;INDEX(Riferimenti!$BB$2:$BB$41,1))-1),Riferimenti!$BZ$2:$CE$41,3,0),1,2)="LT",FALSE,TRUE)</f>
        <v>1</v>
      </c>
    </row>
    <row r="157" spans="2:23" ht="12.75" x14ac:dyDescent="0.2">
      <c r="B157" s="42"/>
      <c r="C157" s="42"/>
      <c r="D157" s="42"/>
      <c r="E157" s="64"/>
      <c r="F157" s="64"/>
      <c r="G157" s="42"/>
      <c r="P157" s="2" t="str">
        <f ca="1">IF(S157="Attività","Obiettivi generali",VLOOKUP(MID(S157,1,FIND(" ",S157)-1),Riferimenti!$BZ$2:$CE$41,5,0))</f>
        <v>Obiettivi generali</v>
      </c>
      <c r="Q157" s="2" t="str">
        <f ca="1">IF(S157="Attività","Obiettivi operativi",VLOOKUP(MID(S157,1,FIND(" ",S157)-1),Riferimenti!$BZ$2:$CE$41,6,0))</f>
        <v>Obiettivi operativi</v>
      </c>
      <c r="R157" s="2" t="str">
        <f ca="1">IF(S157="Attività","Linee Intervento",VLOOKUP(MID(S157,1,FIND(" ",S157)-1),Riferimenti!$BZ$2:$CE$41,3,0))</f>
        <v>Linee Intervento</v>
      </c>
      <c r="S157" s="2" t="str">
        <f ca="1">IF(T157="Output","Attività","A"&amp;MID(T157,1,FIND(".",T157)-1)&amp;" - "&amp;INDEX(Riferimenti!$BB$2:$BB$41,V157))</f>
        <v>Attività</v>
      </c>
      <c r="T157" s="2" t="str">
        <f ca="1">IF(OR(W157=FALSE,'Output Progetto'!U157=TRUE),"Output",'Output Progetto'!B157&amp;" - "&amp;'Output Progetto'!D157)</f>
        <v>Output</v>
      </c>
      <c r="U157" s="2" t="str">
        <f ca="1">IF(S157="Attività","Risultato Atteso",VLOOKUP(MID(S157,1,FIND(" ",S157)-1),Riferimenti!$BZ$2:$CE$41,4,0))</f>
        <v>Risultato Atteso</v>
      </c>
      <c r="V157" s="2">
        <f t="shared" si="3"/>
        <v>13</v>
      </c>
      <c r="W157" s="2" t="b">
        <f ca="1">IF(MID(VLOOKUP(MID("A"&amp;MID('Output Progetto'!B157&amp;" - "&amp;'Output Progetto'!D157,1,FIND(".",'Output Progetto'!B157&amp;" - "&amp;'Output Progetto'!D157)-1)&amp;" - "&amp;INDEX(Riferimenti!$BB$2:$BB$41,1),1,FIND(" ","A"&amp;MID('Output Progetto'!B157&amp;" - "&amp;'Output Progetto'!D157,1,FIND(".",'Output Progetto'!B157&amp;" - "&amp;'Output Progetto'!D157)-1)&amp;" - "&amp;INDEX(Riferimenti!$BB$2:$BB$41,1))-1),Riferimenti!$BZ$2:$CE$41,3,0),1,2)="LT",FALSE,TRUE)</f>
        <v>1</v>
      </c>
    </row>
    <row r="158" spans="2:23" ht="12.75" x14ac:dyDescent="0.2">
      <c r="B158" s="42"/>
      <c r="C158" s="42"/>
      <c r="D158" s="42"/>
      <c r="E158" s="64"/>
      <c r="F158" s="64"/>
      <c r="G158" s="42"/>
      <c r="P158" s="2" t="str">
        <f ca="1">IF(S158="Attività","Obiettivi generali",VLOOKUP(MID(S158,1,FIND(" ",S158)-1),Riferimenti!$BZ$2:$CE$41,5,0))</f>
        <v>Obiettivi generali</v>
      </c>
      <c r="Q158" s="2" t="str">
        <f ca="1">IF(S158="Attività","Obiettivi operativi",VLOOKUP(MID(S158,1,FIND(" ",S158)-1),Riferimenti!$BZ$2:$CE$41,6,0))</f>
        <v>Obiettivi operativi</v>
      </c>
      <c r="R158" s="2" t="str">
        <f ca="1">IF(S158="Attività","Linee Intervento",VLOOKUP(MID(S158,1,FIND(" ",S158)-1),Riferimenti!$BZ$2:$CE$41,3,0))</f>
        <v>Linee Intervento</v>
      </c>
      <c r="S158" s="2" t="str">
        <f ca="1">IF(T158="Output","Attività","A"&amp;MID(T158,1,FIND(".",T158)-1)&amp;" - "&amp;INDEX(Riferimenti!$BB$2:$BB$41,V158))</f>
        <v>Attività</v>
      </c>
      <c r="T158" s="2" t="str">
        <f ca="1">IF(OR(W158=FALSE,'Output Progetto'!U158=TRUE),"Output",'Output Progetto'!B158&amp;" - "&amp;'Output Progetto'!D158)</f>
        <v>Output</v>
      </c>
      <c r="U158" s="2" t="str">
        <f ca="1">IF(S158="Attività","Risultato Atteso",VLOOKUP(MID(S158,1,FIND(" ",S158)-1),Riferimenti!$BZ$2:$CE$41,4,0))</f>
        <v>Risultato Atteso</v>
      </c>
      <c r="V158" s="2">
        <f t="shared" si="3"/>
        <v>13</v>
      </c>
      <c r="W158" s="2" t="b">
        <f ca="1">IF(MID(VLOOKUP(MID("A"&amp;MID('Output Progetto'!B158&amp;" - "&amp;'Output Progetto'!D158,1,FIND(".",'Output Progetto'!B158&amp;" - "&amp;'Output Progetto'!D158)-1)&amp;" - "&amp;INDEX(Riferimenti!$BB$2:$BB$41,1),1,FIND(" ","A"&amp;MID('Output Progetto'!B158&amp;" - "&amp;'Output Progetto'!D158,1,FIND(".",'Output Progetto'!B158&amp;" - "&amp;'Output Progetto'!D158)-1)&amp;" - "&amp;INDEX(Riferimenti!$BB$2:$BB$41,1))-1),Riferimenti!$BZ$2:$CE$41,3,0),1,2)="LT",FALSE,TRUE)</f>
        <v>1</v>
      </c>
    </row>
    <row r="159" spans="2:23" ht="12.75" x14ac:dyDescent="0.2">
      <c r="B159" s="42"/>
      <c r="C159" s="42"/>
      <c r="D159" s="42"/>
      <c r="E159" s="64"/>
      <c r="F159" s="64"/>
      <c r="G159" s="42"/>
      <c r="P159" s="2" t="str">
        <f ca="1">IF(S159="Attività","Obiettivi generali",VLOOKUP(MID(S159,1,FIND(" ",S159)-1),Riferimenti!$BZ$2:$CE$41,5,0))</f>
        <v>Obiettivi generali</v>
      </c>
      <c r="Q159" s="2" t="str">
        <f ca="1">IF(S159="Attività","Obiettivi operativi",VLOOKUP(MID(S159,1,FIND(" ",S159)-1),Riferimenti!$BZ$2:$CE$41,6,0))</f>
        <v>Obiettivi operativi</v>
      </c>
      <c r="R159" s="2" t="str">
        <f ca="1">IF(S159="Attività","Linee Intervento",VLOOKUP(MID(S159,1,FIND(" ",S159)-1),Riferimenti!$BZ$2:$CE$41,3,0))</f>
        <v>Linee Intervento</v>
      </c>
      <c r="S159" s="2" t="str">
        <f ca="1">IF(T159="Output","Attività","A"&amp;MID(T159,1,FIND(".",T159)-1)&amp;" - "&amp;INDEX(Riferimenti!$BB$2:$BB$41,V159))</f>
        <v>Attività</v>
      </c>
      <c r="T159" s="2" t="str">
        <f ca="1">IF(OR(W159=FALSE,'Output Progetto'!U159=TRUE),"Output",'Output Progetto'!B159&amp;" - "&amp;'Output Progetto'!D159)</f>
        <v>Output</v>
      </c>
      <c r="U159" s="2" t="str">
        <f ca="1">IF(S159="Attività","Risultato Atteso",VLOOKUP(MID(S159,1,FIND(" ",S159)-1),Riferimenti!$BZ$2:$CE$41,4,0))</f>
        <v>Risultato Atteso</v>
      </c>
      <c r="V159" s="2">
        <f t="shared" si="3"/>
        <v>13</v>
      </c>
      <c r="W159" s="2" t="b">
        <f ca="1">IF(MID(VLOOKUP(MID("A"&amp;MID('Output Progetto'!B159&amp;" - "&amp;'Output Progetto'!D159,1,FIND(".",'Output Progetto'!B159&amp;" - "&amp;'Output Progetto'!D159)-1)&amp;" - "&amp;INDEX(Riferimenti!$BB$2:$BB$41,1),1,FIND(" ","A"&amp;MID('Output Progetto'!B159&amp;" - "&amp;'Output Progetto'!D159,1,FIND(".",'Output Progetto'!B159&amp;" - "&amp;'Output Progetto'!D159)-1)&amp;" - "&amp;INDEX(Riferimenti!$BB$2:$BB$41,1))-1),Riferimenti!$BZ$2:$CE$41,3,0),1,2)="LT",FALSE,TRUE)</f>
        <v>1</v>
      </c>
    </row>
    <row r="160" spans="2:23" ht="12.75" x14ac:dyDescent="0.2">
      <c r="B160" s="42"/>
      <c r="C160" s="42"/>
      <c r="D160" s="42"/>
      <c r="E160" s="64"/>
      <c r="F160" s="64"/>
      <c r="G160" s="42"/>
      <c r="P160" s="2" t="str">
        <f ca="1">IF(S160="Attività","Obiettivi generali",VLOOKUP(MID(S160,1,FIND(" ",S160)-1),Riferimenti!$BZ$2:$CE$41,5,0))</f>
        <v>Obiettivi generali</v>
      </c>
      <c r="Q160" s="2" t="str">
        <f ca="1">IF(S160="Attività","Obiettivi operativi",VLOOKUP(MID(S160,1,FIND(" ",S160)-1),Riferimenti!$BZ$2:$CE$41,6,0))</f>
        <v>Obiettivi operativi</v>
      </c>
      <c r="R160" s="2" t="str">
        <f ca="1">IF(S160="Attività","Linee Intervento",VLOOKUP(MID(S160,1,FIND(" ",S160)-1),Riferimenti!$BZ$2:$CE$41,3,0))</f>
        <v>Linee Intervento</v>
      </c>
      <c r="S160" s="2" t="str">
        <f ca="1">IF(T160="Output","Attività","A"&amp;MID(T160,1,FIND(".",T160)-1)&amp;" - "&amp;INDEX(Riferimenti!$BB$2:$BB$41,V160))</f>
        <v>Attività</v>
      </c>
      <c r="T160" s="2" t="str">
        <f ca="1">IF(OR(W160=FALSE,'Output Progetto'!U160=TRUE),"Output",'Output Progetto'!B160&amp;" - "&amp;'Output Progetto'!D160)</f>
        <v>Output</v>
      </c>
      <c r="U160" s="2" t="str">
        <f ca="1">IF(S160="Attività","Risultato Atteso",VLOOKUP(MID(S160,1,FIND(" ",S160)-1),Riferimenti!$BZ$2:$CE$41,4,0))</f>
        <v>Risultato Atteso</v>
      </c>
      <c r="V160" s="2">
        <f t="shared" si="3"/>
        <v>13</v>
      </c>
      <c r="W160" s="2" t="b">
        <f ca="1">IF(MID(VLOOKUP(MID("A"&amp;MID('Output Progetto'!B160&amp;" - "&amp;'Output Progetto'!D160,1,FIND(".",'Output Progetto'!B160&amp;" - "&amp;'Output Progetto'!D160)-1)&amp;" - "&amp;INDEX(Riferimenti!$BB$2:$BB$41,1),1,FIND(" ","A"&amp;MID('Output Progetto'!B160&amp;" - "&amp;'Output Progetto'!D160,1,FIND(".",'Output Progetto'!B160&amp;" - "&amp;'Output Progetto'!D160)-1)&amp;" - "&amp;INDEX(Riferimenti!$BB$2:$BB$41,1))-1),Riferimenti!$BZ$2:$CE$41,3,0),1,2)="LT",FALSE,TRUE)</f>
        <v>1</v>
      </c>
    </row>
    <row r="161" spans="2:23" ht="12.75" x14ac:dyDescent="0.2">
      <c r="B161" s="42"/>
      <c r="C161" s="42"/>
      <c r="D161" s="42"/>
      <c r="E161" s="64"/>
      <c r="F161" s="64"/>
      <c r="G161" s="42"/>
      <c r="P161" s="2" t="str">
        <f ca="1">IF(S161="Attività","Obiettivi generali",VLOOKUP(MID(S161,1,FIND(" ",S161)-1),Riferimenti!$BZ$2:$CE$41,5,0))</f>
        <v>Obiettivi generali</v>
      </c>
      <c r="Q161" s="2" t="str">
        <f ca="1">IF(S161="Attività","Obiettivi operativi",VLOOKUP(MID(S161,1,FIND(" ",S161)-1),Riferimenti!$BZ$2:$CE$41,6,0))</f>
        <v>Obiettivi operativi</v>
      </c>
      <c r="R161" s="2" t="str">
        <f ca="1">IF(S161="Attività","Linee Intervento",VLOOKUP(MID(S161,1,FIND(" ",S161)-1),Riferimenti!$BZ$2:$CE$41,3,0))</f>
        <v>Linee Intervento</v>
      </c>
      <c r="S161" s="2" t="str">
        <f ca="1">IF(T161="Output","Attività","A"&amp;MID(T161,1,FIND(".",T161)-1)&amp;" - "&amp;INDEX(Riferimenti!$BB$2:$BB$41,V161))</f>
        <v>Attività</v>
      </c>
      <c r="T161" s="2" t="str">
        <f ca="1">IF(OR(W161=FALSE,'Output Progetto'!U161=TRUE),"Output",'Output Progetto'!B161&amp;" - "&amp;'Output Progetto'!D161)</f>
        <v>Output</v>
      </c>
      <c r="U161" s="2" t="str">
        <f ca="1">IF(S161="Attività","Risultato Atteso",VLOOKUP(MID(S161,1,FIND(" ",S161)-1),Riferimenti!$BZ$2:$CE$41,4,0))</f>
        <v>Risultato Atteso</v>
      </c>
      <c r="V161" s="2">
        <f t="shared" si="3"/>
        <v>13</v>
      </c>
      <c r="W161" s="2" t="b">
        <f ca="1">IF(MID(VLOOKUP(MID("A"&amp;MID('Output Progetto'!B161&amp;" - "&amp;'Output Progetto'!D161,1,FIND(".",'Output Progetto'!B161&amp;" - "&amp;'Output Progetto'!D161)-1)&amp;" - "&amp;INDEX(Riferimenti!$BB$2:$BB$41,1),1,FIND(" ","A"&amp;MID('Output Progetto'!B161&amp;" - "&amp;'Output Progetto'!D161,1,FIND(".",'Output Progetto'!B161&amp;" - "&amp;'Output Progetto'!D161)-1)&amp;" - "&amp;INDEX(Riferimenti!$BB$2:$BB$41,1))-1),Riferimenti!$BZ$2:$CE$41,3,0),1,2)="LT",FALSE,TRUE)</f>
        <v>1</v>
      </c>
    </row>
    <row r="162" spans="2:23" ht="12.75" x14ac:dyDescent="0.2">
      <c r="B162" s="42"/>
      <c r="C162" s="42"/>
      <c r="D162" s="42"/>
      <c r="E162" s="64"/>
      <c r="F162" s="64"/>
      <c r="G162" s="42"/>
      <c r="P162" s="2" t="str">
        <f ca="1">IF(S162="Attività","Obiettivi generali",VLOOKUP(MID(S162,1,FIND(" ",S162)-1),Riferimenti!$BZ$2:$CE$41,5,0))</f>
        <v>Obiettivi generali</v>
      </c>
      <c r="Q162" s="2" t="str">
        <f ca="1">IF(S162="Attività","Obiettivi operativi",VLOOKUP(MID(S162,1,FIND(" ",S162)-1),Riferimenti!$BZ$2:$CE$41,6,0))</f>
        <v>Obiettivi operativi</v>
      </c>
      <c r="R162" s="2" t="str">
        <f ca="1">IF(S162="Attività","Linee Intervento",VLOOKUP(MID(S162,1,FIND(" ",S162)-1),Riferimenti!$BZ$2:$CE$41,3,0))</f>
        <v>Linee Intervento</v>
      </c>
      <c r="S162" s="2" t="str">
        <f ca="1">IF(T162="Output","Attività","A"&amp;MID(T162,1,FIND(".",T162)-1)&amp;" - "&amp;INDEX(Riferimenti!$BB$2:$BB$41,V162))</f>
        <v>Attività</v>
      </c>
      <c r="T162" s="2" t="str">
        <f ca="1">IF(OR(W162=FALSE,'Output Progetto'!U162=TRUE),"Output",'Output Progetto'!B162&amp;" - "&amp;'Output Progetto'!D162)</f>
        <v>Output</v>
      </c>
      <c r="U162" s="2" t="str">
        <f ca="1">IF(S162="Attività","Risultato Atteso",VLOOKUP(MID(S162,1,FIND(" ",S162)-1),Riferimenti!$BZ$2:$CE$41,4,0))</f>
        <v>Risultato Atteso</v>
      </c>
      <c r="V162" s="2">
        <f t="shared" si="3"/>
        <v>13</v>
      </c>
      <c r="W162" s="2" t="b">
        <f ca="1">IF(MID(VLOOKUP(MID("A"&amp;MID('Output Progetto'!B162&amp;" - "&amp;'Output Progetto'!D162,1,FIND(".",'Output Progetto'!B162&amp;" - "&amp;'Output Progetto'!D162)-1)&amp;" - "&amp;INDEX(Riferimenti!$BB$2:$BB$41,1),1,FIND(" ","A"&amp;MID('Output Progetto'!B162&amp;" - "&amp;'Output Progetto'!D162,1,FIND(".",'Output Progetto'!B162&amp;" - "&amp;'Output Progetto'!D162)-1)&amp;" - "&amp;INDEX(Riferimenti!$BB$2:$BB$41,1))-1),Riferimenti!$BZ$2:$CE$41,3,0),1,2)="LT",FALSE,TRUE)</f>
        <v>1</v>
      </c>
    </row>
    <row r="163" spans="2:23" ht="12.75" x14ac:dyDescent="0.2">
      <c r="B163" s="42"/>
      <c r="C163" s="42"/>
      <c r="D163" s="42"/>
      <c r="E163" s="64"/>
      <c r="F163" s="64"/>
      <c r="G163" s="42"/>
      <c r="P163" s="2" t="str">
        <f ca="1">IF(S163="Attività","Obiettivi generali",VLOOKUP(MID(S163,1,FIND(" ",S163)-1),Riferimenti!$BZ$2:$CE$41,5,0))</f>
        <v>Obiettivi generali</v>
      </c>
      <c r="Q163" s="2" t="str">
        <f ca="1">IF(S163="Attività","Obiettivi operativi",VLOOKUP(MID(S163,1,FIND(" ",S163)-1),Riferimenti!$BZ$2:$CE$41,6,0))</f>
        <v>Obiettivi operativi</v>
      </c>
      <c r="R163" s="2" t="str">
        <f ca="1">IF(S163="Attività","Linee Intervento",VLOOKUP(MID(S163,1,FIND(" ",S163)-1),Riferimenti!$BZ$2:$CE$41,3,0))</f>
        <v>Linee Intervento</v>
      </c>
      <c r="S163" s="2" t="str">
        <f ca="1">IF(T163="Output","Attività","A"&amp;MID(T163,1,FIND(".",T163)-1)&amp;" - "&amp;INDEX(Riferimenti!$BB$2:$BB$41,V163))</f>
        <v>Attività</v>
      </c>
      <c r="T163" s="2" t="str">
        <f ca="1">IF(OR(W163=FALSE,'Output Progetto'!U163=TRUE),"Output",'Output Progetto'!B163&amp;" - "&amp;'Output Progetto'!D163)</f>
        <v>Output</v>
      </c>
      <c r="U163" s="2" t="str">
        <f ca="1">IF(S163="Attività","Risultato Atteso",VLOOKUP(MID(S163,1,FIND(" ",S163)-1),Riferimenti!$BZ$2:$CE$41,4,0))</f>
        <v>Risultato Atteso</v>
      </c>
      <c r="V163" s="2">
        <f t="shared" si="3"/>
        <v>13</v>
      </c>
      <c r="W163" s="2" t="b">
        <f ca="1">IF(MID(VLOOKUP(MID("A"&amp;MID('Output Progetto'!B163&amp;" - "&amp;'Output Progetto'!D163,1,FIND(".",'Output Progetto'!B163&amp;" - "&amp;'Output Progetto'!D163)-1)&amp;" - "&amp;INDEX(Riferimenti!$BB$2:$BB$41,1),1,FIND(" ","A"&amp;MID('Output Progetto'!B163&amp;" - "&amp;'Output Progetto'!D163,1,FIND(".",'Output Progetto'!B163&amp;" - "&amp;'Output Progetto'!D163)-1)&amp;" - "&amp;INDEX(Riferimenti!$BB$2:$BB$41,1))-1),Riferimenti!$BZ$2:$CE$41,3,0),1,2)="LT",FALSE,TRUE)</f>
        <v>1</v>
      </c>
    </row>
    <row r="164" spans="2:23" ht="12.75" x14ac:dyDescent="0.2">
      <c r="B164" s="42"/>
      <c r="C164" s="42"/>
      <c r="D164" s="42"/>
      <c r="E164" s="64"/>
      <c r="F164" s="64"/>
      <c r="G164" s="42"/>
      <c r="P164" s="2" t="str">
        <f ca="1">IF(S164="Attività","Obiettivi generali",VLOOKUP(MID(S164,1,FIND(" ",S164)-1),Riferimenti!$BZ$2:$CE$41,5,0))</f>
        <v>Obiettivi generali</v>
      </c>
      <c r="Q164" s="2" t="str">
        <f ca="1">IF(S164="Attività","Obiettivi operativi",VLOOKUP(MID(S164,1,FIND(" ",S164)-1),Riferimenti!$BZ$2:$CE$41,6,0))</f>
        <v>Obiettivi operativi</v>
      </c>
      <c r="R164" s="2" t="str">
        <f ca="1">IF(S164="Attività","Linee Intervento",VLOOKUP(MID(S164,1,FIND(" ",S164)-1),Riferimenti!$BZ$2:$CE$41,3,0))</f>
        <v>Linee Intervento</v>
      </c>
      <c r="S164" s="2" t="str">
        <f ca="1">IF(T164="Output","Attività","A"&amp;MID(T164,1,FIND(".",T164)-1)&amp;" - "&amp;INDEX(Riferimenti!$BB$2:$BB$41,V164))</f>
        <v>Attività</v>
      </c>
      <c r="T164" s="2" t="str">
        <f ca="1">IF(OR(W164=FALSE,'Output Progetto'!U164=TRUE),"Output",'Output Progetto'!B164&amp;" - "&amp;'Output Progetto'!D164)</f>
        <v>Output</v>
      </c>
      <c r="U164" s="2" t="str">
        <f ca="1">IF(S164="Attività","Risultato Atteso",VLOOKUP(MID(S164,1,FIND(" ",S164)-1),Riferimenti!$BZ$2:$CE$41,4,0))</f>
        <v>Risultato Atteso</v>
      </c>
      <c r="V164" s="2">
        <f t="shared" si="3"/>
        <v>14</v>
      </c>
      <c r="W164" s="2" t="b">
        <f ca="1">IF(MID(VLOOKUP(MID("A"&amp;MID('Output Progetto'!B164&amp;" - "&amp;'Output Progetto'!D164,1,FIND(".",'Output Progetto'!B164&amp;" - "&amp;'Output Progetto'!D164)-1)&amp;" - "&amp;INDEX(Riferimenti!$BB$2:$BB$41,1),1,FIND(" ","A"&amp;MID('Output Progetto'!B164&amp;" - "&amp;'Output Progetto'!D164,1,FIND(".",'Output Progetto'!B164&amp;" - "&amp;'Output Progetto'!D164)-1)&amp;" - "&amp;INDEX(Riferimenti!$BB$2:$BB$41,1))-1),Riferimenti!$BZ$2:$CE$41,3,0),1,2)="LT",FALSE,TRUE)</f>
        <v>1</v>
      </c>
    </row>
    <row r="165" spans="2:23" ht="12.75" x14ac:dyDescent="0.2">
      <c r="B165" s="42"/>
      <c r="C165" s="42"/>
      <c r="D165" s="42"/>
      <c r="E165" s="64"/>
      <c r="F165" s="64"/>
      <c r="G165" s="42"/>
      <c r="P165" s="2" t="str">
        <f ca="1">IF(S165="Attività","Obiettivi generali",VLOOKUP(MID(S165,1,FIND(" ",S165)-1),Riferimenti!$BZ$2:$CE$41,5,0))</f>
        <v>Obiettivi generali</v>
      </c>
      <c r="Q165" s="2" t="str">
        <f ca="1">IF(S165="Attività","Obiettivi operativi",VLOOKUP(MID(S165,1,FIND(" ",S165)-1),Riferimenti!$BZ$2:$CE$41,6,0))</f>
        <v>Obiettivi operativi</v>
      </c>
      <c r="R165" s="2" t="str">
        <f ca="1">IF(S165="Attività","Linee Intervento",VLOOKUP(MID(S165,1,FIND(" ",S165)-1),Riferimenti!$BZ$2:$CE$41,3,0))</f>
        <v>Linee Intervento</v>
      </c>
      <c r="S165" s="2" t="str">
        <f ca="1">IF(T165="Output","Attività","A"&amp;MID(T165,1,FIND(".",T165)-1)&amp;" - "&amp;INDEX(Riferimenti!$BB$2:$BB$41,V165))</f>
        <v>Attività</v>
      </c>
      <c r="T165" s="2" t="str">
        <f ca="1">IF(OR(W165=FALSE,'Output Progetto'!U165=TRUE),"Output",'Output Progetto'!B165&amp;" - "&amp;'Output Progetto'!D165)</f>
        <v>Output</v>
      </c>
      <c r="U165" s="2" t="str">
        <f ca="1">IF(S165="Attività","Risultato Atteso",VLOOKUP(MID(S165,1,FIND(" ",S165)-1),Riferimenti!$BZ$2:$CE$41,4,0))</f>
        <v>Risultato Atteso</v>
      </c>
      <c r="V165" s="2">
        <f t="shared" si="3"/>
        <v>14</v>
      </c>
      <c r="W165" s="2" t="b">
        <f ca="1">IF(MID(VLOOKUP(MID("A"&amp;MID('Output Progetto'!B165&amp;" - "&amp;'Output Progetto'!D165,1,FIND(".",'Output Progetto'!B165&amp;" - "&amp;'Output Progetto'!D165)-1)&amp;" - "&amp;INDEX(Riferimenti!$BB$2:$BB$41,1),1,FIND(" ","A"&amp;MID('Output Progetto'!B165&amp;" - "&amp;'Output Progetto'!D165,1,FIND(".",'Output Progetto'!B165&amp;" - "&amp;'Output Progetto'!D165)-1)&amp;" - "&amp;INDEX(Riferimenti!$BB$2:$BB$41,1))-1),Riferimenti!$BZ$2:$CE$41,3,0),1,2)="LT",FALSE,TRUE)</f>
        <v>1</v>
      </c>
    </row>
    <row r="166" spans="2:23" ht="12.75" x14ac:dyDescent="0.2">
      <c r="B166" s="42"/>
      <c r="C166" s="42"/>
      <c r="D166" s="42"/>
      <c r="E166" s="64"/>
      <c r="F166" s="64"/>
      <c r="G166" s="42"/>
      <c r="P166" s="2" t="str">
        <f ca="1">IF(S166="Attività","Obiettivi generali",VLOOKUP(MID(S166,1,FIND(" ",S166)-1),Riferimenti!$BZ$2:$CE$41,5,0))</f>
        <v>Obiettivi generali</v>
      </c>
      <c r="Q166" s="2" t="str">
        <f ca="1">IF(S166="Attività","Obiettivi operativi",VLOOKUP(MID(S166,1,FIND(" ",S166)-1),Riferimenti!$BZ$2:$CE$41,6,0))</f>
        <v>Obiettivi operativi</v>
      </c>
      <c r="R166" s="2" t="str">
        <f ca="1">IF(S166="Attività","Linee Intervento",VLOOKUP(MID(S166,1,FIND(" ",S166)-1),Riferimenti!$BZ$2:$CE$41,3,0))</f>
        <v>Linee Intervento</v>
      </c>
      <c r="S166" s="2" t="str">
        <f ca="1">IF(T166="Output","Attività","A"&amp;MID(T166,1,FIND(".",T166)-1)&amp;" - "&amp;INDEX(Riferimenti!$BB$2:$BB$41,V166))</f>
        <v>Attività</v>
      </c>
      <c r="T166" s="2" t="str">
        <f ca="1">IF(OR(W166=FALSE,'Output Progetto'!U166=TRUE),"Output",'Output Progetto'!B166&amp;" - "&amp;'Output Progetto'!D166)</f>
        <v>Output</v>
      </c>
      <c r="U166" s="2" t="str">
        <f ca="1">IF(S166="Attività","Risultato Atteso",VLOOKUP(MID(S166,1,FIND(" ",S166)-1),Riferimenti!$BZ$2:$CE$41,4,0))</f>
        <v>Risultato Atteso</v>
      </c>
      <c r="V166" s="2">
        <f t="shared" si="3"/>
        <v>14</v>
      </c>
      <c r="W166" s="2" t="b">
        <f ca="1">IF(MID(VLOOKUP(MID("A"&amp;MID('Output Progetto'!B166&amp;" - "&amp;'Output Progetto'!D166,1,FIND(".",'Output Progetto'!B166&amp;" - "&amp;'Output Progetto'!D166)-1)&amp;" - "&amp;INDEX(Riferimenti!$BB$2:$BB$41,1),1,FIND(" ","A"&amp;MID('Output Progetto'!B166&amp;" - "&amp;'Output Progetto'!D166,1,FIND(".",'Output Progetto'!B166&amp;" - "&amp;'Output Progetto'!D166)-1)&amp;" - "&amp;INDEX(Riferimenti!$BB$2:$BB$41,1))-1),Riferimenti!$BZ$2:$CE$41,3,0),1,2)="LT",FALSE,TRUE)</f>
        <v>1</v>
      </c>
    </row>
    <row r="167" spans="2:23" ht="12.75" x14ac:dyDescent="0.2">
      <c r="B167" s="42"/>
      <c r="C167" s="42"/>
      <c r="D167" s="42"/>
      <c r="E167" s="64"/>
      <c r="F167" s="64"/>
      <c r="G167" s="42"/>
      <c r="P167" s="2" t="str">
        <f ca="1">IF(S167="Attività","Obiettivi generali",VLOOKUP(MID(S167,1,FIND(" ",S167)-1),Riferimenti!$BZ$2:$CE$41,5,0))</f>
        <v>Obiettivi generali</v>
      </c>
      <c r="Q167" s="2" t="str">
        <f ca="1">IF(S167="Attività","Obiettivi operativi",VLOOKUP(MID(S167,1,FIND(" ",S167)-1),Riferimenti!$BZ$2:$CE$41,6,0))</f>
        <v>Obiettivi operativi</v>
      </c>
      <c r="R167" s="2" t="str">
        <f ca="1">IF(S167="Attività","Linee Intervento",VLOOKUP(MID(S167,1,FIND(" ",S167)-1),Riferimenti!$BZ$2:$CE$41,3,0))</f>
        <v>Linee Intervento</v>
      </c>
      <c r="S167" s="2" t="str">
        <f ca="1">IF(T167="Output","Attività","A"&amp;MID(T167,1,FIND(".",T167)-1)&amp;" - "&amp;INDEX(Riferimenti!$BB$2:$BB$41,V167))</f>
        <v>Attività</v>
      </c>
      <c r="T167" s="2" t="str">
        <f ca="1">IF(OR(W167=FALSE,'Output Progetto'!U167=TRUE),"Output",'Output Progetto'!B167&amp;" - "&amp;'Output Progetto'!D167)</f>
        <v>Output</v>
      </c>
      <c r="U167" s="2" t="str">
        <f ca="1">IF(S167="Attività","Risultato Atteso",VLOOKUP(MID(S167,1,FIND(" ",S167)-1),Riferimenti!$BZ$2:$CE$41,4,0))</f>
        <v>Risultato Atteso</v>
      </c>
      <c r="V167" s="2">
        <f t="shared" si="3"/>
        <v>14</v>
      </c>
      <c r="W167" s="2" t="b">
        <f ca="1">IF(MID(VLOOKUP(MID("A"&amp;MID('Output Progetto'!B167&amp;" - "&amp;'Output Progetto'!D167,1,FIND(".",'Output Progetto'!B167&amp;" - "&amp;'Output Progetto'!D167)-1)&amp;" - "&amp;INDEX(Riferimenti!$BB$2:$BB$41,1),1,FIND(" ","A"&amp;MID('Output Progetto'!B167&amp;" - "&amp;'Output Progetto'!D167,1,FIND(".",'Output Progetto'!B167&amp;" - "&amp;'Output Progetto'!D167)-1)&amp;" - "&amp;INDEX(Riferimenti!$BB$2:$BB$41,1))-1),Riferimenti!$BZ$2:$CE$41,3,0),1,2)="LT",FALSE,TRUE)</f>
        <v>1</v>
      </c>
    </row>
    <row r="168" spans="2:23" ht="12.75" x14ac:dyDescent="0.2">
      <c r="B168" s="42"/>
      <c r="C168" s="42"/>
      <c r="D168" s="42"/>
      <c r="E168" s="64"/>
      <c r="F168" s="64"/>
      <c r="G168" s="42"/>
      <c r="P168" s="2" t="str">
        <f ca="1">IF(S168="Attività","Obiettivi generali",VLOOKUP(MID(S168,1,FIND(" ",S168)-1),Riferimenti!$BZ$2:$CE$41,5,0))</f>
        <v>Obiettivi generali</v>
      </c>
      <c r="Q168" s="2" t="str">
        <f ca="1">IF(S168="Attività","Obiettivi operativi",VLOOKUP(MID(S168,1,FIND(" ",S168)-1),Riferimenti!$BZ$2:$CE$41,6,0))</f>
        <v>Obiettivi operativi</v>
      </c>
      <c r="R168" s="2" t="str">
        <f ca="1">IF(S168="Attività","Linee Intervento",VLOOKUP(MID(S168,1,FIND(" ",S168)-1),Riferimenti!$BZ$2:$CE$41,3,0))</f>
        <v>Linee Intervento</v>
      </c>
      <c r="S168" s="2" t="str">
        <f ca="1">IF(T168="Output","Attività","A"&amp;MID(T168,1,FIND(".",T168)-1)&amp;" - "&amp;INDEX(Riferimenti!$BB$2:$BB$41,V168))</f>
        <v>Attività</v>
      </c>
      <c r="T168" s="2" t="str">
        <f ca="1">IF(OR(W168=FALSE,'Output Progetto'!U168=TRUE),"Output",'Output Progetto'!B168&amp;" - "&amp;'Output Progetto'!D168)</f>
        <v>Output</v>
      </c>
      <c r="U168" s="2" t="str">
        <f ca="1">IF(S168="Attività","Risultato Atteso",VLOOKUP(MID(S168,1,FIND(" ",S168)-1),Riferimenti!$BZ$2:$CE$41,4,0))</f>
        <v>Risultato Atteso</v>
      </c>
      <c r="V168" s="2">
        <f t="shared" si="3"/>
        <v>14</v>
      </c>
      <c r="W168" s="2" t="b">
        <f ca="1">IF(MID(VLOOKUP(MID("A"&amp;MID('Output Progetto'!B168&amp;" - "&amp;'Output Progetto'!D168,1,FIND(".",'Output Progetto'!B168&amp;" - "&amp;'Output Progetto'!D168)-1)&amp;" - "&amp;INDEX(Riferimenti!$BB$2:$BB$41,1),1,FIND(" ","A"&amp;MID('Output Progetto'!B168&amp;" - "&amp;'Output Progetto'!D168,1,FIND(".",'Output Progetto'!B168&amp;" - "&amp;'Output Progetto'!D168)-1)&amp;" - "&amp;INDEX(Riferimenti!$BB$2:$BB$41,1))-1),Riferimenti!$BZ$2:$CE$41,3,0),1,2)="LT",FALSE,TRUE)</f>
        <v>1</v>
      </c>
    </row>
    <row r="169" spans="2:23" ht="12.75" x14ac:dyDescent="0.2">
      <c r="B169" s="42"/>
      <c r="C169" s="42"/>
      <c r="D169" s="42"/>
      <c r="E169" s="64"/>
      <c r="F169" s="64"/>
      <c r="G169" s="42"/>
      <c r="P169" s="2" t="str">
        <f ca="1">IF(S169="Attività","Obiettivi generali",VLOOKUP(MID(S169,1,FIND(" ",S169)-1),Riferimenti!$BZ$2:$CE$41,5,0))</f>
        <v>Obiettivi generali</v>
      </c>
      <c r="Q169" s="2" t="str">
        <f ca="1">IF(S169="Attività","Obiettivi operativi",VLOOKUP(MID(S169,1,FIND(" ",S169)-1),Riferimenti!$BZ$2:$CE$41,6,0))</f>
        <v>Obiettivi operativi</v>
      </c>
      <c r="R169" s="2" t="str">
        <f ca="1">IF(S169="Attività","Linee Intervento",VLOOKUP(MID(S169,1,FIND(" ",S169)-1),Riferimenti!$BZ$2:$CE$41,3,0))</f>
        <v>Linee Intervento</v>
      </c>
      <c r="S169" s="2" t="str">
        <f ca="1">IF(T169="Output","Attività","A"&amp;MID(T169,1,FIND(".",T169)-1)&amp;" - "&amp;INDEX(Riferimenti!$BB$2:$BB$41,V169))</f>
        <v>Attività</v>
      </c>
      <c r="T169" s="2" t="str">
        <f ca="1">IF(OR(W169=FALSE,'Output Progetto'!U169=TRUE),"Output",'Output Progetto'!B169&amp;" - "&amp;'Output Progetto'!D169)</f>
        <v>Output</v>
      </c>
      <c r="U169" s="2" t="str">
        <f ca="1">IF(S169="Attività","Risultato Atteso",VLOOKUP(MID(S169,1,FIND(" ",S169)-1),Riferimenti!$BZ$2:$CE$41,4,0))</f>
        <v>Risultato Atteso</v>
      </c>
      <c r="V169" s="2">
        <f t="shared" si="3"/>
        <v>14</v>
      </c>
      <c r="W169" s="2" t="b">
        <f ca="1">IF(MID(VLOOKUP(MID("A"&amp;MID('Output Progetto'!B169&amp;" - "&amp;'Output Progetto'!D169,1,FIND(".",'Output Progetto'!B169&amp;" - "&amp;'Output Progetto'!D169)-1)&amp;" - "&amp;INDEX(Riferimenti!$BB$2:$BB$41,1),1,FIND(" ","A"&amp;MID('Output Progetto'!B169&amp;" - "&amp;'Output Progetto'!D169,1,FIND(".",'Output Progetto'!B169&amp;" - "&amp;'Output Progetto'!D169)-1)&amp;" - "&amp;INDEX(Riferimenti!$BB$2:$BB$41,1))-1),Riferimenti!$BZ$2:$CE$41,3,0),1,2)="LT",FALSE,TRUE)</f>
        <v>1</v>
      </c>
    </row>
    <row r="170" spans="2:23" ht="12.75" x14ac:dyDescent="0.2">
      <c r="B170" s="42"/>
      <c r="C170" s="42"/>
      <c r="D170" s="42"/>
      <c r="E170" s="64"/>
      <c r="F170" s="64"/>
      <c r="G170" s="42"/>
      <c r="P170" s="2" t="str">
        <f ca="1">IF(S170="Attività","Obiettivi generali",VLOOKUP(MID(S170,1,FIND(" ",S170)-1),Riferimenti!$BZ$2:$CE$41,5,0))</f>
        <v>Obiettivi generali</v>
      </c>
      <c r="Q170" s="2" t="str">
        <f ca="1">IF(S170="Attività","Obiettivi operativi",VLOOKUP(MID(S170,1,FIND(" ",S170)-1),Riferimenti!$BZ$2:$CE$41,6,0))</f>
        <v>Obiettivi operativi</v>
      </c>
      <c r="R170" s="2" t="str">
        <f ca="1">IF(S170="Attività","Linee Intervento",VLOOKUP(MID(S170,1,FIND(" ",S170)-1),Riferimenti!$BZ$2:$CE$41,3,0))</f>
        <v>Linee Intervento</v>
      </c>
      <c r="S170" s="2" t="str">
        <f ca="1">IF(T170="Output","Attività","A"&amp;MID(T170,1,FIND(".",T170)-1)&amp;" - "&amp;INDEX(Riferimenti!$BB$2:$BB$41,V170))</f>
        <v>Attività</v>
      </c>
      <c r="T170" s="2" t="str">
        <f ca="1">IF(OR(W170=FALSE,'Output Progetto'!U170=TRUE),"Output",'Output Progetto'!B170&amp;" - "&amp;'Output Progetto'!D170)</f>
        <v>Output</v>
      </c>
      <c r="U170" s="2" t="str">
        <f ca="1">IF(S170="Attività","Risultato Atteso",VLOOKUP(MID(S170,1,FIND(" ",S170)-1),Riferimenti!$BZ$2:$CE$41,4,0))</f>
        <v>Risultato Atteso</v>
      </c>
      <c r="V170" s="2">
        <f t="shared" si="3"/>
        <v>14</v>
      </c>
      <c r="W170" s="2" t="b">
        <f ca="1">IF(MID(VLOOKUP(MID("A"&amp;MID('Output Progetto'!B170&amp;" - "&amp;'Output Progetto'!D170,1,FIND(".",'Output Progetto'!B170&amp;" - "&amp;'Output Progetto'!D170)-1)&amp;" - "&amp;INDEX(Riferimenti!$BB$2:$BB$41,1),1,FIND(" ","A"&amp;MID('Output Progetto'!B170&amp;" - "&amp;'Output Progetto'!D170,1,FIND(".",'Output Progetto'!B170&amp;" - "&amp;'Output Progetto'!D170)-1)&amp;" - "&amp;INDEX(Riferimenti!$BB$2:$BB$41,1))-1),Riferimenti!$BZ$2:$CE$41,3,0),1,2)="LT",FALSE,TRUE)</f>
        <v>1</v>
      </c>
    </row>
    <row r="171" spans="2:23" ht="12.75" x14ac:dyDescent="0.2">
      <c r="B171" s="42"/>
      <c r="C171" s="42"/>
      <c r="D171" s="42"/>
      <c r="E171" s="64"/>
      <c r="F171" s="64"/>
      <c r="G171" s="42"/>
      <c r="P171" s="2" t="str">
        <f ca="1">IF(S171="Attività","Obiettivi generali",VLOOKUP(MID(S171,1,FIND(" ",S171)-1),Riferimenti!$BZ$2:$CE$41,5,0))</f>
        <v>Obiettivi generali</v>
      </c>
      <c r="Q171" s="2" t="str">
        <f ca="1">IF(S171="Attività","Obiettivi operativi",VLOOKUP(MID(S171,1,FIND(" ",S171)-1),Riferimenti!$BZ$2:$CE$41,6,0))</f>
        <v>Obiettivi operativi</v>
      </c>
      <c r="R171" s="2" t="str">
        <f ca="1">IF(S171="Attività","Linee Intervento",VLOOKUP(MID(S171,1,FIND(" ",S171)-1),Riferimenti!$BZ$2:$CE$41,3,0))</f>
        <v>Linee Intervento</v>
      </c>
      <c r="S171" s="2" t="str">
        <f ca="1">IF(T171="Output","Attività","A"&amp;MID(T171,1,FIND(".",T171)-1)&amp;" - "&amp;INDEX(Riferimenti!$BB$2:$BB$41,V171))</f>
        <v>Attività</v>
      </c>
      <c r="T171" s="2" t="str">
        <f ca="1">IF(OR(W171=FALSE,'Output Progetto'!U171=TRUE),"Output",'Output Progetto'!B171&amp;" - "&amp;'Output Progetto'!D171)</f>
        <v>Output</v>
      </c>
      <c r="U171" s="2" t="str">
        <f ca="1">IF(S171="Attività","Risultato Atteso",VLOOKUP(MID(S171,1,FIND(" ",S171)-1),Riferimenti!$BZ$2:$CE$41,4,0))</f>
        <v>Risultato Atteso</v>
      </c>
      <c r="V171" s="2">
        <f t="shared" si="3"/>
        <v>14</v>
      </c>
      <c r="W171" s="2" t="b">
        <f ca="1">IF(MID(VLOOKUP(MID("A"&amp;MID('Output Progetto'!B171&amp;" - "&amp;'Output Progetto'!D171,1,FIND(".",'Output Progetto'!B171&amp;" - "&amp;'Output Progetto'!D171)-1)&amp;" - "&amp;INDEX(Riferimenti!$BB$2:$BB$41,1),1,FIND(" ","A"&amp;MID('Output Progetto'!B171&amp;" - "&amp;'Output Progetto'!D171,1,FIND(".",'Output Progetto'!B171&amp;" - "&amp;'Output Progetto'!D171)-1)&amp;" - "&amp;INDEX(Riferimenti!$BB$2:$BB$41,1))-1),Riferimenti!$BZ$2:$CE$41,3,0),1,2)="LT",FALSE,TRUE)</f>
        <v>1</v>
      </c>
    </row>
    <row r="172" spans="2:23" ht="12.75" x14ac:dyDescent="0.2">
      <c r="B172" s="42"/>
      <c r="C172" s="42"/>
      <c r="D172" s="42"/>
      <c r="E172" s="64"/>
      <c r="F172" s="64"/>
      <c r="G172" s="42"/>
      <c r="P172" s="2" t="str">
        <f ca="1">IF(S172="Attività","Obiettivi generali",VLOOKUP(MID(S172,1,FIND(" ",S172)-1),Riferimenti!$BZ$2:$CE$41,5,0))</f>
        <v>Obiettivi generali</v>
      </c>
      <c r="Q172" s="2" t="str">
        <f ca="1">IF(S172="Attività","Obiettivi operativi",VLOOKUP(MID(S172,1,FIND(" ",S172)-1),Riferimenti!$BZ$2:$CE$41,6,0))</f>
        <v>Obiettivi operativi</v>
      </c>
      <c r="R172" s="2" t="str">
        <f ca="1">IF(S172="Attività","Linee Intervento",VLOOKUP(MID(S172,1,FIND(" ",S172)-1),Riferimenti!$BZ$2:$CE$41,3,0))</f>
        <v>Linee Intervento</v>
      </c>
      <c r="S172" s="2" t="str">
        <f ca="1">IF(T172="Output","Attività","A"&amp;MID(T172,1,FIND(".",T172)-1)&amp;" - "&amp;INDEX(Riferimenti!$BB$2:$BB$41,V172))</f>
        <v>Attività</v>
      </c>
      <c r="T172" s="2" t="str">
        <f ca="1">IF(OR(W172=FALSE,'Output Progetto'!U172=TRUE),"Output",'Output Progetto'!B172&amp;" - "&amp;'Output Progetto'!D172)</f>
        <v>Output</v>
      </c>
      <c r="U172" s="2" t="str">
        <f ca="1">IF(S172="Attività","Risultato Atteso",VLOOKUP(MID(S172,1,FIND(" ",S172)-1),Riferimenti!$BZ$2:$CE$41,4,0))</f>
        <v>Risultato Atteso</v>
      </c>
      <c r="V172" s="2">
        <f t="shared" si="3"/>
        <v>14</v>
      </c>
      <c r="W172" s="2" t="b">
        <f ca="1">IF(MID(VLOOKUP(MID("A"&amp;MID('Output Progetto'!B172&amp;" - "&amp;'Output Progetto'!D172,1,FIND(".",'Output Progetto'!B172&amp;" - "&amp;'Output Progetto'!D172)-1)&amp;" - "&amp;INDEX(Riferimenti!$BB$2:$BB$41,1),1,FIND(" ","A"&amp;MID('Output Progetto'!B172&amp;" - "&amp;'Output Progetto'!D172,1,FIND(".",'Output Progetto'!B172&amp;" - "&amp;'Output Progetto'!D172)-1)&amp;" - "&amp;INDEX(Riferimenti!$BB$2:$BB$41,1))-1),Riferimenti!$BZ$2:$CE$41,3,0),1,2)="LT",FALSE,TRUE)</f>
        <v>1</v>
      </c>
    </row>
    <row r="173" spans="2:23" ht="12.75" x14ac:dyDescent="0.2">
      <c r="B173" s="42"/>
      <c r="C173" s="42"/>
      <c r="D173" s="42"/>
      <c r="E173" s="64"/>
      <c r="F173" s="64"/>
      <c r="G173" s="42"/>
      <c r="P173" s="2" t="str">
        <f ca="1">IF(S173="Attività","Obiettivi generali",VLOOKUP(MID(S173,1,FIND(" ",S173)-1),Riferimenti!$BZ$2:$CE$41,5,0))</f>
        <v>Obiettivi generali</v>
      </c>
      <c r="Q173" s="2" t="str">
        <f ca="1">IF(S173="Attività","Obiettivi operativi",VLOOKUP(MID(S173,1,FIND(" ",S173)-1),Riferimenti!$BZ$2:$CE$41,6,0))</f>
        <v>Obiettivi operativi</v>
      </c>
      <c r="R173" s="2" t="str">
        <f ca="1">IF(S173="Attività","Linee Intervento",VLOOKUP(MID(S173,1,FIND(" ",S173)-1),Riferimenti!$BZ$2:$CE$41,3,0))</f>
        <v>Linee Intervento</v>
      </c>
      <c r="S173" s="2" t="str">
        <f ca="1">IF(T173="Output","Attività","A"&amp;MID(T173,1,FIND(".",T173)-1)&amp;" - "&amp;INDEX(Riferimenti!$BB$2:$BB$41,V173))</f>
        <v>Attività</v>
      </c>
      <c r="T173" s="2" t="str">
        <f ca="1">IF(OR(W173=FALSE,'Output Progetto'!U173=TRUE),"Output",'Output Progetto'!B173&amp;" - "&amp;'Output Progetto'!D173)</f>
        <v>Output</v>
      </c>
      <c r="U173" s="2" t="str">
        <f ca="1">IF(S173="Attività","Risultato Atteso",VLOOKUP(MID(S173,1,FIND(" ",S173)-1),Riferimenti!$BZ$2:$CE$41,4,0))</f>
        <v>Risultato Atteso</v>
      </c>
      <c r="V173" s="2">
        <f t="shared" si="3"/>
        <v>14</v>
      </c>
      <c r="W173" s="2" t="b">
        <f ca="1">IF(MID(VLOOKUP(MID("A"&amp;MID('Output Progetto'!B173&amp;" - "&amp;'Output Progetto'!D173,1,FIND(".",'Output Progetto'!B173&amp;" - "&amp;'Output Progetto'!D173)-1)&amp;" - "&amp;INDEX(Riferimenti!$BB$2:$BB$41,1),1,FIND(" ","A"&amp;MID('Output Progetto'!B173&amp;" - "&amp;'Output Progetto'!D173,1,FIND(".",'Output Progetto'!B173&amp;" - "&amp;'Output Progetto'!D173)-1)&amp;" - "&amp;INDEX(Riferimenti!$BB$2:$BB$41,1))-1),Riferimenti!$BZ$2:$CE$41,3,0),1,2)="LT",FALSE,TRUE)</f>
        <v>1</v>
      </c>
    </row>
    <row r="174" spans="2:23" ht="12.75" x14ac:dyDescent="0.2">
      <c r="B174" s="42"/>
      <c r="C174" s="42"/>
      <c r="D174" s="42"/>
      <c r="E174" s="64"/>
      <c r="F174" s="64"/>
      <c r="G174" s="42"/>
      <c r="P174" s="2" t="str">
        <f ca="1">IF(S174="Attività","Obiettivi generali",VLOOKUP(MID(S174,1,FIND(" ",S174)-1),Riferimenti!$BZ$2:$CE$41,5,0))</f>
        <v>Obiettivi generali</v>
      </c>
      <c r="Q174" s="2" t="str">
        <f ca="1">IF(S174="Attività","Obiettivi operativi",VLOOKUP(MID(S174,1,FIND(" ",S174)-1),Riferimenti!$BZ$2:$CE$41,6,0))</f>
        <v>Obiettivi operativi</v>
      </c>
      <c r="R174" s="2" t="str">
        <f ca="1">IF(S174="Attività","Linee Intervento",VLOOKUP(MID(S174,1,FIND(" ",S174)-1),Riferimenti!$BZ$2:$CE$41,3,0))</f>
        <v>Linee Intervento</v>
      </c>
      <c r="S174" s="2" t="str">
        <f ca="1">IF(T174="Output","Attività","A"&amp;MID(T174,1,FIND(".",T174)-1)&amp;" - "&amp;INDEX(Riferimenti!$BB$2:$BB$41,V174))</f>
        <v>Attività</v>
      </c>
      <c r="T174" s="2" t="str">
        <f ca="1">IF(OR(W174=FALSE,'Output Progetto'!U174=TRUE),"Output",'Output Progetto'!B174&amp;" - "&amp;'Output Progetto'!D174)</f>
        <v>Output</v>
      </c>
      <c r="U174" s="2" t="str">
        <f ca="1">IF(S174="Attività","Risultato Atteso",VLOOKUP(MID(S174,1,FIND(" ",S174)-1),Riferimenti!$BZ$2:$CE$41,4,0))</f>
        <v>Risultato Atteso</v>
      </c>
      <c r="V174" s="2">
        <f t="shared" si="3"/>
        <v>14</v>
      </c>
      <c r="W174" s="2" t="b">
        <f ca="1">IF(MID(VLOOKUP(MID("A"&amp;MID('Output Progetto'!B174&amp;" - "&amp;'Output Progetto'!D174,1,FIND(".",'Output Progetto'!B174&amp;" - "&amp;'Output Progetto'!D174)-1)&amp;" - "&amp;INDEX(Riferimenti!$BB$2:$BB$41,1),1,FIND(" ","A"&amp;MID('Output Progetto'!B174&amp;" - "&amp;'Output Progetto'!D174,1,FIND(".",'Output Progetto'!B174&amp;" - "&amp;'Output Progetto'!D174)-1)&amp;" - "&amp;INDEX(Riferimenti!$BB$2:$BB$41,1))-1),Riferimenti!$BZ$2:$CE$41,3,0),1,2)="LT",FALSE,TRUE)</f>
        <v>1</v>
      </c>
    </row>
    <row r="175" spans="2:23" ht="12.75" x14ac:dyDescent="0.2">
      <c r="B175" s="42"/>
      <c r="C175" s="42"/>
      <c r="D175" s="42"/>
      <c r="E175" s="64"/>
      <c r="F175" s="64"/>
      <c r="G175" s="42"/>
      <c r="P175" s="2" t="str">
        <f ca="1">IF(S175="Attività","Obiettivi generali",VLOOKUP(MID(S175,1,FIND(" ",S175)-1),Riferimenti!$BZ$2:$CE$41,5,0))</f>
        <v>Obiettivi generali</v>
      </c>
      <c r="Q175" s="2" t="str">
        <f ca="1">IF(S175="Attività","Obiettivi operativi",VLOOKUP(MID(S175,1,FIND(" ",S175)-1),Riferimenti!$BZ$2:$CE$41,6,0))</f>
        <v>Obiettivi operativi</v>
      </c>
      <c r="R175" s="2" t="str">
        <f ca="1">IF(S175="Attività","Linee Intervento",VLOOKUP(MID(S175,1,FIND(" ",S175)-1),Riferimenti!$BZ$2:$CE$41,3,0))</f>
        <v>Linee Intervento</v>
      </c>
      <c r="S175" s="2" t="str">
        <f ca="1">IF(T175="Output","Attività","A"&amp;MID(T175,1,FIND(".",T175)-1)&amp;" - "&amp;INDEX(Riferimenti!$BB$2:$BB$41,V175))</f>
        <v>Attività</v>
      </c>
      <c r="T175" s="2" t="str">
        <f ca="1">IF(OR(W175=FALSE,'Output Progetto'!U175=TRUE),"Output",'Output Progetto'!B175&amp;" - "&amp;'Output Progetto'!D175)</f>
        <v>Output</v>
      </c>
      <c r="U175" s="2" t="str">
        <f ca="1">IF(S175="Attività","Risultato Atteso",VLOOKUP(MID(S175,1,FIND(" ",S175)-1),Riferimenti!$BZ$2:$CE$41,4,0))</f>
        <v>Risultato Atteso</v>
      </c>
      <c r="V175" s="2">
        <f t="shared" si="3"/>
        <v>14</v>
      </c>
      <c r="W175" s="2" t="b">
        <f ca="1">IF(MID(VLOOKUP(MID("A"&amp;MID('Output Progetto'!B175&amp;" - "&amp;'Output Progetto'!D175,1,FIND(".",'Output Progetto'!B175&amp;" - "&amp;'Output Progetto'!D175)-1)&amp;" - "&amp;INDEX(Riferimenti!$BB$2:$BB$41,1),1,FIND(" ","A"&amp;MID('Output Progetto'!B175&amp;" - "&amp;'Output Progetto'!D175,1,FIND(".",'Output Progetto'!B175&amp;" - "&amp;'Output Progetto'!D175)-1)&amp;" - "&amp;INDEX(Riferimenti!$BB$2:$BB$41,1))-1),Riferimenti!$BZ$2:$CE$41,3,0),1,2)="LT",FALSE,TRUE)</f>
        <v>1</v>
      </c>
    </row>
    <row r="176" spans="2:23" ht="12.75" x14ac:dyDescent="0.2">
      <c r="B176" s="42"/>
      <c r="C176" s="42"/>
      <c r="D176" s="42"/>
      <c r="E176" s="64"/>
      <c r="F176" s="64"/>
      <c r="G176" s="42"/>
      <c r="P176" s="2" t="str">
        <f ca="1">IF(S176="Attività","Obiettivi generali",VLOOKUP(MID(S176,1,FIND(" ",S176)-1),Riferimenti!$BZ$2:$CE$41,5,0))</f>
        <v>Obiettivi generali</v>
      </c>
      <c r="Q176" s="2" t="str">
        <f ca="1">IF(S176="Attività","Obiettivi operativi",VLOOKUP(MID(S176,1,FIND(" ",S176)-1),Riferimenti!$BZ$2:$CE$41,6,0))</f>
        <v>Obiettivi operativi</v>
      </c>
      <c r="R176" s="2" t="str">
        <f ca="1">IF(S176="Attività","Linee Intervento",VLOOKUP(MID(S176,1,FIND(" ",S176)-1),Riferimenti!$BZ$2:$CE$41,3,0))</f>
        <v>Linee Intervento</v>
      </c>
      <c r="S176" s="2" t="str">
        <f ca="1">IF(T176="Output","Attività","A"&amp;MID(T176,1,FIND(".",T176)-1)&amp;" - "&amp;INDEX(Riferimenti!$BB$2:$BB$41,V176))</f>
        <v>Attività</v>
      </c>
      <c r="T176" s="2" t="str">
        <f ca="1">IF(OR(W176=FALSE,'Output Progetto'!U176=TRUE),"Output",'Output Progetto'!B176&amp;" - "&amp;'Output Progetto'!D176)</f>
        <v>Output</v>
      </c>
      <c r="U176" s="2" t="str">
        <f ca="1">IF(S176="Attività","Risultato Atteso",VLOOKUP(MID(S176,1,FIND(" ",S176)-1),Riferimenti!$BZ$2:$CE$41,4,0))</f>
        <v>Risultato Atteso</v>
      </c>
      <c r="V176" s="2">
        <f t="shared" si="3"/>
        <v>15</v>
      </c>
      <c r="W176" s="2" t="b">
        <f ca="1">IF(MID(VLOOKUP(MID("A"&amp;MID('Output Progetto'!B176&amp;" - "&amp;'Output Progetto'!D176,1,FIND(".",'Output Progetto'!B176&amp;" - "&amp;'Output Progetto'!D176)-1)&amp;" - "&amp;INDEX(Riferimenti!$BB$2:$BB$41,1),1,FIND(" ","A"&amp;MID('Output Progetto'!B176&amp;" - "&amp;'Output Progetto'!D176,1,FIND(".",'Output Progetto'!B176&amp;" - "&amp;'Output Progetto'!D176)-1)&amp;" - "&amp;INDEX(Riferimenti!$BB$2:$BB$41,1))-1),Riferimenti!$BZ$2:$CE$41,3,0),1,2)="LT",FALSE,TRUE)</f>
        <v>1</v>
      </c>
    </row>
    <row r="177" spans="2:23" ht="12.75" x14ac:dyDescent="0.2">
      <c r="B177" s="42"/>
      <c r="C177" s="42"/>
      <c r="D177" s="42"/>
      <c r="E177" s="64"/>
      <c r="F177" s="64"/>
      <c r="G177" s="42"/>
      <c r="P177" s="2" t="str">
        <f ca="1">IF(S177="Attività","Obiettivi generali",VLOOKUP(MID(S177,1,FIND(" ",S177)-1),Riferimenti!$BZ$2:$CE$41,5,0))</f>
        <v>Obiettivi generali</v>
      </c>
      <c r="Q177" s="2" t="str">
        <f ca="1">IF(S177="Attività","Obiettivi operativi",VLOOKUP(MID(S177,1,FIND(" ",S177)-1),Riferimenti!$BZ$2:$CE$41,6,0))</f>
        <v>Obiettivi operativi</v>
      </c>
      <c r="R177" s="2" t="str">
        <f ca="1">IF(S177="Attività","Linee Intervento",VLOOKUP(MID(S177,1,FIND(" ",S177)-1),Riferimenti!$BZ$2:$CE$41,3,0))</f>
        <v>Linee Intervento</v>
      </c>
      <c r="S177" s="2" t="str">
        <f ca="1">IF(T177="Output","Attività","A"&amp;MID(T177,1,FIND(".",T177)-1)&amp;" - "&amp;INDEX(Riferimenti!$BB$2:$BB$41,V177))</f>
        <v>Attività</v>
      </c>
      <c r="T177" s="2" t="str">
        <f ca="1">IF(OR(W177=FALSE,'Output Progetto'!U177=TRUE),"Output",'Output Progetto'!B177&amp;" - "&amp;'Output Progetto'!D177)</f>
        <v>Output</v>
      </c>
      <c r="U177" s="2" t="str">
        <f ca="1">IF(S177="Attività","Risultato Atteso",VLOOKUP(MID(S177,1,FIND(" ",S177)-1),Riferimenti!$BZ$2:$CE$41,4,0))</f>
        <v>Risultato Atteso</v>
      </c>
      <c r="V177" s="2">
        <f t="shared" si="3"/>
        <v>15</v>
      </c>
      <c r="W177" s="2" t="b">
        <f ca="1">IF(MID(VLOOKUP(MID("A"&amp;MID('Output Progetto'!B177&amp;" - "&amp;'Output Progetto'!D177,1,FIND(".",'Output Progetto'!B177&amp;" - "&amp;'Output Progetto'!D177)-1)&amp;" - "&amp;INDEX(Riferimenti!$BB$2:$BB$41,1),1,FIND(" ","A"&amp;MID('Output Progetto'!B177&amp;" - "&amp;'Output Progetto'!D177,1,FIND(".",'Output Progetto'!B177&amp;" - "&amp;'Output Progetto'!D177)-1)&amp;" - "&amp;INDEX(Riferimenti!$BB$2:$BB$41,1))-1),Riferimenti!$BZ$2:$CE$41,3,0),1,2)="LT",FALSE,TRUE)</f>
        <v>1</v>
      </c>
    </row>
    <row r="178" spans="2:23" ht="12.75" x14ac:dyDescent="0.2">
      <c r="B178" s="42"/>
      <c r="C178" s="42"/>
      <c r="D178" s="42"/>
      <c r="E178" s="64"/>
      <c r="F178" s="64"/>
      <c r="G178" s="42"/>
      <c r="P178" s="2" t="str">
        <f ca="1">IF(S178="Attività","Obiettivi generali",VLOOKUP(MID(S178,1,FIND(" ",S178)-1),Riferimenti!$BZ$2:$CE$41,5,0))</f>
        <v>Obiettivi generali</v>
      </c>
      <c r="Q178" s="2" t="str">
        <f ca="1">IF(S178="Attività","Obiettivi operativi",VLOOKUP(MID(S178,1,FIND(" ",S178)-1),Riferimenti!$BZ$2:$CE$41,6,0))</f>
        <v>Obiettivi operativi</v>
      </c>
      <c r="R178" s="2" t="str">
        <f ca="1">IF(S178="Attività","Linee Intervento",VLOOKUP(MID(S178,1,FIND(" ",S178)-1),Riferimenti!$BZ$2:$CE$41,3,0))</f>
        <v>Linee Intervento</v>
      </c>
      <c r="S178" s="2" t="str">
        <f ca="1">IF(T178="Output","Attività","A"&amp;MID(T178,1,FIND(".",T178)-1)&amp;" - "&amp;INDEX(Riferimenti!$BB$2:$BB$41,V178))</f>
        <v>Attività</v>
      </c>
      <c r="T178" s="2" t="str">
        <f ca="1">IF(OR(W178=FALSE,'Output Progetto'!U178=TRUE),"Output",'Output Progetto'!B178&amp;" - "&amp;'Output Progetto'!D178)</f>
        <v>Output</v>
      </c>
      <c r="U178" s="2" t="str">
        <f ca="1">IF(S178="Attività","Risultato Atteso",VLOOKUP(MID(S178,1,FIND(" ",S178)-1),Riferimenti!$BZ$2:$CE$41,4,0))</f>
        <v>Risultato Atteso</v>
      </c>
      <c r="V178" s="2">
        <f t="shared" si="3"/>
        <v>15</v>
      </c>
      <c r="W178" s="2" t="b">
        <f ca="1">IF(MID(VLOOKUP(MID("A"&amp;MID('Output Progetto'!B178&amp;" - "&amp;'Output Progetto'!D178,1,FIND(".",'Output Progetto'!B178&amp;" - "&amp;'Output Progetto'!D178)-1)&amp;" - "&amp;INDEX(Riferimenti!$BB$2:$BB$41,1),1,FIND(" ","A"&amp;MID('Output Progetto'!B178&amp;" - "&amp;'Output Progetto'!D178,1,FIND(".",'Output Progetto'!B178&amp;" - "&amp;'Output Progetto'!D178)-1)&amp;" - "&amp;INDEX(Riferimenti!$BB$2:$BB$41,1))-1),Riferimenti!$BZ$2:$CE$41,3,0),1,2)="LT",FALSE,TRUE)</f>
        <v>1</v>
      </c>
    </row>
    <row r="179" spans="2:23" ht="12.75" x14ac:dyDescent="0.2">
      <c r="B179" s="42"/>
      <c r="C179" s="42"/>
      <c r="D179" s="42"/>
      <c r="E179" s="64"/>
      <c r="F179" s="64"/>
      <c r="G179" s="42"/>
      <c r="P179" s="2" t="str">
        <f ca="1">IF(S179="Attività","Obiettivi generali",VLOOKUP(MID(S179,1,FIND(" ",S179)-1),Riferimenti!$BZ$2:$CE$41,5,0))</f>
        <v>Obiettivi generali</v>
      </c>
      <c r="Q179" s="2" t="str">
        <f ca="1">IF(S179="Attività","Obiettivi operativi",VLOOKUP(MID(S179,1,FIND(" ",S179)-1),Riferimenti!$BZ$2:$CE$41,6,0))</f>
        <v>Obiettivi operativi</v>
      </c>
      <c r="R179" s="2" t="str">
        <f ca="1">IF(S179="Attività","Linee Intervento",VLOOKUP(MID(S179,1,FIND(" ",S179)-1),Riferimenti!$BZ$2:$CE$41,3,0))</f>
        <v>Linee Intervento</v>
      </c>
      <c r="S179" s="2" t="str">
        <f ca="1">IF(T179="Output","Attività","A"&amp;MID(T179,1,FIND(".",T179)-1)&amp;" - "&amp;INDEX(Riferimenti!$BB$2:$BB$41,V179))</f>
        <v>Attività</v>
      </c>
      <c r="T179" s="2" t="str">
        <f ca="1">IF(OR(W179=FALSE,'Output Progetto'!U179=TRUE),"Output",'Output Progetto'!B179&amp;" - "&amp;'Output Progetto'!D179)</f>
        <v>Output</v>
      </c>
      <c r="U179" s="2" t="str">
        <f ca="1">IF(S179="Attività","Risultato Atteso",VLOOKUP(MID(S179,1,FIND(" ",S179)-1),Riferimenti!$BZ$2:$CE$41,4,0))</f>
        <v>Risultato Atteso</v>
      </c>
      <c r="V179" s="2">
        <f t="shared" si="3"/>
        <v>15</v>
      </c>
      <c r="W179" s="2" t="b">
        <f ca="1">IF(MID(VLOOKUP(MID("A"&amp;MID('Output Progetto'!B179&amp;" - "&amp;'Output Progetto'!D179,1,FIND(".",'Output Progetto'!B179&amp;" - "&amp;'Output Progetto'!D179)-1)&amp;" - "&amp;INDEX(Riferimenti!$BB$2:$BB$41,1),1,FIND(" ","A"&amp;MID('Output Progetto'!B179&amp;" - "&amp;'Output Progetto'!D179,1,FIND(".",'Output Progetto'!B179&amp;" - "&amp;'Output Progetto'!D179)-1)&amp;" - "&amp;INDEX(Riferimenti!$BB$2:$BB$41,1))-1),Riferimenti!$BZ$2:$CE$41,3,0),1,2)="LT",FALSE,TRUE)</f>
        <v>1</v>
      </c>
    </row>
    <row r="180" spans="2:23" ht="12.75" x14ac:dyDescent="0.2">
      <c r="B180" s="42"/>
      <c r="C180" s="42"/>
      <c r="D180" s="42"/>
      <c r="E180" s="64"/>
      <c r="F180" s="64"/>
      <c r="G180" s="42"/>
      <c r="P180" s="2" t="str">
        <f ca="1">IF(S180="Attività","Obiettivi generali",VLOOKUP(MID(S180,1,FIND(" ",S180)-1),Riferimenti!$BZ$2:$CE$41,5,0))</f>
        <v>Obiettivi generali</v>
      </c>
      <c r="Q180" s="2" t="str">
        <f ca="1">IF(S180="Attività","Obiettivi operativi",VLOOKUP(MID(S180,1,FIND(" ",S180)-1),Riferimenti!$BZ$2:$CE$41,6,0))</f>
        <v>Obiettivi operativi</v>
      </c>
      <c r="R180" s="2" t="str">
        <f ca="1">IF(S180="Attività","Linee Intervento",VLOOKUP(MID(S180,1,FIND(" ",S180)-1),Riferimenti!$BZ$2:$CE$41,3,0))</f>
        <v>Linee Intervento</v>
      </c>
      <c r="S180" s="2" t="str">
        <f ca="1">IF(T180="Output","Attività","A"&amp;MID(T180,1,FIND(".",T180)-1)&amp;" - "&amp;INDEX(Riferimenti!$BB$2:$BB$41,V180))</f>
        <v>Attività</v>
      </c>
      <c r="T180" s="2" t="str">
        <f ca="1">IF(OR(W180=FALSE,'Output Progetto'!U180=TRUE),"Output",'Output Progetto'!B180&amp;" - "&amp;'Output Progetto'!D180)</f>
        <v>Output</v>
      </c>
      <c r="U180" s="2" t="str">
        <f ca="1">IF(S180="Attività","Risultato Atteso",VLOOKUP(MID(S180,1,FIND(" ",S180)-1),Riferimenti!$BZ$2:$CE$41,4,0))</f>
        <v>Risultato Atteso</v>
      </c>
      <c r="V180" s="2">
        <f t="shared" si="3"/>
        <v>15</v>
      </c>
      <c r="W180" s="2" t="b">
        <f ca="1">IF(MID(VLOOKUP(MID("A"&amp;MID('Output Progetto'!B180&amp;" - "&amp;'Output Progetto'!D180,1,FIND(".",'Output Progetto'!B180&amp;" - "&amp;'Output Progetto'!D180)-1)&amp;" - "&amp;INDEX(Riferimenti!$BB$2:$BB$41,1),1,FIND(" ","A"&amp;MID('Output Progetto'!B180&amp;" - "&amp;'Output Progetto'!D180,1,FIND(".",'Output Progetto'!B180&amp;" - "&amp;'Output Progetto'!D180)-1)&amp;" - "&amp;INDEX(Riferimenti!$BB$2:$BB$41,1))-1),Riferimenti!$BZ$2:$CE$41,3,0),1,2)="LT",FALSE,TRUE)</f>
        <v>1</v>
      </c>
    </row>
    <row r="181" spans="2:23" ht="12.75" x14ac:dyDescent="0.2">
      <c r="B181" s="42"/>
      <c r="C181" s="42"/>
      <c r="D181" s="42"/>
      <c r="E181" s="64"/>
      <c r="F181" s="64"/>
      <c r="G181" s="42"/>
      <c r="P181" s="2" t="str">
        <f ca="1">IF(S181="Attività","Obiettivi generali",VLOOKUP(MID(S181,1,FIND(" ",S181)-1),Riferimenti!$BZ$2:$CE$41,5,0))</f>
        <v>Obiettivi generali</v>
      </c>
      <c r="Q181" s="2" t="str">
        <f ca="1">IF(S181="Attività","Obiettivi operativi",VLOOKUP(MID(S181,1,FIND(" ",S181)-1),Riferimenti!$BZ$2:$CE$41,6,0))</f>
        <v>Obiettivi operativi</v>
      </c>
      <c r="R181" s="2" t="str">
        <f ca="1">IF(S181="Attività","Linee Intervento",VLOOKUP(MID(S181,1,FIND(" ",S181)-1),Riferimenti!$BZ$2:$CE$41,3,0))</f>
        <v>Linee Intervento</v>
      </c>
      <c r="S181" s="2" t="str">
        <f ca="1">IF(T181="Output","Attività","A"&amp;MID(T181,1,FIND(".",T181)-1)&amp;" - "&amp;INDEX(Riferimenti!$BB$2:$BB$41,V181))</f>
        <v>Attività</v>
      </c>
      <c r="T181" s="2" t="str">
        <f ca="1">IF(OR(W181=FALSE,'Output Progetto'!U181=TRUE),"Output",'Output Progetto'!B181&amp;" - "&amp;'Output Progetto'!D181)</f>
        <v>Output</v>
      </c>
      <c r="U181" s="2" t="str">
        <f ca="1">IF(S181="Attività","Risultato Atteso",VLOOKUP(MID(S181,1,FIND(" ",S181)-1),Riferimenti!$BZ$2:$CE$41,4,0))</f>
        <v>Risultato Atteso</v>
      </c>
      <c r="V181" s="2">
        <f t="shared" si="3"/>
        <v>15</v>
      </c>
      <c r="W181" s="2" t="b">
        <f ca="1">IF(MID(VLOOKUP(MID("A"&amp;MID('Output Progetto'!B181&amp;" - "&amp;'Output Progetto'!D181,1,FIND(".",'Output Progetto'!B181&amp;" - "&amp;'Output Progetto'!D181)-1)&amp;" - "&amp;INDEX(Riferimenti!$BB$2:$BB$41,1),1,FIND(" ","A"&amp;MID('Output Progetto'!B181&amp;" - "&amp;'Output Progetto'!D181,1,FIND(".",'Output Progetto'!B181&amp;" - "&amp;'Output Progetto'!D181)-1)&amp;" - "&amp;INDEX(Riferimenti!$BB$2:$BB$41,1))-1),Riferimenti!$BZ$2:$CE$41,3,0),1,2)="LT",FALSE,TRUE)</f>
        <v>1</v>
      </c>
    </row>
    <row r="182" spans="2:23" ht="12.75" x14ac:dyDescent="0.2">
      <c r="B182" s="42"/>
      <c r="C182" s="42"/>
      <c r="D182" s="42"/>
      <c r="E182" s="64"/>
      <c r="F182" s="64"/>
      <c r="G182" s="42"/>
      <c r="P182" s="2" t="str">
        <f ca="1">IF(S182="Attività","Obiettivi generali",VLOOKUP(MID(S182,1,FIND(" ",S182)-1),Riferimenti!$BZ$2:$CE$41,5,0))</f>
        <v>Obiettivi generali</v>
      </c>
      <c r="Q182" s="2" t="str">
        <f ca="1">IF(S182="Attività","Obiettivi operativi",VLOOKUP(MID(S182,1,FIND(" ",S182)-1),Riferimenti!$BZ$2:$CE$41,6,0))</f>
        <v>Obiettivi operativi</v>
      </c>
      <c r="R182" s="2" t="str">
        <f ca="1">IF(S182="Attività","Linee Intervento",VLOOKUP(MID(S182,1,FIND(" ",S182)-1),Riferimenti!$BZ$2:$CE$41,3,0))</f>
        <v>Linee Intervento</v>
      </c>
      <c r="S182" s="2" t="str">
        <f ca="1">IF(T182="Output","Attività","A"&amp;MID(T182,1,FIND(".",T182)-1)&amp;" - "&amp;INDEX(Riferimenti!$BB$2:$BB$41,V182))</f>
        <v>Attività</v>
      </c>
      <c r="T182" s="2" t="str">
        <f ca="1">IF(OR(W182=FALSE,'Output Progetto'!U182=TRUE),"Output",'Output Progetto'!B182&amp;" - "&amp;'Output Progetto'!D182)</f>
        <v>Output</v>
      </c>
      <c r="U182" s="2" t="str">
        <f ca="1">IF(S182="Attività","Risultato Atteso",VLOOKUP(MID(S182,1,FIND(" ",S182)-1),Riferimenti!$BZ$2:$CE$41,4,0))</f>
        <v>Risultato Atteso</v>
      </c>
      <c r="V182" s="2">
        <f t="shared" si="3"/>
        <v>15</v>
      </c>
      <c r="W182" s="2" t="b">
        <f ca="1">IF(MID(VLOOKUP(MID("A"&amp;MID('Output Progetto'!B182&amp;" - "&amp;'Output Progetto'!D182,1,FIND(".",'Output Progetto'!B182&amp;" - "&amp;'Output Progetto'!D182)-1)&amp;" - "&amp;INDEX(Riferimenti!$BB$2:$BB$41,1),1,FIND(" ","A"&amp;MID('Output Progetto'!B182&amp;" - "&amp;'Output Progetto'!D182,1,FIND(".",'Output Progetto'!B182&amp;" - "&amp;'Output Progetto'!D182)-1)&amp;" - "&amp;INDEX(Riferimenti!$BB$2:$BB$41,1))-1),Riferimenti!$BZ$2:$CE$41,3,0),1,2)="LT",FALSE,TRUE)</f>
        <v>1</v>
      </c>
    </row>
    <row r="183" spans="2:23" ht="12.75" x14ac:dyDescent="0.2">
      <c r="B183" s="42"/>
      <c r="C183" s="42"/>
      <c r="D183" s="42"/>
      <c r="E183" s="64"/>
      <c r="F183" s="64"/>
      <c r="G183" s="42"/>
      <c r="P183" s="2" t="str">
        <f ca="1">IF(S183="Attività","Obiettivi generali",VLOOKUP(MID(S183,1,FIND(" ",S183)-1),Riferimenti!$BZ$2:$CE$41,5,0))</f>
        <v>Obiettivi generali</v>
      </c>
      <c r="Q183" s="2" t="str">
        <f ca="1">IF(S183="Attività","Obiettivi operativi",VLOOKUP(MID(S183,1,FIND(" ",S183)-1),Riferimenti!$BZ$2:$CE$41,6,0))</f>
        <v>Obiettivi operativi</v>
      </c>
      <c r="R183" s="2" t="str">
        <f ca="1">IF(S183="Attività","Linee Intervento",VLOOKUP(MID(S183,1,FIND(" ",S183)-1),Riferimenti!$BZ$2:$CE$41,3,0))</f>
        <v>Linee Intervento</v>
      </c>
      <c r="S183" s="2" t="str">
        <f ca="1">IF(T183="Output","Attività","A"&amp;MID(T183,1,FIND(".",T183)-1)&amp;" - "&amp;INDEX(Riferimenti!$BB$2:$BB$41,V183))</f>
        <v>Attività</v>
      </c>
      <c r="T183" s="2" t="str">
        <f ca="1">IF(OR(W183=FALSE,'Output Progetto'!U183=TRUE),"Output",'Output Progetto'!B183&amp;" - "&amp;'Output Progetto'!D183)</f>
        <v>Output</v>
      </c>
      <c r="U183" s="2" t="str">
        <f ca="1">IF(S183="Attività","Risultato Atteso",VLOOKUP(MID(S183,1,FIND(" ",S183)-1),Riferimenti!$BZ$2:$CE$41,4,0))</f>
        <v>Risultato Atteso</v>
      </c>
      <c r="V183" s="2">
        <f t="shared" si="3"/>
        <v>15</v>
      </c>
      <c r="W183" s="2" t="b">
        <f ca="1">IF(MID(VLOOKUP(MID("A"&amp;MID('Output Progetto'!B183&amp;" - "&amp;'Output Progetto'!D183,1,FIND(".",'Output Progetto'!B183&amp;" - "&amp;'Output Progetto'!D183)-1)&amp;" - "&amp;INDEX(Riferimenti!$BB$2:$BB$41,1),1,FIND(" ","A"&amp;MID('Output Progetto'!B183&amp;" - "&amp;'Output Progetto'!D183,1,FIND(".",'Output Progetto'!B183&amp;" - "&amp;'Output Progetto'!D183)-1)&amp;" - "&amp;INDEX(Riferimenti!$BB$2:$BB$41,1))-1),Riferimenti!$BZ$2:$CE$41,3,0),1,2)="LT",FALSE,TRUE)</f>
        <v>1</v>
      </c>
    </row>
    <row r="184" spans="2:23" ht="12.75" x14ac:dyDescent="0.2">
      <c r="B184" s="42"/>
      <c r="C184" s="42"/>
      <c r="D184" s="42"/>
      <c r="E184" s="64"/>
      <c r="F184" s="64"/>
      <c r="G184" s="42"/>
      <c r="P184" s="2" t="str">
        <f ca="1">IF(S184="Attività","Obiettivi generali",VLOOKUP(MID(S184,1,FIND(" ",S184)-1),Riferimenti!$BZ$2:$CE$41,5,0))</f>
        <v>Obiettivi generali</v>
      </c>
      <c r="Q184" s="2" t="str">
        <f ca="1">IF(S184="Attività","Obiettivi operativi",VLOOKUP(MID(S184,1,FIND(" ",S184)-1),Riferimenti!$BZ$2:$CE$41,6,0))</f>
        <v>Obiettivi operativi</v>
      </c>
      <c r="R184" s="2" t="str">
        <f ca="1">IF(S184="Attività","Linee Intervento",VLOOKUP(MID(S184,1,FIND(" ",S184)-1),Riferimenti!$BZ$2:$CE$41,3,0))</f>
        <v>Linee Intervento</v>
      </c>
      <c r="S184" s="2" t="str">
        <f ca="1">IF(T184="Output","Attività","A"&amp;MID(T184,1,FIND(".",T184)-1)&amp;" - "&amp;INDEX(Riferimenti!$BB$2:$BB$41,V184))</f>
        <v>Attività</v>
      </c>
      <c r="T184" s="2" t="str">
        <f ca="1">IF(OR(W184=FALSE,'Output Progetto'!U184=TRUE),"Output",'Output Progetto'!B184&amp;" - "&amp;'Output Progetto'!D184)</f>
        <v>Output</v>
      </c>
      <c r="U184" s="2" t="str">
        <f ca="1">IF(S184="Attività","Risultato Atteso",VLOOKUP(MID(S184,1,FIND(" ",S184)-1),Riferimenti!$BZ$2:$CE$41,4,0))</f>
        <v>Risultato Atteso</v>
      </c>
      <c r="V184" s="2">
        <f t="shared" si="3"/>
        <v>15</v>
      </c>
      <c r="W184" s="2" t="b">
        <f ca="1">IF(MID(VLOOKUP(MID("A"&amp;MID('Output Progetto'!B184&amp;" - "&amp;'Output Progetto'!D184,1,FIND(".",'Output Progetto'!B184&amp;" - "&amp;'Output Progetto'!D184)-1)&amp;" - "&amp;INDEX(Riferimenti!$BB$2:$BB$41,1),1,FIND(" ","A"&amp;MID('Output Progetto'!B184&amp;" - "&amp;'Output Progetto'!D184,1,FIND(".",'Output Progetto'!B184&amp;" - "&amp;'Output Progetto'!D184)-1)&amp;" - "&amp;INDEX(Riferimenti!$BB$2:$BB$41,1))-1),Riferimenti!$BZ$2:$CE$41,3,0),1,2)="LT",FALSE,TRUE)</f>
        <v>1</v>
      </c>
    </row>
    <row r="185" spans="2:23" ht="12.75" x14ac:dyDescent="0.2">
      <c r="B185" s="42"/>
      <c r="C185" s="42"/>
      <c r="D185" s="42"/>
      <c r="E185" s="64"/>
      <c r="F185" s="64"/>
      <c r="G185" s="42"/>
      <c r="P185" s="2" t="str">
        <f ca="1">IF(S185="Attività","Obiettivi generali",VLOOKUP(MID(S185,1,FIND(" ",S185)-1),Riferimenti!$BZ$2:$CE$41,5,0))</f>
        <v>Obiettivi generali</v>
      </c>
      <c r="Q185" s="2" t="str">
        <f ca="1">IF(S185="Attività","Obiettivi operativi",VLOOKUP(MID(S185,1,FIND(" ",S185)-1),Riferimenti!$BZ$2:$CE$41,6,0))</f>
        <v>Obiettivi operativi</v>
      </c>
      <c r="R185" s="2" t="str">
        <f ca="1">IF(S185="Attività","Linee Intervento",VLOOKUP(MID(S185,1,FIND(" ",S185)-1),Riferimenti!$BZ$2:$CE$41,3,0))</f>
        <v>Linee Intervento</v>
      </c>
      <c r="S185" s="2" t="str">
        <f ca="1">IF(T185="Output","Attività","A"&amp;MID(T185,1,FIND(".",T185)-1)&amp;" - "&amp;INDEX(Riferimenti!$BB$2:$BB$41,V185))</f>
        <v>Attività</v>
      </c>
      <c r="T185" s="2" t="str">
        <f ca="1">IF(OR(W185=FALSE,'Output Progetto'!U185=TRUE),"Output",'Output Progetto'!B185&amp;" - "&amp;'Output Progetto'!D185)</f>
        <v>Output</v>
      </c>
      <c r="U185" s="2" t="str">
        <f ca="1">IF(S185="Attività","Risultato Atteso",VLOOKUP(MID(S185,1,FIND(" ",S185)-1),Riferimenti!$BZ$2:$CE$41,4,0))</f>
        <v>Risultato Atteso</v>
      </c>
      <c r="V185" s="2">
        <f t="shared" si="3"/>
        <v>15</v>
      </c>
      <c r="W185" s="2" t="b">
        <f ca="1">IF(MID(VLOOKUP(MID("A"&amp;MID('Output Progetto'!B185&amp;" - "&amp;'Output Progetto'!D185,1,FIND(".",'Output Progetto'!B185&amp;" - "&amp;'Output Progetto'!D185)-1)&amp;" - "&amp;INDEX(Riferimenti!$BB$2:$BB$41,1),1,FIND(" ","A"&amp;MID('Output Progetto'!B185&amp;" - "&amp;'Output Progetto'!D185,1,FIND(".",'Output Progetto'!B185&amp;" - "&amp;'Output Progetto'!D185)-1)&amp;" - "&amp;INDEX(Riferimenti!$BB$2:$BB$41,1))-1),Riferimenti!$BZ$2:$CE$41,3,0),1,2)="LT",FALSE,TRUE)</f>
        <v>1</v>
      </c>
    </row>
    <row r="186" spans="2:23" ht="12.75" x14ac:dyDescent="0.2">
      <c r="B186" s="42"/>
      <c r="C186" s="42"/>
      <c r="D186" s="42"/>
      <c r="E186" s="64"/>
      <c r="F186" s="64"/>
      <c r="G186" s="42"/>
      <c r="P186" s="2" t="str">
        <f ca="1">IF(S186="Attività","Obiettivi generali",VLOOKUP(MID(S186,1,FIND(" ",S186)-1),Riferimenti!$BZ$2:$CE$41,5,0))</f>
        <v>Obiettivi generali</v>
      </c>
      <c r="Q186" s="2" t="str">
        <f ca="1">IF(S186="Attività","Obiettivi operativi",VLOOKUP(MID(S186,1,FIND(" ",S186)-1),Riferimenti!$BZ$2:$CE$41,6,0))</f>
        <v>Obiettivi operativi</v>
      </c>
      <c r="R186" s="2" t="str">
        <f ca="1">IF(S186="Attività","Linee Intervento",VLOOKUP(MID(S186,1,FIND(" ",S186)-1),Riferimenti!$BZ$2:$CE$41,3,0))</f>
        <v>Linee Intervento</v>
      </c>
      <c r="S186" s="2" t="str">
        <f ca="1">IF(T186="Output","Attività","A"&amp;MID(T186,1,FIND(".",T186)-1)&amp;" - "&amp;INDEX(Riferimenti!$BB$2:$BB$41,V186))</f>
        <v>Attività</v>
      </c>
      <c r="T186" s="2" t="str">
        <f ca="1">IF(OR(W186=FALSE,'Output Progetto'!U186=TRUE),"Output",'Output Progetto'!B186&amp;" - "&amp;'Output Progetto'!D186)</f>
        <v>Output</v>
      </c>
      <c r="U186" s="2" t="str">
        <f ca="1">IF(S186="Attività","Risultato Atteso",VLOOKUP(MID(S186,1,FIND(" ",S186)-1),Riferimenti!$BZ$2:$CE$41,4,0))</f>
        <v>Risultato Atteso</v>
      </c>
      <c r="V186" s="2">
        <f t="shared" si="3"/>
        <v>15</v>
      </c>
      <c r="W186" s="2" t="b">
        <f ca="1">IF(MID(VLOOKUP(MID("A"&amp;MID('Output Progetto'!B186&amp;" - "&amp;'Output Progetto'!D186,1,FIND(".",'Output Progetto'!B186&amp;" - "&amp;'Output Progetto'!D186)-1)&amp;" - "&amp;INDEX(Riferimenti!$BB$2:$BB$41,1),1,FIND(" ","A"&amp;MID('Output Progetto'!B186&amp;" - "&amp;'Output Progetto'!D186,1,FIND(".",'Output Progetto'!B186&amp;" - "&amp;'Output Progetto'!D186)-1)&amp;" - "&amp;INDEX(Riferimenti!$BB$2:$BB$41,1))-1),Riferimenti!$BZ$2:$CE$41,3,0),1,2)="LT",FALSE,TRUE)</f>
        <v>1</v>
      </c>
    </row>
    <row r="187" spans="2:23" ht="12.75" x14ac:dyDescent="0.2">
      <c r="B187" s="42"/>
      <c r="C187" s="42"/>
      <c r="D187" s="42"/>
      <c r="E187" s="64"/>
      <c r="F187" s="64"/>
      <c r="G187" s="42"/>
      <c r="P187" s="2" t="str">
        <f ca="1">IF(S187="Attività","Obiettivi generali",VLOOKUP(MID(S187,1,FIND(" ",S187)-1),Riferimenti!$BZ$2:$CE$41,5,0))</f>
        <v>Obiettivi generali</v>
      </c>
      <c r="Q187" s="2" t="str">
        <f ca="1">IF(S187="Attività","Obiettivi operativi",VLOOKUP(MID(S187,1,FIND(" ",S187)-1),Riferimenti!$BZ$2:$CE$41,6,0))</f>
        <v>Obiettivi operativi</v>
      </c>
      <c r="R187" s="2" t="str">
        <f ca="1">IF(S187="Attività","Linee Intervento",VLOOKUP(MID(S187,1,FIND(" ",S187)-1),Riferimenti!$BZ$2:$CE$41,3,0))</f>
        <v>Linee Intervento</v>
      </c>
      <c r="S187" s="2" t="str">
        <f ca="1">IF(T187="Output","Attività","A"&amp;MID(T187,1,FIND(".",T187)-1)&amp;" - "&amp;INDEX(Riferimenti!$BB$2:$BB$41,V187))</f>
        <v>Attività</v>
      </c>
      <c r="T187" s="2" t="str">
        <f ca="1">IF(OR(W187=FALSE,'Output Progetto'!U187=TRUE),"Output",'Output Progetto'!B187&amp;" - "&amp;'Output Progetto'!D187)</f>
        <v>Output</v>
      </c>
      <c r="U187" s="2" t="str">
        <f ca="1">IF(S187="Attività","Risultato Atteso",VLOOKUP(MID(S187,1,FIND(" ",S187)-1),Riferimenti!$BZ$2:$CE$41,4,0))</f>
        <v>Risultato Atteso</v>
      </c>
      <c r="V187" s="2">
        <f t="shared" si="3"/>
        <v>15</v>
      </c>
      <c r="W187" s="2" t="b">
        <f ca="1">IF(MID(VLOOKUP(MID("A"&amp;MID('Output Progetto'!B187&amp;" - "&amp;'Output Progetto'!D187,1,FIND(".",'Output Progetto'!B187&amp;" - "&amp;'Output Progetto'!D187)-1)&amp;" - "&amp;INDEX(Riferimenti!$BB$2:$BB$41,1),1,FIND(" ","A"&amp;MID('Output Progetto'!B187&amp;" - "&amp;'Output Progetto'!D187,1,FIND(".",'Output Progetto'!B187&amp;" - "&amp;'Output Progetto'!D187)-1)&amp;" - "&amp;INDEX(Riferimenti!$BB$2:$BB$41,1))-1),Riferimenti!$BZ$2:$CE$41,3,0),1,2)="LT",FALSE,TRUE)</f>
        <v>1</v>
      </c>
    </row>
    <row r="188" spans="2:23" ht="12.75" x14ac:dyDescent="0.2">
      <c r="B188" s="42"/>
      <c r="C188" s="42"/>
      <c r="D188" s="42"/>
      <c r="E188" s="64"/>
      <c r="F188" s="64"/>
      <c r="G188" s="42"/>
      <c r="P188" s="2" t="str">
        <f ca="1">IF(S188="Attività","Obiettivi generali",VLOOKUP(MID(S188,1,FIND(" ",S188)-1),Riferimenti!$BZ$2:$CE$41,5,0))</f>
        <v>Obiettivi generali</v>
      </c>
      <c r="Q188" s="2" t="str">
        <f ca="1">IF(S188="Attività","Obiettivi operativi",VLOOKUP(MID(S188,1,FIND(" ",S188)-1),Riferimenti!$BZ$2:$CE$41,6,0))</f>
        <v>Obiettivi operativi</v>
      </c>
      <c r="R188" s="2" t="str">
        <f ca="1">IF(S188="Attività","Linee Intervento",VLOOKUP(MID(S188,1,FIND(" ",S188)-1),Riferimenti!$BZ$2:$CE$41,3,0))</f>
        <v>Linee Intervento</v>
      </c>
      <c r="S188" s="2" t="str">
        <f ca="1">IF(T188="Output","Attività","A"&amp;MID(T188,1,FIND(".",T188)-1)&amp;" - "&amp;INDEX(Riferimenti!$BB$2:$BB$41,V188))</f>
        <v>Attività</v>
      </c>
      <c r="T188" s="2" t="str">
        <f ca="1">IF(OR(W188=FALSE,'Output Progetto'!U188=TRUE),"Output",'Output Progetto'!B188&amp;" - "&amp;'Output Progetto'!D188)</f>
        <v>Output</v>
      </c>
      <c r="U188" s="2" t="str">
        <f ca="1">IF(S188="Attività","Risultato Atteso",VLOOKUP(MID(S188,1,FIND(" ",S188)-1),Riferimenti!$BZ$2:$CE$41,4,0))</f>
        <v>Risultato Atteso</v>
      </c>
      <c r="V188" s="2">
        <f t="shared" si="3"/>
        <v>16</v>
      </c>
      <c r="W188" s="2" t="b">
        <f ca="1">IF(MID(VLOOKUP(MID("A"&amp;MID('Output Progetto'!B188&amp;" - "&amp;'Output Progetto'!D188,1,FIND(".",'Output Progetto'!B188&amp;" - "&amp;'Output Progetto'!D188)-1)&amp;" - "&amp;INDEX(Riferimenti!$BB$2:$BB$41,1),1,FIND(" ","A"&amp;MID('Output Progetto'!B188&amp;" - "&amp;'Output Progetto'!D188,1,FIND(".",'Output Progetto'!B188&amp;" - "&amp;'Output Progetto'!D188)-1)&amp;" - "&amp;INDEX(Riferimenti!$BB$2:$BB$41,1))-1),Riferimenti!$BZ$2:$CE$41,3,0),1,2)="LT",FALSE,TRUE)</f>
        <v>1</v>
      </c>
    </row>
    <row r="189" spans="2:23" ht="12.75" x14ac:dyDescent="0.2">
      <c r="B189" s="42"/>
      <c r="C189" s="42"/>
      <c r="D189" s="42"/>
      <c r="E189" s="64"/>
      <c r="F189" s="64"/>
      <c r="G189" s="42"/>
      <c r="P189" s="2" t="str">
        <f ca="1">IF(S189="Attività","Obiettivi generali",VLOOKUP(MID(S189,1,FIND(" ",S189)-1),Riferimenti!$BZ$2:$CE$41,5,0))</f>
        <v>Obiettivi generali</v>
      </c>
      <c r="Q189" s="2" t="str">
        <f ca="1">IF(S189="Attività","Obiettivi operativi",VLOOKUP(MID(S189,1,FIND(" ",S189)-1),Riferimenti!$BZ$2:$CE$41,6,0))</f>
        <v>Obiettivi operativi</v>
      </c>
      <c r="R189" s="2" t="str">
        <f ca="1">IF(S189="Attività","Linee Intervento",VLOOKUP(MID(S189,1,FIND(" ",S189)-1),Riferimenti!$BZ$2:$CE$41,3,0))</f>
        <v>Linee Intervento</v>
      </c>
      <c r="S189" s="2" t="str">
        <f ca="1">IF(T189="Output","Attività","A"&amp;MID(T189,1,FIND(".",T189)-1)&amp;" - "&amp;INDEX(Riferimenti!$BB$2:$BB$41,V189))</f>
        <v>Attività</v>
      </c>
      <c r="T189" s="2" t="str">
        <f ca="1">IF(OR(W189=FALSE,'Output Progetto'!U189=TRUE),"Output",'Output Progetto'!B189&amp;" - "&amp;'Output Progetto'!D189)</f>
        <v>Output</v>
      </c>
      <c r="U189" s="2" t="str">
        <f ca="1">IF(S189="Attività","Risultato Atteso",VLOOKUP(MID(S189,1,FIND(" ",S189)-1),Riferimenti!$BZ$2:$CE$41,4,0))</f>
        <v>Risultato Atteso</v>
      </c>
      <c r="V189" s="2">
        <f t="shared" si="3"/>
        <v>16</v>
      </c>
      <c r="W189" s="2" t="b">
        <f ca="1">IF(MID(VLOOKUP(MID("A"&amp;MID('Output Progetto'!B189&amp;" - "&amp;'Output Progetto'!D189,1,FIND(".",'Output Progetto'!B189&amp;" - "&amp;'Output Progetto'!D189)-1)&amp;" - "&amp;INDEX(Riferimenti!$BB$2:$BB$41,1),1,FIND(" ","A"&amp;MID('Output Progetto'!B189&amp;" - "&amp;'Output Progetto'!D189,1,FIND(".",'Output Progetto'!B189&amp;" - "&amp;'Output Progetto'!D189)-1)&amp;" - "&amp;INDEX(Riferimenti!$BB$2:$BB$41,1))-1),Riferimenti!$BZ$2:$CE$41,3,0),1,2)="LT",FALSE,TRUE)</f>
        <v>1</v>
      </c>
    </row>
    <row r="190" spans="2:23" ht="12.75" x14ac:dyDescent="0.2">
      <c r="B190" s="42"/>
      <c r="C190" s="42"/>
      <c r="D190" s="42"/>
      <c r="E190" s="64"/>
      <c r="F190" s="64"/>
      <c r="G190" s="42"/>
      <c r="P190" s="2" t="str">
        <f ca="1">IF(S190="Attività","Obiettivi generali",VLOOKUP(MID(S190,1,FIND(" ",S190)-1),Riferimenti!$BZ$2:$CE$41,5,0))</f>
        <v>Obiettivi generali</v>
      </c>
      <c r="Q190" s="2" t="str">
        <f ca="1">IF(S190="Attività","Obiettivi operativi",VLOOKUP(MID(S190,1,FIND(" ",S190)-1),Riferimenti!$BZ$2:$CE$41,6,0))</f>
        <v>Obiettivi operativi</v>
      </c>
      <c r="R190" s="2" t="str">
        <f ca="1">IF(S190="Attività","Linee Intervento",VLOOKUP(MID(S190,1,FIND(" ",S190)-1),Riferimenti!$BZ$2:$CE$41,3,0))</f>
        <v>Linee Intervento</v>
      </c>
      <c r="S190" s="2" t="str">
        <f ca="1">IF(T190="Output","Attività","A"&amp;MID(T190,1,FIND(".",T190)-1)&amp;" - "&amp;INDEX(Riferimenti!$BB$2:$BB$41,V190))</f>
        <v>Attività</v>
      </c>
      <c r="T190" s="2" t="str">
        <f ca="1">IF(OR(W190=FALSE,'Output Progetto'!U190=TRUE),"Output",'Output Progetto'!B190&amp;" - "&amp;'Output Progetto'!D190)</f>
        <v>Output</v>
      </c>
      <c r="U190" s="2" t="str">
        <f ca="1">IF(S190="Attività","Risultato Atteso",VLOOKUP(MID(S190,1,FIND(" ",S190)-1),Riferimenti!$BZ$2:$CE$41,4,0))</f>
        <v>Risultato Atteso</v>
      </c>
      <c r="V190" s="2">
        <f t="shared" si="3"/>
        <v>16</v>
      </c>
      <c r="W190" s="2" t="b">
        <f ca="1">IF(MID(VLOOKUP(MID("A"&amp;MID('Output Progetto'!B190&amp;" - "&amp;'Output Progetto'!D190,1,FIND(".",'Output Progetto'!B190&amp;" - "&amp;'Output Progetto'!D190)-1)&amp;" - "&amp;INDEX(Riferimenti!$BB$2:$BB$41,1),1,FIND(" ","A"&amp;MID('Output Progetto'!B190&amp;" - "&amp;'Output Progetto'!D190,1,FIND(".",'Output Progetto'!B190&amp;" - "&amp;'Output Progetto'!D190)-1)&amp;" - "&amp;INDEX(Riferimenti!$BB$2:$BB$41,1))-1),Riferimenti!$BZ$2:$CE$41,3,0),1,2)="LT",FALSE,TRUE)</f>
        <v>1</v>
      </c>
    </row>
    <row r="191" spans="2:23" ht="12.75" x14ac:dyDescent="0.2">
      <c r="B191" s="42"/>
      <c r="C191" s="42"/>
      <c r="D191" s="42"/>
      <c r="E191" s="64"/>
      <c r="F191" s="64"/>
      <c r="G191" s="42"/>
      <c r="P191" s="2" t="str">
        <f ca="1">IF(S191="Attività","Obiettivi generali",VLOOKUP(MID(S191,1,FIND(" ",S191)-1),Riferimenti!$BZ$2:$CE$41,5,0))</f>
        <v>Obiettivi generali</v>
      </c>
      <c r="Q191" s="2" t="str">
        <f ca="1">IF(S191="Attività","Obiettivi operativi",VLOOKUP(MID(S191,1,FIND(" ",S191)-1),Riferimenti!$BZ$2:$CE$41,6,0))</f>
        <v>Obiettivi operativi</v>
      </c>
      <c r="R191" s="2" t="str">
        <f ca="1">IF(S191="Attività","Linee Intervento",VLOOKUP(MID(S191,1,FIND(" ",S191)-1),Riferimenti!$BZ$2:$CE$41,3,0))</f>
        <v>Linee Intervento</v>
      </c>
      <c r="S191" s="2" t="str">
        <f ca="1">IF(T191="Output","Attività","A"&amp;MID(T191,1,FIND(".",T191)-1)&amp;" - "&amp;INDEX(Riferimenti!$BB$2:$BB$41,V191))</f>
        <v>Attività</v>
      </c>
      <c r="T191" s="2" t="str">
        <f ca="1">IF(OR(W191=FALSE,'Output Progetto'!U191=TRUE),"Output",'Output Progetto'!B191&amp;" - "&amp;'Output Progetto'!D191)</f>
        <v>Output</v>
      </c>
      <c r="U191" s="2" t="str">
        <f ca="1">IF(S191="Attività","Risultato Atteso",VLOOKUP(MID(S191,1,FIND(" ",S191)-1),Riferimenti!$BZ$2:$CE$41,4,0))</f>
        <v>Risultato Atteso</v>
      </c>
      <c r="V191" s="2">
        <f t="shared" si="3"/>
        <v>16</v>
      </c>
      <c r="W191" s="2" t="b">
        <f ca="1">IF(MID(VLOOKUP(MID("A"&amp;MID('Output Progetto'!B191&amp;" - "&amp;'Output Progetto'!D191,1,FIND(".",'Output Progetto'!B191&amp;" - "&amp;'Output Progetto'!D191)-1)&amp;" - "&amp;INDEX(Riferimenti!$BB$2:$BB$41,1),1,FIND(" ","A"&amp;MID('Output Progetto'!B191&amp;" - "&amp;'Output Progetto'!D191,1,FIND(".",'Output Progetto'!B191&amp;" - "&amp;'Output Progetto'!D191)-1)&amp;" - "&amp;INDEX(Riferimenti!$BB$2:$BB$41,1))-1),Riferimenti!$BZ$2:$CE$41,3,0),1,2)="LT",FALSE,TRUE)</f>
        <v>1</v>
      </c>
    </row>
    <row r="192" spans="2:23" ht="12.75" x14ac:dyDescent="0.2">
      <c r="B192" s="42"/>
      <c r="C192" s="42"/>
      <c r="D192" s="42"/>
      <c r="E192" s="64"/>
      <c r="F192" s="64"/>
      <c r="G192" s="42"/>
      <c r="P192" s="2" t="str">
        <f ca="1">IF(S192="Attività","Obiettivi generali",VLOOKUP(MID(S192,1,FIND(" ",S192)-1),Riferimenti!$BZ$2:$CE$41,5,0))</f>
        <v>Obiettivi generali</v>
      </c>
      <c r="Q192" s="2" t="str">
        <f ca="1">IF(S192="Attività","Obiettivi operativi",VLOOKUP(MID(S192,1,FIND(" ",S192)-1),Riferimenti!$BZ$2:$CE$41,6,0))</f>
        <v>Obiettivi operativi</v>
      </c>
      <c r="R192" s="2" t="str">
        <f ca="1">IF(S192="Attività","Linee Intervento",VLOOKUP(MID(S192,1,FIND(" ",S192)-1),Riferimenti!$BZ$2:$CE$41,3,0))</f>
        <v>Linee Intervento</v>
      </c>
      <c r="S192" s="2" t="str">
        <f ca="1">IF(T192="Output","Attività","A"&amp;MID(T192,1,FIND(".",T192)-1)&amp;" - "&amp;INDEX(Riferimenti!$BB$2:$BB$41,V192))</f>
        <v>Attività</v>
      </c>
      <c r="T192" s="2" t="str">
        <f ca="1">IF(OR(W192=FALSE,'Output Progetto'!U192=TRUE),"Output",'Output Progetto'!B192&amp;" - "&amp;'Output Progetto'!D192)</f>
        <v>Output</v>
      </c>
      <c r="U192" s="2" t="str">
        <f ca="1">IF(S192="Attività","Risultato Atteso",VLOOKUP(MID(S192,1,FIND(" ",S192)-1),Riferimenti!$BZ$2:$CE$41,4,0))</f>
        <v>Risultato Atteso</v>
      </c>
      <c r="V192" s="2">
        <f t="shared" si="3"/>
        <v>16</v>
      </c>
      <c r="W192" s="2" t="b">
        <f ca="1">IF(MID(VLOOKUP(MID("A"&amp;MID('Output Progetto'!B192&amp;" - "&amp;'Output Progetto'!D192,1,FIND(".",'Output Progetto'!B192&amp;" - "&amp;'Output Progetto'!D192)-1)&amp;" - "&amp;INDEX(Riferimenti!$BB$2:$BB$41,1),1,FIND(" ","A"&amp;MID('Output Progetto'!B192&amp;" - "&amp;'Output Progetto'!D192,1,FIND(".",'Output Progetto'!B192&amp;" - "&amp;'Output Progetto'!D192)-1)&amp;" - "&amp;INDEX(Riferimenti!$BB$2:$BB$41,1))-1),Riferimenti!$BZ$2:$CE$41,3,0),1,2)="LT",FALSE,TRUE)</f>
        <v>1</v>
      </c>
    </row>
    <row r="193" spans="2:23" ht="12.75" x14ac:dyDescent="0.2">
      <c r="B193" s="42"/>
      <c r="C193" s="42"/>
      <c r="D193" s="42"/>
      <c r="E193" s="64"/>
      <c r="F193" s="64"/>
      <c r="G193" s="42"/>
      <c r="P193" s="2" t="str">
        <f ca="1">IF(S193="Attività","Obiettivi generali",VLOOKUP(MID(S193,1,FIND(" ",S193)-1),Riferimenti!$BZ$2:$CE$41,5,0))</f>
        <v>Obiettivi generali</v>
      </c>
      <c r="Q193" s="2" t="str">
        <f ca="1">IF(S193="Attività","Obiettivi operativi",VLOOKUP(MID(S193,1,FIND(" ",S193)-1),Riferimenti!$BZ$2:$CE$41,6,0))</f>
        <v>Obiettivi operativi</v>
      </c>
      <c r="R193" s="2" t="str">
        <f ca="1">IF(S193="Attività","Linee Intervento",VLOOKUP(MID(S193,1,FIND(" ",S193)-1),Riferimenti!$BZ$2:$CE$41,3,0))</f>
        <v>Linee Intervento</v>
      </c>
      <c r="S193" s="2" t="str">
        <f ca="1">IF(T193="Output","Attività","A"&amp;MID(T193,1,FIND(".",T193)-1)&amp;" - "&amp;INDEX(Riferimenti!$BB$2:$BB$41,V193))</f>
        <v>Attività</v>
      </c>
      <c r="T193" s="2" t="str">
        <f ca="1">IF(OR(W193=FALSE,'Output Progetto'!U193=TRUE),"Output",'Output Progetto'!B193&amp;" - "&amp;'Output Progetto'!D193)</f>
        <v>Output</v>
      </c>
      <c r="U193" s="2" t="str">
        <f ca="1">IF(S193="Attività","Risultato Atteso",VLOOKUP(MID(S193,1,FIND(" ",S193)-1),Riferimenti!$BZ$2:$CE$41,4,0))</f>
        <v>Risultato Atteso</v>
      </c>
      <c r="V193" s="2">
        <f t="shared" si="3"/>
        <v>16</v>
      </c>
      <c r="W193" s="2" t="b">
        <f ca="1">IF(MID(VLOOKUP(MID("A"&amp;MID('Output Progetto'!B193&amp;" - "&amp;'Output Progetto'!D193,1,FIND(".",'Output Progetto'!B193&amp;" - "&amp;'Output Progetto'!D193)-1)&amp;" - "&amp;INDEX(Riferimenti!$BB$2:$BB$41,1),1,FIND(" ","A"&amp;MID('Output Progetto'!B193&amp;" - "&amp;'Output Progetto'!D193,1,FIND(".",'Output Progetto'!B193&amp;" - "&amp;'Output Progetto'!D193)-1)&amp;" - "&amp;INDEX(Riferimenti!$BB$2:$BB$41,1))-1),Riferimenti!$BZ$2:$CE$41,3,0),1,2)="LT",FALSE,TRUE)</f>
        <v>1</v>
      </c>
    </row>
    <row r="194" spans="2:23" ht="12.75" x14ac:dyDescent="0.2">
      <c r="B194" s="42"/>
      <c r="C194" s="42"/>
      <c r="D194" s="42"/>
      <c r="E194" s="64"/>
      <c r="F194" s="64"/>
      <c r="G194" s="42"/>
      <c r="P194" s="2" t="str">
        <f ca="1">IF(S194="Attività","Obiettivi generali",VLOOKUP(MID(S194,1,FIND(" ",S194)-1),Riferimenti!$BZ$2:$CE$41,5,0))</f>
        <v>Obiettivi generali</v>
      </c>
      <c r="Q194" s="2" t="str">
        <f ca="1">IF(S194="Attività","Obiettivi operativi",VLOOKUP(MID(S194,1,FIND(" ",S194)-1),Riferimenti!$BZ$2:$CE$41,6,0))</f>
        <v>Obiettivi operativi</v>
      </c>
      <c r="R194" s="2" t="str">
        <f ca="1">IF(S194="Attività","Linee Intervento",VLOOKUP(MID(S194,1,FIND(" ",S194)-1),Riferimenti!$BZ$2:$CE$41,3,0))</f>
        <v>Linee Intervento</v>
      </c>
      <c r="S194" s="2" t="str">
        <f ca="1">IF(T194="Output","Attività","A"&amp;MID(T194,1,FIND(".",T194)-1)&amp;" - "&amp;INDEX(Riferimenti!$BB$2:$BB$41,V194))</f>
        <v>Attività</v>
      </c>
      <c r="T194" s="2" t="str">
        <f ca="1">IF(OR(W194=FALSE,'Output Progetto'!U194=TRUE),"Output",'Output Progetto'!B194&amp;" - "&amp;'Output Progetto'!D194)</f>
        <v>Output</v>
      </c>
      <c r="U194" s="2" t="str">
        <f ca="1">IF(S194="Attività","Risultato Atteso",VLOOKUP(MID(S194,1,FIND(" ",S194)-1),Riferimenti!$BZ$2:$CE$41,4,0))</f>
        <v>Risultato Atteso</v>
      </c>
      <c r="V194" s="2">
        <f t="shared" si="3"/>
        <v>16</v>
      </c>
      <c r="W194" s="2" t="b">
        <f ca="1">IF(MID(VLOOKUP(MID("A"&amp;MID('Output Progetto'!B194&amp;" - "&amp;'Output Progetto'!D194,1,FIND(".",'Output Progetto'!B194&amp;" - "&amp;'Output Progetto'!D194)-1)&amp;" - "&amp;INDEX(Riferimenti!$BB$2:$BB$41,1),1,FIND(" ","A"&amp;MID('Output Progetto'!B194&amp;" - "&amp;'Output Progetto'!D194,1,FIND(".",'Output Progetto'!B194&amp;" - "&amp;'Output Progetto'!D194)-1)&amp;" - "&amp;INDEX(Riferimenti!$BB$2:$BB$41,1))-1),Riferimenti!$BZ$2:$CE$41,3,0),1,2)="LT",FALSE,TRUE)</f>
        <v>1</v>
      </c>
    </row>
    <row r="195" spans="2:23" ht="12.75" x14ac:dyDescent="0.2">
      <c r="B195" s="42"/>
      <c r="C195" s="42"/>
      <c r="D195" s="42"/>
      <c r="E195" s="64"/>
      <c r="F195" s="64"/>
      <c r="G195" s="42"/>
      <c r="P195" s="2" t="str">
        <f ca="1">IF(S195="Attività","Obiettivi generali",VLOOKUP(MID(S195,1,FIND(" ",S195)-1),Riferimenti!$BZ$2:$CE$41,5,0))</f>
        <v>Obiettivi generali</v>
      </c>
      <c r="Q195" s="2" t="str">
        <f ca="1">IF(S195="Attività","Obiettivi operativi",VLOOKUP(MID(S195,1,FIND(" ",S195)-1),Riferimenti!$BZ$2:$CE$41,6,0))</f>
        <v>Obiettivi operativi</v>
      </c>
      <c r="R195" s="2" t="str">
        <f ca="1">IF(S195="Attività","Linee Intervento",VLOOKUP(MID(S195,1,FIND(" ",S195)-1),Riferimenti!$BZ$2:$CE$41,3,0))</f>
        <v>Linee Intervento</v>
      </c>
      <c r="S195" s="2" t="str">
        <f ca="1">IF(T195="Output","Attività","A"&amp;MID(T195,1,FIND(".",T195)-1)&amp;" - "&amp;INDEX(Riferimenti!$BB$2:$BB$41,V195))</f>
        <v>Attività</v>
      </c>
      <c r="T195" s="2" t="str">
        <f ca="1">IF(OR(W195=FALSE,'Output Progetto'!U195=TRUE),"Output",'Output Progetto'!B195&amp;" - "&amp;'Output Progetto'!D195)</f>
        <v>Output</v>
      </c>
      <c r="U195" s="2" t="str">
        <f ca="1">IF(S195="Attività","Risultato Atteso",VLOOKUP(MID(S195,1,FIND(" ",S195)-1),Riferimenti!$BZ$2:$CE$41,4,0))</f>
        <v>Risultato Atteso</v>
      </c>
      <c r="V195" s="2">
        <f t="shared" si="3"/>
        <v>16</v>
      </c>
      <c r="W195" s="2" t="b">
        <f ca="1">IF(MID(VLOOKUP(MID("A"&amp;MID('Output Progetto'!B195&amp;" - "&amp;'Output Progetto'!D195,1,FIND(".",'Output Progetto'!B195&amp;" - "&amp;'Output Progetto'!D195)-1)&amp;" - "&amp;INDEX(Riferimenti!$BB$2:$BB$41,1),1,FIND(" ","A"&amp;MID('Output Progetto'!B195&amp;" - "&amp;'Output Progetto'!D195,1,FIND(".",'Output Progetto'!B195&amp;" - "&amp;'Output Progetto'!D195)-1)&amp;" - "&amp;INDEX(Riferimenti!$BB$2:$BB$41,1))-1),Riferimenti!$BZ$2:$CE$41,3,0),1,2)="LT",FALSE,TRUE)</f>
        <v>1</v>
      </c>
    </row>
    <row r="196" spans="2:23" ht="12.75" x14ac:dyDescent="0.2">
      <c r="B196" s="42"/>
      <c r="C196" s="42"/>
      <c r="D196" s="42"/>
      <c r="E196" s="64"/>
      <c r="F196" s="64"/>
      <c r="G196" s="42"/>
      <c r="P196" s="2" t="str">
        <f ca="1">IF(S196="Attività","Obiettivi generali",VLOOKUP(MID(S196,1,FIND(" ",S196)-1),Riferimenti!$BZ$2:$CE$41,5,0))</f>
        <v>Obiettivi generali</v>
      </c>
      <c r="Q196" s="2" t="str">
        <f ca="1">IF(S196="Attività","Obiettivi operativi",VLOOKUP(MID(S196,1,FIND(" ",S196)-1),Riferimenti!$BZ$2:$CE$41,6,0))</f>
        <v>Obiettivi operativi</v>
      </c>
      <c r="R196" s="2" t="str">
        <f ca="1">IF(S196="Attività","Linee Intervento",VLOOKUP(MID(S196,1,FIND(" ",S196)-1),Riferimenti!$BZ$2:$CE$41,3,0))</f>
        <v>Linee Intervento</v>
      </c>
      <c r="S196" s="2" t="str">
        <f ca="1">IF(T196="Output","Attività","A"&amp;MID(T196,1,FIND(".",T196)-1)&amp;" - "&amp;INDEX(Riferimenti!$BB$2:$BB$41,V196))</f>
        <v>Attività</v>
      </c>
      <c r="T196" s="2" t="str">
        <f ca="1">IF(OR(W196=FALSE,'Output Progetto'!U196=TRUE),"Output",'Output Progetto'!B196&amp;" - "&amp;'Output Progetto'!D196)</f>
        <v>Output</v>
      </c>
      <c r="U196" s="2" t="str">
        <f ca="1">IF(S196="Attività","Risultato Atteso",VLOOKUP(MID(S196,1,FIND(" ",S196)-1),Riferimenti!$BZ$2:$CE$41,4,0))</f>
        <v>Risultato Atteso</v>
      </c>
      <c r="V196" s="2">
        <f t="shared" si="3"/>
        <v>16</v>
      </c>
      <c r="W196" s="2" t="b">
        <f ca="1">IF(MID(VLOOKUP(MID("A"&amp;MID('Output Progetto'!B196&amp;" - "&amp;'Output Progetto'!D196,1,FIND(".",'Output Progetto'!B196&amp;" - "&amp;'Output Progetto'!D196)-1)&amp;" - "&amp;INDEX(Riferimenti!$BB$2:$BB$41,1),1,FIND(" ","A"&amp;MID('Output Progetto'!B196&amp;" - "&amp;'Output Progetto'!D196,1,FIND(".",'Output Progetto'!B196&amp;" - "&amp;'Output Progetto'!D196)-1)&amp;" - "&amp;INDEX(Riferimenti!$BB$2:$BB$41,1))-1),Riferimenti!$BZ$2:$CE$41,3,0),1,2)="LT",FALSE,TRUE)</f>
        <v>1</v>
      </c>
    </row>
    <row r="197" spans="2:23" ht="12.75" x14ac:dyDescent="0.2">
      <c r="B197" s="42"/>
      <c r="C197" s="42"/>
      <c r="D197" s="42"/>
      <c r="E197" s="64"/>
      <c r="F197" s="64"/>
      <c r="G197" s="42"/>
      <c r="P197" s="2" t="str">
        <f ca="1">IF(S197="Attività","Obiettivi generali",VLOOKUP(MID(S197,1,FIND(" ",S197)-1),Riferimenti!$BZ$2:$CE$41,5,0))</f>
        <v>Obiettivi generali</v>
      </c>
      <c r="Q197" s="2" t="str">
        <f ca="1">IF(S197="Attività","Obiettivi operativi",VLOOKUP(MID(S197,1,FIND(" ",S197)-1),Riferimenti!$BZ$2:$CE$41,6,0))</f>
        <v>Obiettivi operativi</v>
      </c>
      <c r="R197" s="2" t="str">
        <f ca="1">IF(S197="Attività","Linee Intervento",VLOOKUP(MID(S197,1,FIND(" ",S197)-1),Riferimenti!$BZ$2:$CE$41,3,0))</f>
        <v>Linee Intervento</v>
      </c>
      <c r="S197" s="2" t="str">
        <f ca="1">IF(T197="Output","Attività","A"&amp;MID(T197,1,FIND(".",T197)-1)&amp;" - "&amp;INDEX(Riferimenti!$BB$2:$BB$41,V197))</f>
        <v>Attività</v>
      </c>
      <c r="T197" s="2" t="str">
        <f ca="1">IF(OR(W197=FALSE,'Output Progetto'!U197=TRUE),"Output",'Output Progetto'!B197&amp;" - "&amp;'Output Progetto'!D197)</f>
        <v>Output</v>
      </c>
      <c r="U197" s="2" t="str">
        <f ca="1">IF(S197="Attività","Risultato Atteso",VLOOKUP(MID(S197,1,FIND(" ",S197)-1),Riferimenti!$BZ$2:$CE$41,4,0))</f>
        <v>Risultato Atteso</v>
      </c>
      <c r="V197" s="2">
        <f t="shared" si="3"/>
        <v>16</v>
      </c>
      <c r="W197" s="2" t="b">
        <f ca="1">IF(MID(VLOOKUP(MID("A"&amp;MID('Output Progetto'!B197&amp;" - "&amp;'Output Progetto'!D197,1,FIND(".",'Output Progetto'!B197&amp;" - "&amp;'Output Progetto'!D197)-1)&amp;" - "&amp;INDEX(Riferimenti!$BB$2:$BB$41,1),1,FIND(" ","A"&amp;MID('Output Progetto'!B197&amp;" - "&amp;'Output Progetto'!D197,1,FIND(".",'Output Progetto'!B197&amp;" - "&amp;'Output Progetto'!D197)-1)&amp;" - "&amp;INDEX(Riferimenti!$BB$2:$BB$41,1))-1),Riferimenti!$BZ$2:$CE$41,3,0),1,2)="LT",FALSE,TRUE)</f>
        <v>1</v>
      </c>
    </row>
    <row r="198" spans="2:23" ht="12.75" x14ac:dyDescent="0.2">
      <c r="B198" s="42"/>
      <c r="C198" s="42"/>
      <c r="D198" s="42"/>
      <c r="E198" s="64"/>
      <c r="F198" s="64"/>
      <c r="G198" s="42"/>
      <c r="P198" s="2" t="str">
        <f ca="1">IF(S198="Attività","Obiettivi generali",VLOOKUP(MID(S198,1,FIND(" ",S198)-1),Riferimenti!$BZ$2:$CE$41,5,0))</f>
        <v>Obiettivi generali</v>
      </c>
      <c r="Q198" s="2" t="str">
        <f ca="1">IF(S198="Attività","Obiettivi operativi",VLOOKUP(MID(S198,1,FIND(" ",S198)-1),Riferimenti!$BZ$2:$CE$41,6,0))</f>
        <v>Obiettivi operativi</v>
      </c>
      <c r="R198" s="2" t="str">
        <f ca="1">IF(S198="Attività","Linee Intervento",VLOOKUP(MID(S198,1,FIND(" ",S198)-1),Riferimenti!$BZ$2:$CE$41,3,0))</f>
        <v>Linee Intervento</v>
      </c>
      <c r="S198" s="2" t="str">
        <f ca="1">IF(T198="Output","Attività","A"&amp;MID(T198,1,FIND(".",T198)-1)&amp;" - "&amp;INDEX(Riferimenti!$BB$2:$BB$41,V198))</f>
        <v>Attività</v>
      </c>
      <c r="T198" s="2" t="str">
        <f ca="1">IF(OR(W198=FALSE,'Output Progetto'!U198=TRUE),"Output",'Output Progetto'!B198&amp;" - "&amp;'Output Progetto'!D198)</f>
        <v>Output</v>
      </c>
      <c r="U198" s="2" t="str">
        <f ca="1">IF(S198="Attività","Risultato Atteso",VLOOKUP(MID(S198,1,FIND(" ",S198)-1),Riferimenti!$BZ$2:$CE$41,4,0))</f>
        <v>Risultato Atteso</v>
      </c>
      <c r="V198" s="2">
        <f t="shared" si="3"/>
        <v>16</v>
      </c>
      <c r="W198" s="2" t="b">
        <f ca="1">IF(MID(VLOOKUP(MID("A"&amp;MID('Output Progetto'!B198&amp;" - "&amp;'Output Progetto'!D198,1,FIND(".",'Output Progetto'!B198&amp;" - "&amp;'Output Progetto'!D198)-1)&amp;" - "&amp;INDEX(Riferimenti!$BB$2:$BB$41,1),1,FIND(" ","A"&amp;MID('Output Progetto'!B198&amp;" - "&amp;'Output Progetto'!D198,1,FIND(".",'Output Progetto'!B198&amp;" - "&amp;'Output Progetto'!D198)-1)&amp;" - "&amp;INDEX(Riferimenti!$BB$2:$BB$41,1))-1),Riferimenti!$BZ$2:$CE$41,3,0),1,2)="LT",FALSE,TRUE)</f>
        <v>1</v>
      </c>
    </row>
    <row r="199" spans="2:23" ht="12.75" x14ac:dyDescent="0.2">
      <c r="B199" s="42"/>
      <c r="C199" s="42"/>
      <c r="D199" s="42"/>
      <c r="E199" s="64"/>
      <c r="F199" s="64"/>
      <c r="G199" s="42"/>
      <c r="P199" s="2" t="str">
        <f ca="1">IF(S199="Attività","Obiettivi generali",VLOOKUP(MID(S199,1,FIND(" ",S199)-1),Riferimenti!$BZ$2:$CE$41,5,0))</f>
        <v>Obiettivi generali</v>
      </c>
      <c r="Q199" s="2" t="str">
        <f ca="1">IF(S199="Attività","Obiettivi operativi",VLOOKUP(MID(S199,1,FIND(" ",S199)-1),Riferimenti!$BZ$2:$CE$41,6,0))</f>
        <v>Obiettivi operativi</v>
      </c>
      <c r="R199" s="2" t="str">
        <f ca="1">IF(S199="Attività","Linee Intervento",VLOOKUP(MID(S199,1,FIND(" ",S199)-1),Riferimenti!$BZ$2:$CE$41,3,0))</f>
        <v>Linee Intervento</v>
      </c>
      <c r="S199" s="2" t="str">
        <f ca="1">IF(T199="Output","Attività","A"&amp;MID(T199,1,FIND(".",T199)-1)&amp;" - "&amp;INDEX(Riferimenti!$BB$2:$BB$41,V199))</f>
        <v>Attività</v>
      </c>
      <c r="T199" s="2" t="str">
        <f ca="1">IF(OR(W199=FALSE,'Output Progetto'!U199=TRUE),"Output",'Output Progetto'!B199&amp;" - "&amp;'Output Progetto'!D199)</f>
        <v>Output</v>
      </c>
      <c r="U199" s="2" t="str">
        <f ca="1">IF(S199="Attività","Risultato Atteso",VLOOKUP(MID(S199,1,FIND(" ",S199)-1),Riferimenti!$BZ$2:$CE$41,4,0))</f>
        <v>Risultato Atteso</v>
      </c>
      <c r="V199" s="2">
        <f t="shared" si="3"/>
        <v>16</v>
      </c>
      <c r="W199" s="2" t="b">
        <f ca="1">IF(MID(VLOOKUP(MID("A"&amp;MID('Output Progetto'!B199&amp;" - "&amp;'Output Progetto'!D199,1,FIND(".",'Output Progetto'!B199&amp;" - "&amp;'Output Progetto'!D199)-1)&amp;" - "&amp;INDEX(Riferimenti!$BB$2:$BB$41,1),1,FIND(" ","A"&amp;MID('Output Progetto'!B199&amp;" - "&amp;'Output Progetto'!D199,1,FIND(".",'Output Progetto'!B199&amp;" - "&amp;'Output Progetto'!D199)-1)&amp;" - "&amp;INDEX(Riferimenti!$BB$2:$BB$41,1))-1),Riferimenti!$BZ$2:$CE$41,3,0),1,2)="LT",FALSE,TRUE)</f>
        <v>1</v>
      </c>
    </row>
    <row r="200" spans="2:23" ht="12.75" x14ac:dyDescent="0.2">
      <c r="B200" s="42"/>
      <c r="C200" s="42"/>
      <c r="D200" s="42"/>
      <c r="E200" s="64"/>
      <c r="F200" s="64"/>
      <c r="G200" s="42"/>
      <c r="P200" s="2" t="str">
        <f ca="1">IF(S200="Attività","Obiettivi generali",VLOOKUP(MID(S200,1,FIND(" ",S200)-1),Riferimenti!$BZ$2:$CE$41,5,0))</f>
        <v>Obiettivi generali</v>
      </c>
      <c r="Q200" s="2" t="str">
        <f ca="1">IF(S200="Attività","Obiettivi operativi",VLOOKUP(MID(S200,1,FIND(" ",S200)-1),Riferimenti!$BZ$2:$CE$41,6,0))</f>
        <v>Obiettivi operativi</v>
      </c>
      <c r="R200" s="2" t="str">
        <f ca="1">IF(S200="Attività","Linee Intervento",VLOOKUP(MID(S200,1,FIND(" ",S200)-1),Riferimenti!$BZ$2:$CE$41,3,0))</f>
        <v>Linee Intervento</v>
      </c>
      <c r="S200" s="2" t="str">
        <f ca="1">IF(T200="Output","Attività","A"&amp;MID(T200,1,FIND(".",T200)-1)&amp;" - "&amp;INDEX(Riferimenti!$BB$2:$BB$41,V200))</f>
        <v>Attività</v>
      </c>
      <c r="T200" s="2" t="str">
        <f ca="1">IF(OR(W200=FALSE,'Output Progetto'!U200=TRUE),"Output",'Output Progetto'!B200&amp;" - "&amp;'Output Progetto'!D200)</f>
        <v>Output</v>
      </c>
      <c r="U200" s="2" t="str">
        <f ca="1">IF(S200="Attività","Risultato Atteso",VLOOKUP(MID(S200,1,FIND(" ",S200)-1),Riferimenti!$BZ$2:$CE$41,4,0))</f>
        <v>Risultato Atteso</v>
      </c>
      <c r="V200" s="2">
        <f t="shared" si="3"/>
        <v>17</v>
      </c>
      <c r="W200" s="2" t="b">
        <f ca="1">IF(MID(VLOOKUP(MID("A"&amp;MID('Output Progetto'!B200&amp;" - "&amp;'Output Progetto'!D200,1,FIND(".",'Output Progetto'!B200&amp;" - "&amp;'Output Progetto'!D200)-1)&amp;" - "&amp;INDEX(Riferimenti!$BB$2:$BB$41,1),1,FIND(" ","A"&amp;MID('Output Progetto'!B200&amp;" - "&amp;'Output Progetto'!D200,1,FIND(".",'Output Progetto'!B200&amp;" - "&amp;'Output Progetto'!D200)-1)&amp;" - "&amp;INDEX(Riferimenti!$BB$2:$BB$41,1))-1),Riferimenti!$BZ$2:$CE$41,3,0),1,2)="LT",FALSE,TRUE)</f>
        <v>1</v>
      </c>
    </row>
    <row r="201" spans="2:23" ht="12.75" x14ac:dyDescent="0.2">
      <c r="B201" s="42"/>
      <c r="C201" s="42"/>
      <c r="D201" s="42"/>
      <c r="E201" s="64"/>
      <c r="F201" s="64"/>
      <c r="G201" s="42"/>
      <c r="P201" s="2" t="str">
        <f ca="1">IF(S201="Attività","Obiettivi generali",VLOOKUP(MID(S201,1,FIND(" ",S201)-1),Riferimenti!$BZ$2:$CE$41,5,0))</f>
        <v>Obiettivi generali</v>
      </c>
      <c r="Q201" s="2" t="str">
        <f ca="1">IF(S201="Attività","Obiettivi operativi",VLOOKUP(MID(S201,1,FIND(" ",S201)-1),Riferimenti!$BZ$2:$CE$41,6,0))</f>
        <v>Obiettivi operativi</v>
      </c>
      <c r="R201" s="2" t="str">
        <f ca="1">IF(S201="Attività","Linee Intervento",VLOOKUP(MID(S201,1,FIND(" ",S201)-1),Riferimenti!$BZ$2:$CE$41,3,0))</f>
        <v>Linee Intervento</v>
      </c>
      <c r="S201" s="2" t="str">
        <f ca="1">IF(T201="Output","Attività","A"&amp;MID(T201,1,FIND(".",T201)-1)&amp;" - "&amp;INDEX(Riferimenti!$BB$2:$BB$41,V201))</f>
        <v>Attività</v>
      </c>
      <c r="T201" s="2" t="str">
        <f ca="1">IF(OR(W201=FALSE,'Output Progetto'!U201=TRUE),"Output",'Output Progetto'!B201&amp;" - "&amp;'Output Progetto'!D201)</f>
        <v>Output</v>
      </c>
      <c r="U201" s="2" t="str">
        <f ca="1">IF(S201="Attività","Risultato Atteso",VLOOKUP(MID(S201,1,FIND(" ",S201)-1),Riferimenti!$BZ$2:$CE$41,4,0))</f>
        <v>Risultato Atteso</v>
      </c>
      <c r="V201" s="2">
        <f t="shared" si="3"/>
        <v>17</v>
      </c>
      <c r="W201" s="2" t="b">
        <f ca="1">IF(MID(VLOOKUP(MID("A"&amp;MID('Output Progetto'!B201&amp;" - "&amp;'Output Progetto'!D201,1,FIND(".",'Output Progetto'!B201&amp;" - "&amp;'Output Progetto'!D201)-1)&amp;" - "&amp;INDEX(Riferimenti!$BB$2:$BB$41,1),1,FIND(" ","A"&amp;MID('Output Progetto'!B201&amp;" - "&amp;'Output Progetto'!D201,1,FIND(".",'Output Progetto'!B201&amp;" - "&amp;'Output Progetto'!D201)-1)&amp;" - "&amp;INDEX(Riferimenti!$BB$2:$BB$41,1))-1),Riferimenti!$BZ$2:$CE$41,3,0),1,2)="LT",FALSE,TRUE)</f>
        <v>1</v>
      </c>
    </row>
    <row r="202" spans="2:23" ht="12.75" x14ac:dyDescent="0.2">
      <c r="B202" s="42"/>
      <c r="C202" s="42"/>
      <c r="D202" s="42"/>
      <c r="E202" s="64"/>
      <c r="F202" s="64"/>
      <c r="G202" s="42"/>
      <c r="P202" s="2" t="str">
        <f ca="1">IF(S202="Attività","Obiettivi generali",VLOOKUP(MID(S202,1,FIND(" ",S202)-1),Riferimenti!$BZ$2:$CE$41,5,0))</f>
        <v>Obiettivi generali</v>
      </c>
      <c r="Q202" s="2" t="str">
        <f ca="1">IF(S202="Attività","Obiettivi operativi",VLOOKUP(MID(S202,1,FIND(" ",S202)-1),Riferimenti!$BZ$2:$CE$41,6,0))</f>
        <v>Obiettivi operativi</v>
      </c>
      <c r="R202" s="2" t="str">
        <f ca="1">IF(S202="Attività","Linee Intervento",VLOOKUP(MID(S202,1,FIND(" ",S202)-1),Riferimenti!$BZ$2:$CE$41,3,0))</f>
        <v>Linee Intervento</v>
      </c>
      <c r="S202" s="2" t="str">
        <f ca="1">IF(T202="Output","Attività","A"&amp;MID(T202,1,FIND(".",T202)-1)&amp;" - "&amp;INDEX(Riferimenti!$BB$2:$BB$41,V202))</f>
        <v>Attività</v>
      </c>
      <c r="T202" s="2" t="str">
        <f ca="1">IF(OR(W202=FALSE,'Output Progetto'!U202=TRUE),"Output",'Output Progetto'!B202&amp;" - "&amp;'Output Progetto'!D202)</f>
        <v>Output</v>
      </c>
      <c r="U202" s="2" t="str">
        <f ca="1">IF(S202="Attività","Risultato Atteso",VLOOKUP(MID(S202,1,FIND(" ",S202)-1),Riferimenti!$BZ$2:$CE$41,4,0))</f>
        <v>Risultato Atteso</v>
      </c>
      <c r="V202" s="2">
        <f t="shared" si="3"/>
        <v>17</v>
      </c>
      <c r="W202" s="2" t="b">
        <f ca="1">IF(MID(VLOOKUP(MID("A"&amp;MID('Output Progetto'!B202&amp;" - "&amp;'Output Progetto'!D202,1,FIND(".",'Output Progetto'!B202&amp;" - "&amp;'Output Progetto'!D202)-1)&amp;" - "&amp;INDEX(Riferimenti!$BB$2:$BB$41,1),1,FIND(" ","A"&amp;MID('Output Progetto'!B202&amp;" - "&amp;'Output Progetto'!D202,1,FIND(".",'Output Progetto'!B202&amp;" - "&amp;'Output Progetto'!D202)-1)&amp;" - "&amp;INDEX(Riferimenti!$BB$2:$BB$41,1))-1),Riferimenti!$BZ$2:$CE$41,3,0),1,2)="LT",FALSE,TRUE)</f>
        <v>1</v>
      </c>
    </row>
    <row r="203" spans="2:23" ht="12.75" x14ac:dyDescent="0.2">
      <c r="B203" s="42"/>
      <c r="C203" s="42"/>
      <c r="D203" s="42"/>
      <c r="E203" s="64"/>
      <c r="F203" s="64"/>
      <c r="G203" s="42"/>
      <c r="P203" s="2" t="str">
        <f ca="1">IF(S203="Attività","Obiettivi generali",VLOOKUP(MID(S203,1,FIND(" ",S203)-1),Riferimenti!$BZ$2:$CE$41,5,0))</f>
        <v>Obiettivi generali</v>
      </c>
      <c r="Q203" s="2" t="str">
        <f ca="1">IF(S203="Attività","Obiettivi operativi",VLOOKUP(MID(S203,1,FIND(" ",S203)-1),Riferimenti!$BZ$2:$CE$41,6,0))</f>
        <v>Obiettivi operativi</v>
      </c>
      <c r="R203" s="2" t="str">
        <f ca="1">IF(S203="Attività","Linee Intervento",VLOOKUP(MID(S203,1,FIND(" ",S203)-1),Riferimenti!$BZ$2:$CE$41,3,0))</f>
        <v>Linee Intervento</v>
      </c>
      <c r="S203" s="2" t="str">
        <f ca="1">IF(T203="Output","Attività","A"&amp;MID(T203,1,FIND(".",T203)-1)&amp;" - "&amp;INDEX(Riferimenti!$BB$2:$BB$41,V203))</f>
        <v>Attività</v>
      </c>
      <c r="T203" s="2" t="str">
        <f ca="1">IF(OR(W203=FALSE,'Output Progetto'!U203=TRUE),"Output",'Output Progetto'!B203&amp;" - "&amp;'Output Progetto'!D203)</f>
        <v>Output</v>
      </c>
      <c r="U203" s="2" t="str">
        <f ca="1">IF(S203="Attività","Risultato Atteso",VLOOKUP(MID(S203,1,FIND(" ",S203)-1),Riferimenti!$BZ$2:$CE$41,4,0))</f>
        <v>Risultato Atteso</v>
      </c>
      <c r="V203" s="2">
        <f t="shared" si="3"/>
        <v>17</v>
      </c>
      <c r="W203" s="2" t="b">
        <f ca="1">IF(MID(VLOOKUP(MID("A"&amp;MID('Output Progetto'!B203&amp;" - "&amp;'Output Progetto'!D203,1,FIND(".",'Output Progetto'!B203&amp;" - "&amp;'Output Progetto'!D203)-1)&amp;" - "&amp;INDEX(Riferimenti!$BB$2:$BB$41,1),1,FIND(" ","A"&amp;MID('Output Progetto'!B203&amp;" - "&amp;'Output Progetto'!D203,1,FIND(".",'Output Progetto'!B203&amp;" - "&amp;'Output Progetto'!D203)-1)&amp;" - "&amp;INDEX(Riferimenti!$BB$2:$BB$41,1))-1),Riferimenti!$BZ$2:$CE$41,3,0),1,2)="LT",FALSE,TRUE)</f>
        <v>1</v>
      </c>
    </row>
    <row r="204" spans="2:23" ht="12.75" x14ac:dyDescent="0.2">
      <c r="B204" s="42"/>
      <c r="C204" s="42"/>
      <c r="D204" s="42"/>
      <c r="E204" s="64"/>
      <c r="F204" s="64"/>
      <c r="G204" s="42"/>
      <c r="P204" s="2" t="str">
        <f ca="1">IF(S204="Attività","Obiettivi generali",VLOOKUP(MID(S204,1,FIND(" ",S204)-1),Riferimenti!$BZ$2:$CE$41,5,0))</f>
        <v>Obiettivi generali</v>
      </c>
      <c r="Q204" s="2" t="str">
        <f ca="1">IF(S204="Attività","Obiettivi operativi",VLOOKUP(MID(S204,1,FIND(" ",S204)-1),Riferimenti!$BZ$2:$CE$41,6,0))</f>
        <v>Obiettivi operativi</v>
      </c>
      <c r="R204" s="2" t="str">
        <f ca="1">IF(S204="Attività","Linee Intervento",VLOOKUP(MID(S204,1,FIND(" ",S204)-1),Riferimenti!$BZ$2:$CE$41,3,0))</f>
        <v>Linee Intervento</v>
      </c>
      <c r="S204" s="2" t="str">
        <f ca="1">IF(T204="Output","Attività","A"&amp;MID(T204,1,FIND(".",T204)-1)&amp;" - "&amp;INDEX(Riferimenti!$BB$2:$BB$41,V204))</f>
        <v>Attività</v>
      </c>
      <c r="T204" s="2" t="str">
        <f ca="1">IF(OR(W204=FALSE,'Output Progetto'!U204=TRUE),"Output",'Output Progetto'!B204&amp;" - "&amp;'Output Progetto'!D204)</f>
        <v>Output</v>
      </c>
      <c r="U204" s="2" t="str">
        <f ca="1">IF(S204="Attività","Risultato Atteso",VLOOKUP(MID(S204,1,FIND(" ",S204)-1),Riferimenti!$BZ$2:$CE$41,4,0))</f>
        <v>Risultato Atteso</v>
      </c>
      <c r="V204" s="2">
        <f t="shared" si="3"/>
        <v>17</v>
      </c>
      <c r="W204" s="2" t="b">
        <f ca="1">IF(MID(VLOOKUP(MID("A"&amp;MID('Output Progetto'!B204&amp;" - "&amp;'Output Progetto'!D204,1,FIND(".",'Output Progetto'!B204&amp;" - "&amp;'Output Progetto'!D204)-1)&amp;" - "&amp;INDEX(Riferimenti!$BB$2:$BB$41,1),1,FIND(" ","A"&amp;MID('Output Progetto'!B204&amp;" - "&amp;'Output Progetto'!D204,1,FIND(".",'Output Progetto'!B204&amp;" - "&amp;'Output Progetto'!D204)-1)&amp;" - "&amp;INDEX(Riferimenti!$BB$2:$BB$41,1))-1),Riferimenti!$BZ$2:$CE$41,3,0),1,2)="LT",FALSE,TRUE)</f>
        <v>1</v>
      </c>
    </row>
    <row r="205" spans="2:23" ht="12.75" x14ac:dyDescent="0.2">
      <c r="B205" s="42"/>
      <c r="C205" s="42"/>
      <c r="D205" s="42"/>
      <c r="E205" s="64"/>
      <c r="F205" s="64"/>
      <c r="G205" s="42"/>
      <c r="P205" s="2" t="str">
        <f ca="1">IF(S205="Attività","Obiettivi generali",VLOOKUP(MID(S205,1,FIND(" ",S205)-1),Riferimenti!$BZ$2:$CE$41,5,0))</f>
        <v>Obiettivi generali</v>
      </c>
      <c r="Q205" s="2" t="str">
        <f ca="1">IF(S205="Attività","Obiettivi operativi",VLOOKUP(MID(S205,1,FIND(" ",S205)-1),Riferimenti!$BZ$2:$CE$41,6,0))</f>
        <v>Obiettivi operativi</v>
      </c>
      <c r="R205" s="2" t="str">
        <f ca="1">IF(S205="Attività","Linee Intervento",VLOOKUP(MID(S205,1,FIND(" ",S205)-1),Riferimenti!$BZ$2:$CE$41,3,0))</f>
        <v>Linee Intervento</v>
      </c>
      <c r="S205" s="2" t="str">
        <f ca="1">IF(T205="Output","Attività","A"&amp;MID(T205,1,FIND(".",T205)-1)&amp;" - "&amp;INDEX(Riferimenti!$BB$2:$BB$41,V205))</f>
        <v>Attività</v>
      </c>
      <c r="T205" s="2" t="str">
        <f ca="1">IF(OR(W205=FALSE,'Output Progetto'!U205=TRUE),"Output",'Output Progetto'!B205&amp;" - "&amp;'Output Progetto'!D205)</f>
        <v>Output</v>
      </c>
      <c r="U205" s="2" t="str">
        <f ca="1">IF(S205="Attività","Risultato Atteso",VLOOKUP(MID(S205,1,FIND(" ",S205)-1),Riferimenti!$BZ$2:$CE$41,4,0))</f>
        <v>Risultato Atteso</v>
      </c>
      <c r="V205" s="2">
        <f t="shared" si="3"/>
        <v>17</v>
      </c>
      <c r="W205" s="2" t="b">
        <f ca="1">IF(MID(VLOOKUP(MID("A"&amp;MID('Output Progetto'!B205&amp;" - "&amp;'Output Progetto'!D205,1,FIND(".",'Output Progetto'!B205&amp;" - "&amp;'Output Progetto'!D205)-1)&amp;" - "&amp;INDEX(Riferimenti!$BB$2:$BB$41,1),1,FIND(" ","A"&amp;MID('Output Progetto'!B205&amp;" - "&amp;'Output Progetto'!D205,1,FIND(".",'Output Progetto'!B205&amp;" - "&amp;'Output Progetto'!D205)-1)&amp;" - "&amp;INDEX(Riferimenti!$BB$2:$BB$41,1))-1),Riferimenti!$BZ$2:$CE$41,3,0),1,2)="LT",FALSE,TRUE)</f>
        <v>1</v>
      </c>
    </row>
    <row r="206" spans="2:23" ht="12.75" x14ac:dyDescent="0.2">
      <c r="B206" s="42"/>
      <c r="C206" s="42"/>
      <c r="D206" s="42"/>
      <c r="E206" s="64"/>
      <c r="F206" s="64"/>
      <c r="G206" s="42"/>
      <c r="P206" s="2" t="str">
        <f ca="1">IF(S206="Attività","Obiettivi generali",VLOOKUP(MID(S206,1,FIND(" ",S206)-1),Riferimenti!$BZ$2:$CE$41,5,0))</f>
        <v>Obiettivi generali</v>
      </c>
      <c r="Q206" s="2" t="str">
        <f ca="1">IF(S206="Attività","Obiettivi operativi",VLOOKUP(MID(S206,1,FIND(" ",S206)-1),Riferimenti!$BZ$2:$CE$41,6,0))</f>
        <v>Obiettivi operativi</v>
      </c>
      <c r="R206" s="2" t="str">
        <f ca="1">IF(S206="Attività","Linee Intervento",VLOOKUP(MID(S206,1,FIND(" ",S206)-1),Riferimenti!$BZ$2:$CE$41,3,0))</f>
        <v>Linee Intervento</v>
      </c>
      <c r="S206" s="2" t="str">
        <f ca="1">IF(T206="Output","Attività","A"&amp;MID(T206,1,FIND(".",T206)-1)&amp;" - "&amp;INDEX(Riferimenti!$BB$2:$BB$41,V206))</f>
        <v>Attività</v>
      </c>
      <c r="T206" s="2" t="str">
        <f ca="1">IF(OR(W206=FALSE,'Output Progetto'!U206=TRUE),"Output",'Output Progetto'!B206&amp;" - "&amp;'Output Progetto'!D206)</f>
        <v>Output</v>
      </c>
      <c r="U206" s="2" t="str">
        <f ca="1">IF(S206="Attività","Risultato Atteso",VLOOKUP(MID(S206,1,FIND(" ",S206)-1),Riferimenti!$BZ$2:$CE$41,4,0))</f>
        <v>Risultato Atteso</v>
      </c>
      <c r="V206" s="2">
        <f t="shared" si="3"/>
        <v>17</v>
      </c>
      <c r="W206" s="2" t="b">
        <f ca="1">IF(MID(VLOOKUP(MID("A"&amp;MID('Output Progetto'!B206&amp;" - "&amp;'Output Progetto'!D206,1,FIND(".",'Output Progetto'!B206&amp;" - "&amp;'Output Progetto'!D206)-1)&amp;" - "&amp;INDEX(Riferimenti!$BB$2:$BB$41,1),1,FIND(" ","A"&amp;MID('Output Progetto'!B206&amp;" - "&amp;'Output Progetto'!D206,1,FIND(".",'Output Progetto'!B206&amp;" - "&amp;'Output Progetto'!D206)-1)&amp;" - "&amp;INDEX(Riferimenti!$BB$2:$BB$41,1))-1),Riferimenti!$BZ$2:$CE$41,3,0),1,2)="LT",FALSE,TRUE)</f>
        <v>1</v>
      </c>
    </row>
    <row r="207" spans="2:23" ht="12.75" x14ac:dyDescent="0.2">
      <c r="B207" s="42"/>
      <c r="C207" s="42"/>
      <c r="D207" s="42"/>
      <c r="E207" s="64"/>
      <c r="F207" s="64"/>
      <c r="G207" s="42"/>
      <c r="P207" s="2" t="str">
        <f ca="1">IF(S207="Attività","Obiettivi generali",VLOOKUP(MID(S207,1,FIND(" ",S207)-1),Riferimenti!$BZ$2:$CE$41,5,0))</f>
        <v>Obiettivi generali</v>
      </c>
      <c r="Q207" s="2" t="str">
        <f ca="1">IF(S207="Attività","Obiettivi operativi",VLOOKUP(MID(S207,1,FIND(" ",S207)-1),Riferimenti!$BZ$2:$CE$41,6,0))</f>
        <v>Obiettivi operativi</v>
      </c>
      <c r="R207" s="2" t="str">
        <f ca="1">IF(S207="Attività","Linee Intervento",VLOOKUP(MID(S207,1,FIND(" ",S207)-1),Riferimenti!$BZ$2:$CE$41,3,0))</f>
        <v>Linee Intervento</v>
      </c>
      <c r="S207" s="2" t="str">
        <f ca="1">IF(T207="Output","Attività","A"&amp;MID(T207,1,FIND(".",T207)-1)&amp;" - "&amp;INDEX(Riferimenti!$BB$2:$BB$41,V207))</f>
        <v>Attività</v>
      </c>
      <c r="T207" s="2" t="str">
        <f ca="1">IF(OR(W207=FALSE,'Output Progetto'!U207=TRUE),"Output",'Output Progetto'!B207&amp;" - "&amp;'Output Progetto'!D207)</f>
        <v>Output</v>
      </c>
      <c r="U207" s="2" t="str">
        <f ca="1">IF(S207="Attività","Risultato Atteso",VLOOKUP(MID(S207,1,FIND(" ",S207)-1),Riferimenti!$BZ$2:$CE$41,4,0))</f>
        <v>Risultato Atteso</v>
      </c>
      <c r="V207" s="2">
        <f t="shared" si="3"/>
        <v>17</v>
      </c>
      <c r="W207" s="2" t="b">
        <f ca="1">IF(MID(VLOOKUP(MID("A"&amp;MID('Output Progetto'!B207&amp;" - "&amp;'Output Progetto'!D207,1,FIND(".",'Output Progetto'!B207&amp;" - "&amp;'Output Progetto'!D207)-1)&amp;" - "&amp;INDEX(Riferimenti!$BB$2:$BB$41,1),1,FIND(" ","A"&amp;MID('Output Progetto'!B207&amp;" - "&amp;'Output Progetto'!D207,1,FIND(".",'Output Progetto'!B207&amp;" - "&amp;'Output Progetto'!D207)-1)&amp;" - "&amp;INDEX(Riferimenti!$BB$2:$BB$41,1))-1),Riferimenti!$BZ$2:$CE$41,3,0),1,2)="LT",FALSE,TRUE)</f>
        <v>1</v>
      </c>
    </row>
    <row r="208" spans="2:23" ht="12.75" x14ac:dyDescent="0.2">
      <c r="B208" s="42"/>
      <c r="C208" s="42"/>
      <c r="D208" s="42"/>
      <c r="E208" s="64"/>
      <c r="F208" s="64"/>
      <c r="G208" s="42"/>
      <c r="P208" s="2" t="str">
        <f ca="1">IF(S208="Attività","Obiettivi generali",VLOOKUP(MID(S208,1,FIND(" ",S208)-1),Riferimenti!$BZ$2:$CE$41,5,0))</f>
        <v>Obiettivi generali</v>
      </c>
      <c r="Q208" s="2" t="str">
        <f ca="1">IF(S208="Attività","Obiettivi operativi",VLOOKUP(MID(S208,1,FIND(" ",S208)-1),Riferimenti!$BZ$2:$CE$41,6,0))</f>
        <v>Obiettivi operativi</v>
      </c>
      <c r="R208" s="2" t="str">
        <f ca="1">IF(S208="Attività","Linee Intervento",VLOOKUP(MID(S208,1,FIND(" ",S208)-1),Riferimenti!$BZ$2:$CE$41,3,0))</f>
        <v>Linee Intervento</v>
      </c>
      <c r="S208" s="2" t="str">
        <f ca="1">IF(T208="Output","Attività","A"&amp;MID(T208,1,FIND(".",T208)-1)&amp;" - "&amp;INDEX(Riferimenti!$BB$2:$BB$41,V208))</f>
        <v>Attività</v>
      </c>
      <c r="T208" s="2" t="str">
        <f ca="1">IF(OR(W208=FALSE,'Output Progetto'!U208=TRUE),"Output",'Output Progetto'!B208&amp;" - "&amp;'Output Progetto'!D208)</f>
        <v>Output</v>
      </c>
      <c r="U208" s="2" t="str">
        <f ca="1">IF(S208="Attività","Risultato Atteso",VLOOKUP(MID(S208,1,FIND(" ",S208)-1),Riferimenti!$BZ$2:$CE$41,4,0))</f>
        <v>Risultato Atteso</v>
      </c>
      <c r="V208" s="2">
        <f t="shared" si="3"/>
        <v>17</v>
      </c>
      <c r="W208" s="2" t="b">
        <f ca="1">IF(MID(VLOOKUP(MID("A"&amp;MID('Output Progetto'!B208&amp;" - "&amp;'Output Progetto'!D208,1,FIND(".",'Output Progetto'!B208&amp;" - "&amp;'Output Progetto'!D208)-1)&amp;" - "&amp;INDEX(Riferimenti!$BB$2:$BB$41,1),1,FIND(" ","A"&amp;MID('Output Progetto'!B208&amp;" - "&amp;'Output Progetto'!D208,1,FIND(".",'Output Progetto'!B208&amp;" - "&amp;'Output Progetto'!D208)-1)&amp;" - "&amp;INDEX(Riferimenti!$BB$2:$BB$41,1))-1),Riferimenti!$BZ$2:$CE$41,3,0),1,2)="LT",FALSE,TRUE)</f>
        <v>1</v>
      </c>
    </row>
    <row r="209" spans="2:23" ht="12.75" x14ac:dyDescent="0.2">
      <c r="B209" s="42"/>
      <c r="C209" s="42"/>
      <c r="D209" s="42"/>
      <c r="E209" s="64"/>
      <c r="F209" s="64"/>
      <c r="G209" s="42"/>
      <c r="P209" s="2" t="str">
        <f ca="1">IF(S209="Attività","Obiettivi generali",VLOOKUP(MID(S209,1,FIND(" ",S209)-1),Riferimenti!$BZ$2:$CE$41,5,0))</f>
        <v>Obiettivi generali</v>
      </c>
      <c r="Q209" s="2" t="str">
        <f ca="1">IF(S209="Attività","Obiettivi operativi",VLOOKUP(MID(S209,1,FIND(" ",S209)-1),Riferimenti!$BZ$2:$CE$41,6,0))</f>
        <v>Obiettivi operativi</v>
      </c>
      <c r="R209" s="2" t="str">
        <f ca="1">IF(S209="Attività","Linee Intervento",VLOOKUP(MID(S209,1,FIND(" ",S209)-1),Riferimenti!$BZ$2:$CE$41,3,0))</f>
        <v>Linee Intervento</v>
      </c>
      <c r="S209" s="2" t="str">
        <f ca="1">IF(T209="Output","Attività","A"&amp;MID(T209,1,FIND(".",T209)-1)&amp;" - "&amp;INDEX(Riferimenti!$BB$2:$BB$41,V209))</f>
        <v>Attività</v>
      </c>
      <c r="T209" s="2" t="str">
        <f ca="1">IF(OR(W209=FALSE,'Output Progetto'!U209=TRUE),"Output",'Output Progetto'!B209&amp;" - "&amp;'Output Progetto'!D209)</f>
        <v>Output</v>
      </c>
      <c r="U209" s="2" t="str">
        <f ca="1">IF(S209="Attività","Risultato Atteso",VLOOKUP(MID(S209,1,FIND(" ",S209)-1),Riferimenti!$BZ$2:$CE$41,4,0))</f>
        <v>Risultato Atteso</v>
      </c>
      <c r="V209" s="2">
        <f t="shared" si="3"/>
        <v>17</v>
      </c>
      <c r="W209" s="2" t="b">
        <f ca="1">IF(MID(VLOOKUP(MID("A"&amp;MID('Output Progetto'!B209&amp;" - "&amp;'Output Progetto'!D209,1,FIND(".",'Output Progetto'!B209&amp;" - "&amp;'Output Progetto'!D209)-1)&amp;" - "&amp;INDEX(Riferimenti!$BB$2:$BB$41,1),1,FIND(" ","A"&amp;MID('Output Progetto'!B209&amp;" - "&amp;'Output Progetto'!D209,1,FIND(".",'Output Progetto'!B209&amp;" - "&amp;'Output Progetto'!D209)-1)&amp;" - "&amp;INDEX(Riferimenti!$BB$2:$BB$41,1))-1),Riferimenti!$BZ$2:$CE$41,3,0),1,2)="LT",FALSE,TRUE)</f>
        <v>1</v>
      </c>
    </row>
    <row r="210" spans="2:23" ht="12.75" x14ac:dyDescent="0.2">
      <c r="B210" s="42"/>
      <c r="C210" s="42"/>
      <c r="D210" s="42"/>
      <c r="E210" s="64"/>
      <c r="F210" s="64"/>
      <c r="G210" s="42"/>
      <c r="P210" s="2" t="str">
        <f ca="1">IF(S210="Attività","Obiettivi generali",VLOOKUP(MID(S210,1,FIND(" ",S210)-1),Riferimenti!$BZ$2:$CE$41,5,0))</f>
        <v>Obiettivi generali</v>
      </c>
      <c r="Q210" s="2" t="str">
        <f ca="1">IF(S210="Attività","Obiettivi operativi",VLOOKUP(MID(S210,1,FIND(" ",S210)-1),Riferimenti!$BZ$2:$CE$41,6,0))</f>
        <v>Obiettivi operativi</v>
      </c>
      <c r="R210" s="2" t="str">
        <f ca="1">IF(S210="Attività","Linee Intervento",VLOOKUP(MID(S210,1,FIND(" ",S210)-1),Riferimenti!$BZ$2:$CE$41,3,0))</f>
        <v>Linee Intervento</v>
      </c>
      <c r="S210" s="2" t="str">
        <f ca="1">IF(T210="Output","Attività","A"&amp;MID(T210,1,FIND(".",T210)-1)&amp;" - "&amp;INDEX(Riferimenti!$BB$2:$BB$41,V210))</f>
        <v>Attività</v>
      </c>
      <c r="T210" s="2" t="str">
        <f ca="1">IF(OR(W210=FALSE,'Output Progetto'!U210=TRUE),"Output",'Output Progetto'!B210&amp;" - "&amp;'Output Progetto'!D210)</f>
        <v>Output</v>
      </c>
      <c r="U210" s="2" t="str">
        <f ca="1">IF(S210="Attività","Risultato Atteso",VLOOKUP(MID(S210,1,FIND(" ",S210)-1),Riferimenti!$BZ$2:$CE$41,4,0))</f>
        <v>Risultato Atteso</v>
      </c>
      <c r="V210" s="2">
        <f t="shared" si="3"/>
        <v>17</v>
      </c>
      <c r="W210" s="2" t="b">
        <f ca="1">IF(MID(VLOOKUP(MID("A"&amp;MID('Output Progetto'!B210&amp;" - "&amp;'Output Progetto'!D210,1,FIND(".",'Output Progetto'!B210&amp;" - "&amp;'Output Progetto'!D210)-1)&amp;" - "&amp;INDEX(Riferimenti!$BB$2:$BB$41,1),1,FIND(" ","A"&amp;MID('Output Progetto'!B210&amp;" - "&amp;'Output Progetto'!D210,1,FIND(".",'Output Progetto'!B210&amp;" - "&amp;'Output Progetto'!D210)-1)&amp;" - "&amp;INDEX(Riferimenti!$BB$2:$BB$41,1))-1),Riferimenti!$BZ$2:$CE$41,3,0),1,2)="LT",FALSE,TRUE)</f>
        <v>1</v>
      </c>
    </row>
    <row r="211" spans="2:23" ht="12.75" x14ac:dyDescent="0.2">
      <c r="B211" s="42"/>
      <c r="C211" s="42"/>
      <c r="D211" s="42"/>
      <c r="E211" s="64"/>
      <c r="F211" s="64"/>
      <c r="G211" s="42"/>
      <c r="P211" s="2" t="str">
        <f ca="1">IF(S211="Attività","Obiettivi generali",VLOOKUP(MID(S211,1,FIND(" ",S211)-1),Riferimenti!$BZ$2:$CE$41,5,0))</f>
        <v>Obiettivi generali</v>
      </c>
      <c r="Q211" s="2" t="str">
        <f ca="1">IF(S211="Attività","Obiettivi operativi",VLOOKUP(MID(S211,1,FIND(" ",S211)-1),Riferimenti!$BZ$2:$CE$41,6,0))</f>
        <v>Obiettivi operativi</v>
      </c>
      <c r="R211" s="2" t="str">
        <f ca="1">IF(S211="Attività","Linee Intervento",VLOOKUP(MID(S211,1,FIND(" ",S211)-1),Riferimenti!$BZ$2:$CE$41,3,0))</f>
        <v>Linee Intervento</v>
      </c>
      <c r="S211" s="2" t="str">
        <f ca="1">IF(T211="Output","Attività","A"&amp;MID(T211,1,FIND(".",T211)-1)&amp;" - "&amp;INDEX(Riferimenti!$BB$2:$BB$41,V211))</f>
        <v>Attività</v>
      </c>
      <c r="T211" s="2" t="str">
        <f ca="1">IF(OR(W211=FALSE,'Output Progetto'!U211=TRUE),"Output",'Output Progetto'!B211&amp;" - "&amp;'Output Progetto'!D211)</f>
        <v>Output</v>
      </c>
      <c r="U211" s="2" t="str">
        <f ca="1">IF(S211="Attività","Risultato Atteso",VLOOKUP(MID(S211,1,FIND(" ",S211)-1),Riferimenti!$BZ$2:$CE$41,4,0))</f>
        <v>Risultato Atteso</v>
      </c>
      <c r="V211" s="2">
        <f t="shared" si="3"/>
        <v>17</v>
      </c>
      <c r="W211" s="2" t="b">
        <f ca="1">IF(MID(VLOOKUP(MID("A"&amp;MID('Output Progetto'!B211&amp;" - "&amp;'Output Progetto'!D211,1,FIND(".",'Output Progetto'!B211&amp;" - "&amp;'Output Progetto'!D211)-1)&amp;" - "&amp;INDEX(Riferimenti!$BB$2:$BB$41,1),1,FIND(" ","A"&amp;MID('Output Progetto'!B211&amp;" - "&amp;'Output Progetto'!D211,1,FIND(".",'Output Progetto'!B211&amp;" - "&amp;'Output Progetto'!D211)-1)&amp;" - "&amp;INDEX(Riferimenti!$BB$2:$BB$41,1))-1),Riferimenti!$BZ$2:$CE$41,3,0),1,2)="LT",FALSE,TRUE)</f>
        <v>1</v>
      </c>
    </row>
    <row r="212" spans="2:23" ht="12.75" x14ac:dyDescent="0.2">
      <c r="B212" s="42"/>
      <c r="C212" s="42"/>
      <c r="D212" s="42"/>
      <c r="E212" s="64"/>
      <c r="F212" s="64"/>
      <c r="G212" s="42"/>
      <c r="P212" s="2" t="str">
        <f ca="1">IF(S212="Attività","Obiettivi generali",VLOOKUP(MID(S212,1,FIND(" ",S212)-1),Riferimenti!$BZ$2:$CE$41,5,0))</f>
        <v>Obiettivi generali</v>
      </c>
      <c r="Q212" s="2" t="str">
        <f ca="1">IF(S212="Attività","Obiettivi operativi",VLOOKUP(MID(S212,1,FIND(" ",S212)-1),Riferimenti!$BZ$2:$CE$41,6,0))</f>
        <v>Obiettivi operativi</v>
      </c>
      <c r="R212" s="2" t="str">
        <f ca="1">IF(S212="Attività","Linee Intervento",VLOOKUP(MID(S212,1,FIND(" ",S212)-1),Riferimenti!$BZ$2:$CE$41,3,0))</f>
        <v>Linee Intervento</v>
      </c>
      <c r="S212" s="2" t="str">
        <f ca="1">IF(T212="Output","Attività","A"&amp;MID(T212,1,FIND(".",T212)-1)&amp;" - "&amp;INDEX(Riferimenti!$BB$2:$BB$41,V212))</f>
        <v>Attività</v>
      </c>
      <c r="T212" s="2" t="str">
        <f ca="1">IF(OR(W212=FALSE,'Output Progetto'!U212=TRUE),"Output",'Output Progetto'!B212&amp;" - "&amp;'Output Progetto'!D212)</f>
        <v>Output</v>
      </c>
      <c r="U212" s="2" t="str">
        <f ca="1">IF(S212="Attività","Risultato Atteso",VLOOKUP(MID(S212,1,FIND(" ",S212)-1),Riferimenti!$BZ$2:$CE$41,4,0))</f>
        <v>Risultato Atteso</v>
      </c>
      <c r="V212" s="2">
        <f t="shared" si="3"/>
        <v>18</v>
      </c>
      <c r="W212" s="2" t="b">
        <f ca="1">IF(MID(VLOOKUP(MID("A"&amp;MID('Output Progetto'!B212&amp;" - "&amp;'Output Progetto'!D212,1,FIND(".",'Output Progetto'!B212&amp;" - "&amp;'Output Progetto'!D212)-1)&amp;" - "&amp;INDEX(Riferimenti!$BB$2:$BB$41,1),1,FIND(" ","A"&amp;MID('Output Progetto'!B212&amp;" - "&amp;'Output Progetto'!D212,1,FIND(".",'Output Progetto'!B212&amp;" - "&amp;'Output Progetto'!D212)-1)&amp;" - "&amp;INDEX(Riferimenti!$BB$2:$BB$41,1))-1),Riferimenti!$BZ$2:$CE$41,3,0),1,2)="LT",FALSE,TRUE)</f>
        <v>1</v>
      </c>
    </row>
    <row r="213" spans="2:23" ht="12.75" x14ac:dyDescent="0.2">
      <c r="B213" s="42"/>
      <c r="C213" s="42"/>
      <c r="D213" s="42"/>
      <c r="E213" s="64"/>
      <c r="F213" s="64"/>
      <c r="G213" s="42"/>
      <c r="P213" s="2" t="str">
        <f ca="1">IF(S213="Attività","Obiettivi generali",VLOOKUP(MID(S213,1,FIND(" ",S213)-1),Riferimenti!$BZ$2:$CE$41,5,0))</f>
        <v>Obiettivi generali</v>
      </c>
      <c r="Q213" s="2" t="str">
        <f ca="1">IF(S213="Attività","Obiettivi operativi",VLOOKUP(MID(S213,1,FIND(" ",S213)-1),Riferimenti!$BZ$2:$CE$41,6,0))</f>
        <v>Obiettivi operativi</v>
      </c>
      <c r="R213" s="2" t="str">
        <f ca="1">IF(S213="Attività","Linee Intervento",VLOOKUP(MID(S213,1,FIND(" ",S213)-1),Riferimenti!$BZ$2:$CE$41,3,0))</f>
        <v>Linee Intervento</v>
      </c>
      <c r="S213" s="2" t="str">
        <f ca="1">IF(T213="Output","Attività","A"&amp;MID(T213,1,FIND(".",T213)-1)&amp;" - "&amp;INDEX(Riferimenti!$BB$2:$BB$41,V213))</f>
        <v>Attività</v>
      </c>
      <c r="T213" s="2" t="str">
        <f ca="1">IF(OR(W213=FALSE,'Output Progetto'!U213=TRUE),"Output",'Output Progetto'!B213&amp;" - "&amp;'Output Progetto'!D213)</f>
        <v>Output</v>
      </c>
      <c r="U213" s="2" t="str">
        <f ca="1">IF(S213="Attività","Risultato Atteso",VLOOKUP(MID(S213,1,FIND(" ",S213)-1),Riferimenti!$BZ$2:$CE$41,4,0))</f>
        <v>Risultato Atteso</v>
      </c>
      <c r="V213" s="2">
        <f t="shared" ref="V213:V276" si="4">V201+1</f>
        <v>18</v>
      </c>
      <c r="W213" s="2" t="b">
        <f ca="1">IF(MID(VLOOKUP(MID("A"&amp;MID('Output Progetto'!B213&amp;" - "&amp;'Output Progetto'!D213,1,FIND(".",'Output Progetto'!B213&amp;" - "&amp;'Output Progetto'!D213)-1)&amp;" - "&amp;INDEX(Riferimenti!$BB$2:$BB$41,1),1,FIND(" ","A"&amp;MID('Output Progetto'!B213&amp;" - "&amp;'Output Progetto'!D213,1,FIND(".",'Output Progetto'!B213&amp;" - "&amp;'Output Progetto'!D213)-1)&amp;" - "&amp;INDEX(Riferimenti!$BB$2:$BB$41,1))-1),Riferimenti!$BZ$2:$CE$41,3,0),1,2)="LT",FALSE,TRUE)</f>
        <v>1</v>
      </c>
    </row>
    <row r="214" spans="2:23" ht="12.75" x14ac:dyDescent="0.2">
      <c r="B214" s="42"/>
      <c r="C214" s="42"/>
      <c r="D214" s="42"/>
      <c r="E214" s="64"/>
      <c r="F214" s="64"/>
      <c r="G214" s="42"/>
      <c r="P214" s="2" t="str">
        <f ca="1">IF(S214="Attività","Obiettivi generali",VLOOKUP(MID(S214,1,FIND(" ",S214)-1),Riferimenti!$BZ$2:$CE$41,5,0))</f>
        <v>Obiettivi generali</v>
      </c>
      <c r="Q214" s="2" t="str">
        <f ca="1">IF(S214="Attività","Obiettivi operativi",VLOOKUP(MID(S214,1,FIND(" ",S214)-1),Riferimenti!$BZ$2:$CE$41,6,0))</f>
        <v>Obiettivi operativi</v>
      </c>
      <c r="R214" s="2" t="str">
        <f ca="1">IF(S214="Attività","Linee Intervento",VLOOKUP(MID(S214,1,FIND(" ",S214)-1),Riferimenti!$BZ$2:$CE$41,3,0))</f>
        <v>Linee Intervento</v>
      </c>
      <c r="S214" s="2" t="str">
        <f ca="1">IF(T214="Output","Attività","A"&amp;MID(T214,1,FIND(".",T214)-1)&amp;" - "&amp;INDEX(Riferimenti!$BB$2:$BB$41,V214))</f>
        <v>Attività</v>
      </c>
      <c r="T214" s="2" t="str">
        <f ca="1">IF(OR(W214=FALSE,'Output Progetto'!U214=TRUE),"Output",'Output Progetto'!B214&amp;" - "&amp;'Output Progetto'!D214)</f>
        <v>Output</v>
      </c>
      <c r="U214" s="2" t="str">
        <f ca="1">IF(S214="Attività","Risultato Atteso",VLOOKUP(MID(S214,1,FIND(" ",S214)-1),Riferimenti!$BZ$2:$CE$41,4,0))</f>
        <v>Risultato Atteso</v>
      </c>
      <c r="V214" s="2">
        <f t="shared" si="4"/>
        <v>18</v>
      </c>
      <c r="W214" s="2" t="b">
        <f ca="1">IF(MID(VLOOKUP(MID("A"&amp;MID('Output Progetto'!B214&amp;" - "&amp;'Output Progetto'!D214,1,FIND(".",'Output Progetto'!B214&amp;" - "&amp;'Output Progetto'!D214)-1)&amp;" - "&amp;INDEX(Riferimenti!$BB$2:$BB$41,1),1,FIND(" ","A"&amp;MID('Output Progetto'!B214&amp;" - "&amp;'Output Progetto'!D214,1,FIND(".",'Output Progetto'!B214&amp;" - "&amp;'Output Progetto'!D214)-1)&amp;" - "&amp;INDEX(Riferimenti!$BB$2:$BB$41,1))-1),Riferimenti!$BZ$2:$CE$41,3,0),1,2)="LT",FALSE,TRUE)</f>
        <v>1</v>
      </c>
    </row>
    <row r="215" spans="2:23" ht="12.75" x14ac:dyDescent="0.2">
      <c r="B215" s="42"/>
      <c r="C215" s="42"/>
      <c r="D215" s="42"/>
      <c r="E215" s="64"/>
      <c r="F215" s="64"/>
      <c r="G215" s="42"/>
      <c r="P215" s="2" t="str">
        <f ca="1">IF(S215="Attività","Obiettivi generali",VLOOKUP(MID(S215,1,FIND(" ",S215)-1),Riferimenti!$BZ$2:$CE$41,5,0))</f>
        <v>Obiettivi generali</v>
      </c>
      <c r="Q215" s="2" t="str">
        <f ca="1">IF(S215="Attività","Obiettivi operativi",VLOOKUP(MID(S215,1,FIND(" ",S215)-1),Riferimenti!$BZ$2:$CE$41,6,0))</f>
        <v>Obiettivi operativi</v>
      </c>
      <c r="R215" s="2" t="str">
        <f ca="1">IF(S215="Attività","Linee Intervento",VLOOKUP(MID(S215,1,FIND(" ",S215)-1),Riferimenti!$BZ$2:$CE$41,3,0))</f>
        <v>Linee Intervento</v>
      </c>
      <c r="S215" s="2" t="str">
        <f ca="1">IF(T215="Output","Attività","A"&amp;MID(T215,1,FIND(".",T215)-1)&amp;" - "&amp;INDEX(Riferimenti!$BB$2:$BB$41,V215))</f>
        <v>Attività</v>
      </c>
      <c r="T215" s="2" t="str">
        <f ca="1">IF(OR(W215=FALSE,'Output Progetto'!U215=TRUE),"Output",'Output Progetto'!B215&amp;" - "&amp;'Output Progetto'!D215)</f>
        <v>Output</v>
      </c>
      <c r="U215" s="2" t="str">
        <f ca="1">IF(S215="Attività","Risultato Atteso",VLOOKUP(MID(S215,1,FIND(" ",S215)-1),Riferimenti!$BZ$2:$CE$41,4,0))</f>
        <v>Risultato Atteso</v>
      </c>
      <c r="V215" s="2">
        <f t="shared" si="4"/>
        <v>18</v>
      </c>
      <c r="W215" s="2" t="b">
        <f ca="1">IF(MID(VLOOKUP(MID("A"&amp;MID('Output Progetto'!B215&amp;" - "&amp;'Output Progetto'!D215,1,FIND(".",'Output Progetto'!B215&amp;" - "&amp;'Output Progetto'!D215)-1)&amp;" - "&amp;INDEX(Riferimenti!$BB$2:$BB$41,1),1,FIND(" ","A"&amp;MID('Output Progetto'!B215&amp;" - "&amp;'Output Progetto'!D215,1,FIND(".",'Output Progetto'!B215&amp;" - "&amp;'Output Progetto'!D215)-1)&amp;" - "&amp;INDEX(Riferimenti!$BB$2:$BB$41,1))-1),Riferimenti!$BZ$2:$CE$41,3,0),1,2)="LT",FALSE,TRUE)</f>
        <v>1</v>
      </c>
    </row>
    <row r="216" spans="2:23" ht="12.75" x14ac:dyDescent="0.2">
      <c r="B216" s="42"/>
      <c r="C216" s="42"/>
      <c r="D216" s="42"/>
      <c r="E216" s="64"/>
      <c r="F216" s="64"/>
      <c r="G216" s="42"/>
      <c r="P216" s="2" t="str">
        <f ca="1">IF(S216="Attività","Obiettivi generali",VLOOKUP(MID(S216,1,FIND(" ",S216)-1),Riferimenti!$BZ$2:$CE$41,5,0))</f>
        <v>Obiettivi generali</v>
      </c>
      <c r="Q216" s="2" t="str">
        <f ca="1">IF(S216="Attività","Obiettivi operativi",VLOOKUP(MID(S216,1,FIND(" ",S216)-1),Riferimenti!$BZ$2:$CE$41,6,0))</f>
        <v>Obiettivi operativi</v>
      </c>
      <c r="R216" s="2" t="str">
        <f ca="1">IF(S216="Attività","Linee Intervento",VLOOKUP(MID(S216,1,FIND(" ",S216)-1),Riferimenti!$BZ$2:$CE$41,3,0))</f>
        <v>Linee Intervento</v>
      </c>
      <c r="S216" s="2" t="str">
        <f ca="1">IF(T216="Output","Attività","A"&amp;MID(T216,1,FIND(".",T216)-1)&amp;" - "&amp;INDEX(Riferimenti!$BB$2:$BB$41,V216))</f>
        <v>Attività</v>
      </c>
      <c r="T216" s="2" t="str">
        <f ca="1">IF(OR(W216=FALSE,'Output Progetto'!U216=TRUE),"Output",'Output Progetto'!B216&amp;" - "&amp;'Output Progetto'!D216)</f>
        <v>Output</v>
      </c>
      <c r="U216" s="2" t="str">
        <f ca="1">IF(S216="Attività","Risultato Atteso",VLOOKUP(MID(S216,1,FIND(" ",S216)-1),Riferimenti!$BZ$2:$CE$41,4,0))</f>
        <v>Risultato Atteso</v>
      </c>
      <c r="V216" s="2">
        <f t="shared" si="4"/>
        <v>18</v>
      </c>
      <c r="W216" s="2" t="b">
        <f ca="1">IF(MID(VLOOKUP(MID("A"&amp;MID('Output Progetto'!B216&amp;" - "&amp;'Output Progetto'!D216,1,FIND(".",'Output Progetto'!B216&amp;" - "&amp;'Output Progetto'!D216)-1)&amp;" - "&amp;INDEX(Riferimenti!$BB$2:$BB$41,1),1,FIND(" ","A"&amp;MID('Output Progetto'!B216&amp;" - "&amp;'Output Progetto'!D216,1,FIND(".",'Output Progetto'!B216&amp;" - "&amp;'Output Progetto'!D216)-1)&amp;" - "&amp;INDEX(Riferimenti!$BB$2:$BB$41,1))-1),Riferimenti!$BZ$2:$CE$41,3,0),1,2)="LT",FALSE,TRUE)</f>
        <v>1</v>
      </c>
    </row>
    <row r="217" spans="2:23" ht="12.75" x14ac:dyDescent="0.2">
      <c r="B217" s="42"/>
      <c r="C217" s="42"/>
      <c r="D217" s="42"/>
      <c r="E217" s="64"/>
      <c r="F217" s="64"/>
      <c r="G217" s="42"/>
      <c r="P217" s="2" t="str">
        <f ca="1">IF(S217="Attività","Obiettivi generali",VLOOKUP(MID(S217,1,FIND(" ",S217)-1),Riferimenti!$BZ$2:$CE$41,5,0))</f>
        <v>Obiettivi generali</v>
      </c>
      <c r="Q217" s="2" t="str">
        <f ca="1">IF(S217="Attività","Obiettivi operativi",VLOOKUP(MID(S217,1,FIND(" ",S217)-1),Riferimenti!$BZ$2:$CE$41,6,0))</f>
        <v>Obiettivi operativi</v>
      </c>
      <c r="R217" s="2" t="str">
        <f ca="1">IF(S217="Attività","Linee Intervento",VLOOKUP(MID(S217,1,FIND(" ",S217)-1),Riferimenti!$BZ$2:$CE$41,3,0))</f>
        <v>Linee Intervento</v>
      </c>
      <c r="S217" s="2" t="str">
        <f ca="1">IF(T217="Output","Attività","A"&amp;MID(T217,1,FIND(".",T217)-1)&amp;" - "&amp;INDEX(Riferimenti!$BB$2:$BB$41,V217))</f>
        <v>Attività</v>
      </c>
      <c r="T217" s="2" t="str">
        <f ca="1">IF(OR(W217=FALSE,'Output Progetto'!U217=TRUE),"Output",'Output Progetto'!B217&amp;" - "&amp;'Output Progetto'!D217)</f>
        <v>Output</v>
      </c>
      <c r="U217" s="2" t="str">
        <f ca="1">IF(S217="Attività","Risultato Atteso",VLOOKUP(MID(S217,1,FIND(" ",S217)-1),Riferimenti!$BZ$2:$CE$41,4,0))</f>
        <v>Risultato Atteso</v>
      </c>
      <c r="V217" s="2">
        <f t="shared" si="4"/>
        <v>18</v>
      </c>
      <c r="W217" s="2" t="b">
        <f ca="1">IF(MID(VLOOKUP(MID("A"&amp;MID('Output Progetto'!B217&amp;" - "&amp;'Output Progetto'!D217,1,FIND(".",'Output Progetto'!B217&amp;" - "&amp;'Output Progetto'!D217)-1)&amp;" - "&amp;INDEX(Riferimenti!$BB$2:$BB$41,1),1,FIND(" ","A"&amp;MID('Output Progetto'!B217&amp;" - "&amp;'Output Progetto'!D217,1,FIND(".",'Output Progetto'!B217&amp;" - "&amp;'Output Progetto'!D217)-1)&amp;" - "&amp;INDEX(Riferimenti!$BB$2:$BB$41,1))-1),Riferimenti!$BZ$2:$CE$41,3,0),1,2)="LT",FALSE,TRUE)</f>
        <v>1</v>
      </c>
    </row>
    <row r="218" spans="2:23" ht="12.75" x14ac:dyDescent="0.2">
      <c r="B218" s="42"/>
      <c r="C218" s="42"/>
      <c r="D218" s="42"/>
      <c r="E218" s="64"/>
      <c r="F218" s="64"/>
      <c r="G218" s="42"/>
      <c r="P218" s="2" t="str">
        <f ca="1">IF(S218="Attività","Obiettivi generali",VLOOKUP(MID(S218,1,FIND(" ",S218)-1),Riferimenti!$BZ$2:$CE$41,5,0))</f>
        <v>Obiettivi generali</v>
      </c>
      <c r="Q218" s="2" t="str">
        <f ca="1">IF(S218="Attività","Obiettivi operativi",VLOOKUP(MID(S218,1,FIND(" ",S218)-1),Riferimenti!$BZ$2:$CE$41,6,0))</f>
        <v>Obiettivi operativi</v>
      </c>
      <c r="R218" s="2" t="str">
        <f ca="1">IF(S218="Attività","Linee Intervento",VLOOKUP(MID(S218,1,FIND(" ",S218)-1),Riferimenti!$BZ$2:$CE$41,3,0))</f>
        <v>Linee Intervento</v>
      </c>
      <c r="S218" s="2" t="str">
        <f ca="1">IF(T218="Output","Attività","A"&amp;MID(T218,1,FIND(".",T218)-1)&amp;" - "&amp;INDEX(Riferimenti!$BB$2:$BB$41,V218))</f>
        <v>Attività</v>
      </c>
      <c r="T218" s="2" t="str">
        <f ca="1">IF(OR(W218=FALSE,'Output Progetto'!U218=TRUE),"Output",'Output Progetto'!B218&amp;" - "&amp;'Output Progetto'!D218)</f>
        <v>Output</v>
      </c>
      <c r="U218" s="2" t="str">
        <f ca="1">IF(S218="Attività","Risultato Atteso",VLOOKUP(MID(S218,1,FIND(" ",S218)-1),Riferimenti!$BZ$2:$CE$41,4,0))</f>
        <v>Risultato Atteso</v>
      </c>
      <c r="V218" s="2">
        <f t="shared" si="4"/>
        <v>18</v>
      </c>
      <c r="W218" s="2" t="b">
        <f ca="1">IF(MID(VLOOKUP(MID("A"&amp;MID('Output Progetto'!B218&amp;" - "&amp;'Output Progetto'!D218,1,FIND(".",'Output Progetto'!B218&amp;" - "&amp;'Output Progetto'!D218)-1)&amp;" - "&amp;INDEX(Riferimenti!$BB$2:$BB$41,1),1,FIND(" ","A"&amp;MID('Output Progetto'!B218&amp;" - "&amp;'Output Progetto'!D218,1,FIND(".",'Output Progetto'!B218&amp;" - "&amp;'Output Progetto'!D218)-1)&amp;" - "&amp;INDEX(Riferimenti!$BB$2:$BB$41,1))-1),Riferimenti!$BZ$2:$CE$41,3,0),1,2)="LT",FALSE,TRUE)</f>
        <v>1</v>
      </c>
    </row>
    <row r="219" spans="2:23" ht="12.75" x14ac:dyDescent="0.2">
      <c r="B219" s="42"/>
      <c r="C219" s="42"/>
      <c r="D219" s="42"/>
      <c r="E219" s="64"/>
      <c r="F219" s="64"/>
      <c r="G219" s="42"/>
      <c r="P219" s="2" t="str">
        <f ca="1">IF(S219="Attività","Obiettivi generali",VLOOKUP(MID(S219,1,FIND(" ",S219)-1),Riferimenti!$BZ$2:$CE$41,5,0))</f>
        <v>Obiettivi generali</v>
      </c>
      <c r="Q219" s="2" t="str">
        <f ca="1">IF(S219="Attività","Obiettivi operativi",VLOOKUP(MID(S219,1,FIND(" ",S219)-1),Riferimenti!$BZ$2:$CE$41,6,0))</f>
        <v>Obiettivi operativi</v>
      </c>
      <c r="R219" s="2" t="str">
        <f ca="1">IF(S219="Attività","Linee Intervento",VLOOKUP(MID(S219,1,FIND(" ",S219)-1),Riferimenti!$BZ$2:$CE$41,3,0))</f>
        <v>Linee Intervento</v>
      </c>
      <c r="S219" s="2" t="str">
        <f ca="1">IF(T219="Output","Attività","A"&amp;MID(T219,1,FIND(".",T219)-1)&amp;" - "&amp;INDEX(Riferimenti!$BB$2:$BB$41,V219))</f>
        <v>Attività</v>
      </c>
      <c r="T219" s="2" t="str">
        <f ca="1">IF(OR(W219=FALSE,'Output Progetto'!U219=TRUE),"Output",'Output Progetto'!B219&amp;" - "&amp;'Output Progetto'!D219)</f>
        <v>Output</v>
      </c>
      <c r="U219" s="2" t="str">
        <f ca="1">IF(S219="Attività","Risultato Atteso",VLOOKUP(MID(S219,1,FIND(" ",S219)-1),Riferimenti!$BZ$2:$CE$41,4,0))</f>
        <v>Risultato Atteso</v>
      </c>
      <c r="V219" s="2">
        <f t="shared" si="4"/>
        <v>18</v>
      </c>
      <c r="W219" s="2" t="b">
        <f ca="1">IF(MID(VLOOKUP(MID("A"&amp;MID('Output Progetto'!B219&amp;" - "&amp;'Output Progetto'!D219,1,FIND(".",'Output Progetto'!B219&amp;" - "&amp;'Output Progetto'!D219)-1)&amp;" - "&amp;INDEX(Riferimenti!$BB$2:$BB$41,1),1,FIND(" ","A"&amp;MID('Output Progetto'!B219&amp;" - "&amp;'Output Progetto'!D219,1,FIND(".",'Output Progetto'!B219&amp;" - "&amp;'Output Progetto'!D219)-1)&amp;" - "&amp;INDEX(Riferimenti!$BB$2:$BB$41,1))-1),Riferimenti!$BZ$2:$CE$41,3,0),1,2)="LT",FALSE,TRUE)</f>
        <v>1</v>
      </c>
    </row>
    <row r="220" spans="2:23" ht="12.75" x14ac:dyDescent="0.2">
      <c r="B220" s="42"/>
      <c r="C220" s="42"/>
      <c r="D220" s="42"/>
      <c r="E220" s="64"/>
      <c r="F220" s="64"/>
      <c r="G220" s="42"/>
      <c r="P220" s="2" t="str">
        <f ca="1">IF(S220="Attività","Obiettivi generali",VLOOKUP(MID(S220,1,FIND(" ",S220)-1),Riferimenti!$BZ$2:$CE$41,5,0))</f>
        <v>Obiettivi generali</v>
      </c>
      <c r="Q220" s="2" t="str">
        <f ca="1">IF(S220="Attività","Obiettivi operativi",VLOOKUP(MID(S220,1,FIND(" ",S220)-1),Riferimenti!$BZ$2:$CE$41,6,0))</f>
        <v>Obiettivi operativi</v>
      </c>
      <c r="R220" s="2" t="str">
        <f ca="1">IF(S220="Attività","Linee Intervento",VLOOKUP(MID(S220,1,FIND(" ",S220)-1),Riferimenti!$BZ$2:$CE$41,3,0))</f>
        <v>Linee Intervento</v>
      </c>
      <c r="S220" s="2" t="str">
        <f ca="1">IF(T220="Output","Attività","A"&amp;MID(T220,1,FIND(".",T220)-1)&amp;" - "&amp;INDEX(Riferimenti!$BB$2:$BB$41,V220))</f>
        <v>Attività</v>
      </c>
      <c r="T220" s="2" t="str">
        <f ca="1">IF(OR(W220=FALSE,'Output Progetto'!U220=TRUE),"Output",'Output Progetto'!B220&amp;" - "&amp;'Output Progetto'!D220)</f>
        <v>Output</v>
      </c>
      <c r="U220" s="2" t="str">
        <f ca="1">IF(S220="Attività","Risultato Atteso",VLOOKUP(MID(S220,1,FIND(" ",S220)-1),Riferimenti!$BZ$2:$CE$41,4,0))</f>
        <v>Risultato Atteso</v>
      </c>
      <c r="V220" s="2">
        <f t="shared" si="4"/>
        <v>18</v>
      </c>
      <c r="W220" s="2" t="b">
        <f ca="1">IF(MID(VLOOKUP(MID("A"&amp;MID('Output Progetto'!B220&amp;" - "&amp;'Output Progetto'!D220,1,FIND(".",'Output Progetto'!B220&amp;" - "&amp;'Output Progetto'!D220)-1)&amp;" - "&amp;INDEX(Riferimenti!$BB$2:$BB$41,1),1,FIND(" ","A"&amp;MID('Output Progetto'!B220&amp;" - "&amp;'Output Progetto'!D220,1,FIND(".",'Output Progetto'!B220&amp;" - "&amp;'Output Progetto'!D220)-1)&amp;" - "&amp;INDEX(Riferimenti!$BB$2:$BB$41,1))-1),Riferimenti!$BZ$2:$CE$41,3,0),1,2)="LT",FALSE,TRUE)</f>
        <v>1</v>
      </c>
    </row>
    <row r="221" spans="2:23" ht="12.75" x14ac:dyDescent="0.2">
      <c r="B221" s="42"/>
      <c r="C221" s="42"/>
      <c r="D221" s="42"/>
      <c r="E221" s="64"/>
      <c r="F221" s="64"/>
      <c r="G221" s="42"/>
      <c r="P221" s="2" t="str">
        <f ca="1">IF(S221="Attività","Obiettivi generali",VLOOKUP(MID(S221,1,FIND(" ",S221)-1),Riferimenti!$BZ$2:$CE$41,5,0))</f>
        <v>Obiettivi generali</v>
      </c>
      <c r="Q221" s="2" t="str">
        <f ca="1">IF(S221="Attività","Obiettivi operativi",VLOOKUP(MID(S221,1,FIND(" ",S221)-1),Riferimenti!$BZ$2:$CE$41,6,0))</f>
        <v>Obiettivi operativi</v>
      </c>
      <c r="R221" s="2" t="str">
        <f ca="1">IF(S221="Attività","Linee Intervento",VLOOKUP(MID(S221,1,FIND(" ",S221)-1),Riferimenti!$BZ$2:$CE$41,3,0))</f>
        <v>Linee Intervento</v>
      </c>
      <c r="S221" s="2" t="str">
        <f ca="1">IF(T221="Output","Attività","A"&amp;MID(T221,1,FIND(".",T221)-1)&amp;" - "&amp;INDEX(Riferimenti!$BB$2:$BB$41,V221))</f>
        <v>Attività</v>
      </c>
      <c r="T221" s="2" t="str">
        <f ca="1">IF(OR(W221=FALSE,'Output Progetto'!U221=TRUE),"Output",'Output Progetto'!B221&amp;" - "&amp;'Output Progetto'!D221)</f>
        <v>Output</v>
      </c>
      <c r="U221" s="2" t="str">
        <f ca="1">IF(S221="Attività","Risultato Atteso",VLOOKUP(MID(S221,1,FIND(" ",S221)-1),Riferimenti!$BZ$2:$CE$41,4,0))</f>
        <v>Risultato Atteso</v>
      </c>
      <c r="V221" s="2">
        <f t="shared" si="4"/>
        <v>18</v>
      </c>
      <c r="W221" s="2" t="b">
        <f ca="1">IF(MID(VLOOKUP(MID("A"&amp;MID('Output Progetto'!B221&amp;" - "&amp;'Output Progetto'!D221,1,FIND(".",'Output Progetto'!B221&amp;" - "&amp;'Output Progetto'!D221)-1)&amp;" - "&amp;INDEX(Riferimenti!$BB$2:$BB$41,1),1,FIND(" ","A"&amp;MID('Output Progetto'!B221&amp;" - "&amp;'Output Progetto'!D221,1,FIND(".",'Output Progetto'!B221&amp;" - "&amp;'Output Progetto'!D221)-1)&amp;" - "&amp;INDEX(Riferimenti!$BB$2:$BB$41,1))-1),Riferimenti!$BZ$2:$CE$41,3,0),1,2)="LT",FALSE,TRUE)</f>
        <v>1</v>
      </c>
    </row>
    <row r="222" spans="2:23" ht="12.75" x14ac:dyDescent="0.2">
      <c r="B222" s="42"/>
      <c r="C222" s="42"/>
      <c r="D222" s="42"/>
      <c r="E222" s="64"/>
      <c r="F222" s="64"/>
      <c r="G222" s="42"/>
      <c r="P222" s="2" t="str">
        <f ca="1">IF(S222="Attività","Obiettivi generali",VLOOKUP(MID(S222,1,FIND(" ",S222)-1),Riferimenti!$BZ$2:$CE$41,5,0))</f>
        <v>Obiettivi generali</v>
      </c>
      <c r="Q222" s="2" t="str">
        <f ca="1">IF(S222="Attività","Obiettivi operativi",VLOOKUP(MID(S222,1,FIND(" ",S222)-1),Riferimenti!$BZ$2:$CE$41,6,0))</f>
        <v>Obiettivi operativi</v>
      </c>
      <c r="R222" s="2" t="str">
        <f ca="1">IF(S222="Attività","Linee Intervento",VLOOKUP(MID(S222,1,FIND(" ",S222)-1),Riferimenti!$BZ$2:$CE$41,3,0))</f>
        <v>Linee Intervento</v>
      </c>
      <c r="S222" s="2" t="str">
        <f ca="1">IF(T222="Output","Attività","A"&amp;MID(T222,1,FIND(".",T222)-1)&amp;" - "&amp;INDEX(Riferimenti!$BB$2:$BB$41,V222))</f>
        <v>Attività</v>
      </c>
      <c r="T222" s="2" t="str">
        <f ca="1">IF(OR(W222=FALSE,'Output Progetto'!U222=TRUE),"Output",'Output Progetto'!B222&amp;" - "&amp;'Output Progetto'!D222)</f>
        <v>Output</v>
      </c>
      <c r="U222" s="2" t="str">
        <f ca="1">IF(S222="Attività","Risultato Atteso",VLOOKUP(MID(S222,1,FIND(" ",S222)-1),Riferimenti!$BZ$2:$CE$41,4,0))</f>
        <v>Risultato Atteso</v>
      </c>
      <c r="V222" s="2">
        <f t="shared" si="4"/>
        <v>18</v>
      </c>
      <c r="W222" s="2" t="b">
        <f ca="1">IF(MID(VLOOKUP(MID("A"&amp;MID('Output Progetto'!B222&amp;" - "&amp;'Output Progetto'!D222,1,FIND(".",'Output Progetto'!B222&amp;" - "&amp;'Output Progetto'!D222)-1)&amp;" - "&amp;INDEX(Riferimenti!$BB$2:$BB$41,1),1,FIND(" ","A"&amp;MID('Output Progetto'!B222&amp;" - "&amp;'Output Progetto'!D222,1,FIND(".",'Output Progetto'!B222&amp;" - "&amp;'Output Progetto'!D222)-1)&amp;" - "&amp;INDEX(Riferimenti!$BB$2:$BB$41,1))-1),Riferimenti!$BZ$2:$CE$41,3,0),1,2)="LT",FALSE,TRUE)</f>
        <v>1</v>
      </c>
    </row>
    <row r="223" spans="2:23" ht="12.75" x14ac:dyDescent="0.2">
      <c r="B223" s="42"/>
      <c r="C223" s="42"/>
      <c r="D223" s="42"/>
      <c r="E223" s="64"/>
      <c r="F223" s="64"/>
      <c r="G223" s="42"/>
      <c r="P223" s="2" t="str">
        <f ca="1">IF(S223="Attività","Obiettivi generali",VLOOKUP(MID(S223,1,FIND(" ",S223)-1),Riferimenti!$BZ$2:$CE$41,5,0))</f>
        <v>Obiettivi generali</v>
      </c>
      <c r="Q223" s="2" t="str">
        <f ca="1">IF(S223="Attività","Obiettivi operativi",VLOOKUP(MID(S223,1,FIND(" ",S223)-1),Riferimenti!$BZ$2:$CE$41,6,0))</f>
        <v>Obiettivi operativi</v>
      </c>
      <c r="R223" s="2" t="str">
        <f ca="1">IF(S223="Attività","Linee Intervento",VLOOKUP(MID(S223,1,FIND(" ",S223)-1),Riferimenti!$BZ$2:$CE$41,3,0))</f>
        <v>Linee Intervento</v>
      </c>
      <c r="S223" s="2" t="str">
        <f ca="1">IF(T223="Output","Attività","A"&amp;MID(T223,1,FIND(".",T223)-1)&amp;" - "&amp;INDEX(Riferimenti!$BB$2:$BB$41,V223))</f>
        <v>Attività</v>
      </c>
      <c r="T223" s="2" t="str">
        <f ca="1">IF(OR(W223=FALSE,'Output Progetto'!U223=TRUE),"Output",'Output Progetto'!B223&amp;" - "&amp;'Output Progetto'!D223)</f>
        <v>Output</v>
      </c>
      <c r="U223" s="2" t="str">
        <f ca="1">IF(S223="Attività","Risultato Atteso",VLOOKUP(MID(S223,1,FIND(" ",S223)-1),Riferimenti!$BZ$2:$CE$41,4,0))</f>
        <v>Risultato Atteso</v>
      </c>
      <c r="V223" s="2">
        <f t="shared" si="4"/>
        <v>18</v>
      </c>
      <c r="W223" s="2" t="b">
        <f ca="1">IF(MID(VLOOKUP(MID("A"&amp;MID('Output Progetto'!B223&amp;" - "&amp;'Output Progetto'!D223,1,FIND(".",'Output Progetto'!B223&amp;" - "&amp;'Output Progetto'!D223)-1)&amp;" - "&amp;INDEX(Riferimenti!$BB$2:$BB$41,1),1,FIND(" ","A"&amp;MID('Output Progetto'!B223&amp;" - "&amp;'Output Progetto'!D223,1,FIND(".",'Output Progetto'!B223&amp;" - "&amp;'Output Progetto'!D223)-1)&amp;" - "&amp;INDEX(Riferimenti!$BB$2:$BB$41,1))-1),Riferimenti!$BZ$2:$CE$41,3,0),1,2)="LT",FALSE,TRUE)</f>
        <v>1</v>
      </c>
    </row>
    <row r="224" spans="2:23" ht="12.75" x14ac:dyDescent="0.2">
      <c r="B224" s="42"/>
      <c r="C224" s="42"/>
      <c r="D224" s="42"/>
      <c r="E224" s="64"/>
      <c r="F224" s="64"/>
      <c r="G224" s="42"/>
      <c r="P224" s="2" t="str">
        <f ca="1">IF(S224="Attività","Obiettivi generali",VLOOKUP(MID(S224,1,FIND(" ",S224)-1),Riferimenti!$BZ$2:$CE$41,5,0))</f>
        <v>Obiettivi generali</v>
      </c>
      <c r="Q224" s="2" t="str">
        <f ca="1">IF(S224="Attività","Obiettivi operativi",VLOOKUP(MID(S224,1,FIND(" ",S224)-1),Riferimenti!$BZ$2:$CE$41,6,0))</f>
        <v>Obiettivi operativi</v>
      </c>
      <c r="R224" s="2" t="str">
        <f ca="1">IF(S224="Attività","Linee Intervento",VLOOKUP(MID(S224,1,FIND(" ",S224)-1),Riferimenti!$BZ$2:$CE$41,3,0))</f>
        <v>Linee Intervento</v>
      </c>
      <c r="S224" s="2" t="str">
        <f ca="1">IF(T224="Output","Attività","A"&amp;MID(T224,1,FIND(".",T224)-1)&amp;" - "&amp;INDEX(Riferimenti!$BB$2:$BB$41,V224))</f>
        <v>Attività</v>
      </c>
      <c r="T224" s="2" t="str">
        <f ca="1">IF(OR(W224=FALSE,'Output Progetto'!U224=TRUE),"Output",'Output Progetto'!B224&amp;" - "&amp;'Output Progetto'!D224)</f>
        <v>Output</v>
      </c>
      <c r="U224" s="2" t="str">
        <f ca="1">IF(S224="Attività","Risultato Atteso",VLOOKUP(MID(S224,1,FIND(" ",S224)-1),Riferimenti!$BZ$2:$CE$41,4,0))</f>
        <v>Risultato Atteso</v>
      </c>
      <c r="V224" s="2">
        <f t="shared" si="4"/>
        <v>19</v>
      </c>
      <c r="W224" s="2" t="b">
        <f ca="1">IF(MID(VLOOKUP(MID("A"&amp;MID('Output Progetto'!B224&amp;" - "&amp;'Output Progetto'!D224,1,FIND(".",'Output Progetto'!B224&amp;" - "&amp;'Output Progetto'!D224)-1)&amp;" - "&amp;INDEX(Riferimenti!$BB$2:$BB$41,1),1,FIND(" ","A"&amp;MID('Output Progetto'!B224&amp;" - "&amp;'Output Progetto'!D224,1,FIND(".",'Output Progetto'!B224&amp;" - "&amp;'Output Progetto'!D224)-1)&amp;" - "&amp;INDEX(Riferimenti!$BB$2:$BB$41,1))-1),Riferimenti!$BZ$2:$CE$41,3,0),1,2)="LT",FALSE,TRUE)</f>
        <v>1</v>
      </c>
    </row>
    <row r="225" spans="2:23" ht="12.75" x14ac:dyDescent="0.2">
      <c r="B225" s="42"/>
      <c r="C225" s="42"/>
      <c r="D225" s="42"/>
      <c r="E225" s="64"/>
      <c r="F225" s="64"/>
      <c r="G225" s="42"/>
      <c r="P225" s="2" t="str">
        <f ca="1">IF(S225="Attività","Obiettivi generali",VLOOKUP(MID(S225,1,FIND(" ",S225)-1),Riferimenti!$BZ$2:$CE$41,5,0))</f>
        <v>Obiettivi generali</v>
      </c>
      <c r="Q225" s="2" t="str">
        <f ca="1">IF(S225="Attività","Obiettivi operativi",VLOOKUP(MID(S225,1,FIND(" ",S225)-1),Riferimenti!$BZ$2:$CE$41,6,0))</f>
        <v>Obiettivi operativi</v>
      </c>
      <c r="R225" s="2" t="str">
        <f ca="1">IF(S225="Attività","Linee Intervento",VLOOKUP(MID(S225,1,FIND(" ",S225)-1),Riferimenti!$BZ$2:$CE$41,3,0))</f>
        <v>Linee Intervento</v>
      </c>
      <c r="S225" s="2" t="str">
        <f ca="1">IF(T225="Output","Attività","A"&amp;MID(T225,1,FIND(".",T225)-1)&amp;" - "&amp;INDEX(Riferimenti!$BB$2:$BB$41,V225))</f>
        <v>Attività</v>
      </c>
      <c r="T225" s="2" t="str">
        <f ca="1">IF(OR(W225=FALSE,'Output Progetto'!U225=TRUE),"Output",'Output Progetto'!B225&amp;" - "&amp;'Output Progetto'!D225)</f>
        <v>Output</v>
      </c>
      <c r="U225" s="2" t="str">
        <f ca="1">IF(S225="Attività","Risultato Atteso",VLOOKUP(MID(S225,1,FIND(" ",S225)-1),Riferimenti!$BZ$2:$CE$41,4,0))</f>
        <v>Risultato Atteso</v>
      </c>
      <c r="V225" s="2">
        <f t="shared" si="4"/>
        <v>19</v>
      </c>
      <c r="W225" s="2" t="b">
        <f ca="1">IF(MID(VLOOKUP(MID("A"&amp;MID('Output Progetto'!B225&amp;" - "&amp;'Output Progetto'!D225,1,FIND(".",'Output Progetto'!B225&amp;" - "&amp;'Output Progetto'!D225)-1)&amp;" - "&amp;INDEX(Riferimenti!$BB$2:$BB$41,1),1,FIND(" ","A"&amp;MID('Output Progetto'!B225&amp;" - "&amp;'Output Progetto'!D225,1,FIND(".",'Output Progetto'!B225&amp;" - "&amp;'Output Progetto'!D225)-1)&amp;" - "&amp;INDEX(Riferimenti!$BB$2:$BB$41,1))-1),Riferimenti!$BZ$2:$CE$41,3,0),1,2)="LT",FALSE,TRUE)</f>
        <v>1</v>
      </c>
    </row>
    <row r="226" spans="2:23" ht="12.75" x14ac:dyDescent="0.2">
      <c r="B226" s="42"/>
      <c r="C226" s="42"/>
      <c r="D226" s="42"/>
      <c r="E226" s="64"/>
      <c r="F226" s="64"/>
      <c r="G226" s="42"/>
      <c r="P226" s="2" t="str">
        <f ca="1">IF(S226="Attività","Obiettivi generali",VLOOKUP(MID(S226,1,FIND(" ",S226)-1),Riferimenti!$BZ$2:$CE$41,5,0))</f>
        <v>Obiettivi generali</v>
      </c>
      <c r="Q226" s="2" t="str">
        <f ca="1">IF(S226="Attività","Obiettivi operativi",VLOOKUP(MID(S226,1,FIND(" ",S226)-1),Riferimenti!$BZ$2:$CE$41,6,0))</f>
        <v>Obiettivi operativi</v>
      </c>
      <c r="R226" s="2" t="str">
        <f ca="1">IF(S226="Attività","Linee Intervento",VLOOKUP(MID(S226,1,FIND(" ",S226)-1),Riferimenti!$BZ$2:$CE$41,3,0))</f>
        <v>Linee Intervento</v>
      </c>
      <c r="S226" s="2" t="str">
        <f ca="1">IF(T226="Output","Attività","A"&amp;MID(T226,1,FIND(".",T226)-1)&amp;" - "&amp;INDEX(Riferimenti!$BB$2:$BB$41,V226))</f>
        <v>Attività</v>
      </c>
      <c r="T226" s="2" t="str">
        <f ca="1">IF(OR(W226=FALSE,'Output Progetto'!U226=TRUE),"Output",'Output Progetto'!B226&amp;" - "&amp;'Output Progetto'!D226)</f>
        <v>Output</v>
      </c>
      <c r="U226" s="2" t="str">
        <f ca="1">IF(S226="Attività","Risultato Atteso",VLOOKUP(MID(S226,1,FIND(" ",S226)-1),Riferimenti!$BZ$2:$CE$41,4,0))</f>
        <v>Risultato Atteso</v>
      </c>
      <c r="V226" s="2">
        <f t="shared" si="4"/>
        <v>19</v>
      </c>
      <c r="W226" s="2" t="b">
        <f ca="1">IF(MID(VLOOKUP(MID("A"&amp;MID('Output Progetto'!B226&amp;" - "&amp;'Output Progetto'!D226,1,FIND(".",'Output Progetto'!B226&amp;" - "&amp;'Output Progetto'!D226)-1)&amp;" - "&amp;INDEX(Riferimenti!$BB$2:$BB$41,1),1,FIND(" ","A"&amp;MID('Output Progetto'!B226&amp;" - "&amp;'Output Progetto'!D226,1,FIND(".",'Output Progetto'!B226&amp;" - "&amp;'Output Progetto'!D226)-1)&amp;" - "&amp;INDEX(Riferimenti!$BB$2:$BB$41,1))-1),Riferimenti!$BZ$2:$CE$41,3,0),1,2)="LT",FALSE,TRUE)</f>
        <v>1</v>
      </c>
    </row>
    <row r="227" spans="2:23" ht="12.75" x14ac:dyDescent="0.2">
      <c r="B227" s="42"/>
      <c r="C227" s="42"/>
      <c r="D227" s="42"/>
      <c r="E227" s="64"/>
      <c r="F227" s="64"/>
      <c r="G227" s="42"/>
      <c r="P227" s="2" t="str">
        <f ca="1">IF(S227="Attività","Obiettivi generali",VLOOKUP(MID(S227,1,FIND(" ",S227)-1),Riferimenti!$BZ$2:$CE$41,5,0))</f>
        <v>Obiettivi generali</v>
      </c>
      <c r="Q227" s="2" t="str">
        <f ca="1">IF(S227="Attività","Obiettivi operativi",VLOOKUP(MID(S227,1,FIND(" ",S227)-1),Riferimenti!$BZ$2:$CE$41,6,0))</f>
        <v>Obiettivi operativi</v>
      </c>
      <c r="R227" s="2" t="str">
        <f ca="1">IF(S227="Attività","Linee Intervento",VLOOKUP(MID(S227,1,FIND(" ",S227)-1),Riferimenti!$BZ$2:$CE$41,3,0))</f>
        <v>Linee Intervento</v>
      </c>
      <c r="S227" s="2" t="str">
        <f ca="1">IF(T227="Output","Attività","A"&amp;MID(T227,1,FIND(".",T227)-1)&amp;" - "&amp;INDEX(Riferimenti!$BB$2:$BB$41,V227))</f>
        <v>Attività</v>
      </c>
      <c r="T227" s="2" t="str">
        <f ca="1">IF(OR(W227=FALSE,'Output Progetto'!U227=TRUE),"Output",'Output Progetto'!B227&amp;" - "&amp;'Output Progetto'!D227)</f>
        <v>Output</v>
      </c>
      <c r="U227" s="2" t="str">
        <f ca="1">IF(S227="Attività","Risultato Atteso",VLOOKUP(MID(S227,1,FIND(" ",S227)-1),Riferimenti!$BZ$2:$CE$41,4,0))</f>
        <v>Risultato Atteso</v>
      </c>
      <c r="V227" s="2">
        <f t="shared" si="4"/>
        <v>19</v>
      </c>
      <c r="W227" s="2" t="b">
        <f ca="1">IF(MID(VLOOKUP(MID("A"&amp;MID('Output Progetto'!B227&amp;" - "&amp;'Output Progetto'!D227,1,FIND(".",'Output Progetto'!B227&amp;" - "&amp;'Output Progetto'!D227)-1)&amp;" - "&amp;INDEX(Riferimenti!$BB$2:$BB$41,1),1,FIND(" ","A"&amp;MID('Output Progetto'!B227&amp;" - "&amp;'Output Progetto'!D227,1,FIND(".",'Output Progetto'!B227&amp;" - "&amp;'Output Progetto'!D227)-1)&amp;" - "&amp;INDEX(Riferimenti!$BB$2:$BB$41,1))-1),Riferimenti!$BZ$2:$CE$41,3,0),1,2)="LT",FALSE,TRUE)</f>
        <v>1</v>
      </c>
    </row>
    <row r="228" spans="2:23" ht="12.75" x14ac:dyDescent="0.2">
      <c r="B228" s="42"/>
      <c r="C228" s="42"/>
      <c r="D228" s="42"/>
      <c r="E228" s="64"/>
      <c r="F228" s="64"/>
      <c r="G228" s="42"/>
      <c r="P228" s="2" t="str">
        <f ca="1">IF(S228="Attività","Obiettivi generali",VLOOKUP(MID(S228,1,FIND(" ",S228)-1),Riferimenti!$BZ$2:$CE$41,5,0))</f>
        <v>Obiettivi generali</v>
      </c>
      <c r="Q228" s="2" t="str">
        <f ca="1">IF(S228="Attività","Obiettivi operativi",VLOOKUP(MID(S228,1,FIND(" ",S228)-1),Riferimenti!$BZ$2:$CE$41,6,0))</f>
        <v>Obiettivi operativi</v>
      </c>
      <c r="R228" s="2" t="str">
        <f ca="1">IF(S228="Attività","Linee Intervento",VLOOKUP(MID(S228,1,FIND(" ",S228)-1),Riferimenti!$BZ$2:$CE$41,3,0))</f>
        <v>Linee Intervento</v>
      </c>
      <c r="S228" s="2" t="str">
        <f ca="1">IF(T228="Output","Attività","A"&amp;MID(T228,1,FIND(".",T228)-1)&amp;" - "&amp;INDEX(Riferimenti!$BB$2:$BB$41,V228))</f>
        <v>Attività</v>
      </c>
      <c r="T228" s="2" t="str">
        <f ca="1">IF(OR(W228=FALSE,'Output Progetto'!U228=TRUE),"Output",'Output Progetto'!B228&amp;" - "&amp;'Output Progetto'!D228)</f>
        <v>Output</v>
      </c>
      <c r="U228" s="2" t="str">
        <f ca="1">IF(S228="Attività","Risultato Atteso",VLOOKUP(MID(S228,1,FIND(" ",S228)-1),Riferimenti!$BZ$2:$CE$41,4,0))</f>
        <v>Risultato Atteso</v>
      </c>
      <c r="V228" s="2">
        <f t="shared" si="4"/>
        <v>19</v>
      </c>
      <c r="W228" s="2" t="b">
        <f ca="1">IF(MID(VLOOKUP(MID("A"&amp;MID('Output Progetto'!B228&amp;" - "&amp;'Output Progetto'!D228,1,FIND(".",'Output Progetto'!B228&amp;" - "&amp;'Output Progetto'!D228)-1)&amp;" - "&amp;INDEX(Riferimenti!$BB$2:$BB$41,1),1,FIND(" ","A"&amp;MID('Output Progetto'!B228&amp;" - "&amp;'Output Progetto'!D228,1,FIND(".",'Output Progetto'!B228&amp;" - "&amp;'Output Progetto'!D228)-1)&amp;" - "&amp;INDEX(Riferimenti!$BB$2:$BB$41,1))-1),Riferimenti!$BZ$2:$CE$41,3,0),1,2)="LT",FALSE,TRUE)</f>
        <v>1</v>
      </c>
    </row>
    <row r="229" spans="2:23" ht="12.75" x14ac:dyDescent="0.2">
      <c r="B229" s="42"/>
      <c r="C229" s="42"/>
      <c r="D229" s="42"/>
      <c r="E229" s="64"/>
      <c r="F229" s="64"/>
      <c r="G229" s="42"/>
      <c r="P229" s="2" t="str">
        <f ca="1">IF(S229="Attività","Obiettivi generali",VLOOKUP(MID(S229,1,FIND(" ",S229)-1),Riferimenti!$BZ$2:$CE$41,5,0))</f>
        <v>Obiettivi generali</v>
      </c>
      <c r="Q229" s="2" t="str">
        <f ca="1">IF(S229="Attività","Obiettivi operativi",VLOOKUP(MID(S229,1,FIND(" ",S229)-1),Riferimenti!$BZ$2:$CE$41,6,0))</f>
        <v>Obiettivi operativi</v>
      </c>
      <c r="R229" s="2" t="str">
        <f ca="1">IF(S229="Attività","Linee Intervento",VLOOKUP(MID(S229,1,FIND(" ",S229)-1),Riferimenti!$BZ$2:$CE$41,3,0))</f>
        <v>Linee Intervento</v>
      </c>
      <c r="S229" s="2" t="str">
        <f ca="1">IF(T229="Output","Attività","A"&amp;MID(T229,1,FIND(".",T229)-1)&amp;" - "&amp;INDEX(Riferimenti!$BB$2:$BB$41,V229))</f>
        <v>Attività</v>
      </c>
      <c r="T229" s="2" t="str">
        <f ca="1">IF(OR(W229=FALSE,'Output Progetto'!U229=TRUE),"Output",'Output Progetto'!B229&amp;" - "&amp;'Output Progetto'!D229)</f>
        <v>Output</v>
      </c>
      <c r="U229" s="2" t="str">
        <f ca="1">IF(S229="Attività","Risultato Atteso",VLOOKUP(MID(S229,1,FIND(" ",S229)-1),Riferimenti!$BZ$2:$CE$41,4,0))</f>
        <v>Risultato Atteso</v>
      </c>
      <c r="V229" s="2">
        <f t="shared" si="4"/>
        <v>19</v>
      </c>
      <c r="W229" s="2" t="b">
        <f ca="1">IF(MID(VLOOKUP(MID("A"&amp;MID('Output Progetto'!B229&amp;" - "&amp;'Output Progetto'!D229,1,FIND(".",'Output Progetto'!B229&amp;" - "&amp;'Output Progetto'!D229)-1)&amp;" - "&amp;INDEX(Riferimenti!$BB$2:$BB$41,1),1,FIND(" ","A"&amp;MID('Output Progetto'!B229&amp;" - "&amp;'Output Progetto'!D229,1,FIND(".",'Output Progetto'!B229&amp;" - "&amp;'Output Progetto'!D229)-1)&amp;" - "&amp;INDEX(Riferimenti!$BB$2:$BB$41,1))-1),Riferimenti!$BZ$2:$CE$41,3,0),1,2)="LT",FALSE,TRUE)</f>
        <v>1</v>
      </c>
    </row>
    <row r="230" spans="2:23" ht="12.75" x14ac:dyDescent="0.2">
      <c r="B230" s="42"/>
      <c r="C230" s="42"/>
      <c r="D230" s="42"/>
      <c r="E230" s="64"/>
      <c r="F230" s="64"/>
      <c r="G230" s="42"/>
      <c r="P230" s="2" t="str">
        <f ca="1">IF(S230="Attività","Obiettivi generali",VLOOKUP(MID(S230,1,FIND(" ",S230)-1),Riferimenti!$BZ$2:$CE$41,5,0))</f>
        <v>Obiettivi generali</v>
      </c>
      <c r="Q230" s="2" t="str">
        <f ca="1">IF(S230="Attività","Obiettivi operativi",VLOOKUP(MID(S230,1,FIND(" ",S230)-1),Riferimenti!$BZ$2:$CE$41,6,0))</f>
        <v>Obiettivi operativi</v>
      </c>
      <c r="R230" s="2" t="str">
        <f ca="1">IF(S230="Attività","Linee Intervento",VLOOKUP(MID(S230,1,FIND(" ",S230)-1),Riferimenti!$BZ$2:$CE$41,3,0))</f>
        <v>Linee Intervento</v>
      </c>
      <c r="S230" s="2" t="str">
        <f ca="1">IF(T230="Output","Attività","A"&amp;MID(T230,1,FIND(".",T230)-1)&amp;" - "&amp;INDEX(Riferimenti!$BB$2:$BB$41,V230))</f>
        <v>Attività</v>
      </c>
      <c r="T230" s="2" t="str">
        <f ca="1">IF(OR(W230=FALSE,'Output Progetto'!U230=TRUE),"Output",'Output Progetto'!B230&amp;" - "&amp;'Output Progetto'!D230)</f>
        <v>Output</v>
      </c>
      <c r="U230" s="2" t="str">
        <f ca="1">IF(S230="Attività","Risultato Atteso",VLOOKUP(MID(S230,1,FIND(" ",S230)-1),Riferimenti!$BZ$2:$CE$41,4,0))</f>
        <v>Risultato Atteso</v>
      </c>
      <c r="V230" s="2">
        <f t="shared" si="4"/>
        <v>19</v>
      </c>
      <c r="W230" s="2" t="b">
        <f ca="1">IF(MID(VLOOKUP(MID("A"&amp;MID('Output Progetto'!B230&amp;" - "&amp;'Output Progetto'!D230,1,FIND(".",'Output Progetto'!B230&amp;" - "&amp;'Output Progetto'!D230)-1)&amp;" - "&amp;INDEX(Riferimenti!$BB$2:$BB$41,1),1,FIND(" ","A"&amp;MID('Output Progetto'!B230&amp;" - "&amp;'Output Progetto'!D230,1,FIND(".",'Output Progetto'!B230&amp;" - "&amp;'Output Progetto'!D230)-1)&amp;" - "&amp;INDEX(Riferimenti!$BB$2:$BB$41,1))-1),Riferimenti!$BZ$2:$CE$41,3,0),1,2)="LT",FALSE,TRUE)</f>
        <v>1</v>
      </c>
    </row>
    <row r="231" spans="2:23" ht="12.75" x14ac:dyDescent="0.2">
      <c r="B231" s="42"/>
      <c r="C231" s="42"/>
      <c r="D231" s="42"/>
      <c r="E231" s="64"/>
      <c r="F231" s="64"/>
      <c r="G231" s="42"/>
      <c r="P231" s="2" t="str">
        <f ca="1">IF(S231="Attività","Obiettivi generali",VLOOKUP(MID(S231,1,FIND(" ",S231)-1),Riferimenti!$BZ$2:$CE$41,5,0))</f>
        <v>Obiettivi generali</v>
      </c>
      <c r="Q231" s="2" t="str">
        <f ca="1">IF(S231="Attività","Obiettivi operativi",VLOOKUP(MID(S231,1,FIND(" ",S231)-1),Riferimenti!$BZ$2:$CE$41,6,0))</f>
        <v>Obiettivi operativi</v>
      </c>
      <c r="R231" s="2" t="str">
        <f ca="1">IF(S231="Attività","Linee Intervento",VLOOKUP(MID(S231,1,FIND(" ",S231)-1),Riferimenti!$BZ$2:$CE$41,3,0))</f>
        <v>Linee Intervento</v>
      </c>
      <c r="S231" s="2" t="str">
        <f ca="1">IF(T231="Output","Attività","A"&amp;MID(T231,1,FIND(".",T231)-1)&amp;" - "&amp;INDEX(Riferimenti!$BB$2:$BB$41,V231))</f>
        <v>Attività</v>
      </c>
      <c r="T231" s="2" t="str">
        <f ca="1">IF(OR(W231=FALSE,'Output Progetto'!U231=TRUE),"Output",'Output Progetto'!B231&amp;" - "&amp;'Output Progetto'!D231)</f>
        <v>Output</v>
      </c>
      <c r="U231" s="2" t="str">
        <f ca="1">IF(S231="Attività","Risultato Atteso",VLOOKUP(MID(S231,1,FIND(" ",S231)-1),Riferimenti!$BZ$2:$CE$41,4,0))</f>
        <v>Risultato Atteso</v>
      </c>
      <c r="V231" s="2">
        <f t="shared" si="4"/>
        <v>19</v>
      </c>
      <c r="W231" s="2" t="b">
        <f ca="1">IF(MID(VLOOKUP(MID("A"&amp;MID('Output Progetto'!B231&amp;" - "&amp;'Output Progetto'!D231,1,FIND(".",'Output Progetto'!B231&amp;" - "&amp;'Output Progetto'!D231)-1)&amp;" - "&amp;INDEX(Riferimenti!$BB$2:$BB$41,1),1,FIND(" ","A"&amp;MID('Output Progetto'!B231&amp;" - "&amp;'Output Progetto'!D231,1,FIND(".",'Output Progetto'!B231&amp;" - "&amp;'Output Progetto'!D231)-1)&amp;" - "&amp;INDEX(Riferimenti!$BB$2:$BB$41,1))-1),Riferimenti!$BZ$2:$CE$41,3,0),1,2)="LT",FALSE,TRUE)</f>
        <v>1</v>
      </c>
    </row>
    <row r="232" spans="2:23" ht="12.75" x14ac:dyDescent="0.2">
      <c r="B232" s="42"/>
      <c r="C232" s="42"/>
      <c r="D232" s="42"/>
      <c r="E232" s="64"/>
      <c r="F232" s="64"/>
      <c r="G232" s="42"/>
      <c r="P232" s="2" t="str">
        <f ca="1">IF(S232="Attività","Obiettivi generali",VLOOKUP(MID(S232,1,FIND(" ",S232)-1),Riferimenti!$BZ$2:$CE$41,5,0))</f>
        <v>Obiettivi generali</v>
      </c>
      <c r="Q232" s="2" t="str">
        <f ca="1">IF(S232="Attività","Obiettivi operativi",VLOOKUP(MID(S232,1,FIND(" ",S232)-1),Riferimenti!$BZ$2:$CE$41,6,0))</f>
        <v>Obiettivi operativi</v>
      </c>
      <c r="R232" s="2" t="str">
        <f ca="1">IF(S232="Attività","Linee Intervento",VLOOKUP(MID(S232,1,FIND(" ",S232)-1),Riferimenti!$BZ$2:$CE$41,3,0))</f>
        <v>Linee Intervento</v>
      </c>
      <c r="S232" s="2" t="str">
        <f ca="1">IF(T232="Output","Attività","A"&amp;MID(T232,1,FIND(".",T232)-1)&amp;" - "&amp;INDEX(Riferimenti!$BB$2:$BB$41,V232))</f>
        <v>Attività</v>
      </c>
      <c r="T232" s="2" t="str">
        <f ca="1">IF(OR(W232=FALSE,'Output Progetto'!U232=TRUE),"Output",'Output Progetto'!B232&amp;" - "&amp;'Output Progetto'!D232)</f>
        <v>Output</v>
      </c>
      <c r="U232" s="2" t="str">
        <f ca="1">IF(S232="Attività","Risultato Atteso",VLOOKUP(MID(S232,1,FIND(" ",S232)-1),Riferimenti!$BZ$2:$CE$41,4,0))</f>
        <v>Risultato Atteso</v>
      </c>
      <c r="V232" s="2">
        <f t="shared" si="4"/>
        <v>19</v>
      </c>
      <c r="W232" s="2" t="b">
        <f ca="1">IF(MID(VLOOKUP(MID("A"&amp;MID('Output Progetto'!B232&amp;" - "&amp;'Output Progetto'!D232,1,FIND(".",'Output Progetto'!B232&amp;" - "&amp;'Output Progetto'!D232)-1)&amp;" - "&amp;INDEX(Riferimenti!$BB$2:$BB$41,1),1,FIND(" ","A"&amp;MID('Output Progetto'!B232&amp;" - "&amp;'Output Progetto'!D232,1,FIND(".",'Output Progetto'!B232&amp;" - "&amp;'Output Progetto'!D232)-1)&amp;" - "&amp;INDEX(Riferimenti!$BB$2:$BB$41,1))-1),Riferimenti!$BZ$2:$CE$41,3,0),1,2)="LT",FALSE,TRUE)</f>
        <v>1</v>
      </c>
    </row>
    <row r="233" spans="2:23" ht="12.75" x14ac:dyDescent="0.2">
      <c r="B233" s="42"/>
      <c r="C233" s="42"/>
      <c r="D233" s="42"/>
      <c r="E233" s="64"/>
      <c r="F233" s="64"/>
      <c r="G233" s="42"/>
      <c r="P233" s="2" t="str">
        <f ca="1">IF(S233="Attività","Obiettivi generali",VLOOKUP(MID(S233,1,FIND(" ",S233)-1),Riferimenti!$BZ$2:$CE$41,5,0))</f>
        <v>Obiettivi generali</v>
      </c>
      <c r="Q233" s="2" t="str">
        <f ca="1">IF(S233="Attività","Obiettivi operativi",VLOOKUP(MID(S233,1,FIND(" ",S233)-1),Riferimenti!$BZ$2:$CE$41,6,0))</f>
        <v>Obiettivi operativi</v>
      </c>
      <c r="R233" s="2" t="str">
        <f ca="1">IF(S233="Attività","Linee Intervento",VLOOKUP(MID(S233,1,FIND(" ",S233)-1),Riferimenti!$BZ$2:$CE$41,3,0))</f>
        <v>Linee Intervento</v>
      </c>
      <c r="S233" s="2" t="str">
        <f ca="1">IF(T233="Output","Attività","A"&amp;MID(T233,1,FIND(".",T233)-1)&amp;" - "&amp;INDEX(Riferimenti!$BB$2:$BB$41,V233))</f>
        <v>Attività</v>
      </c>
      <c r="T233" s="2" t="str">
        <f ca="1">IF(OR(W233=FALSE,'Output Progetto'!U233=TRUE),"Output",'Output Progetto'!B233&amp;" - "&amp;'Output Progetto'!D233)</f>
        <v>Output</v>
      </c>
      <c r="U233" s="2" t="str">
        <f ca="1">IF(S233="Attività","Risultato Atteso",VLOOKUP(MID(S233,1,FIND(" ",S233)-1),Riferimenti!$BZ$2:$CE$41,4,0))</f>
        <v>Risultato Atteso</v>
      </c>
      <c r="V233" s="2">
        <f t="shared" si="4"/>
        <v>19</v>
      </c>
      <c r="W233" s="2" t="b">
        <f ca="1">IF(MID(VLOOKUP(MID("A"&amp;MID('Output Progetto'!B233&amp;" - "&amp;'Output Progetto'!D233,1,FIND(".",'Output Progetto'!B233&amp;" - "&amp;'Output Progetto'!D233)-1)&amp;" - "&amp;INDEX(Riferimenti!$BB$2:$BB$41,1),1,FIND(" ","A"&amp;MID('Output Progetto'!B233&amp;" - "&amp;'Output Progetto'!D233,1,FIND(".",'Output Progetto'!B233&amp;" - "&amp;'Output Progetto'!D233)-1)&amp;" - "&amp;INDEX(Riferimenti!$BB$2:$BB$41,1))-1),Riferimenti!$BZ$2:$CE$41,3,0),1,2)="LT",FALSE,TRUE)</f>
        <v>1</v>
      </c>
    </row>
    <row r="234" spans="2:23" ht="12.75" x14ac:dyDescent="0.2">
      <c r="B234" s="42"/>
      <c r="C234" s="42"/>
      <c r="D234" s="42"/>
      <c r="E234" s="64"/>
      <c r="F234" s="64"/>
      <c r="G234" s="42"/>
      <c r="P234" s="2" t="str">
        <f ca="1">IF(S234="Attività","Obiettivi generali",VLOOKUP(MID(S234,1,FIND(" ",S234)-1),Riferimenti!$BZ$2:$CE$41,5,0))</f>
        <v>Obiettivi generali</v>
      </c>
      <c r="Q234" s="2" t="str">
        <f ca="1">IF(S234="Attività","Obiettivi operativi",VLOOKUP(MID(S234,1,FIND(" ",S234)-1),Riferimenti!$BZ$2:$CE$41,6,0))</f>
        <v>Obiettivi operativi</v>
      </c>
      <c r="R234" s="2" t="str">
        <f ca="1">IF(S234="Attività","Linee Intervento",VLOOKUP(MID(S234,1,FIND(" ",S234)-1),Riferimenti!$BZ$2:$CE$41,3,0))</f>
        <v>Linee Intervento</v>
      </c>
      <c r="S234" s="2" t="str">
        <f ca="1">IF(T234="Output","Attività","A"&amp;MID(T234,1,FIND(".",T234)-1)&amp;" - "&amp;INDEX(Riferimenti!$BB$2:$BB$41,V234))</f>
        <v>Attività</v>
      </c>
      <c r="T234" s="2" t="str">
        <f ca="1">IF(OR(W234=FALSE,'Output Progetto'!U234=TRUE),"Output",'Output Progetto'!B234&amp;" - "&amp;'Output Progetto'!D234)</f>
        <v>Output</v>
      </c>
      <c r="U234" s="2" t="str">
        <f ca="1">IF(S234="Attività","Risultato Atteso",VLOOKUP(MID(S234,1,FIND(" ",S234)-1),Riferimenti!$BZ$2:$CE$41,4,0))</f>
        <v>Risultato Atteso</v>
      </c>
      <c r="V234" s="2">
        <f t="shared" si="4"/>
        <v>19</v>
      </c>
      <c r="W234" s="2" t="b">
        <f ca="1">IF(MID(VLOOKUP(MID("A"&amp;MID('Output Progetto'!B234&amp;" - "&amp;'Output Progetto'!D234,1,FIND(".",'Output Progetto'!B234&amp;" - "&amp;'Output Progetto'!D234)-1)&amp;" - "&amp;INDEX(Riferimenti!$BB$2:$BB$41,1),1,FIND(" ","A"&amp;MID('Output Progetto'!B234&amp;" - "&amp;'Output Progetto'!D234,1,FIND(".",'Output Progetto'!B234&amp;" - "&amp;'Output Progetto'!D234)-1)&amp;" - "&amp;INDEX(Riferimenti!$BB$2:$BB$41,1))-1),Riferimenti!$BZ$2:$CE$41,3,0),1,2)="LT",FALSE,TRUE)</f>
        <v>1</v>
      </c>
    </row>
    <row r="235" spans="2:23" ht="12.75" x14ac:dyDescent="0.2">
      <c r="B235" s="42"/>
      <c r="C235" s="42"/>
      <c r="D235" s="42"/>
      <c r="E235" s="64"/>
      <c r="F235" s="64"/>
      <c r="G235" s="42"/>
      <c r="P235" s="2" t="str">
        <f ca="1">IF(S235="Attività","Obiettivi generali",VLOOKUP(MID(S235,1,FIND(" ",S235)-1),Riferimenti!$BZ$2:$CE$41,5,0))</f>
        <v>Obiettivi generali</v>
      </c>
      <c r="Q235" s="2" t="str">
        <f ca="1">IF(S235="Attività","Obiettivi operativi",VLOOKUP(MID(S235,1,FIND(" ",S235)-1),Riferimenti!$BZ$2:$CE$41,6,0))</f>
        <v>Obiettivi operativi</v>
      </c>
      <c r="R235" s="2" t="str">
        <f ca="1">IF(S235="Attività","Linee Intervento",VLOOKUP(MID(S235,1,FIND(" ",S235)-1),Riferimenti!$BZ$2:$CE$41,3,0))</f>
        <v>Linee Intervento</v>
      </c>
      <c r="S235" s="2" t="str">
        <f ca="1">IF(T235="Output","Attività","A"&amp;MID(T235,1,FIND(".",T235)-1)&amp;" - "&amp;INDEX(Riferimenti!$BB$2:$BB$41,V235))</f>
        <v>Attività</v>
      </c>
      <c r="T235" s="2" t="str">
        <f ca="1">IF(OR(W235=FALSE,'Output Progetto'!U235=TRUE),"Output",'Output Progetto'!B235&amp;" - "&amp;'Output Progetto'!D235)</f>
        <v>Output</v>
      </c>
      <c r="U235" s="2" t="str">
        <f ca="1">IF(S235="Attività","Risultato Atteso",VLOOKUP(MID(S235,1,FIND(" ",S235)-1),Riferimenti!$BZ$2:$CE$41,4,0))</f>
        <v>Risultato Atteso</v>
      </c>
      <c r="V235" s="2">
        <f t="shared" si="4"/>
        <v>19</v>
      </c>
      <c r="W235" s="2" t="b">
        <f ca="1">IF(MID(VLOOKUP(MID("A"&amp;MID('Output Progetto'!B235&amp;" - "&amp;'Output Progetto'!D235,1,FIND(".",'Output Progetto'!B235&amp;" - "&amp;'Output Progetto'!D235)-1)&amp;" - "&amp;INDEX(Riferimenti!$BB$2:$BB$41,1),1,FIND(" ","A"&amp;MID('Output Progetto'!B235&amp;" - "&amp;'Output Progetto'!D235,1,FIND(".",'Output Progetto'!B235&amp;" - "&amp;'Output Progetto'!D235)-1)&amp;" - "&amp;INDEX(Riferimenti!$BB$2:$BB$41,1))-1),Riferimenti!$BZ$2:$CE$41,3,0),1,2)="LT",FALSE,TRUE)</f>
        <v>1</v>
      </c>
    </row>
    <row r="236" spans="2:23" ht="12.75" x14ac:dyDescent="0.2">
      <c r="B236" s="42"/>
      <c r="C236" s="42"/>
      <c r="D236" s="42"/>
      <c r="E236" s="64"/>
      <c r="F236" s="64"/>
      <c r="G236" s="42"/>
      <c r="P236" s="2" t="str">
        <f ca="1">IF(S236="Attività","Obiettivi generali",VLOOKUP(MID(S236,1,FIND(" ",S236)-1),Riferimenti!$BZ$2:$CE$41,5,0))</f>
        <v>Obiettivi generali</v>
      </c>
      <c r="Q236" s="2" t="str">
        <f ca="1">IF(S236="Attività","Obiettivi operativi",VLOOKUP(MID(S236,1,FIND(" ",S236)-1),Riferimenti!$BZ$2:$CE$41,6,0))</f>
        <v>Obiettivi operativi</v>
      </c>
      <c r="R236" s="2" t="str">
        <f ca="1">IF(S236="Attività","Linee Intervento",VLOOKUP(MID(S236,1,FIND(" ",S236)-1),Riferimenti!$BZ$2:$CE$41,3,0))</f>
        <v>Linee Intervento</v>
      </c>
      <c r="S236" s="2" t="str">
        <f ca="1">IF(T236="Output","Attività","A"&amp;MID(T236,1,FIND(".",T236)-1)&amp;" - "&amp;INDEX(Riferimenti!$BB$2:$BB$41,V236))</f>
        <v>Attività</v>
      </c>
      <c r="T236" s="2" t="str">
        <f ca="1">IF(OR(W236=FALSE,'Output Progetto'!U236=TRUE),"Output",'Output Progetto'!B236&amp;" - "&amp;'Output Progetto'!D236)</f>
        <v>Output</v>
      </c>
      <c r="U236" s="2" t="str">
        <f ca="1">IF(S236="Attività","Risultato Atteso",VLOOKUP(MID(S236,1,FIND(" ",S236)-1),Riferimenti!$BZ$2:$CE$41,4,0))</f>
        <v>Risultato Atteso</v>
      </c>
      <c r="V236" s="2">
        <f t="shared" si="4"/>
        <v>20</v>
      </c>
      <c r="W236" s="2" t="b">
        <f ca="1">IF(MID(VLOOKUP(MID("A"&amp;MID('Output Progetto'!B236&amp;" - "&amp;'Output Progetto'!D236,1,FIND(".",'Output Progetto'!B236&amp;" - "&amp;'Output Progetto'!D236)-1)&amp;" - "&amp;INDEX(Riferimenti!$BB$2:$BB$41,1),1,FIND(" ","A"&amp;MID('Output Progetto'!B236&amp;" - "&amp;'Output Progetto'!D236,1,FIND(".",'Output Progetto'!B236&amp;" - "&amp;'Output Progetto'!D236)-1)&amp;" - "&amp;INDEX(Riferimenti!$BB$2:$BB$41,1))-1),Riferimenti!$BZ$2:$CE$41,3,0),1,2)="LT",FALSE,TRUE)</f>
        <v>1</v>
      </c>
    </row>
    <row r="237" spans="2:23" ht="12.75" x14ac:dyDescent="0.2">
      <c r="B237" s="42"/>
      <c r="C237" s="42"/>
      <c r="D237" s="42"/>
      <c r="E237" s="64"/>
      <c r="F237" s="64"/>
      <c r="G237" s="42"/>
      <c r="P237" s="2" t="str">
        <f ca="1">IF(S237="Attività","Obiettivi generali",VLOOKUP(MID(S237,1,FIND(" ",S237)-1),Riferimenti!$BZ$2:$CE$41,5,0))</f>
        <v>Obiettivi generali</v>
      </c>
      <c r="Q237" s="2" t="str">
        <f ca="1">IF(S237="Attività","Obiettivi operativi",VLOOKUP(MID(S237,1,FIND(" ",S237)-1),Riferimenti!$BZ$2:$CE$41,6,0))</f>
        <v>Obiettivi operativi</v>
      </c>
      <c r="R237" s="2" t="str">
        <f ca="1">IF(S237="Attività","Linee Intervento",VLOOKUP(MID(S237,1,FIND(" ",S237)-1),Riferimenti!$BZ$2:$CE$41,3,0))</f>
        <v>Linee Intervento</v>
      </c>
      <c r="S237" s="2" t="str">
        <f ca="1">IF(T237="Output","Attività","A"&amp;MID(T237,1,FIND(".",T237)-1)&amp;" - "&amp;INDEX(Riferimenti!$BB$2:$BB$41,V237))</f>
        <v>Attività</v>
      </c>
      <c r="T237" s="2" t="str">
        <f ca="1">IF(OR(W237=FALSE,'Output Progetto'!U237=TRUE),"Output",'Output Progetto'!B237&amp;" - "&amp;'Output Progetto'!D237)</f>
        <v>Output</v>
      </c>
      <c r="U237" s="2" t="str">
        <f ca="1">IF(S237="Attività","Risultato Atteso",VLOOKUP(MID(S237,1,FIND(" ",S237)-1),Riferimenti!$BZ$2:$CE$41,4,0))</f>
        <v>Risultato Atteso</v>
      </c>
      <c r="V237" s="2">
        <f t="shared" si="4"/>
        <v>20</v>
      </c>
      <c r="W237" s="2" t="b">
        <f ca="1">IF(MID(VLOOKUP(MID("A"&amp;MID('Output Progetto'!B237&amp;" - "&amp;'Output Progetto'!D237,1,FIND(".",'Output Progetto'!B237&amp;" - "&amp;'Output Progetto'!D237)-1)&amp;" - "&amp;INDEX(Riferimenti!$BB$2:$BB$41,1),1,FIND(" ","A"&amp;MID('Output Progetto'!B237&amp;" - "&amp;'Output Progetto'!D237,1,FIND(".",'Output Progetto'!B237&amp;" - "&amp;'Output Progetto'!D237)-1)&amp;" - "&amp;INDEX(Riferimenti!$BB$2:$BB$41,1))-1),Riferimenti!$BZ$2:$CE$41,3,0),1,2)="LT",FALSE,TRUE)</f>
        <v>1</v>
      </c>
    </row>
    <row r="238" spans="2:23" ht="12.75" x14ac:dyDescent="0.2">
      <c r="B238" s="42"/>
      <c r="C238" s="42"/>
      <c r="D238" s="42"/>
      <c r="E238" s="64"/>
      <c r="F238" s="64"/>
      <c r="G238" s="42"/>
      <c r="P238" s="2" t="str">
        <f ca="1">IF(S238="Attività","Obiettivi generali",VLOOKUP(MID(S238,1,FIND(" ",S238)-1),Riferimenti!$BZ$2:$CE$41,5,0))</f>
        <v>Obiettivi generali</v>
      </c>
      <c r="Q238" s="2" t="str">
        <f ca="1">IF(S238="Attività","Obiettivi operativi",VLOOKUP(MID(S238,1,FIND(" ",S238)-1),Riferimenti!$BZ$2:$CE$41,6,0))</f>
        <v>Obiettivi operativi</v>
      </c>
      <c r="R238" s="2" t="str">
        <f ca="1">IF(S238="Attività","Linee Intervento",VLOOKUP(MID(S238,1,FIND(" ",S238)-1),Riferimenti!$BZ$2:$CE$41,3,0))</f>
        <v>Linee Intervento</v>
      </c>
      <c r="S238" s="2" t="str">
        <f ca="1">IF(T238="Output","Attività","A"&amp;MID(T238,1,FIND(".",T238)-1)&amp;" - "&amp;INDEX(Riferimenti!$BB$2:$BB$41,V238))</f>
        <v>Attività</v>
      </c>
      <c r="T238" s="2" t="str">
        <f ca="1">IF(OR(W238=FALSE,'Output Progetto'!U238=TRUE),"Output",'Output Progetto'!B238&amp;" - "&amp;'Output Progetto'!D238)</f>
        <v>Output</v>
      </c>
      <c r="U238" s="2" t="str">
        <f ca="1">IF(S238="Attività","Risultato Atteso",VLOOKUP(MID(S238,1,FIND(" ",S238)-1),Riferimenti!$BZ$2:$CE$41,4,0))</f>
        <v>Risultato Atteso</v>
      </c>
      <c r="V238" s="2">
        <f t="shared" si="4"/>
        <v>20</v>
      </c>
      <c r="W238" s="2" t="b">
        <f ca="1">IF(MID(VLOOKUP(MID("A"&amp;MID('Output Progetto'!B238&amp;" - "&amp;'Output Progetto'!D238,1,FIND(".",'Output Progetto'!B238&amp;" - "&amp;'Output Progetto'!D238)-1)&amp;" - "&amp;INDEX(Riferimenti!$BB$2:$BB$41,1),1,FIND(" ","A"&amp;MID('Output Progetto'!B238&amp;" - "&amp;'Output Progetto'!D238,1,FIND(".",'Output Progetto'!B238&amp;" - "&amp;'Output Progetto'!D238)-1)&amp;" - "&amp;INDEX(Riferimenti!$BB$2:$BB$41,1))-1),Riferimenti!$BZ$2:$CE$41,3,0),1,2)="LT",FALSE,TRUE)</f>
        <v>1</v>
      </c>
    </row>
    <row r="239" spans="2:23" ht="12.75" x14ac:dyDescent="0.2">
      <c r="B239" s="42"/>
      <c r="C239" s="42"/>
      <c r="D239" s="42"/>
      <c r="E239" s="64"/>
      <c r="F239" s="64"/>
      <c r="G239" s="42"/>
      <c r="P239" s="2" t="str">
        <f ca="1">IF(S239="Attività","Obiettivi generali",VLOOKUP(MID(S239,1,FIND(" ",S239)-1),Riferimenti!$BZ$2:$CE$41,5,0))</f>
        <v>Obiettivi generali</v>
      </c>
      <c r="Q239" s="2" t="str">
        <f ca="1">IF(S239="Attività","Obiettivi operativi",VLOOKUP(MID(S239,1,FIND(" ",S239)-1),Riferimenti!$BZ$2:$CE$41,6,0))</f>
        <v>Obiettivi operativi</v>
      </c>
      <c r="R239" s="2" t="str">
        <f ca="1">IF(S239="Attività","Linee Intervento",VLOOKUP(MID(S239,1,FIND(" ",S239)-1),Riferimenti!$BZ$2:$CE$41,3,0))</f>
        <v>Linee Intervento</v>
      </c>
      <c r="S239" s="2" t="str">
        <f ca="1">IF(T239="Output","Attività","A"&amp;MID(T239,1,FIND(".",T239)-1)&amp;" - "&amp;INDEX(Riferimenti!$BB$2:$BB$41,V239))</f>
        <v>Attività</v>
      </c>
      <c r="T239" s="2" t="str">
        <f ca="1">IF(OR(W239=FALSE,'Output Progetto'!U239=TRUE),"Output",'Output Progetto'!B239&amp;" - "&amp;'Output Progetto'!D239)</f>
        <v>Output</v>
      </c>
      <c r="U239" s="2" t="str">
        <f ca="1">IF(S239="Attività","Risultato Atteso",VLOOKUP(MID(S239,1,FIND(" ",S239)-1),Riferimenti!$BZ$2:$CE$41,4,0))</f>
        <v>Risultato Atteso</v>
      </c>
      <c r="V239" s="2">
        <f t="shared" si="4"/>
        <v>20</v>
      </c>
      <c r="W239" s="2" t="b">
        <f ca="1">IF(MID(VLOOKUP(MID("A"&amp;MID('Output Progetto'!B239&amp;" - "&amp;'Output Progetto'!D239,1,FIND(".",'Output Progetto'!B239&amp;" - "&amp;'Output Progetto'!D239)-1)&amp;" - "&amp;INDEX(Riferimenti!$BB$2:$BB$41,1),1,FIND(" ","A"&amp;MID('Output Progetto'!B239&amp;" - "&amp;'Output Progetto'!D239,1,FIND(".",'Output Progetto'!B239&amp;" - "&amp;'Output Progetto'!D239)-1)&amp;" - "&amp;INDEX(Riferimenti!$BB$2:$BB$41,1))-1),Riferimenti!$BZ$2:$CE$41,3,0),1,2)="LT",FALSE,TRUE)</f>
        <v>1</v>
      </c>
    </row>
    <row r="240" spans="2:23" ht="12.75" x14ac:dyDescent="0.2">
      <c r="B240" s="42"/>
      <c r="C240" s="42"/>
      <c r="D240" s="42"/>
      <c r="E240" s="64"/>
      <c r="F240" s="64"/>
      <c r="G240" s="42"/>
      <c r="P240" s="2" t="str">
        <f ca="1">IF(S240="Attività","Obiettivi generali",VLOOKUP(MID(S240,1,FIND(" ",S240)-1),Riferimenti!$BZ$2:$CE$41,5,0))</f>
        <v>Obiettivi generali</v>
      </c>
      <c r="Q240" s="2" t="str">
        <f ca="1">IF(S240="Attività","Obiettivi operativi",VLOOKUP(MID(S240,1,FIND(" ",S240)-1),Riferimenti!$BZ$2:$CE$41,6,0))</f>
        <v>Obiettivi operativi</v>
      </c>
      <c r="R240" s="2" t="str">
        <f ca="1">IF(S240="Attività","Linee Intervento",VLOOKUP(MID(S240,1,FIND(" ",S240)-1),Riferimenti!$BZ$2:$CE$41,3,0))</f>
        <v>Linee Intervento</v>
      </c>
      <c r="S240" s="2" t="str">
        <f ca="1">IF(T240="Output","Attività","A"&amp;MID(T240,1,FIND(".",T240)-1)&amp;" - "&amp;INDEX(Riferimenti!$BB$2:$BB$41,V240))</f>
        <v>Attività</v>
      </c>
      <c r="T240" s="2" t="str">
        <f ca="1">IF(OR(W240=FALSE,'Output Progetto'!U240=TRUE),"Output",'Output Progetto'!B240&amp;" - "&amp;'Output Progetto'!D240)</f>
        <v>Output</v>
      </c>
      <c r="U240" s="2" t="str">
        <f ca="1">IF(S240="Attività","Risultato Atteso",VLOOKUP(MID(S240,1,FIND(" ",S240)-1),Riferimenti!$BZ$2:$CE$41,4,0))</f>
        <v>Risultato Atteso</v>
      </c>
      <c r="V240" s="2">
        <f t="shared" si="4"/>
        <v>20</v>
      </c>
      <c r="W240" s="2" t="b">
        <f ca="1">IF(MID(VLOOKUP(MID("A"&amp;MID('Output Progetto'!B240&amp;" - "&amp;'Output Progetto'!D240,1,FIND(".",'Output Progetto'!B240&amp;" - "&amp;'Output Progetto'!D240)-1)&amp;" - "&amp;INDEX(Riferimenti!$BB$2:$BB$41,1),1,FIND(" ","A"&amp;MID('Output Progetto'!B240&amp;" - "&amp;'Output Progetto'!D240,1,FIND(".",'Output Progetto'!B240&amp;" - "&amp;'Output Progetto'!D240)-1)&amp;" - "&amp;INDEX(Riferimenti!$BB$2:$BB$41,1))-1),Riferimenti!$BZ$2:$CE$41,3,0),1,2)="LT",FALSE,TRUE)</f>
        <v>1</v>
      </c>
    </row>
    <row r="241" spans="2:23" ht="12.75" x14ac:dyDescent="0.2">
      <c r="B241" s="42"/>
      <c r="C241" s="42"/>
      <c r="D241" s="42"/>
      <c r="E241" s="64"/>
      <c r="F241" s="64"/>
      <c r="G241" s="42"/>
      <c r="P241" s="2" t="str">
        <f ca="1">IF(S241="Attività","Obiettivi generali",VLOOKUP(MID(S241,1,FIND(" ",S241)-1),Riferimenti!$BZ$2:$CE$41,5,0))</f>
        <v>Obiettivi generali</v>
      </c>
      <c r="Q241" s="2" t="str">
        <f ca="1">IF(S241="Attività","Obiettivi operativi",VLOOKUP(MID(S241,1,FIND(" ",S241)-1),Riferimenti!$BZ$2:$CE$41,6,0))</f>
        <v>Obiettivi operativi</v>
      </c>
      <c r="R241" s="2" t="str">
        <f ca="1">IF(S241="Attività","Linee Intervento",VLOOKUP(MID(S241,1,FIND(" ",S241)-1),Riferimenti!$BZ$2:$CE$41,3,0))</f>
        <v>Linee Intervento</v>
      </c>
      <c r="S241" s="2" t="str">
        <f ca="1">IF(T241="Output","Attività","A"&amp;MID(T241,1,FIND(".",T241)-1)&amp;" - "&amp;INDEX(Riferimenti!$BB$2:$BB$41,V241))</f>
        <v>Attività</v>
      </c>
      <c r="T241" s="2" t="str">
        <f ca="1">IF(OR(W241=FALSE,'Output Progetto'!U241=TRUE),"Output",'Output Progetto'!B241&amp;" - "&amp;'Output Progetto'!D241)</f>
        <v>Output</v>
      </c>
      <c r="U241" s="2" t="str">
        <f ca="1">IF(S241="Attività","Risultato Atteso",VLOOKUP(MID(S241,1,FIND(" ",S241)-1),Riferimenti!$BZ$2:$CE$41,4,0))</f>
        <v>Risultato Atteso</v>
      </c>
      <c r="V241" s="2">
        <f t="shared" si="4"/>
        <v>20</v>
      </c>
      <c r="W241" s="2" t="b">
        <f ca="1">IF(MID(VLOOKUP(MID("A"&amp;MID('Output Progetto'!B241&amp;" - "&amp;'Output Progetto'!D241,1,FIND(".",'Output Progetto'!B241&amp;" - "&amp;'Output Progetto'!D241)-1)&amp;" - "&amp;INDEX(Riferimenti!$BB$2:$BB$41,1),1,FIND(" ","A"&amp;MID('Output Progetto'!B241&amp;" - "&amp;'Output Progetto'!D241,1,FIND(".",'Output Progetto'!B241&amp;" - "&amp;'Output Progetto'!D241)-1)&amp;" - "&amp;INDEX(Riferimenti!$BB$2:$BB$41,1))-1),Riferimenti!$BZ$2:$CE$41,3,0),1,2)="LT",FALSE,TRUE)</f>
        <v>1</v>
      </c>
    </row>
    <row r="242" spans="2:23" ht="12.75" x14ac:dyDescent="0.2">
      <c r="B242" s="42"/>
      <c r="C242" s="42"/>
      <c r="D242" s="42"/>
      <c r="E242" s="64"/>
      <c r="F242" s="64"/>
      <c r="G242" s="42"/>
      <c r="P242" s="2" t="str">
        <f ca="1">IF(S242="Attività","Obiettivi generali",VLOOKUP(MID(S242,1,FIND(" ",S242)-1),Riferimenti!$BZ$2:$CE$41,5,0))</f>
        <v>Obiettivi generali</v>
      </c>
      <c r="Q242" s="2" t="str">
        <f ca="1">IF(S242="Attività","Obiettivi operativi",VLOOKUP(MID(S242,1,FIND(" ",S242)-1),Riferimenti!$BZ$2:$CE$41,6,0))</f>
        <v>Obiettivi operativi</v>
      </c>
      <c r="R242" s="2" t="str">
        <f ca="1">IF(S242="Attività","Linee Intervento",VLOOKUP(MID(S242,1,FIND(" ",S242)-1),Riferimenti!$BZ$2:$CE$41,3,0))</f>
        <v>Linee Intervento</v>
      </c>
      <c r="S242" s="2" t="str">
        <f ca="1">IF(T242="Output","Attività","A"&amp;MID(T242,1,FIND(".",T242)-1)&amp;" - "&amp;INDEX(Riferimenti!$BB$2:$BB$41,V242))</f>
        <v>Attività</v>
      </c>
      <c r="T242" s="2" t="str">
        <f ca="1">IF(OR(W242=FALSE,'Output Progetto'!U242=TRUE),"Output",'Output Progetto'!B242&amp;" - "&amp;'Output Progetto'!D242)</f>
        <v>Output</v>
      </c>
      <c r="U242" s="2" t="str">
        <f ca="1">IF(S242="Attività","Risultato Atteso",VLOOKUP(MID(S242,1,FIND(" ",S242)-1),Riferimenti!$BZ$2:$CE$41,4,0))</f>
        <v>Risultato Atteso</v>
      </c>
      <c r="V242" s="2">
        <f t="shared" si="4"/>
        <v>20</v>
      </c>
      <c r="W242" s="2" t="b">
        <f ca="1">IF(MID(VLOOKUP(MID("A"&amp;MID('Output Progetto'!B242&amp;" - "&amp;'Output Progetto'!D242,1,FIND(".",'Output Progetto'!B242&amp;" - "&amp;'Output Progetto'!D242)-1)&amp;" - "&amp;INDEX(Riferimenti!$BB$2:$BB$41,1),1,FIND(" ","A"&amp;MID('Output Progetto'!B242&amp;" - "&amp;'Output Progetto'!D242,1,FIND(".",'Output Progetto'!B242&amp;" - "&amp;'Output Progetto'!D242)-1)&amp;" - "&amp;INDEX(Riferimenti!$BB$2:$BB$41,1))-1),Riferimenti!$BZ$2:$CE$41,3,0),1,2)="LT",FALSE,TRUE)</f>
        <v>1</v>
      </c>
    </row>
    <row r="243" spans="2:23" ht="12.75" x14ac:dyDescent="0.2">
      <c r="B243" s="42"/>
      <c r="C243" s="42"/>
      <c r="D243" s="42"/>
      <c r="E243" s="64"/>
      <c r="F243" s="64"/>
      <c r="G243" s="42"/>
      <c r="P243" s="2" t="str">
        <f ca="1">IF(S243="Attività","Obiettivi generali",VLOOKUP(MID(S243,1,FIND(" ",S243)-1),Riferimenti!$BZ$2:$CE$41,5,0))</f>
        <v>Obiettivi generali</v>
      </c>
      <c r="Q243" s="2" t="str">
        <f ca="1">IF(S243="Attività","Obiettivi operativi",VLOOKUP(MID(S243,1,FIND(" ",S243)-1),Riferimenti!$BZ$2:$CE$41,6,0))</f>
        <v>Obiettivi operativi</v>
      </c>
      <c r="R243" s="2" t="str">
        <f ca="1">IF(S243="Attività","Linee Intervento",VLOOKUP(MID(S243,1,FIND(" ",S243)-1),Riferimenti!$BZ$2:$CE$41,3,0))</f>
        <v>Linee Intervento</v>
      </c>
      <c r="S243" s="2" t="str">
        <f ca="1">IF(T243="Output","Attività","A"&amp;MID(T243,1,FIND(".",T243)-1)&amp;" - "&amp;INDEX(Riferimenti!$BB$2:$BB$41,V243))</f>
        <v>Attività</v>
      </c>
      <c r="T243" s="2" t="str">
        <f ca="1">IF(OR(W243=FALSE,'Output Progetto'!U243=TRUE),"Output",'Output Progetto'!B243&amp;" - "&amp;'Output Progetto'!D243)</f>
        <v>Output</v>
      </c>
      <c r="U243" s="2" t="str">
        <f ca="1">IF(S243="Attività","Risultato Atteso",VLOOKUP(MID(S243,1,FIND(" ",S243)-1),Riferimenti!$BZ$2:$CE$41,4,0))</f>
        <v>Risultato Atteso</v>
      </c>
      <c r="V243" s="2">
        <f t="shared" si="4"/>
        <v>20</v>
      </c>
      <c r="W243" s="2" t="b">
        <f ca="1">IF(MID(VLOOKUP(MID("A"&amp;MID('Output Progetto'!B243&amp;" - "&amp;'Output Progetto'!D243,1,FIND(".",'Output Progetto'!B243&amp;" - "&amp;'Output Progetto'!D243)-1)&amp;" - "&amp;INDEX(Riferimenti!$BB$2:$BB$41,1),1,FIND(" ","A"&amp;MID('Output Progetto'!B243&amp;" - "&amp;'Output Progetto'!D243,1,FIND(".",'Output Progetto'!B243&amp;" - "&amp;'Output Progetto'!D243)-1)&amp;" - "&amp;INDEX(Riferimenti!$BB$2:$BB$41,1))-1),Riferimenti!$BZ$2:$CE$41,3,0),1,2)="LT",FALSE,TRUE)</f>
        <v>1</v>
      </c>
    </row>
    <row r="244" spans="2:23" ht="12.75" x14ac:dyDescent="0.2">
      <c r="B244" s="42"/>
      <c r="C244" s="42"/>
      <c r="D244" s="42"/>
      <c r="E244" s="64"/>
      <c r="F244" s="64"/>
      <c r="G244" s="42"/>
      <c r="P244" s="2" t="str">
        <f ca="1">IF(S244="Attività","Obiettivi generali",VLOOKUP(MID(S244,1,FIND(" ",S244)-1),Riferimenti!$BZ$2:$CE$41,5,0))</f>
        <v>Obiettivi generali</v>
      </c>
      <c r="Q244" s="2" t="str">
        <f ca="1">IF(S244="Attività","Obiettivi operativi",VLOOKUP(MID(S244,1,FIND(" ",S244)-1),Riferimenti!$BZ$2:$CE$41,6,0))</f>
        <v>Obiettivi operativi</v>
      </c>
      <c r="R244" s="2" t="str">
        <f ca="1">IF(S244="Attività","Linee Intervento",VLOOKUP(MID(S244,1,FIND(" ",S244)-1),Riferimenti!$BZ$2:$CE$41,3,0))</f>
        <v>Linee Intervento</v>
      </c>
      <c r="S244" s="2" t="str">
        <f ca="1">IF(T244="Output","Attività","A"&amp;MID(T244,1,FIND(".",T244)-1)&amp;" - "&amp;INDEX(Riferimenti!$BB$2:$BB$41,V244))</f>
        <v>Attività</v>
      </c>
      <c r="T244" s="2" t="str">
        <f ca="1">IF(OR(W244=FALSE,'Output Progetto'!U244=TRUE),"Output",'Output Progetto'!B244&amp;" - "&amp;'Output Progetto'!D244)</f>
        <v>Output</v>
      </c>
      <c r="U244" s="2" t="str">
        <f ca="1">IF(S244="Attività","Risultato Atteso",VLOOKUP(MID(S244,1,FIND(" ",S244)-1),Riferimenti!$BZ$2:$CE$41,4,0))</f>
        <v>Risultato Atteso</v>
      </c>
      <c r="V244" s="2">
        <f t="shared" si="4"/>
        <v>20</v>
      </c>
      <c r="W244" s="2" t="b">
        <f ca="1">IF(MID(VLOOKUP(MID("A"&amp;MID('Output Progetto'!B244&amp;" - "&amp;'Output Progetto'!D244,1,FIND(".",'Output Progetto'!B244&amp;" - "&amp;'Output Progetto'!D244)-1)&amp;" - "&amp;INDEX(Riferimenti!$BB$2:$BB$41,1),1,FIND(" ","A"&amp;MID('Output Progetto'!B244&amp;" - "&amp;'Output Progetto'!D244,1,FIND(".",'Output Progetto'!B244&amp;" - "&amp;'Output Progetto'!D244)-1)&amp;" - "&amp;INDEX(Riferimenti!$BB$2:$BB$41,1))-1),Riferimenti!$BZ$2:$CE$41,3,0),1,2)="LT",FALSE,TRUE)</f>
        <v>1</v>
      </c>
    </row>
    <row r="245" spans="2:23" ht="12.75" x14ac:dyDescent="0.2">
      <c r="B245" s="42"/>
      <c r="C245" s="42"/>
      <c r="D245" s="42"/>
      <c r="E245" s="64"/>
      <c r="F245" s="64"/>
      <c r="G245" s="42"/>
      <c r="P245" s="2" t="str">
        <f ca="1">IF(S245="Attività","Obiettivi generali",VLOOKUP(MID(S245,1,FIND(" ",S245)-1),Riferimenti!$BZ$2:$CE$41,5,0))</f>
        <v>Obiettivi generali</v>
      </c>
      <c r="Q245" s="2" t="str">
        <f ca="1">IF(S245="Attività","Obiettivi operativi",VLOOKUP(MID(S245,1,FIND(" ",S245)-1),Riferimenti!$BZ$2:$CE$41,6,0))</f>
        <v>Obiettivi operativi</v>
      </c>
      <c r="R245" s="2" t="str">
        <f ca="1">IF(S245="Attività","Linee Intervento",VLOOKUP(MID(S245,1,FIND(" ",S245)-1),Riferimenti!$BZ$2:$CE$41,3,0))</f>
        <v>Linee Intervento</v>
      </c>
      <c r="S245" s="2" t="str">
        <f ca="1">IF(T245="Output","Attività","A"&amp;MID(T245,1,FIND(".",T245)-1)&amp;" - "&amp;INDEX(Riferimenti!$BB$2:$BB$41,V245))</f>
        <v>Attività</v>
      </c>
      <c r="T245" s="2" t="str">
        <f ca="1">IF(OR(W245=FALSE,'Output Progetto'!U245=TRUE),"Output",'Output Progetto'!B245&amp;" - "&amp;'Output Progetto'!D245)</f>
        <v>Output</v>
      </c>
      <c r="U245" s="2" t="str">
        <f ca="1">IF(S245="Attività","Risultato Atteso",VLOOKUP(MID(S245,1,FIND(" ",S245)-1),Riferimenti!$BZ$2:$CE$41,4,0))</f>
        <v>Risultato Atteso</v>
      </c>
      <c r="V245" s="2">
        <f t="shared" si="4"/>
        <v>20</v>
      </c>
      <c r="W245" s="2" t="b">
        <f ca="1">IF(MID(VLOOKUP(MID("A"&amp;MID('Output Progetto'!B245&amp;" - "&amp;'Output Progetto'!D245,1,FIND(".",'Output Progetto'!B245&amp;" - "&amp;'Output Progetto'!D245)-1)&amp;" - "&amp;INDEX(Riferimenti!$BB$2:$BB$41,1),1,FIND(" ","A"&amp;MID('Output Progetto'!B245&amp;" - "&amp;'Output Progetto'!D245,1,FIND(".",'Output Progetto'!B245&amp;" - "&amp;'Output Progetto'!D245)-1)&amp;" - "&amp;INDEX(Riferimenti!$BB$2:$BB$41,1))-1),Riferimenti!$BZ$2:$CE$41,3,0),1,2)="LT",FALSE,TRUE)</f>
        <v>1</v>
      </c>
    </row>
    <row r="246" spans="2:23" ht="12.75" x14ac:dyDescent="0.2">
      <c r="B246" s="42"/>
      <c r="C246" s="42"/>
      <c r="D246" s="42"/>
      <c r="E246" s="64"/>
      <c r="F246" s="64"/>
      <c r="G246" s="42"/>
      <c r="P246" s="2" t="str">
        <f ca="1">IF(S246="Attività","Obiettivi generali",VLOOKUP(MID(S246,1,FIND(" ",S246)-1),Riferimenti!$BZ$2:$CE$41,5,0))</f>
        <v>Obiettivi generali</v>
      </c>
      <c r="Q246" s="2" t="str">
        <f ca="1">IF(S246="Attività","Obiettivi operativi",VLOOKUP(MID(S246,1,FIND(" ",S246)-1),Riferimenti!$BZ$2:$CE$41,6,0))</f>
        <v>Obiettivi operativi</v>
      </c>
      <c r="R246" s="2" t="str">
        <f ca="1">IF(S246="Attività","Linee Intervento",VLOOKUP(MID(S246,1,FIND(" ",S246)-1),Riferimenti!$BZ$2:$CE$41,3,0))</f>
        <v>Linee Intervento</v>
      </c>
      <c r="S246" s="2" t="str">
        <f ca="1">IF(T246="Output","Attività","A"&amp;MID(T246,1,FIND(".",T246)-1)&amp;" - "&amp;INDEX(Riferimenti!$BB$2:$BB$41,V246))</f>
        <v>Attività</v>
      </c>
      <c r="T246" s="2" t="str">
        <f ca="1">IF(OR(W246=FALSE,'Output Progetto'!U246=TRUE),"Output",'Output Progetto'!B246&amp;" - "&amp;'Output Progetto'!D246)</f>
        <v>Output</v>
      </c>
      <c r="U246" s="2" t="str">
        <f ca="1">IF(S246="Attività","Risultato Atteso",VLOOKUP(MID(S246,1,FIND(" ",S246)-1),Riferimenti!$BZ$2:$CE$41,4,0))</f>
        <v>Risultato Atteso</v>
      </c>
      <c r="V246" s="2">
        <f t="shared" si="4"/>
        <v>20</v>
      </c>
      <c r="W246" s="2" t="b">
        <f ca="1">IF(MID(VLOOKUP(MID("A"&amp;MID('Output Progetto'!B246&amp;" - "&amp;'Output Progetto'!D246,1,FIND(".",'Output Progetto'!B246&amp;" - "&amp;'Output Progetto'!D246)-1)&amp;" - "&amp;INDEX(Riferimenti!$BB$2:$BB$41,1),1,FIND(" ","A"&amp;MID('Output Progetto'!B246&amp;" - "&amp;'Output Progetto'!D246,1,FIND(".",'Output Progetto'!B246&amp;" - "&amp;'Output Progetto'!D246)-1)&amp;" - "&amp;INDEX(Riferimenti!$BB$2:$BB$41,1))-1),Riferimenti!$BZ$2:$CE$41,3,0),1,2)="LT",FALSE,TRUE)</f>
        <v>1</v>
      </c>
    </row>
    <row r="247" spans="2:23" ht="12.75" x14ac:dyDescent="0.2">
      <c r="B247" s="42"/>
      <c r="C247" s="42"/>
      <c r="D247" s="42"/>
      <c r="E247" s="64"/>
      <c r="F247" s="64"/>
      <c r="G247" s="42"/>
      <c r="P247" s="2" t="str">
        <f ca="1">IF(S247="Attività","Obiettivi generali",VLOOKUP(MID(S247,1,FIND(" ",S247)-1),Riferimenti!$BZ$2:$CE$41,5,0))</f>
        <v>Obiettivi generali</v>
      </c>
      <c r="Q247" s="2" t="str">
        <f ca="1">IF(S247="Attività","Obiettivi operativi",VLOOKUP(MID(S247,1,FIND(" ",S247)-1),Riferimenti!$BZ$2:$CE$41,6,0))</f>
        <v>Obiettivi operativi</v>
      </c>
      <c r="R247" s="2" t="str">
        <f ca="1">IF(S247="Attività","Linee Intervento",VLOOKUP(MID(S247,1,FIND(" ",S247)-1),Riferimenti!$BZ$2:$CE$41,3,0))</f>
        <v>Linee Intervento</v>
      </c>
      <c r="S247" s="2" t="str">
        <f ca="1">IF(T247="Output","Attività","A"&amp;MID(T247,1,FIND(".",T247)-1)&amp;" - "&amp;INDEX(Riferimenti!$BB$2:$BB$41,V247))</f>
        <v>Attività</v>
      </c>
      <c r="T247" s="2" t="str">
        <f ca="1">IF(OR(W247=FALSE,'Output Progetto'!U247=TRUE),"Output",'Output Progetto'!B247&amp;" - "&amp;'Output Progetto'!D247)</f>
        <v>Output</v>
      </c>
      <c r="U247" s="2" t="str">
        <f ca="1">IF(S247="Attività","Risultato Atteso",VLOOKUP(MID(S247,1,FIND(" ",S247)-1),Riferimenti!$BZ$2:$CE$41,4,0))</f>
        <v>Risultato Atteso</v>
      </c>
      <c r="V247" s="2">
        <f t="shared" si="4"/>
        <v>20</v>
      </c>
      <c r="W247" s="2" t="b">
        <f ca="1">IF(MID(VLOOKUP(MID("A"&amp;MID('Output Progetto'!B247&amp;" - "&amp;'Output Progetto'!D247,1,FIND(".",'Output Progetto'!B247&amp;" - "&amp;'Output Progetto'!D247)-1)&amp;" - "&amp;INDEX(Riferimenti!$BB$2:$BB$41,1),1,FIND(" ","A"&amp;MID('Output Progetto'!B247&amp;" - "&amp;'Output Progetto'!D247,1,FIND(".",'Output Progetto'!B247&amp;" - "&amp;'Output Progetto'!D247)-1)&amp;" - "&amp;INDEX(Riferimenti!$BB$2:$BB$41,1))-1),Riferimenti!$BZ$2:$CE$41,3,0),1,2)="LT",FALSE,TRUE)</f>
        <v>1</v>
      </c>
    </row>
    <row r="248" spans="2:23" ht="12.75" x14ac:dyDescent="0.2">
      <c r="B248" s="42"/>
      <c r="C248" s="42"/>
      <c r="D248" s="42"/>
      <c r="E248" s="64"/>
      <c r="F248" s="64"/>
      <c r="G248" s="42"/>
      <c r="P248" s="2" t="str">
        <f ca="1">IF(S248="Attività","Obiettivi generali",VLOOKUP(MID(S248,1,FIND(" ",S248)-1),Riferimenti!$BZ$2:$CE$41,5,0))</f>
        <v>Obiettivi generali</v>
      </c>
      <c r="Q248" s="2" t="str">
        <f ca="1">IF(S248="Attività","Obiettivi operativi",VLOOKUP(MID(S248,1,FIND(" ",S248)-1),Riferimenti!$BZ$2:$CE$41,6,0))</f>
        <v>Obiettivi operativi</v>
      </c>
      <c r="R248" s="2" t="str">
        <f ca="1">IF(S248="Attività","Linee Intervento",VLOOKUP(MID(S248,1,FIND(" ",S248)-1),Riferimenti!$BZ$2:$CE$41,3,0))</f>
        <v>Linee Intervento</v>
      </c>
      <c r="S248" s="2" t="str">
        <f ca="1">IF(T248="Output","Attività","A"&amp;MID(T248,1,FIND(".",T248)-1)&amp;" - "&amp;INDEX(Riferimenti!$BB$2:$BB$41,V248))</f>
        <v>Attività</v>
      </c>
      <c r="T248" s="2" t="str">
        <f ca="1">IF(OR(W248=FALSE,'Output Progetto'!U248=TRUE),"Output",'Output Progetto'!B248&amp;" - "&amp;'Output Progetto'!D248)</f>
        <v>Output</v>
      </c>
      <c r="U248" s="2" t="str">
        <f ca="1">IF(S248="Attività","Risultato Atteso",VLOOKUP(MID(S248,1,FIND(" ",S248)-1),Riferimenti!$BZ$2:$CE$41,4,0))</f>
        <v>Risultato Atteso</v>
      </c>
      <c r="V248" s="2">
        <f t="shared" si="4"/>
        <v>21</v>
      </c>
      <c r="W248" s="2" t="b">
        <f ca="1">IF(MID(VLOOKUP(MID("A"&amp;MID('Output Progetto'!B248&amp;" - "&amp;'Output Progetto'!D248,1,FIND(".",'Output Progetto'!B248&amp;" - "&amp;'Output Progetto'!D248)-1)&amp;" - "&amp;INDEX(Riferimenti!$BB$2:$BB$41,1),1,FIND(" ","A"&amp;MID('Output Progetto'!B248&amp;" - "&amp;'Output Progetto'!D248,1,FIND(".",'Output Progetto'!B248&amp;" - "&amp;'Output Progetto'!D248)-1)&amp;" - "&amp;INDEX(Riferimenti!$BB$2:$BB$41,1))-1),Riferimenti!$BZ$2:$CE$41,3,0),1,2)="LT",FALSE,TRUE)</f>
        <v>1</v>
      </c>
    </row>
    <row r="249" spans="2:23" ht="12.75" x14ac:dyDescent="0.2">
      <c r="B249" s="42"/>
      <c r="C249" s="42"/>
      <c r="D249" s="42"/>
      <c r="E249" s="64"/>
      <c r="F249" s="64"/>
      <c r="G249" s="42"/>
      <c r="P249" s="2" t="str">
        <f ca="1">IF(S249="Attività","Obiettivi generali",VLOOKUP(MID(S249,1,FIND(" ",S249)-1),Riferimenti!$BZ$2:$CE$41,5,0))</f>
        <v>Obiettivi generali</v>
      </c>
      <c r="Q249" s="2" t="str">
        <f ca="1">IF(S249="Attività","Obiettivi operativi",VLOOKUP(MID(S249,1,FIND(" ",S249)-1),Riferimenti!$BZ$2:$CE$41,6,0))</f>
        <v>Obiettivi operativi</v>
      </c>
      <c r="R249" s="2" t="str">
        <f ca="1">IF(S249="Attività","Linee Intervento",VLOOKUP(MID(S249,1,FIND(" ",S249)-1),Riferimenti!$BZ$2:$CE$41,3,0))</f>
        <v>Linee Intervento</v>
      </c>
      <c r="S249" s="2" t="str">
        <f ca="1">IF(T249="Output","Attività","A"&amp;MID(T249,1,FIND(".",T249)-1)&amp;" - "&amp;INDEX(Riferimenti!$BB$2:$BB$41,V249))</f>
        <v>Attività</v>
      </c>
      <c r="T249" s="2" t="str">
        <f ca="1">IF(OR(W249=FALSE,'Output Progetto'!U249=TRUE),"Output",'Output Progetto'!B249&amp;" - "&amp;'Output Progetto'!D249)</f>
        <v>Output</v>
      </c>
      <c r="U249" s="2" t="str">
        <f ca="1">IF(S249="Attività","Risultato Atteso",VLOOKUP(MID(S249,1,FIND(" ",S249)-1),Riferimenti!$BZ$2:$CE$41,4,0))</f>
        <v>Risultato Atteso</v>
      </c>
      <c r="V249" s="2">
        <f t="shared" si="4"/>
        <v>21</v>
      </c>
      <c r="W249" s="2" t="b">
        <f ca="1">IF(MID(VLOOKUP(MID("A"&amp;MID('Output Progetto'!B249&amp;" - "&amp;'Output Progetto'!D249,1,FIND(".",'Output Progetto'!B249&amp;" - "&amp;'Output Progetto'!D249)-1)&amp;" - "&amp;INDEX(Riferimenti!$BB$2:$BB$41,1),1,FIND(" ","A"&amp;MID('Output Progetto'!B249&amp;" - "&amp;'Output Progetto'!D249,1,FIND(".",'Output Progetto'!B249&amp;" - "&amp;'Output Progetto'!D249)-1)&amp;" - "&amp;INDEX(Riferimenti!$BB$2:$BB$41,1))-1),Riferimenti!$BZ$2:$CE$41,3,0),1,2)="LT",FALSE,TRUE)</f>
        <v>1</v>
      </c>
    </row>
    <row r="250" spans="2:23" ht="12.75" x14ac:dyDescent="0.2">
      <c r="B250" s="42"/>
      <c r="C250" s="42"/>
      <c r="D250" s="42"/>
      <c r="E250" s="64"/>
      <c r="F250" s="64"/>
      <c r="G250" s="42"/>
      <c r="P250" s="2" t="str">
        <f ca="1">IF(S250="Attività","Obiettivi generali",VLOOKUP(MID(S250,1,FIND(" ",S250)-1),Riferimenti!$BZ$2:$CE$41,5,0))</f>
        <v>Obiettivi generali</v>
      </c>
      <c r="Q250" s="2" t="str">
        <f ca="1">IF(S250="Attività","Obiettivi operativi",VLOOKUP(MID(S250,1,FIND(" ",S250)-1),Riferimenti!$BZ$2:$CE$41,6,0))</f>
        <v>Obiettivi operativi</v>
      </c>
      <c r="R250" s="2" t="str">
        <f ca="1">IF(S250="Attività","Linee Intervento",VLOOKUP(MID(S250,1,FIND(" ",S250)-1),Riferimenti!$BZ$2:$CE$41,3,0))</f>
        <v>Linee Intervento</v>
      </c>
      <c r="S250" s="2" t="str">
        <f ca="1">IF(T250="Output","Attività","A"&amp;MID(T250,1,FIND(".",T250)-1)&amp;" - "&amp;INDEX(Riferimenti!$BB$2:$BB$41,V250))</f>
        <v>Attività</v>
      </c>
      <c r="T250" s="2" t="str">
        <f ca="1">IF(OR(W250=FALSE,'Output Progetto'!U250=TRUE),"Output",'Output Progetto'!B250&amp;" - "&amp;'Output Progetto'!D250)</f>
        <v>Output</v>
      </c>
      <c r="U250" s="2" t="str">
        <f ca="1">IF(S250="Attività","Risultato Atteso",VLOOKUP(MID(S250,1,FIND(" ",S250)-1),Riferimenti!$BZ$2:$CE$41,4,0))</f>
        <v>Risultato Atteso</v>
      </c>
      <c r="V250" s="2">
        <f t="shared" si="4"/>
        <v>21</v>
      </c>
      <c r="W250" s="2" t="b">
        <f ca="1">IF(MID(VLOOKUP(MID("A"&amp;MID('Output Progetto'!B250&amp;" - "&amp;'Output Progetto'!D250,1,FIND(".",'Output Progetto'!B250&amp;" - "&amp;'Output Progetto'!D250)-1)&amp;" - "&amp;INDEX(Riferimenti!$BB$2:$BB$41,1),1,FIND(" ","A"&amp;MID('Output Progetto'!B250&amp;" - "&amp;'Output Progetto'!D250,1,FIND(".",'Output Progetto'!B250&amp;" - "&amp;'Output Progetto'!D250)-1)&amp;" - "&amp;INDEX(Riferimenti!$BB$2:$BB$41,1))-1),Riferimenti!$BZ$2:$CE$41,3,0),1,2)="LT",FALSE,TRUE)</f>
        <v>1</v>
      </c>
    </row>
    <row r="251" spans="2:23" ht="12.75" x14ac:dyDescent="0.2">
      <c r="B251" s="42"/>
      <c r="C251" s="42"/>
      <c r="D251" s="42"/>
      <c r="E251" s="64"/>
      <c r="F251" s="64"/>
      <c r="G251" s="42"/>
      <c r="P251" s="2" t="str">
        <f ca="1">IF(S251="Attività","Obiettivi generali",VLOOKUP(MID(S251,1,FIND(" ",S251)-1),Riferimenti!$BZ$2:$CE$41,5,0))</f>
        <v>Obiettivi generali</v>
      </c>
      <c r="Q251" s="2" t="str">
        <f ca="1">IF(S251="Attività","Obiettivi operativi",VLOOKUP(MID(S251,1,FIND(" ",S251)-1),Riferimenti!$BZ$2:$CE$41,6,0))</f>
        <v>Obiettivi operativi</v>
      </c>
      <c r="R251" s="2" t="str">
        <f ca="1">IF(S251="Attività","Linee Intervento",VLOOKUP(MID(S251,1,FIND(" ",S251)-1),Riferimenti!$BZ$2:$CE$41,3,0))</f>
        <v>Linee Intervento</v>
      </c>
      <c r="S251" s="2" t="str">
        <f ca="1">IF(T251="Output","Attività","A"&amp;MID(T251,1,FIND(".",T251)-1)&amp;" - "&amp;INDEX(Riferimenti!$BB$2:$BB$41,V251))</f>
        <v>Attività</v>
      </c>
      <c r="T251" s="2" t="str">
        <f ca="1">IF(OR(W251=FALSE,'Output Progetto'!U251=TRUE),"Output",'Output Progetto'!B251&amp;" - "&amp;'Output Progetto'!D251)</f>
        <v>Output</v>
      </c>
      <c r="U251" s="2" t="str">
        <f ca="1">IF(S251="Attività","Risultato Atteso",VLOOKUP(MID(S251,1,FIND(" ",S251)-1),Riferimenti!$BZ$2:$CE$41,4,0))</f>
        <v>Risultato Atteso</v>
      </c>
      <c r="V251" s="2">
        <f t="shared" si="4"/>
        <v>21</v>
      </c>
      <c r="W251" s="2" t="b">
        <f ca="1">IF(MID(VLOOKUP(MID("A"&amp;MID('Output Progetto'!B251&amp;" - "&amp;'Output Progetto'!D251,1,FIND(".",'Output Progetto'!B251&amp;" - "&amp;'Output Progetto'!D251)-1)&amp;" - "&amp;INDEX(Riferimenti!$BB$2:$BB$41,1),1,FIND(" ","A"&amp;MID('Output Progetto'!B251&amp;" - "&amp;'Output Progetto'!D251,1,FIND(".",'Output Progetto'!B251&amp;" - "&amp;'Output Progetto'!D251)-1)&amp;" - "&amp;INDEX(Riferimenti!$BB$2:$BB$41,1))-1),Riferimenti!$BZ$2:$CE$41,3,0),1,2)="LT",FALSE,TRUE)</f>
        <v>1</v>
      </c>
    </row>
    <row r="252" spans="2:23" ht="12.75" x14ac:dyDescent="0.2">
      <c r="B252" s="42"/>
      <c r="C252" s="42"/>
      <c r="D252" s="42"/>
      <c r="E252" s="64"/>
      <c r="F252" s="64"/>
      <c r="G252" s="42"/>
      <c r="P252" s="2" t="str">
        <f ca="1">IF(S252="Attività","Obiettivi generali",VLOOKUP(MID(S252,1,FIND(" ",S252)-1),Riferimenti!$BZ$2:$CE$41,5,0))</f>
        <v>Obiettivi generali</v>
      </c>
      <c r="Q252" s="2" t="str">
        <f ca="1">IF(S252="Attività","Obiettivi operativi",VLOOKUP(MID(S252,1,FIND(" ",S252)-1),Riferimenti!$BZ$2:$CE$41,6,0))</f>
        <v>Obiettivi operativi</v>
      </c>
      <c r="R252" s="2" t="str">
        <f ca="1">IF(S252="Attività","Linee Intervento",VLOOKUP(MID(S252,1,FIND(" ",S252)-1),Riferimenti!$BZ$2:$CE$41,3,0))</f>
        <v>Linee Intervento</v>
      </c>
      <c r="S252" s="2" t="str">
        <f ca="1">IF(T252="Output","Attività","A"&amp;MID(T252,1,FIND(".",T252)-1)&amp;" - "&amp;INDEX(Riferimenti!$BB$2:$BB$41,V252))</f>
        <v>Attività</v>
      </c>
      <c r="T252" s="2" t="str">
        <f ca="1">IF(OR(W252=FALSE,'Output Progetto'!U252=TRUE),"Output",'Output Progetto'!B252&amp;" - "&amp;'Output Progetto'!D252)</f>
        <v>Output</v>
      </c>
      <c r="U252" s="2" t="str">
        <f ca="1">IF(S252="Attività","Risultato Atteso",VLOOKUP(MID(S252,1,FIND(" ",S252)-1),Riferimenti!$BZ$2:$CE$41,4,0))</f>
        <v>Risultato Atteso</v>
      </c>
      <c r="V252" s="2">
        <f t="shared" si="4"/>
        <v>21</v>
      </c>
      <c r="W252" s="2" t="b">
        <f ca="1">IF(MID(VLOOKUP(MID("A"&amp;MID('Output Progetto'!B252&amp;" - "&amp;'Output Progetto'!D252,1,FIND(".",'Output Progetto'!B252&amp;" - "&amp;'Output Progetto'!D252)-1)&amp;" - "&amp;INDEX(Riferimenti!$BB$2:$BB$41,1),1,FIND(" ","A"&amp;MID('Output Progetto'!B252&amp;" - "&amp;'Output Progetto'!D252,1,FIND(".",'Output Progetto'!B252&amp;" - "&amp;'Output Progetto'!D252)-1)&amp;" - "&amp;INDEX(Riferimenti!$BB$2:$BB$41,1))-1),Riferimenti!$BZ$2:$CE$41,3,0),1,2)="LT",FALSE,TRUE)</f>
        <v>1</v>
      </c>
    </row>
    <row r="253" spans="2:23" ht="12.75" x14ac:dyDescent="0.2">
      <c r="B253" s="42"/>
      <c r="C253" s="42"/>
      <c r="D253" s="42"/>
      <c r="E253" s="64"/>
      <c r="F253" s="64"/>
      <c r="G253" s="42"/>
      <c r="P253" s="2" t="str">
        <f ca="1">IF(S253="Attività","Obiettivi generali",VLOOKUP(MID(S253,1,FIND(" ",S253)-1),Riferimenti!$BZ$2:$CE$41,5,0))</f>
        <v>Obiettivi generali</v>
      </c>
      <c r="Q253" s="2" t="str">
        <f ca="1">IF(S253="Attività","Obiettivi operativi",VLOOKUP(MID(S253,1,FIND(" ",S253)-1),Riferimenti!$BZ$2:$CE$41,6,0))</f>
        <v>Obiettivi operativi</v>
      </c>
      <c r="R253" s="2" t="str">
        <f ca="1">IF(S253="Attività","Linee Intervento",VLOOKUP(MID(S253,1,FIND(" ",S253)-1),Riferimenti!$BZ$2:$CE$41,3,0))</f>
        <v>Linee Intervento</v>
      </c>
      <c r="S253" s="2" t="str">
        <f ca="1">IF(T253="Output","Attività","A"&amp;MID(T253,1,FIND(".",T253)-1)&amp;" - "&amp;INDEX(Riferimenti!$BB$2:$BB$41,V253))</f>
        <v>Attività</v>
      </c>
      <c r="T253" s="2" t="str">
        <f ca="1">IF(OR(W253=FALSE,'Output Progetto'!U253=TRUE),"Output",'Output Progetto'!B253&amp;" - "&amp;'Output Progetto'!D253)</f>
        <v>Output</v>
      </c>
      <c r="U253" s="2" t="str">
        <f ca="1">IF(S253="Attività","Risultato Atteso",VLOOKUP(MID(S253,1,FIND(" ",S253)-1),Riferimenti!$BZ$2:$CE$41,4,0))</f>
        <v>Risultato Atteso</v>
      </c>
      <c r="V253" s="2">
        <f t="shared" si="4"/>
        <v>21</v>
      </c>
      <c r="W253" s="2" t="b">
        <f ca="1">IF(MID(VLOOKUP(MID("A"&amp;MID('Output Progetto'!B253&amp;" - "&amp;'Output Progetto'!D253,1,FIND(".",'Output Progetto'!B253&amp;" - "&amp;'Output Progetto'!D253)-1)&amp;" - "&amp;INDEX(Riferimenti!$BB$2:$BB$41,1),1,FIND(" ","A"&amp;MID('Output Progetto'!B253&amp;" - "&amp;'Output Progetto'!D253,1,FIND(".",'Output Progetto'!B253&amp;" - "&amp;'Output Progetto'!D253)-1)&amp;" - "&amp;INDEX(Riferimenti!$BB$2:$BB$41,1))-1),Riferimenti!$BZ$2:$CE$41,3,0),1,2)="LT",FALSE,TRUE)</f>
        <v>1</v>
      </c>
    </row>
    <row r="254" spans="2:23" ht="12.75" x14ac:dyDescent="0.2">
      <c r="B254" s="42"/>
      <c r="C254" s="42"/>
      <c r="D254" s="42"/>
      <c r="E254" s="64"/>
      <c r="F254" s="64"/>
      <c r="G254" s="42"/>
      <c r="P254" s="2" t="str">
        <f ca="1">IF(S254="Attività","Obiettivi generali",VLOOKUP(MID(S254,1,FIND(" ",S254)-1),Riferimenti!$BZ$2:$CE$41,5,0))</f>
        <v>Obiettivi generali</v>
      </c>
      <c r="Q254" s="2" t="str">
        <f ca="1">IF(S254="Attività","Obiettivi operativi",VLOOKUP(MID(S254,1,FIND(" ",S254)-1),Riferimenti!$BZ$2:$CE$41,6,0))</f>
        <v>Obiettivi operativi</v>
      </c>
      <c r="R254" s="2" t="str">
        <f ca="1">IF(S254="Attività","Linee Intervento",VLOOKUP(MID(S254,1,FIND(" ",S254)-1),Riferimenti!$BZ$2:$CE$41,3,0))</f>
        <v>Linee Intervento</v>
      </c>
      <c r="S254" s="2" t="str">
        <f ca="1">IF(T254="Output","Attività","A"&amp;MID(T254,1,FIND(".",T254)-1)&amp;" - "&amp;INDEX(Riferimenti!$BB$2:$BB$41,V254))</f>
        <v>Attività</v>
      </c>
      <c r="T254" s="2" t="str">
        <f ca="1">IF(OR(W254=FALSE,'Output Progetto'!U254=TRUE),"Output",'Output Progetto'!B254&amp;" - "&amp;'Output Progetto'!D254)</f>
        <v>Output</v>
      </c>
      <c r="U254" s="2" t="str">
        <f ca="1">IF(S254="Attività","Risultato Atteso",VLOOKUP(MID(S254,1,FIND(" ",S254)-1),Riferimenti!$BZ$2:$CE$41,4,0))</f>
        <v>Risultato Atteso</v>
      </c>
      <c r="V254" s="2">
        <f t="shared" si="4"/>
        <v>21</v>
      </c>
      <c r="W254" s="2" t="b">
        <f ca="1">IF(MID(VLOOKUP(MID("A"&amp;MID('Output Progetto'!B254&amp;" - "&amp;'Output Progetto'!D254,1,FIND(".",'Output Progetto'!B254&amp;" - "&amp;'Output Progetto'!D254)-1)&amp;" - "&amp;INDEX(Riferimenti!$BB$2:$BB$41,1),1,FIND(" ","A"&amp;MID('Output Progetto'!B254&amp;" - "&amp;'Output Progetto'!D254,1,FIND(".",'Output Progetto'!B254&amp;" - "&amp;'Output Progetto'!D254)-1)&amp;" - "&amp;INDEX(Riferimenti!$BB$2:$BB$41,1))-1),Riferimenti!$BZ$2:$CE$41,3,0),1,2)="LT",FALSE,TRUE)</f>
        <v>1</v>
      </c>
    </row>
    <row r="255" spans="2:23" ht="12.75" x14ac:dyDescent="0.2">
      <c r="B255" s="42"/>
      <c r="C255" s="42"/>
      <c r="D255" s="42"/>
      <c r="E255" s="64"/>
      <c r="F255" s="64"/>
      <c r="G255" s="42"/>
      <c r="P255" s="2" t="str">
        <f ca="1">IF(S255="Attività","Obiettivi generali",VLOOKUP(MID(S255,1,FIND(" ",S255)-1),Riferimenti!$BZ$2:$CE$41,5,0))</f>
        <v>Obiettivi generali</v>
      </c>
      <c r="Q255" s="2" t="str">
        <f ca="1">IF(S255="Attività","Obiettivi operativi",VLOOKUP(MID(S255,1,FIND(" ",S255)-1),Riferimenti!$BZ$2:$CE$41,6,0))</f>
        <v>Obiettivi operativi</v>
      </c>
      <c r="R255" s="2" t="str">
        <f ca="1">IF(S255="Attività","Linee Intervento",VLOOKUP(MID(S255,1,FIND(" ",S255)-1),Riferimenti!$BZ$2:$CE$41,3,0))</f>
        <v>Linee Intervento</v>
      </c>
      <c r="S255" s="2" t="str">
        <f ca="1">IF(T255="Output","Attività","A"&amp;MID(T255,1,FIND(".",T255)-1)&amp;" - "&amp;INDEX(Riferimenti!$BB$2:$BB$41,V255))</f>
        <v>Attività</v>
      </c>
      <c r="T255" s="2" t="str">
        <f ca="1">IF(OR(W255=FALSE,'Output Progetto'!U255=TRUE),"Output",'Output Progetto'!B255&amp;" - "&amp;'Output Progetto'!D255)</f>
        <v>Output</v>
      </c>
      <c r="U255" s="2" t="str">
        <f ca="1">IF(S255="Attività","Risultato Atteso",VLOOKUP(MID(S255,1,FIND(" ",S255)-1),Riferimenti!$BZ$2:$CE$41,4,0))</f>
        <v>Risultato Atteso</v>
      </c>
      <c r="V255" s="2">
        <f t="shared" si="4"/>
        <v>21</v>
      </c>
      <c r="W255" s="2" t="b">
        <f ca="1">IF(MID(VLOOKUP(MID("A"&amp;MID('Output Progetto'!B255&amp;" - "&amp;'Output Progetto'!D255,1,FIND(".",'Output Progetto'!B255&amp;" - "&amp;'Output Progetto'!D255)-1)&amp;" - "&amp;INDEX(Riferimenti!$BB$2:$BB$41,1),1,FIND(" ","A"&amp;MID('Output Progetto'!B255&amp;" - "&amp;'Output Progetto'!D255,1,FIND(".",'Output Progetto'!B255&amp;" - "&amp;'Output Progetto'!D255)-1)&amp;" - "&amp;INDEX(Riferimenti!$BB$2:$BB$41,1))-1),Riferimenti!$BZ$2:$CE$41,3,0),1,2)="LT",FALSE,TRUE)</f>
        <v>1</v>
      </c>
    </row>
    <row r="256" spans="2:23" ht="12.75" x14ac:dyDescent="0.2">
      <c r="B256" s="42"/>
      <c r="C256" s="42"/>
      <c r="D256" s="42"/>
      <c r="E256" s="64"/>
      <c r="F256" s="64"/>
      <c r="G256" s="42"/>
      <c r="P256" s="2" t="str">
        <f ca="1">IF(S256="Attività","Obiettivi generali",VLOOKUP(MID(S256,1,FIND(" ",S256)-1),Riferimenti!$BZ$2:$CE$41,5,0))</f>
        <v>Obiettivi generali</v>
      </c>
      <c r="Q256" s="2" t="str">
        <f ca="1">IF(S256="Attività","Obiettivi operativi",VLOOKUP(MID(S256,1,FIND(" ",S256)-1),Riferimenti!$BZ$2:$CE$41,6,0))</f>
        <v>Obiettivi operativi</v>
      </c>
      <c r="R256" s="2" t="str">
        <f ca="1">IF(S256="Attività","Linee Intervento",VLOOKUP(MID(S256,1,FIND(" ",S256)-1),Riferimenti!$BZ$2:$CE$41,3,0))</f>
        <v>Linee Intervento</v>
      </c>
      <c r="S256" s="2" t="str">
        <f ca="1">IF(T256="Output","Attività","A"&amp;MID(T256,1,FIND(".",T256)-1)&amp;" - "&amp;INDEX(Riferimenti!$BB$2:$BB$41,V256))</f>
        <v>Attività</v>
      </c>
      <c r="T256" s="2" t="str">
        <f ca="1">IF(OR(W256=FALSE,'Output Progetto'!U256=TRUE),"Output",'Output Progetto'!B256&amp;" - "&amp;'Output Progetto'!D256)</f>
        <v>Output</v>
      </c>
      <c r="U256" s="2" t="str">
        <f ca="1">IF(S256="Attività","Risultato Atteso",VLOOKUP(MID(S256,1,FIND(" ",S256)-1),Riferimenti!$BZ$2:$CE$41,4,0))</f>
        <v>Risultato Atteso</v>
      </c>
      <c r="V256" s="2">
        <f t="shared" si="4"/>
        <v>21</v>
      </c>
      <c r="W256" s="2" t="b">
        <f ca="1">IF(MID(VLOOKUP(MID("A"&amp;MID('Output Progetto'!B256&amp;" - "&amp;'Output Progetto'!D256,1,FIND(".",'Output Progetto'!B256&amp;" - "&amp;'Output Progetto'!D256)-1)&amp;" - "&amp;INDEX(Riferimenti!$BB$2:$BB$41,1),1,FIND(" ","A"&amp;MID('Output Progetto'!B256&amp;" - "&amp;'Output Progetto'!D256,1,FIND(".",'Output Progetto'!B256&amp;" - "&amp;'Output Progetto'!D256)-1)&amp;" - "&amp;INDEX(Riferimenti!$BB$2:$BB$41,1))-1),Riferimenti!$BZ$2:$CE$41,3,0),1,2)="LT",FALSE,TRUE)</f>
        <v>1</v>
      </c>
    </row>
    <row r="257" spans="2:23" ht="12.75" x14ac:dyDescent="0.2">
      <c r="B257" s="42"/>
      <c r="C257" s="42"/>
      <c r="D257" s="42"/>
      <c r="E257" s="64"/>
      <c r="F257" s="64"/>
      <c r="G257" s="42"/>
      <c r="P257" s="2" t="str">
        <f ca="1">IF(S257="Attività","Obiettivi generali",VLOOKUP(MID(S257,1,FIND(" ",S257)-1),Riferimenti!$BZ$2:$CE$41,5,0))</f>
        <v>Obiettivi generali</v>
      </c>
      <c r="Q257" s="2" t="str">
        <f ca="1">IF(S257="Attività","Obiettivi operativi",VLOOKUP(MID(S257,1,FIND(" ",S257)-1),Riferimenti!$BZ$2:$CE$41,6,0))</f>
        <v>Obiettivi operativi</v>
      </c>
      <c r="R257" s="2" t="str">
        <f ca="1">IF(S257="Attività","Linee Intervento",VLOOKUP(MID(S257,1,FIND(" ",S257)-1),Riferimenti!$BZ$2:$CE$41,3,0))</f>
        <v>Linee Intervento</v>
      </c>
      <c r="S257" s="2" t="str">
        <f ca="1">IF(T257="Output","Attività","A"&amp;MID(T257,1,FIND(".",T257)-1)&amp;" - "&amp;INDEX(Riferimenti!$BB$2:$BB$41,V257))</f>
        <v>Attività</v>
      </c>
      <c r="T257" s="2" t="str">
        <f ca="1">IF(OR(W257=FALSE,'Output Progetto'!U257=TRUE),"Output",'Output Progetto'!B257&amp;" - "&amp;'Output Progetto'!D257)</f>
        <v>Output</v>
      </c>
      <c r="U257" s="2" t="str">
        <f ca="1">IF(S257="Attività","Risultato Atteso",VLOOKUP(MID(S257,1,FIND(" ",S257)-1),Riferimenti!$BZ$2:$CE$41,4,0))</f>
        <v>Risultato Atteso</v>
      </c>
      <c r="V257" s="2">
        <f t="shared" si="4"/>
        <v>21</v>
      </c>
      <c r="W257" s="2" t="b">
        <f ca="1">IF(MID(VLOOKUP(MID("A"&amp;MID('Output Progetto'!B257&amp;" - "&amp;'Output Progetto'!D257,1,FIND(".",'Output Progetto'!B257&amp;" - "&amp;'Output Progetto'!D257)-1)&amp;" - "&amp;INDEX(Riferimenti!$BB$2:$BB$41,1),1,FIND(" ","A"&amp;MID('Output Progetto'!B257&amp;" - "&amp;'Output Progetto'!D257,1,FIND(".",'Output Progetto'!B257&amp;" - "&amp;'Output Progetto'!D257)-1)&amp;" - "&amp;INDEX(Riferimenti!$BB$2:$BB$41,1))-1),Riferimenti!$BZ$2:$CE$41,3,0),1,2)="LT",FALSE,TRUE)</f>
        <v>1</v>
      </c>
    </row>
    <row r="258" spans="2:23" ht="12.75" x14ac:dyDescent="0.2">
      <c r="B258" s="42"/>
      <c r="C258" s="42"/>
      <c r="D258" s="42"/>
      <c r="E258" s="64"/>
      <c r="F258" s="64"/>
      <c r="G258" s="42"/>
      <c r="P258" s="2" t="str">
        <f ca="1">IF(S258="Attività","Obiettivi generali",VLOOKUP(MID(S258,1,FIND(" ",S258)-1),Riferimenti!$BZ$2:$CE$41,5,0))</f>
        <v>Obiettivi generali</v>
      </c>
      <c r="Q258" s="2" t="str">
        <f ca="1">IF(S258="Attività","Obiettivi operativi",VLOOKUP(MID(S258,1,FIND(" ",S258)-1),Riferimenti!$BZ$2:$CE$41,6,0))</f>
        <v>Obiettivi operativi</v>
      </c>
      <c r="R258" s="2" t="str">
        <f ca="1">IF(S258="Attività","Linee Intervento",VLOOKUP(MID(S258,1,FIND(" ",S258)-1),Riferimenti!$BZ$2:$CE$41,3,0))</f>
        <v>Linee Intervento</v>
      </c>
      <c r="S258" s="2" t="str">
        <f ca="1">IF(T258="Output","Attività","A"&amp;MID(T258,1,FIND(".",T258)-1)&amp;" - "&amp;INDEX(Riferimenti!$BB$2:$BB$41,V258))</f>
        <v>Attività</v>
      </c>
      <c r="T258" s="2" t="str">
        <f ca="1">IF(OR(W258=FALSE,'Output Progetto'!U258=TRUE),"Output",'Output Progetto'!B258&amp;" - "&amp;'Output Progetto'!D258)</f>
        <v>Output</v>
      </c>
      <c r="U258" s="2" t="str">
        <f ca="1">IF(S258="Attività","Risultato Atteso",VLOOKUP(MID(S258,1,FIND(" ",S258)-1),Riferimenti!$BZ$2:$CE$41,4,0))</f>
        <v>Risultato Atteso</v>
      </c>
      <c r="V258" s="2">
        <f t="shared" si="4"/>
        <v>21</v>
      </c>
      <c r="W258" s="2" t="b">
        <f ca="1">IF(MID(VLOOKUP(MID("A"&amp;MID('Output Progetto'!B258&amp;" - "&amp;'Output Progetto'!D258,1,FIND(".",'Output Progetto'!B258&amp;" - "&amp;'Output Progetto'!D258)-1)&amp;" - "&amp;INDEX(Riferimenti!$BB$2:$BB$41,1),1,FIND(" ","A"&amp;MID('Output Progetto'!B258&amp;" - "&amp;'Output Progetto'!D258,1,FIND(".",'Output Progetto'!B258&amp;" - "&amp;'Output Progetto'!D258)-1)&amp;" - "&amp;INDEX(Riferimenti!$BB$2:$BB$41,1))-1),Riferimenti!$BZ$2:$CE$41,3,0),1,2)="LT",FALSE,TRUE)</f>
        <v>1</v>
      </c>
    </row>
    <row r="259" spans="2:23" ht="12.75" x14ac:dyDescent="0.2">
      <c r="B259" s="42"/>
      <c r="C259" s="42"/>
      <c r="D259" s="42"/>
      <c r="E259" s="64"/>
      <c r="F259" s="64"/>
      <c r="G259" s="42"/>
      <c r="P259" s="2" t="str">
        <f ca="1">IF(S259="Attività","Obiettivi generali",VLOOKUP(MID(S259,1,FIND(" ",S259)-1),Riferimenti!$BZ$2:$CE$41,5,0))</f>
        <v>Obiettivi generali</v>
      </c>
      <c r="Q259" s="2" t="str">
        <f ca="1">IF(S259="Attività","Obiettivi operativi",VLOOKUP(MID(S259,1,FIND(" ",S259)-1),Riferimenti!$BZ$2:$CE$41,6,0))</f>
        <v>Obiettivi operativi</v>
      </c>
      <c r="R259" s="2" t="str">
        <f ca="1">IF(S259="Attività","Linee Intervento",VLOOKUP(MID(S259,1,FIND(" ",S259)-1),Riferimenti!$BZ$2:$CE$41,3,0))</f>
        <v>Linee Intervento</v>
      </c>
      <c r="S259" s="2" t="str">
        <f ca="1">IF(T259="Output","Attività","A"&amp;MID(T259,1,FIND(".",T259)-1)&amp;" - "&amp;INDEX(Riferimenti!$BB$2:$BB$41,V259))</f>
        <v>Attività</v>
      </c>
      <c r="T259" s="2" t="str">
        <f ca="1">IF(OR(W259=FALSE,'Output Progetto'!U259=TRUE),"Output",'Output Progetto'!B259&amp;" - "&amp;'Output Progetto'!D259)</f>
        <v>Output</v>
      </c>
      <c r="U259" s="2" t="str">
        <f ca="1">IF(S259="Attività","Risultato Atteso",VLOOKUP(MID(S259,1,FIND(" ",S259)-1),Riferimenti!$BZ$2:$CE$41,4,0))</f>
        <v>Risultato Atteso</v>
      </c>
      <c r="V259" s="2">
        <f t="shared" si="4"/>
        <v>21</v>
      </c>
      <c r="W259" s="2" t="b">
        <f ca="1">IF(MID(VLOOKUP(MID("A"&amp;MID('Output Progetto'!B259&amp;" - "&amp;'Output Progetto'!D259,1,FIND(".",'Output Progetto'!B259&amp;" - "&amp;'Output Progetto'!D259)-1)&amp;" - "&amp;INDEX(Riferimenti!$BB$2:$BB$41,1),1,FIND(" ","A"&amp;MID('Output Progetto'!B259&amp;" - "&amp;'Output Progetto'!D259,1,FIND(".",'Output Progetto'!B259&amp;" - "&amp;'Output Progetto'!D259)-1)&amp;" - "&amp;INDEX(Riferimenti!$BB$2:$BB$41,1))-1),Riferimenti!$BZ$2:$CE$41,3,0),1,2)="LT",FALSE,TRUE)</f>
        <v>1</v>
      </c>
    </row>
    <row r="260" spans="2:23" ht="12.75" x14ac:dyDescent="0.2">
      <c r="B260" s="42"/>
      <c r="C260" s="42"/>
      <c r="D260" s="42"/>
      <c r="E260" s="64"/>
      <c r="F260" s="64"/>
      <c r="G260" s="42"/>
      <c r="P260" s="2" t="str">
        <f ca="1">IF(S260="Attività","Obiettivi generali",VLOOKUP(MID(S260,1,FIND(" ",S260)-1),Riferimenti!$BZ$2:$CE$41,5,0))</f>
        <v>Obiettivi generali</v>
      </c>
      <c r="Q260" s="2" t="str">
        <f ca="1">IF(S260="Attività","Obiettivi operativi",VLOOKUP(MID(S260,1,FIND(" ",S260)-1),Riferimenti!$BZ$2:$CE$41,6,0))</f>
        <v>Obiettivi operativi</v>
      </c>
      <c r="R260" s="2" t="str">
        <f ca="1">IF(S260="Attività","Linee Intervento",VLOOKUP(MID(S260,1,FIND(" ",S260)-1),Riferimenti!$BZ$2:$CE$41,3,0))</f>
        <v>Linee Intervento</v>
      </c>
      <c r="S260" s="2" t="str">
        <f ca="1">IF(T260="Output","Attività","A"&amp;MID(T260,1,FIND(".",T260)-1)&amp;" - "&amp;INDEX(Riferimenti!$BB$2:$BB$41,V260))</f>
        <v>Attività</v>
      </c>
      <c r="T260" s="2" t="str">
        <f ca="1">IF(OR(W260=FALSE,'Output Progetto'!U260=TRUE),"Output",'Output Progetto'!B260&amp;" - "&amp;'Output Progetto'!D260)</f>
        <v>Output</v>
      </c>
      <c r="U260" s="2" t="str">
        <f ca="1">IF(S260="Attività","Risultato Atteso",VLOOKUP(MID(S260,1,FIND(" ",S260)-1),Riferimenti!$BZ$2:$CE$41,4,0))</f>
        <v>Risultato Atteso</v>
      </c>
      <c r="V260" s="2">
        <f t="shared" si="4"/>
        <v>22</v>
      </c>
      <c r="W260" s="2" t="b">
        <f ca="1">IF(MID(VLOOKUP(MID("A"&amp;MID('Output Progetto'!B260&amp;" - "&amp;'Output Progetto'!D260,1,FIND(".",'Output Progetto'!B260&amp;" - "&amp;'Output Progetto'!D260)-1)&amp;" - "&amp;INDEX(Riferimenti!$BB$2:$BB$41,1),1,FIND(" ","A"&amp;MID('Output Progetto'!B260&amp;" - "&amp;'Output Progetto'!D260,1,FIND(".",'Output Progetto'!B260&amp;" - "&amp;'Output Progetto'!D260)-1)&amp;" - "&amp;INDEX(Riferimenti!$BB$2:$BB$41,1))-1),Riferimenti!$BZ$2:$CE$41,3,0),1,2)="LT",FALSE,TRUE)</f>
        <v>1</v>
      </c>
    </row>
    <row r="261" spans="2:23" ht="12.75" x14ac:dyDescent="0.2">
      <c r="B261" s="42"/>
      <c r="C261" s="42"/>
      <c r="D261" s="42"/>
      <c r="E261" s="64"/>
      <c r="F261" s="64"/>
      <c r="G261" s="42"/>
      <c r="P261" s="2" t="str">
        <f ca="1">IF(S261="Attività","Obiettivi generali",VLOOKUP(MID(S261,1,FIND(" ",S261)-1),Riferimenti!$BZ$2:$CE$41,5,0))</f>
        <v>Obiettivi generali</v>
      </c>
      <c r="Q261" s="2" t="str">
        <f ca="1">IF(S261="Attività","Obiettivi operativi",VLOOKUP(MID(S261,1,FIND(" ",S261)-1),Riferimenti!$BZ$2:$CE$41,6,0))</f>
        <v>Obiettivi operativi</v>
      </c>
      <c r="R261" s="2" t="str">
        <f ca="1">IF(S261="Attività","Linee Intervento",VLOOKUP(MID(S261,1,FIND(" ",S261)-1),Riferimenti!$BZ$2:$CE$41,3,0))</f>
        <v>Linee Intervento</v>
      </c>
      <c r="S261" s="2" t="str">
        <f ca="1">IF(T261="Output","Attività","A"&amp;MID(T261,1,FIND(".",T261)-1)&amp;" - "&amp;INDEX(Riferimenti!$BB$2:$BB$41,V261))</f>
        <v>Attività</v>
      </c>
      <c r="T261" s="2" t="str">
        <f ca="1">IF(OR(W261=FALSE,'Output Progetto'!U261=TRUE),"Output",'Output Progetto'!B261&amp;" - "&amp;'Output Progetto'!D261)</f>
        <v>Output</v>
      </c>
      <c r="U261" s="2" t="str">
        <f ca="1">IF(S261="Attività","Risultato Atteso",VLOOKUP(MID(S261,1,FIND(" ",S261)-1),Riferimenti!$BZ$2:$CE$41,4,0))</f>
        <v>Risultato Atteso</v>
      </c>
      <c r="V261" s="2">
        <f t="shared" si="4"/>
        <v>22</v>
      </c>
      <c r="W261" s="2" t="b">
        <f ca="1">IF(MID(VLOOKUP(MID("A"&amp;MID('Output Progetto'!B261&amp;" - "&amp;'Output Progetto'!D261,1,FIND(".",'Output Progetto'!B261&amp;" - "&amp;'Output Progetto'!D261)-1)&amp;" - "&amp;INDEX(Riferimenti!$BB$2:$BB$41,1),1,FIND(" ","A"&amp;MID('Output Progetto'!B261&amp;" - "&amp;'Output Progetto'!D261,1,FIND(".",'Output Progetto'!B261&amp;" - "&amp;'Output Progetto'!D261)-1)&amp;" - "&amp;INDEX(Riferimenti!$BB$2:$BB$41,1))-1),Riferimenti!$BZ$2:$CE$41,3,0),1,2)="LT",FALSE,TRUE)</f>
        <v>1</v>
      </c>
    </row>
    <row r="262" spans="2:23" ht="12.75" x14ac:dyDescent="0.2">
      <c r="B262" s="42"/>
      <c r="C262" s="42"/>
      <c r="D262" s="42"/>
      <c r="E262" s="64"/>
      <c r="F262" s="64"/>
      <c r="G262" s="42"/>
      <c r="P262" s="2" t="str">
        <f ca="1">IF(S262="Attività","Obiettivi generali",VLOOKUP(MID(S262,1,FIND(" ",S262)-1),Riferimenti!$BZ$2:$CE$41,5,0))</f>
        <v>Obiettivi generali</v>
      </c>
      <c r="Q262" s="2" t="str">
        <f ca="1">IF(S262="Attività","Obiettivi operativi",VLOOKUP(MID(S262,1,FIND(" ",S262)-1),Riferimenti!$BZ$2:$CE$41,6,0))</f>
        <v>Obiettivi operativi</v>
      </c>
      <c r="R262" s="2" t="str">
        <f ca="1">IF(S262="Attività","Linee Intervento",VLOOKUP(MID(S262,1,FIND(" ",S262)-1),Riferimenti!$BZ$2:$CE$41,3,0))</f>
        <v>Linee Intervento</v>
      </c>
      <c r="S262" s="2" t="str">
        <f ca="1">IF(T262="Output","Attività","A"&amp;MID(T262,1,FIND(".",T262)-1)&amp;" - "&amp;INDEX(Riferimenti!$BB$2:$BB$41,V262))</f>
        <v>Attività</v>
      </c>
      <c r="T262" s="2" t="str">
        <f ca="1">IF(OR(W262=FALSE,'Output Progetto'!U262=TRUE),"Output",'Output Progetto'!B262&amp;" - "&amp;'Output Progetto'!D262)</f>
        <v>Output</v>
      </c>
      <c r="U262" s="2" t="str">
        <f ca="1">IF(S262="Attività","Risultato Atteso",VLOOKUP(MID(S262,1,FIND(" ",S262)-1),Riferimenti!$BZ$2:$CE$41,4,0))</f>
        <v>Risultato Atteso</v>
      </c>
      <c r="V262" s="2">
        <f t="shared" si="4"/>
        <v>22</v>
      </c>
      <c r="W262" s="2" t="b">
        <f ca="1">IF(MID(VLOOKUP(MID("A"&amp;MID('Output Progetto'!B262&amp;" - "&amp;'Output Progetto'!D262,1,FIND(".",'Output Progetto'!B262&amp;" - "&amp;'Output Progetto'!D262)-1)&amp;" - "&amp;INDEX(Riferimenti!$BB$2:$BB$41,1),1,FIND(" ","A"&amp;MID('Output Progetto'!B262&amp;" - "&amp;'Output Progetto'!D262,1,FIND(".",'Output Progetto'!B262&amp;" - "&amp;'Output Progetto'!D262)-1)&amp;" - "&amp;INDEX(Riferimenti!$BB$2:$BB$41,1))-1),Riferimenti!$BZ$2:$CE$41,3,0),1,2)="LT",FALSE,TRUE)</f>
        <v>1</v>
      </c>
    </row>
    <row r="263" spans="2:23" ht="12.75" x14ac:dyDescent="0.2">
      <c r="B263" s="42"/>
      <c r="C263" s="42"/>
      <c r="D263" s="42"/>
      <c r="E263" s="64"/>
      <c r="F263" s="64"/>
      <c r="G263" s="42"/>
      <c r="P263" s="2" t="str">
        <f ca="1">IF(S263="Attività","Obiettivi generali",VLOOKUP(MID(S263,1,FIND(" ",S263)-1),Riferimenti!$BZ$2:$CE$41,5,0))</f>
        <v>Obiettivi generali</v>
      </c>
      <c r="Q263" s="2" t="str">
        <f ca="1">IF(S263="Attività","Obiettivi operativi",VLOOKUP(MID(S263,1,FIND(" ",S263)-1),Riferimenti!$BZ$2:$CE$41,6,0))</f>
        <v>Obiettivi operativi</v>
      </c>
      <c r="R263" s="2" t="str">
        <f ca="1">IF(S263="Attività","Linee Intervento",VLOOKUP(MID(S263,1,FIND(" ",S263)-1),Riferimenti!$BZ$2:$CE$41,3,0))</f>
        <v>Linee Intervento</v>
      </c>
      <c r="S263" s="2" t="str">
        <f ca="1">IF(T263="Output","Attività","A"&amp;MID(T263,1,FIND(".",T263)-1)&amp;" - "&amp;INDEX(Riferimenti!$BB$2:$BB$41,V263))</f>
        <v>Attività</v>
      </c>
      <c r="T263" s="2" t="str">
        <f ca="1">IF(OR(W263=FALSE,'Output Progetto'!U263=TRUE),"Output",'Output Progetto'!B263&amp;" - "&amp;'Output Progetto'!D263)</f>
        <v>Output</v>
      </c>
      <c r="U263" s="2" t="str">
        <f ca="1">IF(S263="Attività","Risultato Atteso",VLOOKUP(MID(S263,1,FIND(" ",S263)-1),Riferimenti!$BZ$2:$CE$41,4,0))</f>
        <v>Risultato Atteso</v>
      </c>
      <c r="V263" s="2">
        <f t="shared" si="4"/>
        <v>22</v>
      </c>
      <c r="W263" s="2" t="b">
        <f ca="1">IF(MID(VLOOKUP(MID("A"&amp;MID('Output Progetto'!B263&amp;" - "&amp;'Output Progetto'!D263,1,FIND(".",'Output Progetto'!B263&amp;" - "&amp;'Output Progetto'!D263)-1)&amp;" - "&amp;INDEX(Riferimenti!$BB$2:$BB$41,1),1,FIND(" ","A"&amp;MID('Output Progetto'!B263&amp;" - "&amp;'Output Progetto'!D263,1,FIND(".",'Output Progetto'!B263&amp;" - "&amp;'Output Progetto'!D263)-1)&amp;" - "&amp;INDEX(Riferimenti!$BB$2:$BB$41,1))-1),Riferimenti!$BZ$2:$CE$41,3,0),1,2)="LT",FALSE,TRUE)</f>
        <v>1</v>
      </c>
    </row>
    <row r="264" spans="2:23" ht="12.75" x14ac:dyDescent="0.2">
      <c r="B264" s="42"/>
      <c r="C264" s="42"/>
      <c r="D264" s="42"/>
      <c r="E264" s="64"/>
      <c r="F264" s="64"/>
      <c r="G264" s="42"/>
      <c r="P264" s="2" t="str">
        <f ca="1">IF(S264="Attività","Obiettivi generali",VLOOKUP(MID(S264,1,FIND(" ",S264)-1),Riferimenti!$BZ$2:$CE$41,5,0))</f>
        <v>Obiettivi generali</v>
      </c>
      <c r="Q264" s="2" t="str">
        <f ca="1">IF(S264="Attività","Obiettivi operativi",VLOOKUP(MID(S264,1,FIND(" ",S264)-1),Riferimenti!$BZ$2:$CE$41,6,0))</f>
        <v>Obiettivi operativi</v>
      </c>
      <c r="R264" s="2" t="str">
        <f ca="1">IF(S264="Attività","Linee Intervento",VLOOKUP(MID(S264,1,FIND(" ",S264)-1),Riferimenti!$BZ$2:$CE$41,3,0))</f>
        <v>Linee Intervento</v>
      </c>
      <c r="S264" s="2" t="str">
        <f ca="1">IF(T264="Output","Attività","A"&amp;MID(T264,1,FIND(".",T264)-1)&amp;" - "&amp;INDEX(Riferimenti!$BB$2:$BB$41,V264))</f>
        <v>Attività</v>
      </c>
      <c r="T264" s="2" t="str">
        <f ca="1">IF(OR(W264=FALSE,'Output Progetto'!U264=TRUE),"Output",'Output Progetto'!B264&amp;" - "&amp;'Output Progetto'!D264)</f>
        <v>Output</v>
      </c>
      <c r="U264" s="2" t="str">
        <f ca="1">IF(S264="Attività","Risultato Atteso",VLOOKUP(MID(S264,1,FIND(" ",S264)-1),Riferimenti!$BZ$2:$CE$41,4,0))</f>
        <v>Risultato Atteso</v>
      </c>
      <c r="V264" s="2">
        <f t="shared" si="4"/>
        <v>22</v>
      </c>
      <c r="W264" s="2" t="b">
        <f ca="1">IF(MID(VLOOKUP(MID("A"&amp;MID('Output Progetto'!B264&amp;" - "&amp;'Output Progetto'!D264,1,FIND(".",'Output Progetto'!B264&amp;" - "&amp;'Output Progetto'!D264)-1)&amp;" - "&amp;INDEX(Riferimenti!$BB$2:$BB$41,1),1,FIND(" ","A"&amp;MID('Output Progetto'!B264&amp;" - "&amp;'Output Progetto'!D264,1,FIND(".",'Output Progetto'!B264&amp;" - "&amp;'Output Progetto'!D264)-1)&amp;" - "&amp;INDEX(Riferimenti!$BB$2:$BB$41,1))-1),Riferimenti!$BZ$2:$CE$41,3,0),1,2)="LT",FALSE,TRUE)</f>
        <v>1</v>
      </c>
    </row>
    <row r="265" spans="2:23" ht="12.75" x14ac:dyDescent="0.2">
      <c r="B265" s="42"/>
      <c r="C265" s="42"/>
      <c r="D265" s="42"/>
      <c r="E265" s="64"/>
      <c r="F265" s="64"/>
      <c r="G265" s="42"/>
      <c r="P265" s="2" t="str">
        <f ca="1">IF(S265="Attività","Obiettivi generali",VLOOKUP(MID(S265,1,FIND(" ",S265)-1),Riferimenti!$BZ$2:$CE$41,5,0))</f>
        <v>Obiettivi generali</v>
      </c>
      <c r="Q265" s="2" t="str">
        <f ca="1">IF(S265="Attività","Obiettivi operativi",VLOOKUP(MID(S265,1,FIND(" ",S265)-1),Riferimenti!$BZ$2:$CE$41,6,0))</f>
        <v>Obiettivi operativi</v>
      </c>
      <c r="R265" s="2" t="str">
        <f ca="1">IF(S265="Attività","Linee Intervento",VLOOKUP(MID(S265,1,FIND(" ",S265)-1),Riferimenti!$BZ$2:$CE$41,3,0))</f>
        <v>Linee Intervento</v>
      </c>
      <c r="S265" s="2" t="str">
        <f ca="1">IF(T265="Output","Attività","A"&amp;MID(T265,1,FIND(".",T265)-1)&amp;" - "&amp;INDEX(Riferimenti!$BB$2:$BB$41,V265))</f>
        <v>Attività</v>
      </c>
      <c r="T265" s="2" t="str">
        <f ca="1">IF(OR(W265=FALSE,'Output Progetto'!U265=TRUE),"Output",'Output Progetto'!B265&amp;" - "&amp;'Output Progetto'!D265)</f>
        <v>Output</v>
      </c>
      <c r="U265" s="2" t="str">
        <f ca="1">IF(S265="Attività","Risultato Atteso",VLOOKUP(MID(S265,1,FIND(" ",S265)-1),Riferimenti!$BZ$2:$CE$41,4,0))</f>
        <v>Risultato Atteso</v>
      </c>
      <c r="V265" s="2">
        <f t="shared" si="4"/>
        <v>22</v>
      </c>
      <c r="W265" s="2" t="b">
        <f ca="1">IF(MID(VLOOKUP(MID("A"&amp;MID('Output Progetto'!B265&amp;" - "&amp;'Output Progetto'!D265,1,FIND(".",'Output Progetto'!B265&amp;" - "&amp;'Output Progetto'!D265)-1)&amp;" - "&amp;INDEX(Riferimenti!$BB$2:$BB$41,1),1,FIND(" ","A"&amp;MID('Output Progetto'!B265&amp;" - "&amp;'Output Progetto'!D265,1,FIND(".",'Output Progetto'!B265&amp;" - "&amp;'Output Progetto'!D265)-1)&amp;" - "&amp;INDEX(Riferimenti!$BB$2:$BB$41,1))-1),Riferimenti!$BZ$2:$CE$41,3,0),1,2)="LT",FALSE,TRUE)</f>
        <v>1</v>
      </c>
    </row>
    <row r="266" spans="2:23" ht="12.75" x14ac:dyDescent="0.2">
      <c r="B266" s="42"/>
      <c r="C266" s="42"/>
      <c r="D266" s="42"/>
      <c r="E266" s="64"/>
      <c r="F266" s="64"/>
      <c r="G266" s="42"/>
      <c r="P266" s="2" t="str">
        <f ca="1">IF(S266="Attività","Obiettivi generali",VLOOKUP(MID(S266,1,FIND(" ",S266)-1),Riferimenti!$BZ$2:$CE$41,5,0))</f>
        <v>Obiettivi generali</v>
      </c>
      <c r="Q266" s="2" t="str">
        <f ca="1">IF(S266="Attività","Obiettivi operativi",VLOOKUP(MID(S266,1,FIND(" ",S266)-1),Riferimenti!$BZ$2:$CE$41,6,0))</f>
        <v>Obiettivi operativi</v>
      </c>
      <c r="R266" s="2" t="str">
        <f ca="1">IF(S266="Attività","Linee Intervento",VLOOKUP(MID(S266,1,FIND(" ",S266)-1),Riferimenti!$BZ$2:$CE$41,3,0))</f>
        <v>Linee Intervento</v>
      </c>
      <c r="S266" s="2" t="str">
        <f ca="1">IF(T266="Output","Attività","A"&amp;MID(T266,1,FIND(".",T266)-1)&amp;" - "&amp;INDEX(Riferimenti!$BB$2:$BB$41,V266))</f>
        <v>Attività</v>
      </c>
      <c r="T266" s="2" t="str">
        <f ca="1">IF(OR(W266=FALSE,'Output Progetto'!U266=TRUE),"Output",'Output Progetto'!B266&amp;" - "&amp;'Output Progetto'!D266)</f>
        <v>Output</v>
      </c>
      <c r="U266" s="2" t="str">
        <f ca="1">IF(S266="Attività","Risultato Atteso",VLOOKUP(MID(S266,1,FIND(" ",S266)-1),Riferimenti!$BZ$2:$CE$41,4,0))</f>
        <v>Risultato Atteso</v>
      </c>
      <c r="V266" s="2">
        <f t="shared" si="4"/>
        <v>22</v>
      </c>
      <c r="W266" s="2" t="b">
        <f ca="1">IF(MID(VLOOKUP(MID("A"&amp;MID('Output Progetto'!B266&amp;" - "&amp;'Output Progetto'!D266,1,FIND(".",'Output Progetto'!B266&amp;" - "&amp;'Output Progetto'!D266)-1)&amp;" - "&amp;INDEX(Riferimenti!$BB$2:$BB$41,1),1,FIND(" ","A"&amp;MID('Output Progetto'!B266&amp;" - "&amp;'Output Progetto'!D266,1,FIND(".",'Output Progetto'!B266&amp;" - "&amp;'Output Progetto'!D266)-1)&amp;" - "&amp;INDEX(Riferimenti!$BB$2:$BB$41,1))-1),Riferimenti!$BZ$2:$CE$41,3,0),1,2)="LT",FALSE,TRUE)</f>
        <v>1</v>
      </c>
    </row>
    <row r="267" spans="2:23" ht="12.75" x14ac:dyDescent="0.2">
      <c r="B267" s="42"/>
      <c r="C267" s="42"/>
      <c r="D267" s="42"/>
      <c r="E267" s="64"/>
      <c r="F267" s="64"/>
      <c r="G267" s="42"/>
      <c r="P267" s="2" t="str">
        <f ca="1">IF(S267="Attività","Obiettivi generali",VLOOKUP(MID(S267,1,FIND(" ",S267)-1),Riferimenti!$BZ$2:$CE$41,5,0))</f>
        <v>Obiettivi generali</v>
      </c>
      <c r="Q267" s="2" t="str">
        <f ca="1">IF(S267="Attività","Obiettivi operativi",VLOOKUP(MID(S267,1,FIND(" ",S267)-1),Riferimenti!$BZ$2:$CE$41,6,0))</f>
        <v>Obiettivi operativi</v>
      </c>
      <c r="R267" s="2" t="str">
        <f ca="1">IF(S267="Attività","Linee Intervento",VLOOKUP(MID(S267,1,FIND(" ",S267)-1),Riferimenti!$BZ$2:$CE$41,3,0))</f>
        <v>Linee Intervento</v>
      </c>
      <c r="S267" s="2" t="str">
        <f ca="1">IF(T267="Output","Attività","A"&amp;MID(T267,1,FIND(".",T267)-1)&amp;" - "&amp;INDEX(Riferimenti!$BB$2:$BB$41,V267))</f>
        <v>Attività</v>
      </c>
      <c r="T267" s="2" t="str">
        <f ca="1">IF(OR(W267=FALSE,'Output Progetto'!U267=TRUE),"Output",'Output Progetto'!B267&amp;" - "&amp;'Output Progetto'!D267)</f>
        <v>Output</v>
      </c>
      <c r="U267" s="2" t="str">
        <f ca="1">IF(S267="Attività","Risultato Atteso",VLOOKUP(MID(S267,1,FIND(" ",S267)-1),Riferimenti!$BZ$2:$CE$41,4,0))</f>
        <v>Risultato Atteso</v>
      </c>
      <c r="V267" s="2">
        <f t="shared" si="4"/>
        <v>22</v>
      </c>
      <c r="W267" s="2" t="b">
        <f ca="1">IF(MID(VLOOKUP(MID("A"&amp;MID('Output Progetto'!B267&amp;" - "&amp;'Output Progetto'!D267,1,FIND(".",'Output Progetto'!B267&amp;" - "&amp;'Output Progetto'!D267)-1)&amp;" - "&amp;INDEX(Riferimenti!$BB$2:$BB$41,1),1,FIND(" ","A"&amp;MID('Output Progetto'!B267&amp;" - "&amp;'Output Progetto'!D267,1,FIND(".",'Output Progetto'!B267&amp;" - "&amp;'Output Progetto'!D267)-1)&amp;" - "&amp;INDEX(Riferimenti!$BB$2:$BB$41,1))-1),Riferimenti!$BZ$2:$CE$41,3,0),1,2)="LT",FALSE,TRUE)</f>
        <v>1</v>
      </c>
    </row>
    <row r="268" spans="2:23" ht="12.75" x14ac:dyDescent="0.2">
      <c r="B268" s="42"/>
      <c r="C268" s="42"/>
      <c r="D268" s="42"/>
      <c r="E268" s="64"/>
      <c r="F268" s="64"/>
      <c r="G268" s="42"/>
      <c r="P268" s="2" t="str">
        <f ca="1">IF(S268="Attività","Obiettivi generali",VLOOKUP(MID(S268,1,FIND(" ",S268)-1),Riferimenti!$BZ$2:$CE$41,5,0))</f>
        <v>Obiettivi generali</v>
      </c>
      <c r="Q268" s="2" t="str">
        <f ca="1">IF(S268="Attività","Obiettivi operativi",VLOOKUP(MID(S268,1,FIND(" ",S268)-1),Riferimenti!$BZ$2:$CE$41,6,0))</f>
        <v>Obiettivi operativi</v>
      </c>
      <c r="R268" s="2" t="str">
        <f ca="1">IF(S268="Attività","Linee Intervento",VLOOKUP(MID(S268,1,FIND(" ",S268)-1),Riferimenti!$BZ$2:$CE$41,3,0))</f>
        <v>Linee Intervento</v>
      </c>
      <c r="S268" s="2" t="str">
        <f ca="1">IF(T268="Output","Attività","A"&amp;MID(T268,1,FIND(".",T268)-1)&amp;" - "&amp;INDEX(Riferimenti!$BB$2:$BB$41,V268))</f>
        <v>Attività</v>
      </c>
      <c r="T268" s="2" t="str">
        <f ca="1">IF(OR(W268=FALSE,'Output Progetto'!U268=TRUE),"Output",'Output Progetto'!B268&amp;" - "&amp;'Output Progetto'!D268)</f>
        <v>Output</v>
      </c>
      <c r="U268" s="2" t="str">
        <f ca="1">IF(S268="Attività","Risultato Atteso",VLOOKUP(MID(S268,1,FIND(" ",S268)-1),Riferimenti!$BZ$2:$CE$41,4,0))</f>
        <v>Risultato Atteso</v>
      </c>
      <c r="V268" s="2">
        <f t="shared" si="4"/>
        <v>22</v>
      </c>
      <c r="W268" s="2" t="b">
        <f ca="1">IF(MID(VLOOKUP(MID("A"&amp;MID('Output Progetto'!B268&amp;" - "&amp;'Output Progetto'!D268,1,FIND(".",'Output Progetto'!B268&amp;" - "&amp;'Output Progetto'!D268)-1)&amp;" - "&amp;INDEX(Riferimenti!$BB$2:$BB$41,1),1,FIND(" ","A"&amp;MID('Output Progetto'!B268&amp;" - "&amp;'Output Progetto'!D268,1,FIND(".",'Output Progetto'!B268&amp;" - "&amp;'Output Progetto'!D268)-1)&amp;" - "&amp;INDEX(Riferimenti!$BB$2:$BB$41,1))-1),Riferimenti!$BZ$2:$CE$41,3,0),1,2)="LT",FALSE,TRUE)</f>
        <v>1</v>
      </c>
    </row>
    <row r="269" spans="2:23" ht="12.75" x14ac:dyDescent="0.2">
      <c r="B269" s="42"/>
      <c r="C269" s="42"/>
      <c r="D269" s="42"/>
      <c r="E269" s="64"/>
      <c r="F269" s="64"/>
      <c r="G269" s="42"/>
      <c r="P269" s="2" t="str">
        <f ca="1">IF(S269="Attività","Obiettivi generali",VLOOKUP(MID(S269,1,FIND(" ",S269)-1),Riferimenti!$BZ$2:$CE$41,5,0))</f>
        <v>Obiettivi generali</v>
      </c>
      <c r="Q269" s="2" t="str">
        <f ca="1">IF(S269="Attività","Obiettivi operativi",VLOOKUP(MID(S269,1,FIND(" ",S269)-1),Riferimenti!$BZ$2:$CE$41,6,0))</f>
        <v>Obiettivi operativi</v>
      </c>
      <c r="R269" s="2" t="str">
        <f ca="1">IF(S269="Attività","Linee Intervento",VLOOKUP(MID(S269,1,FIND(" ",S269)-1),Riferimenti!$BZ$2:$CE$41,3,0))</f>
        <v>Linee Intervento</v>
      </c>
      <c r="S269" s="2" t="str">
        <f ca="1">IF(T269="Output","Attività","A"&amp;MID(T269,1,FIND(".",T269)-1)&amp;" - "&amp;INDEX(Riferimenti!$BB$2:$BB$41,V269))</f>
        <v>Attività</v>
      </c>
      <c r="T269" s="2" t="str">
        <f ca="1">IF(OR(W269=FALSE,'Output Progetto'!U269=TRUE),"Output",'Output Progetto'!B269&amp;" - "&amp;'Output Progetto'!D269)</f>
        <v>Output</v>
      </c>
      <c r="U269" s="2" t="str">
        <f ca="1">IF(S269="Attività","Risultato Atteso",VLOOKUP(MID(S269,1,FIND(" ",S269)-1),Riferimenti!$BZ$2:$CE$41,4,0))</f>
        <v>Risultato Atteso</v>
      </c>
      <c r="V269" s="2">
        <f t="shared" si="4"/>
        <v>22</v>
      </c>
      <c r="W269" s="2" t="b">
        <f ca="1">IF(MID(VLOOKUP(MID("A"&amp;MID('Output Progetto'!B269&amp;" - "&amp;'Output Progetto'!D269,1,FIND(".",'Output Progetto'!B269&amp;" - "&amp;'Output Progetto'!D269)-1)&amp;" - "&amp;INDEX(Riferimenti!$BB$2:$BB$41,1),1,FIND(" ","A"&amp;MID('Output Progetto'!B269&amp;" - "&amp;'Output Progetto'!D269,1,FIND(".",'Output Progetto'!B269&amp;" - "&amp;'Output Progetto'!D269)-1)&amp;" - "&amp;INDEX(Riferimenti!$BB$2:$BB$41,1))-1),Riferimenti!$BZ$2:$CE$41,3,0),1,2)="LT",FALSE,TRUE)</f>
        <v>1</v>
      </c>
    </row>
    <row r="270" spans="2:23" ht="12.75" x14ac:dyDescent="0.2">
      <c r="B270" s="42"/>
      <c r="C270" s="42"/>
      <c r="D270" s="42"/>
      <c r="E270" s="64"/>
      <c r="F270" s="64"/>
      <c r="G270" s="42"/>
      <c r="P270" s="2" t="str">
        <f ca="1">IF(S270="Attività","Obiettivi generali",VLOOKUP(MID(S270,1,FIND(" ",S270)-1),Riferimenti!$BZ$2:$CE$41,5,0))</f>
        <v>Obiettivi generali</v>
      </c>
      <c r="Q270" s="2" t="str">
        <f ca="1">IF(S270="Attività","Obiettivi operativi",VLOOKUP(MID(S270,1,FIND(" ",S270)-1),Riferimenti!$BZ$2:$CE$41,6,0))</f>
        <v>Obiettivi operativi</v>
      </c>
      <c r="R270" s="2" t="str">
        <f ca="1">IF(S270="Attività","Linee Intervento",VLOOKUP(MID(S270,1,FIND(" ",S270)-1),Riferimenti!$BZ$2:$CE$41,3,0))</f>
        <v>Linee Intervento</v>
      </c>
      <c r="S270" s="2" t="str">
        <f ca="1">IF(T270="Output","Attività","A"&amp;MID(T270,1,FIND(".",T270)-1)&amp;" - "&amp;INDEX(Riferimenti!$BB$2:$BB$41,V270))</f>
        <v>Attività</v>
      </c>
      <c r="T270" s="2" t="str">
        <f ca="1">IF(OR(W270=FALSE,'Output Progetto'!U270=TRUE),"Output",'Output Progetto'!B270&amp;" - "&amp;'Output Progetto'!D270)</f>
        <v>Output</v>
      </c>
      <c r="U270" s="2" t="str">
        <f ca="1">IF(S270="Attività","Risultato Atteso",VLOOKUP(MID(S270,1,FIND(" ",S270)-1),Riferimenti!$BZ$2:$CE$41,4,0))</f>
        <v>Risultato Atteso</v>
      </c>
      <c r="V270" s="2">
        <f t="shared" si="4"/>
        <v>22</v>
      </c>
      <c r="W270" s="2" t="b">
        <f ca="1">IF(MID(VLOOKUP(MID("A"&amp;MID('Output Progetto'!B270&amp;" - "&amp;'Output Progetto'!D270,1,FIND(".",'Output Progetto'!B270&amp;" - "&amp;'Output Progetto'!D270)-1)&amp;" - "&amp;INDEX(Riferimenti!$BB$2:$BB$41,1),1,FIND(" ","A"&amp;MID('Output Progetto'!B270&amp;" - "&amp;'Output Progetto'!D270,1,FIND(".",'Output Progetto'!B270&amp;" - "&amp;'Output Progetto'!D270)-1)&amp;" - "&amp;INDEX(Riferimenti!$BB$2:$BB$41,1))-1),Riferimenti!$BZ$2:$CE$41,3,0),1,2)="LT",FALSE,TRUE)</f>
        <v>1</v>
      </c>
    </row>
    <row r="271" spans="2:23" ht="12.75" x14ac:dyDescent="0.2">
      <c r="B271" s="42"/>
      <c r="C271" s="42"/>
      <c r="D271" s="42"/>
      <c r="E271" s="64"/>
      <c r="F271" s="64"/>
      <c r="G271" s="42"/>
      <c r="P271" s="2" t="str">
        <f ca="1">IF(S271="Attività","Obiettivi generali",VLOOKUP(MID(S271,1,FIND(" ",S271)-1),Riferimenti!$BZ$2:$CE$41,5,0))</f>
        <v>Obiettivi generali</v>
      </c>
      <c r="Q271" s="2" t="str">
        <f ca="1">IF(S271="Attività","Obiettivi operativi",VLOOKUP(MID(S271,1,FIND(" ",S271)-1),Riferimenti!$BZ$2:$CE$41,6,0))</f>
        <v>Obiettivi operativi</v>
      </c>
      <c r="R271" s="2" t="str">
        <f ca="1">IF(S271="Attività","Linee Intervento",VLOOKUP(MID(S271,1,FIND(" ",S271)-1),Riferimenti!$BZ$2:$CE$41,3,0))</f>
        <v>Linee Intervento</v>
      </c>
      <c r="S271" s="2" t="str">
        <f ca="1">IF(T271="Output","Attività","A"&amp;MID(T271,1,FIND(".",T271)-1)&amp;" - "&amp;INDEX(Riferimenti!$BB$2:$BB$41,V271))</f>
        <v>Attività</v>
      </c>
      <c r="T271" s="2" t="str">
        <f ca="1">IF(OR(W271=FALSE,'Output Progetto'!U271=TRUE),"Output",'Output Progetto'!B271&amp;" - "&amp;'Output Progetto'!D271)</f>
        <v>Output</v>
      </c>
      <c r="U271" s="2" t="str">
        <f ca="1">IF(S271="Attività","Risultato Atteso",VLOOKUP(MID(S271,1,FIND(" ",S271)-1),Riferimenti!$BZ$2:$CE$41,4,0))</f>
        <v>Risultato Atteso</v>
      </c>
      <c r="V271" s="2">
        <f t="shared" si="4"/>
        <v>22</v>
      </c>
      <c r="W271" s="2" t="b">
        <f ca="1">IF(MID(VLOOKUP(MID("A"&amp;MID('Output Progetto'!B271&amp;" - "&amp;'Output Progetto'!D271,1,FIND(".",'Output Progetto'!B271&amp;" - "&amp;'Output Progetto'!D271)-1)&amp;" - "&amp;INDEX(Riferimenti!$BB$2:$BB$41,1),1,FIND(" ","A"&amp;MID('Output Progetto'!B271&amp;" - "&amp;'Output Progetto'!D271,1,FIND(".",'Output Progetto'!B271&amp;" - "&amp;'Output Progetto'!D271)-1)&amp;" - "&amp;INDEX(Riferimenti!$BB$2:$BB$41,1))-1),Riferimenti!$BZ$2:$CE$41,3,0),1,2)="LT",FALSE,TRUE)</f>
        <v>1</v>
      </c>
    </row>
    <row r="272" spans="2:23" ht="12.75" x14ac:dyDescent="0.2">
      <c r="B272" s="42"/>
      <c r="C272" s="42"/>
      <c r="D272" s="42"/>
      <c r="E272" s="64"/>
      <c r="F272" s="64"/>
      <c r="G272" s="42"/>
      <c r="P272" s="2" t="str">
        <f ca="1">IF(S272="Attività","Obiettivi generali",VLOOKUP(MID(S272,1,FIND(" ",S272)-1),Riferimenti!$BZ$2:$CE$41,5,0))</f>
        <v>Obiettivi generali</v>
      </c>
      <c r="Q272" s="2" t="str">
        <f ca="1">IF(S272="Attività","Obiettivi operativi",VLOOKUP(MID(S272,1,FIND(" ",S272)-1),Riferimenti!$BZ$2:$CE$41,6,0))</f>
        <v>Obiettivi operativi</v>
      </c>
      <c r="R272" s="2" t="str">
        <f ca="1">IF(S272="Attività","Linee Intervento",VLOOKUP(MID(S272,1,FIND(" ",S272)-1),Riferimenti!$BZ$2:$CE$41,3,0))</f>
        <v>Linee Intervento</v>
      </c>
      <c r="S272" s="2" t="str">
        <f ca="1">IF(T272="Output","Attività","A"&amp;MID(T272,1,FIND(".",T272)-1)&amp;" - "&amp;INDEX(Riferimenti!$BB$2:$BB$41,V272))</f>
        <v>Attività</v>
      </c>
      <c r="T272" s="2" t="str">
        <f ca="1">IF(OR(W272=FALSE,'Output Progetto'!U272=TRUE),"Output",'Output Progetto'!B272&amp;" - "&amp;'Output Progetto'!D272)</f>
        <v>Output</v>
      </c>
      <c r="U272" s="2" t="str">
        <f ca="1">IF(S272="Attività","Risultato Atteso",VLOOKUP(MID(S272,1,FIND(" ",S272)-1),Riferimenti!$BZ$2:$CE$41,4,0))</f>
        <v>Risultato Atteso</v>
      </c>
      <c r="V272" s="2">
        <f t="shared" si="4"/>
        <v>23</v>
      </c>
      <c r="W272" s="2" t="b">
        <f ca="1">IF(MID(VLOOKUP(MID("A"&amp;MID('Output Progetto'!B272&amp;" - "&amp;'Output Progetto'!D272,1,FIND(".",'Output Progetto'!B272&amp;" - "&amp;'Output Progetto'!D272)-1)&amp;" - "&amp;INDEX(Riferimenti!$BB$2:$BB$41,1),1,FIND(" ","A"&amp;MID('Output Progetto'!B272&amp;" - "&amp;'Output Progetto'!D272,1,FIND(".",'Output Progetto'!B272&amp;" - "&amp;'Output Progetto'!D272)-1)&amp;" - "&amp;INDEX(Riferimenti!$BB$2:$BB$41,1))-1),Riferimenti!$BZ$2:$CE$41,3,0),1,2)="LT",FALSE,TRUE)</f>
        <v>1</v>
      </c>
    </row>
    <row r="273" spans="2:23" ht="12.75" x14ac:dyDescent="0.2">
      <c r="B273" s="42"/>
      <c r="C273" s="42"/>
      <c r="D273" s="42"/>
      <c r="E273" s="64"/>
      <c r="F273" s="64"/>
      <c r="G273" s="42"/>
      <c r="P273" s="2" t="str">
        <f ca="1">IF(S273="Attività","Obiettivi generali",VLOOKUP(MID(S273,1,FIND(" ",S273)-1),Riferimenti!$BZ$2:$CE$41,5,0))</f>
        <v>Obiettivi generali</v>
      </c>
      <c r="Q273" s="2" t="str">
        <f ca="1">IF(S273="Attività","Obiettivi operativi",VLOOKUP(MID(S273,1,FIND(" ",S273)-1),Riferimenti!$BZ$2:$CE$41,6,0))</f>
        <v>Obiettivi operativi</v>
      </c>
      <c r="R273" s="2" t="str">
        <f ca="1">IF(S273="Attività","Linee Intervento",VLOOKUP(MID(S273,1,FIND(" ",S273)-1),Riferimenti!$BZ$2:$CE$41,3,0))</f>
        <v>Linee Intervento</v>
      </c>
      <c r="S273" s="2" t="str">
        <f ca="1">IF(T273="Output","Attività","A"&amp;MID(T273,1,FIND(".",T273)-1)&amp;" - "&amp;INDEX(Riferimenti!$BB$2:$BB$41,V273))</f>
        <v>Attività</v>
      </c>
      <c r="T273" s="2" t="str">
        <f ca="1">IF(OR(W273=FALSE,'Output Progetto'!U273=TRUE),"Output",'Output Progetto'!B273&amp;" - "&amp;'Output Progetto'!D273)</f>
        <v>Output</v>
      </c>
      <c r="U273" s="2" t="str">
        <f ca="1">IF(S273="Attività","Risultato Atteso",VLOOKUP(MID(S273,1,FIND(" ",S273)-1),Riferimenti!$BZ$2:$CE$41,4,0))</f>
        <v>Risultato Atteso</v>
      </c>
      <c r="V273" s="2">
        <f t="shared" si="4"/>
        <v>23</v>
      </c>
      <c r="W273" s="2" t="b">
        <f ca="1">IF(MID(VLOOKUP(MID("A"&amp;MID('Output Progetto'!B273&amp;" - "&amp;'Output Progetto'!D273,1,FIND(".",'Output Progetto'!B273&amp;" - "&amp;'Output Progetto'!D273)-1)&amp;" - "&amp;INDEX(Riferimenti!$BB$2:$BB$41,1),1,FIND(" ","A"&amp;MID('Output Progetto'!B273&amp;" - "&amp;'Output Progetto'!D273,1,FIND(".",'Output Progetto'!B273&amp;" - "&amp;'Output Progetto'!D273)-1)&amp;" - "&amp;INDEX(Riferimenti!$BB$2:$BB$41,1))-1),Riferimenti!$BZ$2:$CE$41,3,0),1,2)="LT",FALSE,TRUE)</f>
        <v>1</v>
      </c>
    </row>
    <row r="274" spans="2:23" ht="12.75" x14ac:dyDescent="0.2">
      <c r="B274" s="42"/>
      <c r="C274" s="42"/>
      <c r="D274" s="42"/>
      <c r="E274" s="64"/>
      <c r="F274" s="64"/>
      <c r="G274" s="42"/>
      <c r="P274" s="2" t="str">
        <f ca="1">IF(S274="Attività","Obiettivi generali",VLOOKUP(MID(S274,1,FIND(" ",S274)-1),Riferimenti!$BZ$2:$CE$41,5,0))</f>
        <v>Obiettivi generali</v>
      </c>
      <c r="Q274" s="2" t="str">
        <f ca="1">IF(S274="Attività","Obiettivi operativi",VLOOKUP(MID(S274,1,FIND(" ",S274)-1),Riferimenti!$BZ$2:$CE$41,6,0))</f>
        <v>Obiettivi operativi</v>
      </c>
      <c r="R274" s="2" t="str">
        <f ca="1">IF(S274="Attività","Linee Intervento",VLOOKUP(MID(S274,1,FIND(" ",S274)-1),Riferimenti!$BZ$2:$CE$41,3,0))</f>
        <v>Linee Intervento</v>
      </c>
      <c r="S274" s="2" t="str">
        <f ca="1">IF(T274="Output","Attività","A"&amp;MID(T274,1,FIND(".",T274)-1)&amp;" - "&amp;INDEX(Riferimenti!$BB$2:$BB$41,V274))</f>
        <v>Attività</v>
      </c>
      <c r="T274" s="2" t="str">
        <f ca="1">IF(OR(W274=FALSE,'Output Progetto'!U274=TRUE),"Output",'Output Progetto'!B274&amp;" - "&amp;'Output Progetto'!D274)</f>
        <v>Output</v>
      </c>
      <c r="U274" s="2" t="str">
        <f ca="1">IF(S274="Attività","Risultato Atteso",VLOOKUP(MID(S274,1,FIND(" ",S274)-1),Riferimenti!$BZ$2:$CE$41,4,0))</f>
        <v>Risultato Atteso</v>
      </c>
      <c r="V274" s="2">
        <f t="shared" si="4"/>
        <v>23</v>
      </c>
      <c r="W274" s="2" t="b">
        <f ca="1">IF(MID(VLOOKUP(MID("A"&amp;MID('Output Progetto'!B274&amp;" - "&amp;'Output Progetto'!D274,1,FIND(".",'Output Progetto'!B274&amp;" - "&amp;'Output Progetto'!D274)-1)&amp;" - "&amp;INDEX(Riferimenti!$BB$2:$BB$41,1),1,FIND(" ","A"&amp;MID('Output Progetto'!B274&amp;" - "&amp;'Output Progetto'!D274,1,FIND(".",'Output Progetto'!B274&amp;" - "&amp;'Output Progetto'!D274)-1)&amp;" - "&amp;INDEX(Riferimenti!$BB$2:$BB$41,1))-1),Riferimenti!$BZ$2:$CE$41,3,0),1,2)="LT",FALSE,TRUE)</f>
        <v>1</v>
      </c>
    </row>
    <row r="275" spans="2:23" ht="12.75" x14ac:dyDescent="0.2">
      <c r="B275" s="42"/>
      <c r="C275" s="42"/>
      <c r="D275" s="42"/>
      <c r="E275" s="64"/>
      <c r="F275" s="64"/>
      <c r="G275" s="42"/>
      <c r="P275" s="2" t="str">
        <f ca="1">IF(S275="Attività","Obiettivi generali",VLOOKUP(MID(S275,1,FIND(" ",S275)-1),Riferimenti!$BZ$2:$CE$41,5,0))</f>
        <v>Obiettivi generali</v>
      </c>
      <c r="Q275" s="2" t="str">
        <f ca="1">IF(S275="Attività","Obiettivi operativi",VLOOKUP(MID(S275,1,FIND(" ",S275)-1),Riferimenti!$BZ$2:$CE$41,6,0))</f>
        <v>Obiettivi operativi</v>
      </c>
      <c r="R275" s="2" t="str">
        <f ca="1">IF(S275="Attività","Linee Intervento",VLOOKUP(MID(S275,1,FIND(" ",S275)-1),Riferimenti!$BZ$2:$CE$41,3,0))</f>
        <v>Linee Intervento</v>
      </c>
      <c r="S275" s="2" t="str">
        <f ca="1">IF(T275="Output","Attività","A"&amp;MID(T275,1,FIND(".",T275)-1)&amp;" - "&amp;INDEX(Riferimenti!$BB$2:$BB$41,V275))</f>
        <v>Attività</v>
      </c>
      <c r="T275" s="2" t="str">
        <f ca="1">IF(OR(W275=FALSE,'Output Progetto'!U275=TRUE),"Output",'Output Progetto'!B275&amp;" - "&amp;'Output Progetto'!D275)</f>
        <v>Output</v>
      </c>
      <c r="U275" s="2" t="str">
        <f ca="1">IF(S275="Attività","Risultato Atteso",VLOOKUP(MID(S275,1,FIND(" ",S275)-1),Riferimenti!$BZ$2:$CE$41,4,0))</f>
        <v>Risultato Atteso</v>
      </c>
      <c r="V275" s="2">
        <f t="shared" si="4"/>
        <v>23</v>
      </c>
      <c r="W275" s="2" t="b">
        <f ca="1">IF(MID(VLOOKUP(MID("A"&amp;MID('Output Progetto'!B275&amp;" - "&amp;'Output Progetto'!D275,1,FIND(".",'Output Progetto'!B275&amp;" - "&amp;'Output Progetto'!D275)-1)&amp;" - "&amp;INDEX(Riferimenti!$BB$2:$BB$41,1),1,FIND(" ","A"&amp;MID('Output Progetto'!B275&amp;" - "&amp;'Output Progetto'!D275,1,FIND(".",'Output Progetto'!B275&amp;" - "&amp;'Output Progetto'!D275)-1)&amp;" - "&amp;INDEX(Riferimenti!$BB$2:$BB$41,1))-1),Riferimenti!$BZ$2:$CE$41,3,0),1,2)="LT",FALSE,TRUE)</f>
        <v>1</v>
      </c>
    </row>
    <row r="276" spans="2:23" ht="12.75" x14ac:dyDescent="0.2">
      <c r="B276" s="42"/>
      <c r="C276" s="42"/>
      <c r="D276" s="42"/>
      <c r="E276" s="64"/>
      <c r="F276" s="64"/>
      <c r="G276" s="42"/>
      <c r="P276" s="2" t="str">
        <f ca="1">IF(S276="Attività","Obiettivi generali",VLOOKUP(MID(S276,1,FIND(" ",S276)-1),Riferimenti!$BZ$2:$CE$41,5,0))</f>
        <v>Obiettivi generali</v>
      </c>
      <c r="Q276" s="2" t="str">
        <f ca="1">IF(S276="Attività","Obiettivi operativi",VLOOKUP(MID(S276,1,FIND(" ",S276)-1),Riferimenti!$BZ$2:$CE$41,6,0))</f>
        <v>Obiettivi operativi</v>
      </c>
      <c r="R276" s="2" t="str">
        <f ca="1">IF(S276="Attività","Linee Intervento",VLOOKUP(MID(S276,1,FIND(" ",S276)-1),Riferimenti!$BZ$2:$CE$41,3,0))</f>
        <v>Linee Intervento</v>
      </c>
      <c r="S276" s="2" t="str">
        <f ca="1">IF(T276="Output","Attività","A"&amp;MID(T276,1,FIND(".",T276)-1)&amp;" - "&amp;INDEX(Riferimenti!$BB$2:$BB$41,V276))</f>
        <v>Attività</v>
      </c>
      <c r="T276" s="2" t="str">
        <f ca="1">IF(OR(W276=FALSE,'Output Progetto'!U276=TRUE),"Output",'Output Progetto'!B276&amp;" - "&amp;'Output Progetto'!D276)</f>
        <v>Output</v>
      </c>
      <c r="U276" s="2" t="str">
        <f ca="1">IF(S276="Attività","Risultato Atteso",VLOOKUP(MID(S276,1,FIND(" ",S276)-1),Riferimenti!$BZ$2:$CE$41,4,0))</f>
        <v>Risultato Atteso</v>
      </c>
      <c r="V276" s="2">
        <f t="shared" si="4"/>
        <v>23</v>
      </c>
      <c r="W276" s="2" t="b">
        <f ca="1">IF(MID(VLOOKUP(MID("A"&amp;MID('Output Progetto'!B276&amp;" - "&amp;'Output Progetto'!D276,1,FIND(".",'Output Progetto'!B276&amp;" - "&amp;'Output Progetto'!D276)-1)&amp;" - "&amp;INDEX(Riferimenti!$BB$2:$BB$41,1),1,FIND(" ","A"&amp;MID('Output Progetto'!B276&amp;" - "&amp;'Output Progetto'!D276,1,FIND(".",'Output Progetto'!B276&amp;" - "&amp;'Output Progetto'!D276)-1)&amp;" - "&amp;INDEX(Riferimenti!$BB$2:$BB$41,1))-1),Riferimenti!$BZ$2:$CE$41,3,0),1,2)="LT",FALSE,TRUE)</f>
        <v>1</v>
      </c>
    </row>
    <row r="277" spans="2:23" ht="12.75" x14ac:dyDescent="0.2">
      <c r="B277" s="42"/>
      <c r="C277" s="42"/>
      <c r="D277" s="42"/>
      <c r="E277" s="64"/>
      <c r="F277" s="64"/>
      <c r="G277" s="42"/>
      <c r="P277" s="2" t="str">
        <f ca="1">IF(S277="Attività","Obiettivi generali",VLOOKUP(MID(S277,1,FIND(" ",S277)-1),Riferimenti!$BZ$2:$CE$41,5,0))</f>
        <v>Obiettivi generali</v>
      </c>
      <c r="Q277" s="2" t="str">
        <f ca="1">IF(S277="Attività","Obiettivi operativi",VLOOKUP(MID(S277,1,FIND(" ",S277)-1),Riferimenti!$BZ$2:$CE$41,6,0))</f>
        <v>Obiettivi operativi</v>
      </c>
      <c r="R277" s="2" t="str">
        <f ca="1">IF(S277="Attività","Linee Intervento",VLOOKUP(MID(S277,1,FIND(" ",S277)-1),Riferimenti!$BZ$2:$CE$41,3,0))</f>
        <v>Linee Intervento</v>
      </c>
      <c r="S277" s="2" t="str">
        <f ca="1">IF(T277="Output","Attività","A"&amp;MID(T277,1,FIND(".",T277)-1)&amp;" - "&amp;INDEX(Riferimenti!$BB$2:$BB$41,V277))</f>
        <v>Attività</v>
      </c>
      <c r="T277" s="2" t="str">
        <f ca="1">IF(OR(W277=FALSE,'Output Progetto'!U277=TRUE),"Output",'Output Progetto'!B277&amp;" - "&amp;'Output Progetto'!D277)</f>
        <v>Output</v>
      </c>
      <c r="U277" s="2" t="str">
        <f ca="1">IF(S277="Attività","Risultato Atteso",VLOOKUP(MID(S277,1,FIND(" ",S277)-1),Riferimenti!$BZ$2:$CE$41,4,0))</f>
        <v>Risultato Atteso</v>
      </c>
      <c r="V277" s="2">
        <f t="shared" ref="V277:V340" si="5">V265+1</f>
        <v>23</v>
      </c>
      <c r="W277" s="2" t="b">
        <f ca="1">IF(MID(VLOOKUP(MID("A"&amp;MID('Output Progetto'!B277&amp;" - "&amp;'Output Progetto'!D277,1,FIND(".",'Output Progetto'!B277&amp;" - "&amp;'Output Progetto'!D277)-1)&amp;" - "&amp;INDEX(Riferimenti!$BB$2:$BB$41,1),1,FIND(" ","A"&amp;MID('Output Progetto'!B277&amp;" - "&amp;'Output Progetto'!D277,1,FIND(".",'Output Progetto'!B277&amp;" - "&amp;'Output Progetto'!D277)-1)&amp;" - "&amp;INDEX(Riferimenti!$BB$2:$BB$41,1))-1),Riferimenti!$BZ$2:$CE$41,3,0),1,2)="LT",FALSE,TRUE)</f>
        <v>1</v>
      </c>
    </row>
    <row r="278" spans="2:23" ht="12.75" x14ac:dyDescent="0.2">
      <c r="B278" s="42"/>
      <c r="C278" s="42"/>
      <c r="D278" s="42"/>
      <c r="E278" s="64"/>
      <c r="F278" s="64"/>
      <c r="G278" s="42"/>
      <c r="P278" s="2" t="str">
        <f ca="1">IF(S278="Attività","Obiettivi generali",VLOOKUP(MID(S278,1,FIND(" ",S278)-1),Riferimenti!$BZ$2:$CE$41,5,0))</f>
        <v>Obiettivi generali</v>
      </c>
      <c r="Q278" s="2" t="str">
        <f ca="1">IF(S278="Attività","Obiettivi operativi",VLOOKUP(MID(S278,1,FIND(" ",S278)-1),Riferimenti!$BZ$2:$CE$41,6,0))</f>
        <v>Obiettivi operativi</v>
      </c>
      <c r="R278" s="2" t="str">
        <f ca="1">IF(S278="Attività","Linee Intervento",VLOOKUP(MID(S278,1,FIND(" ",S278)-1),Riferimenti!$BZ$2:$CE$41,3,0))</f>
        <v>Linee Intervento</v>
      </c>
      <c r="S278" s="2" t="str">
        <f ca="1">IF(T278="Output","Attività","A"&amp;MID(T278,1,FIND(".",T278)-1)&amp;" - "&amp;INDEX(Riferimenti!$BB$2:$BB$41,V278))</f>
        <v>Attività</v>
      </c>
      <c r="T278" s="2" t="str">
        <f ca="1">IF(OR(W278=FALSE,'Output Progetto'!U278=TRUE),"Output",'Output Progetto'!B278&amp;" - "&amp;'Output Progetto'!D278)</f>
        <v>Output</v>
      </c>
      <c r="U278" s="2" t="str">
        <f ca="1">IF(S278="Attività","Risultato Atteso",VLOOKUP(MID(S278,1,FIND(" ",S278)-1),Riferimenti!$BZ$2:$CE$41,4,0))</f>
        <v>Risultato Atteso</v>
      </c>
      <c r="V278" s="2">
        <f t="shared" si="5"/>
        <v>23</v>
      </c>
      <c r="W278" s="2" t="b">
        <f ca="1">IF(MID(VLOOKUP(MID("A"&amp;MID('Output Progetto'!B278&amp;" - "&amp;'Output Progetto'!D278,1,FIND(".",'Output Progetto'!B278&amp;" - "&amp;'Output Progetto'!D278)-1)&amp;" - "&amp;INDEX(Riferimenti!$BB$2:$BB$41,1),1,FIND(" ","A"&amp;MID('Output Progetto'!B278&amp;" - "&amp;'Output Progetto'!D278,1,FIND(".",'Output Progetto'!B278&amp;" - "&amp;'Output Progetto'!D278)-1)&amp;" - "&amp;INDEX(Riferimenti!$BB$2:$BB$41,1))-1),Riferimenti!$BZ$2:$CE$41,3,0),1,2)="LT",FALSE,TRUE)</f>
        <v>1</v>
      </c>
    </row>
    <row r="279" spans="2:23" ht="12.75" x14ac:dyDescent="0.2">
      <c r="B279" s="42"/>
      <c r="C279" s="42"/>
      <c r="D279" s="42"/>
      <c r="E279" s="64"/>
      <c r="F279" s="64"/>
      <c r="G279" s="42"/>
      <c r="P279" s="2" t="str">
        <f ca="1">IF(S279="Attività","Obiettivi generali",VLOOKUP(MID(S279,1,FIND(" ",S279)-1),Riferimenti!$BZ$2:$CE$41,5,0))</f>
        <v>Obiettivi generali</v>
      </c>
      <c r="Q279" s="2" t="str">
        <f ca="1">IF(S279="Attività","Obiettivi operativi",VLOOKUP(MID(S279,1,FIND(" ",S279)-1),Riferimenti!$BZ$2:$CE$41,6,0))</f>
        <v>Obiettivi operativi</v>
      </c>
      <c r="R279" s="2" t="str">
        <f ca="1">IF(S279="Attività","Linee Intervento",VLOOKUP(MID(S279,1,FIND(" ",S279)-1),Riferimenti!$BZ$2:$CE$41,3,0))</f>
        <v>Linee Intervento</v>
      </c>
      <c r="S279" s="2" t="str">
        <f ca="1">IF(T279="Output","Attività","A"&amp;MID(T279,1,FIND(".",T279)-1)&amp;" - "&amp;INDEX(Riferimenti!$BB$2:$BB$41,V279))</f>
        <v>Attività</v>
      </c>
      <c r="T279" s="2" t="str">
        <f ca="1">IF(OR(W279=FALSE,'Output Progetto'!U279=TRUE),"Output",'Output Progetto'!B279&amp;" - "&amp;'Output Progetto'!D279)</f>
        <v>Output</v>
      </c>
      <c r="U279" s="2" t="str">
        <f ca="1">IF(S279="Attività","Risultato Atteso",VLOOKUP(MID(S279,1,FIND(" ",S279)-1),Riferimenti!$BZ$2:$CE$41,4,0))</f>
        <v>Risultato Atteso</v>
      </c>
      <c r="V279" s="2">
        <f t="shared" si="5"/>
        <v>23</v>
      </c>
      <c r="W279" s="2" t="b">
        <f ca="1">IF(MID(VLOOKUP(MID("A"&amp;MID('Output Progetto'!B279&amp;" - "&amp;'Output Progetto'!D279,1,FIND(".",'Output Progetto'!B279&amp;" - "&amp;'Output Progetto'!D279)-1)&amp;" - "&amp;INDEX(Riferimenti!$BB$2:$BB$41,1),1,FIND(" ","A"&amp;MID('Output Progetto'!B279&amp;" - "&amp;'Output Progetto'!D279,1,FIND(".",'Output Progetto'!B279&amp;" - "&amp;'Output Progetto'!D279)-1)&amp;" - "&amp;INDEX(Riferimenti!$BB$2:$BB$41,1))-1),Riferimenti!$BZ$2:$CE$41,3,0),1,2)="LT",FALSE,TRUE)</f>
        <v>1</v>
      </c>
    </row>
    <row r="280" spans="2:23" ht="12.75" x14ac:dyDescent="0.2">
      <c r="B280" s="42"/>
      <c r="C280" s="42"/>
      <c r="D280" s="42"/>
      <c r="E280" s="64"/>
      <c r="F280" s="64"/>
      <c r="G280" s="42"/>
      <c r="P280" s="2" t="str">
        <f ca="1">IF(S280="Attività","Obiettivi generali",VLOOKUP(MID(S280,1,FIND(" ",S280)-1),Riferimenti!$BZ$2:$CE$41,5,0))</f>
        <v>Obiettivi generali</v>
      </c>
      <c r="Q280" s="2" t="str">
        <f ca="1">IF(S280="Attività","Obiettivi operativi",VLOOKUP(MID(S280,1,FIND(" ",S280)-1),Riferimenti!$BZ$2:$CE$41,6,0))</f>
        <v>Obiettivi operativi</v>
      </c>
      <c r="R280" s="2" t="str">
        <f ca="1">IF(S280="Attività","Linee Intervento",VLOOKUP(MID(S280,1,FIND(" ",S280)-1),Riferimenti!$BZ$2:$CE$41,3,0))</f>
        <v>Linee Intervento</v>
      </c>
      <c r="S280" s="2" t="str">
        <f ca="1">IF(T280="Output","Attività","A"&amp;MID(T280,1,FIND(".",T280)-1)&amp;" - "&amp;INDEX(Riferimenti!$BB$2:$BB$41,V280))</f>
        <v>Attività</v>
      </c>
      <c r="T280" s="2" t="str">
        <f ca="1">IF(OR(W280=FALSE,'Output Progetto'!U280=TRUE),"Output",'Output Progetto'!B280&amp;" - "&amp;'Output Progetto'!D280)</f>
        <v>Output</v>
      </c>
      <c r="U280" s="2" t="str">
        <f ca="1">IF(S280="Attività","Risultato Atteso",VLOOKUP(MID(S280,1,FIND(" ",S280)-1),Riferimenti!$BZ$2:$CE$41,4,0))</f>
        <v>Risultato Atteso</v>
      </c>
      <c r="V280" s="2">
        <f t="shared" si="5"/>
        <v>23</v>
      </c>
      <c r="W280" s="2" t="b">
        <f ca="1">IF(MID(VLOOKUP(MID("A"&amp;MID('Output Progetto'!B280&amp;" - "&amp;'Output Progetto'!D280,1,FIND(".",'Output Progetto'!B280&amp;" - "&amp;'Output Progetto'!D280)-1)&amp;" - "&amp;INDEX(Riferimenti!$BB$2:$BB$41,1),1,FIND(" ","A"&amp;MID('Output Progetto'!B280&amp;" - "&amp;'Output Progetto'!D280,1,FIND(".",'Output Progetto'!B280&amp;" - "&amp;'Output Progetto'!D280)-1)&amp;" - "&amp;INDEX(Riferimenti!$BB$2:$BB$41,1))-1),Riferimenti!$BZ$2:$CE$41,3,0),1,2)="LT",FALSE,TRUE)</f>
        <v>1</v>
      </c>
    </row>
    <row r="281" spans="2:23" ht="12.75" x14ac:dyDescent="0.2">
      <c r="B281" s="42"/>
      <c r="C281" s="42"/>
      <c r="D281" s="42"/>
      <c r="E281" s="64"/>
      <c r="F281" s="64"/>
      <c r="G281" s="42"/>
      <c r="P281" s="2" t="str">
        <f ca="1">IF(S281="Attività","Obiettivi generali",VLOOKUP(MID(S281,1,FIND(" ",S281)-1),Riferimenti!$BZ$2:$CE$41,5,0))</f>
        <v>Obiettivi generali</v>
      </c>
      <c r="Q281" s="2" t="str">
        <f ca="1">IF(S281="Attività","Obiettivi operativi",VLOOKUP(MID(S281,1,FIND(" ",S281)-1),Riferimenti!$BZ$2:$CE$41,6,0))</f>
        <v>Obiettivi operativi</v>
      </c>
      <c r="R281" s="2" t="str">
        <f ca="1">IF(S281="Attività","Linee Intervento",VLOOKUP(MID(S281,1,FIND(" ",S281)-1),Riferimenti!$BZ$2:$CE$41,3,0))</f>
        <v>Linee Intervento</v>
      </c>
      <c r="S281" s="2" t="str">
        <f ca="1">IF(T281="Output","Attività","A"&amp;MID(T281,1,FIND(".",T281)-1)&amp;" - "&amp;INDEX(Riferimenti!$BB$2:$BB$41,V281))</f>
        <v>Attività</v>
      </c>
      <c r="T281" s="2" t="str">
        <f ca="1">IF(OR(W281=FALSE,'Output Progetto'!U281=TRUE),"Output",'Output Progetto'!B281&amp;" - "&amp;'Output Progetto'!D281)</f>
        <v>Output</v>
      </c>
      <c r="U281" s="2" t="str">
        <f ca="1">IF(S281="Attività","Risultato Atteso",VLOOKUP(MID(S281,1,FIND(" ",S281)-1),Riferimenti!$BZ$2:$CE$41,4,0))</f>
        <v>Risultato Atteso</v>
      </c>
      <c r="V281" s="2">
        <f t="shared" si="5"/>
        <v>23</v>
      </c>
      <c r="W281" s="2" t="b">
        <f ca="1">IF(MID(VLOOKUP(MID("A"&amp;MID('Output Progetto'!B281&amp;" - "&amp;'Output Progetto'!D281,1,FIND(".",'Output Progetto'!B281&amp;" - "&amp;'Output Progetto'!D281)-1)&amp;" - "&amp;INDEX(Riferimenti!$BB$2:$BB$41,1),1,FIND(" ","A"&amp;MID('Output Progetto'!B281&amp;" - "&amp;'Output Progetto'!D281,1,FIND(".",'Output Progetto'!B281&amp;" - "&amp;'Output Progetto'!D281)-1)&amp;" - "&amp;INDEX(Riferimenti!$BB$2:$BB$41,1))-1),Riferimenti!$BZ$2:$CE$41,3,0),1,2)="LT",FALSE,TRUE)</f>
        <v>1</v>
      </c>
    </row>
    <row r="282" spans="2:23" ht="12.75" x14ac:dyDescent="0.2">
      <c r="B282" s="42"/>
      <c r="C282" s="42"/>
      <c r="D282" s="42"/>
      <c r="E282" s="64"/>
      <c r="F282" s="64"/>
      <c r="G282" s="42"/>
      <c r="P282" s="2" t="str">
        <f ca="1">IF(S282="Attività","Obiettivi generali",VLOOKUP(MID(S282,1,FIND(" ",S282)-1),Riferimenti!$BZ$2:$CE$41,5,0))</f>
        <v>Obiettivi generali</v>
      </c>
      <c r="Q282" s="2" t="str">
        <f ca="1">IF(S282="Attività","Obiettivi operativi",VLOOKUP(MID(S282,1,FIND(" ",S282)-1),Riferimenti!$BZ$2:$CE$41,6,0))</f>
        <v>Obiettivi operativi</v>
      </c>
      <c r="R282" s="2" t="str">
        <f ca="1">IF(S282="Attività","Linee Intervento",VLOOKUP(MID(S282,1,FIND(" ",S282)-1),Riferimenti!$BZ$2:$CE$41,3,0))</f>
        <v>Linee Intervento</v>
      </c>
      <c r="S282" s="2" t="str">
        <f ca="1">IF(T282="Output","Attività","A"&amp;MID(T282,1,FIND(".",T282)-1)&amp;" - "&amp;INDEX(Riferimenti!$BB$2:$BB$41,V282))</f>
        <v>Attività</v>
      </c>
      <c r="T282" s="2" t="str">
        <f ca="1">IF(OR(W282=FALSE,'Output Progetto'!U282=TRUE),"Output",'Output Progetto'!B282&amp;" - "&amp;'Output Progetto'!D282)</f>
        <v>Output</v>
      </c>
      <c r="U282" s="2" t="str">
        <f ca="1">IF(S282="Attività","Risultato Atteso",VLOOKUP(MID(S282,1,FIND(" ",S282)-1),Riferimenti!$BZ$2:$CE$41,4,0))</f>
        <v>Risultato Atteso</v>
      </c>
      <c r="V282" s="2">
        <f t="shared" si="5"/>
        <v>23</v>
      </c>
      <c r="W282" s="2" t="b">
        <f ca="1">IF(MID(VLOOKUP(MID("A"&amp;MID('Output Progetto'!B282&amp;" - "&amp;'Output Progetto'!D282,1,FIND(".",'Output Progetto'!B282&amp;" - "&amp;'Output Progetto'!D282)-1)&amp;" - "&amp;INDEX(Riferimenti!$BB$2:$BB$41,1),1,FIND(" ","A"&amp;MID('Output Progetto'!B282&amp;" - "&amp;'Output Progetto'!D282,1,FIND(".",'Output Progetto'!B282&amp;" - "&amp;'Output Progetto'!D282)-1)&amp;" - "&amp;INDEX(Riferimenti!$BB$2:$BB$41,1))-1),Riferimenti!$BZ$2:$CE$41,3,0),1,2)="LT",FALSE,TRUE)</f>
        <v>1</v>
      </c>
    </row>
    <row r="283" spans="2:23" ht="12.75" x14ac:dyDescent="0.2">
      <c r="B283" s="42"/>
      <c r="C283" s="42"/>
      <c r="D283" s="42"/>
      <c r="E283" s="64"/>
      <c r="F283" s="64"/>
      <c r="G283" s="42"/>
      <c r="P283" s="2" t="str">
        <f ca="1">IF(S283="Attività","Obiettivi generali",VLOOKUP(MID(S283,1,FIND(" ",S283)-1),Riferimenti!$BZ$2:$CE$41,5,0))</f>
        <v>Obiettivi generali</v>
      </c>
      <c r="Q283" s="2" t="str">
        <f ca="1">IF(S283="Attività","Obiettivi operativi",VLOOKUP(MID(S283,1,FIND(" ",S283)-1),Riferimenti!$BZ$2:$CE$41,6,0))</f>
        <v>Obiettivi operativi</v>
      </c>
      <c r="R283" s="2" t="str">
        <f ca="1">IF(S283="Attività","Linee Intervento",VLOOKUP(MID(S283,1,FIND(" ",S283)-1),Riferimenti!$BZ$2:$CE$41,3,0))</f>
        <v>Linee Intervento</v>
      </c>
      <c r="S283" s="2" t="str">
        <f ca="1">IF(T283="Output","Attività","A"&amp;MID(T283,1,FIND(".",T283)-1)&amp;" - "&amp;INDEX(Riferimenti!$BB$2:$BB$41,V283))</f>
        <v>Attività</v>
      </c>
      <c r="T283" s="2" t="str">
        <f ca="1">IF(OR(W283=FALSE,'Output Progetto'!U283=TRUE),"Output",'Output Progetto'!B283&amp;" - "&amp;'Output Progetto'!D283)</f>
        <v>Output</v>
      </c>
      <c r="U283" s="2" t="str">
        <f ca="1">IF(S283="Attività","Risultato Atteso",VLOOKUP(MID(S283,1,FIND(" ",S283)-1),Riferimenti!$BZ$2:$CE$41,4,0))</f>
        <v>Risultato Atteso</v>
      </c>
      <c r="V283" s="2">
        <f t="shared" si="5"/>
        <v>23</v>
      </c>
      <c r="W283" s="2" t="b">
        <f ca="1">IF(MID(VLOOKUP(MID("A"&amp;MID('Output Progetto'!B283&amp;" - "&amp;'Output Progetto'!D283,1,FIND(".",'Output Progetto'!B283&amp;" - "&amp;'Output Progetto'!D283)-1)&amp;" - "&amp;INDEX(Riferimenti!$BB$2:$BB$41,1),1,FIND(" ","A"&amp;MID('Output Progetto'!B283&amp;" - "&amp;'Output Progetto'!D283,1,FIND(".",'Output Progetto'!B283&amp;" - "&amp;'Output Progetto'!D283)-1)&amp;" - "&amp;INDEX(Riferimenti!$BB$2:$BB$41,1))-1),Riferimenti!$BZ$2:$CE$41,3,0),1,2)="LT",FALSE,TRUE)</f>
        <v>1</v>
      </c>
    </row>
    <row r="284" spans="2:23" ht="12.75" x14ac:dyDescent="0.2">
      <c r="B284" s="42"/>
      <c r="C284" s="42"/>
      <c r="D284" s="42"/>
      <c r="E284" s="64"/>
      <c r="F284" s="64"/>
      <c r="G284" s="42"/>
      <c r="P284" s="2" t="str">
        <f ca="1">IF(S284="Attività","Obiettivi generali",VLOOKUP(MID(S284,1,FIND(" ",S284)-1),Riferimenti!$BZ$2:$CE$41,5,0))</f>
        <v>Obiettivi generali</v>
      </c>
      <c r="Q284" s="2" t="str">
        <f ca="1">IF(S284="Attività","Obiettivi operativi",VLOOKUP(MID(S284,1,FIND(" ",S284)-1),Riferimenti!$BZ$2:$CE$41,6,0))</f>
        <v>Obiettivi operativi</v>
      </c>
      <c r="R284" s="2" t="str">
        <f ca="1">IF(S284="Attività","Linee Intervento",VLOOKUP(MID(S284,1,FIND(" ",S284)-1),Riferimenti!$BZ$2:$CE$41,3,0))</f>
        <v>Linee Intervento</v>
      </c>
      <c r="S284" s="2" t="str">
        <f ca="1">IF(T284="Output","Attività","A"&amp;MID(T284,1,FIND(".",T284)-1)&amp;" - "&amp;INDEX(Riferimenti!$BB$2:$BB$41,V284))</f>
        <v>Attività</v>
      </c>
      <c r="T284" s="2" t="str">
        <f ca="1">IF(OR(W284=FALSE,'Output Progetto'!U284=TRUE),"Output",'Output Progetto'!B284&amp;" - "&amp;'Output Progetto'!D284)</f>
        <v>Output</v>
      </c>
      <c r="U284" s="2" t="str">
        <f ca="1">IF(S284="Attività","Risultato Atteso",VLOOKUP(MID(S284,1,FIND(" ",S284)-1),Riferimenti!$BZ$2:$CE$41,4,0))</f>
        <v>Risultato Atteso</v>
      </c>
      <c r="V284" s="2">
        <f t="shared" si="5"/>
        <v>24</v>
      </c>
      <c r="W284" s="2" t="b">
        <f ca="1">IF(MID(VLOOKUP(MID("A"&amp;MID('Output Progetto'!B284&amp;" - "&amp;'Output Progetto'!D284,1,FIND(".",'Output Progetto'!B284&amp;" - "&amp;'Output Progetto'!D284)-1)&amp;" - "&amp;INDEX(Riferimenti!$BB$2:$BB$41,1),1,FIND(" ","A"&amp;MID('Output Progetto'!B284&amp;" - "&amp;'Output Progetto'!D284,1,FIND(".",'Output Progetto'!B284&amp;" - "&amp;'Output Progetto'!D284)-1)&amp;" - "&amp;INDEX(Riferimenti!$BB$2:$BB$41,1))-1),Riferimenti!$BZ$2:$CE$41,3,0),1,2)="LT",FALSE,TRUE)</f>
        <v>1</v>
      </c>
    </row>
    <row r="285" spans="2:23" ht="12.75" x14ac:dyDescent="0.2">
      <c r="B285" s="42"/>
      <c r="C285" s="42"/>
      <c r="D285" s="42"/>
      <c r="E285" s="64"/>
      <c r="F285" s="64"/>
      <c r="G285" s="42"/>
      <c r="P285" s="2" t="str">
        <f ca="1">IF(S285="Attività","Obiettivi generali",VLOOKUP(MID(S285,1,FIND(" ",S285)-1),Riferimenti!$BZ$2:$CE$41,5,0))</f>
        <v>Obiettivi generali</v>
      </c>
      <c r="Q285" s="2" t="str">
        <f ca="1">IF(S285="Attività","Obiettivi operativi",VLOOKUP(MID(S285,1,FIND(" ",S285)-1),Riferimenti!$BZ$2:$CE$41,6,0))</f>
        <v>Obiettivi operativi</v>
      </c>
      <c r="R285" s="2" t="str">
        <f ca="1">IF(S285="Attività","Linee Intervento",VLOOKUP(MID(S285,1,FIND(" ",S285)-1),Riferimenti!$BZ$2:$CE$41,3,0))</f>
        <v>Linee Intervento</v>
      </c>
      <c r="S285" s="2" t="str">
        <f ca="1">IF(T285="Output","Attività","A"&amp;MID(T285,1,FIND(".",T285)-1)&amp;" - "&amp;INDEX(Riferimenti!$BB$2:$BB$41,V285))</f>
        <v>Attività</v>
      </c>
      <c r="T285" s="2" t="str">
        <f ca="1">IF(OR(W285=FALSE,'Output Progetto'!U285=TRUE),"Output",'Output Progetto'!B285&amp;" - "&amp;'Output Progetto'!D285)</f>
        <v>Output</v>
      </c>
      <c r="U285" s="2" t="str">
        <f ca="1">IF(S285="Attività","Risultato Atteso",VLOOKUP(MID(S285,1,FIND(" ",S285)-1),Riferimenti!$BZ$2:$CE$41,4,0))</f>
        <v>Risultato Atteso</v>
      </c>
      <c r="V285" s="2">
        <f t="shared" si="5"/>
        <v>24</v>
      </c>
      <c r="W285" s="2" t="b">
        <f ca="1">IF(MID(VLOOKUP(MID("A"&amp;MID('Output Progetto'!B285&amp;" - "&amp;'Output Progetto'!D285,1,FIND(".",'Output Progetto'!B285&amp;" - "&amp;'Output Progetto'!D285)-1)&amp;" - "&amp;INDEX(Riferimenti!$BB$2:$BB$41,1),1,FIND(" ","A"&amp;MID('Output Progetto'!B285&amp;" - "&amp;'Output Progetto'!D285,1,FIND(".",'Output Progetto'!B285&amp;" - "&amp;'Output Progetto'!D285)-1)&amp;" - "&amp;INDEX(Riferimenti!$BB$2:$BB$41,1))-1),Riferimenti!$BZ$2:$CE$41,3,0),1,2)="LT",FALSE,TRUE)</f>
        <v>1</v>
      </c>
    </row>
    <row r="286" spans="2:23" ht="12.75" x14ac:dyDescent="0.2">
      <c r="B286" s="42"/>
      <c r="C286" s="42"/>
      <c r="D286" s="42"/>
      <c r="E286" s="64"/>
      <c r="F286" s="64"/>
      <c r="G286" s="42"/>
      <c r="P286" s="2" t="str">
        <f ca="1">IF(S286="Attività","Obiettivi generali",VLOOKUP(MID(S286,1,FIND(" ",S286)-1),Riferimenti!$BZ$2:$CE$41,5,0))</f>
        <v>Obiettivi generali</v>
      </c>
      <c r="Q286" s="2" t="str">
        <f ca="1">IF(S286="Attività","Obiettivi operativi",VLOOKUP(MID(S286,1,FIND(" ",S286)-1),Riferimenti!$BZ$2:$CE$41,6,0))</f>
        <v>Obiettivi operativi</v>
      </c>
      <c r="R286" s="2" t="str">
        <f ca="1">IF(S286="Attività","Linee Intervento",VLOOKUP(MID(S286,1,FIND(" ",S286)-1),Riferimenti!$BZ$2:$CE$41,3,0))</f>
        <v>Linee Intervento</v>
      </c>
      <c r="S286" s="2" t="str">
        <f ca="1">IF(T286="Output","Attività","A"&amp;MID(T286,1,FIND(".",T286)-1)&amp;" - "&amp;INDEX(Riferimenti!$BB$2:$BB$41,V286))</f>
        <v>Attività</v>
      </c>
      <c r="T286" s="2" t="str">
        <f ca="1">IF(OR(W286=FALSE,'Output Progetto'!U286=TRUE),"Output",'Output Progetto'!B286&amp;" - "&amp;'Output Progetto'!D286)</f>
        <v>Output</v>
      </c>
      <c r="U286" s="2" t="str">
        <f ca="1">IF(S286="Attività","Risultato Atteso",VLOOKUP(MID(S286,1,FIND(" ",S286)-1),Riferimenti!$BZ$2:$CE$41,4,0))</f>
        <v>Risultato Atteso</v>
      </c>
      <c r="V286" s="2">
        <f t="shared" si="5"/>
        <v>24</v>
      </c>
      <c r="W286" s="2" t="b">
        <f ca="1">IF(MID(VLOOKUP(MID("A"&amp;MID('Output Progetto'!B286&amp;" - "&amp;'Output Progetto'!D286,1,FIND(".",'Output Progetto'!B286&amp;" - "&amp;'Output Progetto'!D286)-1)&amp;" - "&amp;INDEX(Riferimenti!$BB$2:$BB$41,1),1,FIND(" ","A"&amp;MID('Output Progetto'!B286&amp;" - "&amp;'Output Progetto'!D286,1,FIND(".",'Output Progetto'!B286&amp;" - "&amp;'Output Progetto'!D286)-1)&amp;" - "&amp;INDEX(Riferimenti!$BB$2:$BB$41,1))-1),Riferimenti!$BZ$2:$CE$41,3,0),1,2)="LT",FALSE,TRUE)</f>
        <v>1</v>
      </c>
    </row>
    <row r="287" spans="2:23" ht="12.75" x14ac:dyDescent="0.2">
      <c r="B287" s="42"/>
      <c r="C287" s="42"/>
      <c r="D287" s="42"/>
      <c r="E287" s="64"/>
      <c r="F287" s="64"/>
      <c r="G287" s="42"/>
      <c r="P287" s="2" t="str">
        <f ca="1">IF(S287="Attività","Obiettivi generali",VLOOKUP(MID(S287,1,FIND(" ",S287)-1),Riferimenti!$BZ$2:$CE$41,5,0))</f>
        <v>Obiettivi generali</v>
      </c>
      <c r="Q287" s="2" t="str">
        <f ca="1">IF(S287="Attività","Obiettivi operativi",VLOOKUP(MID(S287,1,FIND(" ",S287)-1),Riferimenti!$BZ$2:$CE$41,6,0))</f>
        <v>Obiettivi operativi</v>
      </c>
      <c r="R287" s="2" t="str">
        <f ca="1">IF(S287="Attività","Linee Intervento",VLOOKUP(MID(S287,1,FIND(" ",S287)-1),Riferimenti!$BZ$2:$CE$41,3,0))</f>
        <v>Linee Intervento</v>
      </c>
      <c r="S287" s="2" t="str">
        <f ca="1">IF(T287="Output","Attività","A"&amp;MID(T287,1,FIND(".",T287)-1)&amp;" - "&amp;INDEX(Riferimenti!$BB$2:$BB$41,V287))</f>
        <v>Attività</v>
      </c>
      <c r="T287" s="2" t="str">
        <f ca="1">IF(OR(W287=FALSE,'Output Progetto'!U287=TRUE),"Output",'Output Progetto'!B287&amp;" - "&amp;'Output Progetto'!D287)</f>
        <v>Output</v>
      </c>
      <c r="U287" s="2" t="str">
        <f ca="1">IF(S287="Attività","Risultato Atteso",VLOOKUP(MID(S287,1,FIND(" ",S287)-1),Riferimenti!$BZ$2:$CE$41,4,0))</f>
        <v>Risultato Atteso</v>
      </c>
      <c r="V287" s="2">
        <f t="shared" si="5"/>
        <v>24</v>
      </c>
      <c r="W287" s="2" t="b">
        <f ca="1">IF(MID(VLOOKUP(MID("A"&amp;MID('Output Progetto'!B287&amp;" - "&amp;'Output Progetto'!D287,1,FIND(".",'Output Progetto'!B287&amp;" - "&amp;'Output Progetto'!D287)-1)&amp;" - "&amp;INDEX(Riferimenti!$BB$2:$BB$41,1),1,FIND(" ","A"&amp;MID('Output Progetto'!B287&amp;" - "&amp;'Output Progetto'!D287,1,FIND(".",'Output Progetto'!B287&amp;" - "&amp;'Output Progetto'!D287)-1)&amp;" - "&amp;INDEX(Riferimenti!$BB$2:$BB$41,1))-1),Riferimenti!$BZ$2:$CE$41,3,0),1,2)="LT",FALSE,TRUE)</f>
        <v>1</v>
      </c>
    </row>
    <row r="288" spans="2:23" ht="12.75" x14ac:dyDescent="0.2">
      <c r="B288" s="42"/>
      <c r="C288" s="42"/>
      <c r="D288" s="42"/>
      <c r="E288" s="64"/>
      <c r="F288" s="64"/>
      <c r="G288" s="42"/>
      <c r="P288" s="2" t="str">
        <f ca="1">IF(S288="Attività","Obiettivi generali",VLOOKUP(MID(S288,1,FIND(" ",S288)-1),Riferimenti!$BZ$2:$CE$41,5,0))</f>
        <v>Obiettivi generali</v>
      </c>
      <c r="Q288" s="2" t="str">
        <f ca="1">IF(S288="Attività","Obiettivi operativi",VLOOKUP(MID(S288,1,FIND(" ",S288)-1),Riferimenti!$BZ$2:$CE$41,6,0))</f>
        <v>Obiettivi operativi</v>
      </c>
      <c r="R288" s="2" t="str">
        <f ca="1">IF(S288="Attività","Linee Intervento",VLOOKUP(MID(S288,1,FIND(" ",S288)-1),Riferimenti!$BZ$2:$CE$41,3,0))</f>
        <v>Linee Intervento</v>
      </c>
      <c r="S288" s="2" t="str">
        <f ca="1">IF(T288="Output","Attività","A"&amp;MID(T288,1,FIND(".",T288)-1)&amp;" - "&amp;INDEX(Riferimenti!$BB$2:$BB$41,V288))</f>
        <v>Attività</v>
      </c>
      <c r="T288" s="2" t="str">
        <f ca="1">IF(OR(W288=FALSE,'Output Progetto'!U288=TRUE),"Output",'Output Progetto'!B288&amp;" - "&amp;'Output Progetto'!D288)</f>
        <v>Output</v>
      </c>
      <c r="U288" s="2" t="str">
        <f ca="1">IF(S288="Attività","Risultato Atteso",VLOOKUP(MID(S288,1,FIND(" ",S288)-1),Riferimenti!$BZ$2:$CE$41,4,0))</f>
        <v>Risultato Atteso</v>
      </c>
      <c r="V288" s="2">
        <f t="shared" si="5"/>
        <v>24</v>
      </c>
      <c r="W288" s="2" t="b">
        <f ca="1">IF(MID(VLOOKUP(MID("A"&amp;MID('Output Progetto'!B288&amp;" - "&amp;'Output Progetto'!D288,1,FIND(".",'Output Progetto'!B288&amp;" - "&amp;'Output Progetto'!D288)-1)&amp;" - "&amp;INDEX(Riferimenti!$BB$2:$BB$41,1),1,FIND(" ","A"&amp;MID('Output Progetto'!B288&amp;" - "&amp;'Output Progetto'!D288,1,FIND(".",'Output Progetto'!B288&amp;" - "&amp;'Output Progetto'!D288)-1)&amp;" - "&amp;INDEX(Riferimenti!$BB$2:$BB$41,1))-1),Riferimenti!$BZ$2:$CE$41,3,0),1,2)="LT",FALSE,TRUE)</f>
        <v>1</v>
      </c>
    </row>
    <row r="289" spans="2:23" ht="12.75" x14ac:dyDescent="0.2">
      <c r="B289" s="42"/>
      <c r="C289" s="42"/>
      <c r="D289" s="42"/>
      <c r="E289" s="64"/>
      <c r="F289" s="64"/>
      <c r="G289" s="42"/>
      <c r="P289" s="2" t="str">
        <f ca="1">IF(S289="Attività","Obiettivi generali",VLOOKUP(MID(S289,1,FIND(" ",S289)-1),Riferimenti!$BZ$2:$CE$41,5,0))</f>
        <v>Obiettivi generali</v>
      </c>
      <c r="Q289" s="2" t="str">
        <f ca="1">IF(S289="Attività","Obiettivi operativi",VLOOKUP(MID(S289,1,FIND(" ",S289)-1),Riferimenti!$BZ$2:$CE$41,6,0))</f>
        <v>Obiettivi operativi</v>
      </c>
      <c r="R289" s="2" t="str">
        <f ca="1">IF(S289="Attività","Linee Intervento",VLOOKUP(MID(S289,1,FIND(" ",S289)-1),Riferimenti!$BZ$2:$CE$41,3,0))</f>
        <v>Linee Intervento</v>
      </c>
      <c r="S289" s="2" t="str">
        <f ca="1">IF(T289="Output","Attività","A"&amp;MID(T289,1,FIND(".",T289)-1)&amp;" - "&amp;INDEX(Riferimenti!$BB$2:$BB$41,V289))</f>
        <v>Attività</v>
      </c>
      <c r="T289" s="2" t="str">
        <f ca="1">IF(OR(W289=FALSE,'Output Progetto'!U289=TRUE),"Output",'Output Progetto'!B289&amp;" - "&amp;'Output Progetto'!D289)</f>
        <v>Output</v>
      </c>
      <c r="U289" s="2" t="str">
        <f ca="1">IF(S289="Attività","Risultato Atteso",VLOOKUP(MID(S289,1,FIND(" ",S289)-1),Riferimenti!$BZ$2:$CE$41,4,0))</f>
        <v>Risultato Atteso</v>
      </c>
      <c r="V289" s="2">
        <f t="shared" si="5"/>
        <v>24</v>
      </c>
      <c r="W289" s="2" t="b">
        <f ca="1">IF(MID(VLOOKUP(MID("A"&amp;MID('Output Progetto'!B289&amp;" - "&amp;'Output Progetto'!D289,1,FIND(".",'Output Progetto'!B289&amp;" - "&amp;'Output Progetto'!D289)-1)&amp;" - "&amp;INDEX(Riferimenti!$BB$2:$BB$41,1),1,FIND(" ","A"&amp;MID('Output Progetto'!B289&amp;" - "&amp;'Output Progetto'!D289,1,FIND(".",'Output Progetto'!B289&amp;" - "&amp;'Output Progetto'!D289)-1)&amp;" - "&amp;INDEX(Riferimenti!$BB$2:$BB$41,1))-1),Riferimenti!$BZ$2:$CE$41,3,0),1,2)="LT",FALSE,TRUE)</f>
        <v>1</v>
      </c>
    </row>
    <row r="290" spans="2:23" ht="12.75" x14ac:dyDescent="0.2">
      <c r="B290" s="42"/>
      <c r="C290" s="42"/>
      <c r="D290" s="42"/>
      <c r="E290" s="64"/>
      <c r="F290" s="64"/>
      <c r="G290" s="42"/>
      <c r="P290" s="2" t="str">
        <f ca="1">IF(S290="Attività","Obiettivi generali",VLOOKUP(MID(S290,1,FIND(" ",S290)-1),Riferimenti!$BZ$2:$CE$41,5,0))</f>
        <v>Obiettivi generali</v>
      </c>
      <c r="Q290" s="2" t="str">
        <f ca="1">IF(S290="Attività","Obiettivi operativi",VLOOKUP(MID(S290,1,FIND(" ",S290)-1),Riferimenti!$BZ$2:$CE$41,6,0))</f>
        <v>Obiettivi operativi</v>
      </c>
      <c r="R290" s="2" t="str">
        <f ca="1">IF(S290="Attività","Linee Intervento",VLOOKUP(MID(S290,1,FIND(" ",S290)-1),Riferimenti!$BZ$2:$CE$41,3,0))</f>
        <v>Linee Intervento</v>
      </c>
      <c r="S290" s="2" t="str">
        <f ca="1">IF(T290="Output","Attività","A"&amp;MID(T290,1,FIND(".",T290)-1)&amp;" - "&amp;INDEX(Riferimenti!$BB$2:$BB$41,V290))</f>
        <v>Attività</v>
      </c>
      <c r="T290" s="2" t="str">
        <f ca="1">IF(OR(W290=FALSE,'Output Progetto'!U290=TRUE),"Output",'Output Progetto'!B290&amp;" - "&amp;'Output Progetto'!D290)</f>
        <v>Output</v>
      </c>
      <c r="U290" s="2" t="str">
        <f ca="1">IF(S290="Attività","Risultato Atteso",VLOOKUP(MID(S290,1,FIND(" ",S290)-1),Riferimenti!$BZ$2:$CE$41,4,0))</f>
        <v>Risultato Atteso</v>
      </c>
      <c r="V290" s="2">
        <f t="shared" si="5"/>
        <v>24</v>
      </c>
      <c r="W290" s="2" t="b">
        <f ca="1">IF(MID(VLOOKUP(MID("A"&amp;MID('Output Progetto'!B290&amp;" - "&amp;'Output Progetto'!D290,1,FIND(".",'Output Progetto'!B290&amp;" - "&amp;'Output Progetto'!D290)-1)&amp;" - "&amp;INDEX(Riferimenti!$BB$2:$BB$41,1),1,FIND(" ","A"&amp;MID('Output Progetto'!B290&amp;" - "&amp;'Output Progetto'!D290,1,FIND(".",'Output Progetto'!B290&amp;" - "&amp;'Output Progetto'!D290)-1)&amp;" - "&amp;INDEX(Riferimenti!$BB$2:$BB$41,1))-1),Riferimenti!$BZ$2:$CE$41,3,0),1,2)="LT",FALSE,TRUE)</f>
        <v>1</v>
      </c>
    </row>
    <row r="291" spans="2:23" ht="12.75" x14ac:dyDescent="0.2">
      <c r="B291" s="42"/>
      <c r="C291" s="42"/>
      <c r="D291" s="42"/>
      <c r="E291" s="64"/>
      <c r="F291" s="64"/>
      <c r="G291" s="42"/>
      <c r="P291" s="2" t="str">
        <f ca="1">IF(S291="Attività","Obiettivi generali",VLOOKUP(MID(S291,1,FIND(" ",S291)-1),Riferimenti!$BZ$2:$CE$41,5,0))</f>
        <v>Obiettivi generali</v>
      </c>
      <c r="Q291" s="2" t="str">
        <f ca="1">IF(S291="Attività","Obiettivi operativi",VLOOKUP(MID(S291,1,FIND(" ",S291)-1),Riferimenti!$BZ$2:$CE$41,6,0))</f>
        <v>Obiettivi operativi</v>
      </c>
      <c r="R291" s="2" t="str">
        <f ca="1">IF(S291="Attività","Linee Intervento",VLOOKUP(MID(S291,1,FIND(" ",S291)-1),Riferimenti!$BZ$2:$CE$41,3,0))</f>
        <v>Linee Intervento</v>
      </c>
      <c r="S291" s="2" t="str">
        <f ca="1">IF(T291="Output","Attività","A"&amp;MID(T291,1,FIND(".",T291)-1)&amp;" - "&amp;INDEX(Riferimenti!$BB$2:$BB$41,V291))</f>
        <v>Attività</v>
      </c>
      <c r="T291" s="2" t="str">
        <f ca="1">IF(OR(W291=FALSE,'Output Progetto'!U291=TRUE),"Output",'Output Progetto'!B291&amp;" - "&amp;'Output Progetto'!D291)</f>
        <v>Output</v>
      </c>
      <c r="U291" s="2" t="str">
        <f ca="1">IF(S291="Attività","Risultato Atteso",VLOOKUP(MID(S291,1,FIND(" ",S291)-1),Riferimenti!$BZ$2:$CE$41,4,0))</f>
        <v>Risultato Atteso</v>
      </c>
      <c r="V291" s="2">
        <f t="shared" si="5"/>
        <v>24</v>
      </c>
      <c r="W291" s="2" t="b">
        <f ca="1">IF(MID(VLOOKUP(MID("A"&amp;MID('Output Progetto'!B291&amp;" - "&amp;'Output Progetto'!D291,1,FIND(".",'Output Progetto'!B291&amp;" - "&amp;'Output Progetto'!D291)-1)&amp;" - "&amp;INDEX(Riferimenti!$BB$2:$BB$41,1),1,FIND(" ","A"&amp;MID('Output Progetto'!B291&amp;" - "&amp;'Output Progetto'!D291,1,FIND(".",'Output Progetto'!B291&amp;" - "&amp;'Output Progetto'!D291)-1)&amp;" - "&amp;INDEX(Riferimenti!$BB$2:$BB$41,1))-1),Riferimenti!$BZ$2:$CE$41,3,0),1,2)="LT",FALSE,TRUE)</f>
        <v>1</v>
      </c>
    </row>
    <row r="292" spans="2:23" ht="12.75" x14ac:dyDescent="0.2">
      <c r="B292" s="42"/>
      <c r="C292" s="42"/>
      <c r="D292" s="42"/>
      <c r="E292" s="64"/>
      <c r="F292" s="64"/>
      <c r="G292" s="42"/>
      <c r="P292" s="2" t="str">
        <f ca="1">IF(S292="Attività","Obiettivi generali",VLOOKUP(MID(S292,1,FIND(" ",S292)-1),Riferimenti!$BZ$2:$CE$41,5,0))</f>
        <v>Obiettivi generali</v>
      </c>
      <c r="Q292" s="2" t="str">
        <f ca="1">IF(S292="Attività","Obiettivi operativi",VLOOKUP(MID(S292,1,FIND(" ",S292)-1),Riferimenti!$BZ$2:$CE$41,6,0))</f>
        <v>Obiettivi operativi</v>
      </c>
      <c r="R292" s="2" t="str">
        <f ca="1">IF(S292="Attività","Linee Intervento",VLOOKUP(MID(S292,1,FIND(" ",S292)-1),Riferimenti!$BZ$2:$CE$41,3,0))</f>
        <v>Linee Intervento</v>
      </c>
      <c r="S292" s="2" t="str">
        <f ca="1">IF(T292="Output","Attività","A"&amp;MID(T292,1,FIND(".",T292)-1)&amp;" - "&amp;INDEX(Riferimenti!$BB$2:$BB$41,V292))</f>
        <v>Attività</v>
      </c>
      <c r="T292" s="2" t="str">
        <f ca="1">IF(OR(W292=FALSE,'Output Progetto'!U292=TRUE),"Output",'Output Progetto'!B292&amp;" - "&amp;'Output Progetto'!D292)</f>
        <v>Output</v>
      </c>
      <c r="U292" s="2" t="str">
        <f ca="1">IF(S292="Attività","Risultato Atteso",VLOOKUP(MID(S292,1,FIND(" ",S292)-1),Riferimenti!$BZ$2:$CE$41,4,0))</f>
        <v>Risultato Atteso</v>
      </c>
      <c r="V292" s="2">
        <f t="shared" si="5"/>
        <v>24</v>
      </c>
      <c r="W292" s="2" t="b">
        <f ca="1">IF(MID(VLOOKUP(MID("A"&amp;MID('Output Progetto'!B292&amp;" - "&amp;'Output Progetto'!D292,1,FIND(".",'Output Progetto'!B292&amp;" - "&amp;'Output Progetto'!D292)-1)&amp;" - "&amp;INDEX(Riferimenti!$BB$2:$BB$41,1),1,FIND(" ","A"&amp;MID('Output Progetto'!B292&amp;" - "&amp;'Output Progetto'!D292,1,FIND(".",'Output Progetto'!B292&amp;" - "&amp;'Output Progetto'!D292)-1)&amp;" - "&amp;INDEX(Riferimenti!$BB$2:$BB$41,1))-1),Riferimenti!$BZ$2:$CE$41,3,0),1,2)="LT",FALSE,TRUE)</f>
        <v>1</v>
      </c>
    </row>
    <row r="293" spans="2:23" ht="12.75" x14ac:dyDescent="0.2">
      <c r="B293" s="42"/>
      <c r="C293" s="42"/>
      <c r="D293" s="42"/>
      <c r="E293" s="64"/>
      <c r="F293" s="64"/>
      <c r="G293" s="42"/>
      <c r="P293" s="2" t="str">
        <f ca="1">IF(S293="Attività","Obiettivi generali",VLOOKUP(MID(S293,1,FIND(" ",S293)-1),Riferimenti!$BZ$2:$CE$41,5,0))</f>
        <v>Obiettivi generali</v>
      </c>
      <c r="Q293" s="2" t="str">
        <f ca="1">IF(S293="Attività","Obiettivi operativi",VLOOKUP(MID(S293,1,FIND(" ",S293)-1),Riferimenti!$BZ$2:$CE$41,6,0))</f>
        <v>Obiettivi operativi</v>
      </c>
      <c r="R293" s="2" t="str">
        <f ca="1">IF(S293="Attività","Linee Intervento",VLOOKUP(MID(S293,1,FIND(" ",S293)-1),Riferimenti!$BZ$2:$CE$41,3,0))</f>
        <v>Linee Intervento</v>
      </c>
      <c r="S293" s="2" t="str">
        <f ca="1">IF(T293="Output","Attività","A"&amp;MID(T293,1,FIND(".",T293)-1)&amp;" - "&amp;INDEX(Riferimenti!$BB$2:$BB$41,V293))</f>
        <v>Attività</v>
      </c>
      <c r="T293" s="2" t="str">
        <f ca="1">IF(OR(W293=FALSE,'Output Progetto'!U293=TRUE),"Output",'Output Progetto'!B293&amp;" - "&amp;'Output Progetto'!D293)</f>
        <v>Output</v>
      </c>
      <c r="U293" s="2" t="str">
        <f ca="1">IF(S293="Attività","Risultato Atteso",VLOOKUP(MID(S293,1,FIND(" ",S293)-1),Riferimenti!$BZ$2:$CE$41,4,0))</f>
        <v>Risultato Atteso</v>
      </c>
      <c r="V293" s="2">
        <f t="shared" si="5"/>
        <v>24</v>
      </c>
      <c r="W293" s="2" t="b">
        <f ca="1">IF(MID(VLOOKUP(MID("A"&amp;MID('Output Progetto'!B293&amp;" - "&amp;'Output Progetto'!D293,1,FIND(".",'Output Progetto'!B293&amp;" - "&amp;'Output Progetto'!D293)-1)&amp;" - "&amp;INDEX(Riferimenti!$BB$2:$BB$41,1),1,FIND(" ","A"&amp;MID('Output Progetto'!B293&amp;" - "&amp;'Output Progetto'!D293,1,FIND(".",'Output Progetto'!B293&amp;" - "&amp;'Output Progetto'!D293)-1)&amp;" - "&amp;INDEX(Riferimenti!$BB$2:$BB$41,1))-1),Riferimenti!$BZ$2:$CE$41,3,0),1,2)="LT",FALSE,TRUE)</f>
        <v>1</v>
      </c>
    </row>
    <row r="294" spans="2:23" ht="12.75" x14ac:dyDescent="0.2">
      <c r="B294" s="42"/>
      <c r="C294" s="42"/>
      <c r="D294" s="42"/>
      <c r="E294" s="64"/>
      <c r="F294" s="64"/>
      <c r="G294" s="42"/>
      <c r="P294" s="2" t="str">
        <f ca="1">IF(S294="Attività","Obiettivi generali",VLOOKUP(MID(S294,1,FIND(" ",S294)-1),Riferimenti!$BZ$2:$CE$41,5,0))</f>
        <v>Obiettivi generali</v>
      </c>
      <c r="Q294" s="2" t="str">
        <f ca="1">IF(S294="Attività","Obiettivi operativi",VLOOKUP(MID(S294,1,FIND(" ",S294)-1),Riferimenti!$BZ$2:$CE$41,6,0))</f>
        <v>Obiettivi operativi</v>
      </c>
      <c r="R294" s="2" t="str">
        <f ca="1">IF(S294="Attività","Linee Intervento",VLOOKUP(MID(S294,1,FIND(" ",S294)-1),Riferimenti!$BZ$2:$CE$41,3,0))</f>
        <v>Linee Intervento</v>
      </c>
      <c r="S294" s="2" t="str">
        <f ca="1">IF(T294="Output","Attività","A"&amp;MID(T294,1,FIND(".",T294)-1)&amp;" - "&amp;INDEX(Riferimenti!$BB$2:$BB$41,V294))</f>
        <v>Attività</v>
      </c>
      <c r="T294" s="2" t="str">
        <f ca="1">IF(OR(W294=FALSE,'Output Progetto'!U294=TRUE),"Output",'Output Progetto'!B294&amp;" - "&amp;'Output Progetto'!D294)</f>
        <v>Output</v>
      </c>
      <c r="U294" s="2" t="str">
        <f ca="1">IF(S294="Attività","Risultato Atteso",VLOOKUP(MID(S294,1,FIND(" ",S294)-1),Riferimenti!$BZ$2:$CE$41,4,0))</f>
        <v>Risultato Atteso</v>
      </c>
      <c r="V294" s="2">
        <f t="shared" si="5"/>
        <v>24</v>
      </c>
      <c r="W294" s="2" t="b">
        <f ca="1">IF(MID(VLOOKUP(MID("A"&amp;MID('Output Progetto'!B294&amp;" - "&amp;'Output Progetto'!D294,1,FIND(".",'Output Progetto'!B294&amp;" - "&amp;'Output Progetto'!D294)-1)&amp;" - "&amp;INDEX(Riferimenti!$BB$2:$BB$41,1),1,FIND(" ","A"&amp;MID('Output Progetto'!B294&amp;" - "&amp;'Output Progetto'!D294,1,FIND(".",'Output Progetto'!B294&amp;" - "&amp;'Output Progetto'!D294)-1)&amp;" - "&amp;INDEX(Riferimenti!$BB$2:$BB$41,1))-1),Riferimenti!$BZ$2:$CE$41,3,0),1,2)="LT",FALSE,TRUE)</f>
        <v>1</v>
      </c>
    </row>
    <row r="295" spans="2:23" ht="12.75" x14ac:dyDescent="0.2">
      <c r="B295" s="42"/>
      <c r="C295" s="42"/>
      <c r="D295" s="42"/>
      <c r="E295" s="64"/>
      <c r="F295" s="64"/>
      <c r="G295" s="42"/>
      <c r="P295" s="2" t="str">
        <f ca="1">IF(S295="Attività","Obiettivi generali",VLOOKUP(MID(S295,1,FIND(" ",S295)-1),Riferimenti!$BZ$2:$CE$41,5,0))</f>
        <v>Obiettivi generali</v>
      </c>
      <c r="Q295" s="2" t="str">
        <f ca="1">IF(S295="Attività","Obiettivi operativi",VLOOKUP(MID(S295,1,FIND(" ",S295)-1),Riferimenti!$BZ$2:$CE$41,6,0))</f>
        <v>Obiettivi operativi</v>
      </c>
      <c r="R295" s="2" t="str">
        <f ca="1">IF(S295="Attività","Linee Intervento",VLOOKUP(MID(S295,1,FIND(" ",S295)-1),Riferimenti!$BZ$2:$CE$41,3,0))</f>
        <v>Linee Intervento</v>
      </c>
      <c r="S295" s="2" t="str">
        <f ca="1">IF(T295="Output","Attività","A"&amp;MID(T295,1,FIND(".",T295)-1)&amp;" - "&amp;INDEX(Riferimenti!$BB$2:$BB$41,V295))</f>
        <v>Attività</v>
      </c>
      <c r="T295" s="2" t="str">
        <f ca="1">IF(OR(W295=FALSE,'Output Progetto'!U295=TRUE),"Output",'Output Progetto'!B295&amp;" - "&amp;'Output Progetto'!D295)</f>
        <v>Output</v>
      </c>
      <c r="U295" s="2" t="str">
        <f ca="1">IF(S295="Attività","Risultato Atteso",VLOOKUP(MID(S295,1,FIND(" ",S295)-1),Riferimenti!$BZ$2:$CE$41,4,0))</f>
        <v>Risultato Atteso</v>
      </c>
      <c r="V295" s="2">
        <f t="shared" si="5"/>
        <v>24</v>
      </c>
      <c r="W295" s="2" t="b">
        <f ca="1">IF(MID(VLOOKUP(MID("A"&amp;MID('Output Progetto'!B295&amp;" - "&amp;'Output Progetto'!D295,1,FIND(".",'Output Progetto'!B295&amp;" - "&amp;'Output Progetto'!D295)-1)&amp;" - "&amp;INDEX(Riferimenti!$BB$2:$BB$41,1),1,FIND(" ","A"&amp;MID('Output Progetto'!B295&amp;" - "&amp;'Output Progetto'!D295,1,FIND(".",'Output Progetto'!B295&amp;" - "&amp;'Output Progetto'!D295)-1)&amp;" - "&amp;INDEX(Riferimenti!$BB$2:$BB$41,1))-1),Riferimenti!$BZ$2:$CE$41,3,0),1,2)="LT",FALSE,TRUE)</f>
        <v>1</v>
      </c>
    </row>
    <row r="296" spans="2:23" ht="12.75" x14ac:dyDescent="0.2">
      <c r="B296" s="42"/>
      <c r="C296" s="42"/>
      <c r="D296" s="42"/>
      <c r="E296" s="64"/>
      <c r="F296" s="64"/>
      <c r="G296" s="42"/>
      <c r="P296" s="2" t="str">
        <f ca="1">IF(S296="Attività","Obiettivi generali",VLOOKUP(MID(S296,1,FIND(" ",S296)-1),Riferimenti!$BZ$2:$CE$41,5,0))</f>
        <v>Obiettivi generali</v>
      </c>
      <c r="Q296" s="2" t="str">
        <f ca="1">IF(S296="Attività","Obiettivi operativi",VLOOKUP(MID(S296,1,FIND(" ",S296)-1),Riferimenti!$BZ$2:$CE$41,6,0))</f>
        <v>Obiettivi operativi</v>
      </c>
      <c r="R296" s="2" t="str">
        <f ca="1">IF(S296="Attività","Linee Intervento",VLOOKUP(MID(S296,1,FIND(" ",S296)-1),Riferimenti!$BZ$2:$CE$41,3,0))</f>
        <v>Linee Intervento</v>
      </c>
      <c r="S296" s="2" t="str">
        <f ca="1">IF(T296="Output","Attività","A"&amp;MID(T296,1,FIND(".",T296)-1)&amp;" - "&amp;INDEX(Riferimenti!$BB$2:$BB$41,V296))</f>
        <v>Attività</v>
      </c>
      <c r="T296" s="2" t="str">
        <f ca="1">IF(OR(W296=FALSE,'Output Progetto'!U296=TRUE),"Output",'Output Progetto'!B296&amp;" - "&amp;'Output Progetto'!D296)</f>
        <v>Output</v>
      </c>
      <c r="U296" s="2" t="str">
        <f ca="1">IF(S296="Attività","Risultato Atteso",VLOOKUP(MID(S296,1,FIND(" ",S296)-1),Riferimenti!$BZ$2:$CE$41,4,0))</f>
        <v>Risultato Atteso</v>
      </c>
      <c r="V296" s="2">
        <f t="shared" si="5"/>
        <v>25</v>
      </c>
      <c r="W296" s="2" t="b">
        <f ca="1">IF(MID(VLOOKUP(MID("A"&amp;MID('Output Progetto'!B296&amp;" - "&amp;'Output Progetto'!D296,1,FIND(".",'Output Progetto'!B296&amp;" - "&amp;'Output Progetto'!D296)-1)&amp;" - "&amp;INDEX(Riferimenti!$BB$2:$BB$41,1),1,FIND(" ","A"&amp;MID('Output Progetto'!B296&amp;" - "&amp;'Output Progetto'!D296,1,FIND(".",'Output Progetto'!B296&amp;" - "&amp;'Output Progetto'!D296)-1)&amp;" - "&amp;INDEX(Riferimenti!$BB$2:$BB$41,1))-1),Riferimenti!$BZ$2:$CE$41,3,0),1,2)="LT",FALSE,TRUE)</f>
        <v>1</v>
      </c>
    </row>
    <row r="297" spans="2:23" ht="12.75" x14ac:dyDescent="0.2">
      <c r="B297" s="42"/>
      <c r="C297" s="42"/>
      <c r="D297" s="42"/>
      <c r="E297" s="64"/>
      <c r="F297" s="64"/>
      <c r="G297" s="42"/>
      <c r="P297" s="2" t="str">
        <f ca="1">IF(S297="Attività","Obiettivi generali",VLOOKUP(MID(S297,1,FIND(" ",S297)-1),Riferimenti!$BZ$2:$CE$41,5,0))</f>
        <v>Obiettivi generali</v>
      </c>
      <c r="Q297" s="2" t="str">
        <f ca="1">IF(S297="Attività","Obiettivi operativi",VLOOKUP(MID(S297,1,FIND(" ",S297)-1),Riferimenti!$BZ$2:$CE$41,6,0))</f>
        <v>Obiettivi operativi</v>
      </c>
      <c r="R297" s="2" t="str">
        <f ca="1">IF(S297="Attività","Linee Intervento",VLOOKUP(MID(S297,1,FIND(" ",S297)-1),Riferimenti!$BZ$2:$CE$41,3,0))</f>
        <v>Linee Intervento</v>
      </c>
      <c r="S297" s="2" t="str">
        <f ca="1">IF(T297="Output","Attività","A"&amp;MID(T297,1,FIND(".",T297)-1)&amp;" - "&amp;INDEX(Riferimenti!$BB$2:$BB$41,V297))</f>
        <v>Attività</v>
      </c>
      <c r="T297" s="2" t="str">
        <f ca="1">IF(OR(W297=FALSE,'Output Progetto'!U297=TRUE),"Output",'Output Progetto'!B297&amp;" - "&amp;'Output Progetto'!D297)</f>
        <v>Output</v>
      </c>
      <c r="U297" s="2" t="str">
        <f ca="1">IF(S297="Attività","Risultato Atteso",VLOOKUP(MID(S297,1,FIND(" ",S297)-1),Riferimenti!$BZ$2:$CE$41,4,0))</f>
        <v>Risultato Atteso</v>
      </c>
      <c r="V297" s="2">
        <f t="shared" si="5"/>
        <v>25</v>
      </c>
      <c r="W297" s="2" t="b">
        <f ca="1">IF(MID(VLOOKUP(MID("A"&amp;MID('Output Progetto'!B297&amp;" - "&amp;'Output Progetto'!D297,1,FIND(".",'Output Progetto'!B297&amp;" - "&amp;'Output Progetto'!D297)-1)&amp;" - "&amp;INDEX(Riferimenti!$BB$2:$BB$41,1),1,FIND(" ","A"&amp;MID('Output Progetto'!B297&amp;" - "&amp;'Output Progetto'!D297,1,FIND(".",'Output Progetto'!B297&amp;" - "&amp;'Output Progetto'!D297)-1)&amp;" - "&amp;INDEX(Riferimenti!$BB$2:$BB$41,1))-1),Riferimenti!$BZ$2:$CE$41,3,0),1,2)="LT",FALSE,TRUE)</f>
        <v>1</v>
      </c>
    </row>
    <row r="298" spans="2:23" ht="12.75" x14ac:dyDescent="0.2">
      <c r="B298" s="42"/>
      <c r="C298" s="42"/>
      <c r="D298" s="42"/>
      <c r="E298" s="64"/>
      <c r="F298" s="64"/>
      <c r="G298" s="42"/>
      <c r="P298" s="2" t="str">
        <f ca="1">IF(S298="Attività","Obiettivi generali",VLOOKUP(MID(S298,1,FIND(" ",S298)-1),Riferimenti!$BZ$2:$CE$41,5,0))</f>
        <v>Obiettivi generali</v>
      </c>
      <c r="Q298" s="2" t="str">
        <f ca="1">IF(S298="Attività","Obiettivi operativi",VLOOKUP(MID(S298,1,FIND(" ",S298)-1),Riferimenti!$BZ$2:$CE$41,6,0))</f>
        <v>Obiettivi operativi</v>
      </c>
      <c r="R298" s="2" t="str">
        <f ca="1">IF(S298="Attività","Linee Intervento",VLOOKUP(MID(S298,1,FIND(" ",S298)-1),Riferimenti!$BZ$2:$CE$41,3,0))</f>
        <v>Linee Intervento</v>
      </c>
      <c r="S298" s="2" t="str">
        <f ca="1">IF(T298="Output","Attività","A"&amp;MID(T298,1,FIND(".",T298)-1)&amp;" - "&amp;INDEX(Riferimenti!$BB$2:$BB$41,V298))</f>
        <v>Attività</v>
      </c>
      <c r="T298" s="2" t="str">
        <f ca="1">IF(OR(W298=FALSE,'Output Progetto'!U298=TRUE),"Output",'Output Progetto'!B298&amp;" - "&amp;'Output Progetto'!D298)</f>
        <v>Output</v>
      </c>
      <c r="U298" s="2" t="str">
        <f ca="1">IF(S298="Attività","Risultato Atteso",VLOOKUP(MID(S298,1,FIND(" ",S298)-1),Riferimenti!$BZ$2:$CE$41,4,0))</f>
        <v>Risultato Atteso</v>
      </c>
      <c r="V298" s="2">
        <f t="shared" si="5"/>
        <v>25</v>
      </c>
      <c r="W298" s="2" t="b">
        <f ca="1">IF(MID(VLOOKUP(MID("A"&amp;MID('Output Progetto'!B298&amp;" - "&amp;'Output Progetto'!D298,1,FIND(".",'Output Progetto'!B298&amp;" - "&amp;'Output Progetto'!D298)-1)&amp;" - "&amp;INDEX(Riferimenti!$BB$2:$BB$41,1),1,FIND(" ","A"&amp;MID('Output Progetto'!B298&amp;" - "&amp;'Output Progetto'!D298,1,FIND(".",'Output Progetto'!B298&amp;" - "&amp;'Output Progetto'!D298)-1)&amp;" - "&amp;INDEX(Riferimenti!$BB$2:$BB$41,1))-1),Riferimenti!$BZ$2:$CE$41,3,0),1,2)="LT",FALSE,TRUE)</f>
        <v>1</v>
      </c>
    </row>
    <row r="299" spans="2:23" ht="12.75" x14ac:dyDescent="0.2">
      <c r="B299" s="42"/>
      <c r="C299" s="42"/>
      <c r="D299" s="42"/>
      <c r="E299" s="64"/>
      <c r="F299" s="64"/>
      <c r="G299" s="42"/>
      <c r="P299" s="2" t="str">
        <f ca="1">IF(S299="Attività","Obiettivi generali",VLOOKUP(MID(S299,1,FIND(" ",S299)-1),Riferimenti!$BZ$2:$CE$41,5,0))</f>
        <v>Obiettivi generali</v>
      </c>
      <c r="Q299" s="2" t="str">
        <f ca="1">IF(S299="Attività","Obiettivi operativi",VLOOKUP(MID(S299,1,FIND(" ",S299)-1),Riferimenti!$BZ$2:$CE$41,6,0))</f>
        <v>Obiettivi operativi</v>
      </c>
      <c r="R299" s="2" t="str">
        <f ca="1">IF(S299="Attività","Linee Intervento",VLOOKUP(MID(S299,1,FIND(" ",S299)-1),Riferimenti!$BZ$2:$CE$41,3,0))</f>
        <v>Linee Intervento</v>
      </c>
      <c r="S299" s="2" t="str">
        <f ca="1">IF(T299="Output","Attività","A"&amp;MID(T299,1,FIND(".",T299)-1)&amp;" - "&amp;INDEX(Riferimenti!$BB$2:$BB$41,V299))</f>
        <v>Attività</v>
      </c>
      <c r="T299" s="2" t="str">
        <f ca="1">IF(OR(W299=FALSE,'Output Progetto'!U299=TRUE),"Output",'Output Progetto'!B299&amp;" - "&amp;'Output Progetto'!D299)</f>
        <v>Output</v>
      </c>
      <c r="U299" s="2" t="str">
        <f ca="1">IF(S299="Attività","Risultato Atteso",VLOOKUP(MID(S299,1,FIND(" ",S299)-1),Riferimenti!$BZ$2:$CE$41,4,0))</f>
        <v>Risultato Atteso</v>
      </c>
      <c r="V299" s="2">
        <f t="shared" si="5"/>
        <v>25</v>
      </c>
      <c r="W299" s="2" t="b">
        <f ca="1">IF(MID(VLOOKUP(MID("A"&amp;MID('Output Progetto'!B299&amp;" - "&amp;'Output Progetto'!D299,1,FIND(".",'Output Progetto'!B299&amp;" - "&amp;'Output Progetto'!D299)-1)&amp;" - "&amp;INDEX(Riferimenti!$BB$2:$BB$41,1),1,FIND(" ","A"&amp;MID('Output Progetto'!B299&amp;" - "&amp;'Output Progetto'!D299,1,FIND(".",'Output Progetto'!B299&amp;" - "&amp;'Output Progetto'!D299)-1)&amp;" - "&amp;INDEX(Riferimenti!$BB$2:$BB$41,1))-1),Riferimenti!$BZ$2:$CE$41,3,0),1,2)="LT",FALSE,TRUE)</f>
        <v>1</v>
      </c>
    </row>
    <row r="300" spans="2:23" ht="12.75" x14ac:dyDescent="0.2">
      <c r="B300" s="42"/>
      <c r="C300" s="42"/>
      <c r="D300" s="42"/>
      <c r="E300" s="64"/>
      <c r="F300" s="64"/>
      <c r="G300" s="42"/>
      <c r="P300" s="2" t="str">
        <f ca="1">IF(S300="Attività","Obiettivi generali",VLOOKUP(MID(S300,1,FIND(" ",S300)-1),Riferimenti!$BZ$2:$CE$41,5,0))</f>
        <v>Obiettivi generali</v>
      </c>
      <c r="Q300" s="2" t="str">
        <f ca="1">IF(S300="Attività","Obiettivi operativi",VLOOKUP(MID(S300,1,FIND(" ",S300)-1),Riferimenti!$BZ$2:$CE$41,6,0))</f>
        <v>Obiettivi operativi</v>
      </c>
      <c r="R300" s="2" t="str">
        <f ca="1">IF(S300="Attività","Linee Intervento",VLOOKUP(MID(S300,1,FIND(" ",S300)-1),Riferimenti!$BZ$2:$CE$41,3,0))</f>
        <v>Linee Intervento</v>
      </c>
      <c r="S300" s="2" t="str">
        <f ca="1">IF(T300="Output","Attività","A"&amp;MID(T300,1,FIND(".",T300)-1)&amp;" - "&amp;INDEX(Riferimenti!$BB$2:$BB$41,V300))</f>
        <v>Attività</v>
      </c>
      <c r="T300" s="2" t="str">
        <f ca="1">IF(OR(W300=FALSE,'Output Progetto'!U300=TRUE),"Output",'Output Progetto'!B300&amp;" - "&amp;'Output Progetto'!D300)</f>
        <v>Output</v>
      </c>
      <c r="U300" s="2" t="str">
        <f ca="1">IF(S300="Attività","Risultato Atteso",VLOOKUP(MID(S300,1,FIND(" ",S300)-1),Riferimenti!$BZ$2:$CE$41,4,0))</f>
        <v>Risultato Atteso</v>
      </c>
      <c r="V300" s="2">
        <f t="shared" si="5"/>
        <v>25</v>
      </c>
      <c r="W300" s="2" t="b">
        <f ca="1">IF(MID(VLOOKUP(MID("A"&amp;MID('Output Progetto'!B300&amp;" - "&amp;'Output Progetto'!D300,1,FIND(".",'Output Progetto'!B300&amp;" - "&amp;'Output Progetto'!D300)-1)&amp;" - "&amp;INDEX(Riferimenti!$BB$2:$BB$41,1),1,FIND(" ","A"&amp;MID('Output Progetto'!B300&amp;" - "&amp;'Output Progetto'!D300,1,FIND(".",'Output Progetto'!B300&amp;" - "&amp;'Output Progetto'!D300)-1)&amp;" - "&amp;INDEX(Riferimenti!$BB$2:$BB$41,1))-1),Riferimenti!$BZ$2:$CE$41,3,0),1,2)="LT",FALSE,TRUE)</f>
        <v>1</v>
      </c>
    </row>
    <row r="301" spans="2:23" ht="12.75" x14ac:dyDescent="0.2">
      <c r="B301" s="42"/>
      <c r="C301" s="42"/>
      <c r="D301" s="42"/>
      <c r="E301" s="64"/>
      <c r="F301" s="64"/>
      <c r="G301" s="42"/>
      <c r="P301" s="2" t="str">
        <f ca="1">IF(S301="Attività","Obiettivi generali",VLOOKUP(MID(S301,1,FIND(" ",S301)-1),Riferimenti!$BZ$2:$CE$41,5,0))</f>
        <v>Obiettivi generali</v>
      </c>
      <c r="Q301" s="2" t="str">
        <f ca="1">IF(S301="Attività","Obiettivi operativi",VLOOKUP(MID(S301,1,FIND(" ",S301)-1),Riferimenti!$BZ$2:$CE$41,6,0))</f>
        <v>Obiettivi operativi</v>
      </c>
      <c r="R301" s="2" t="str">
        <f ca="1">IF(S301="Attività","Linee Intervento",VLOOKUP(MID(S301,1,FIND(" ",S301)-1),Riferimenti!$BZ$2:$CE$41,3,0))</f>
        <v>Linee Intervento</v>
      </c>
      <c r="S301" s="2" t="str">
        <f ca="1">IF(T301="Output","Attività","A"&amp;MID(T301,1,FIND(".",T301)-1)&amp;" - "&amp;INDEX(Riferimenti!$BB$2:$BB$41,V301))</f>
        <v>Attività</v>
      </c>
      <c r="T301" s="2" t="str">
        <f ca="1">IF(OR(W301=FALSE,'Output Progetto'!U301=TRUE),"Output",'Output Progetto'!B301&amp;" - "&amp;'Output Progetto'!D301)</f>
        <v>Output</v>
      </c>
      <c r="U301" s="2" t="str">
        <f ca="1">IF(S301="Attività","Risultato Atteso",VLOOKUP(MID(S301,1,FIND(" ",S301)-1),Riferimenti!$BZ$2:$CE$41,4,0))</f>
        <v>Risultato Atteso</v>
      </c>
      <c r="V301" s="2">
        <f t="shared" si="5"/>
        <v>25</v>
      </c>
      <c r="W301" s="2" t="b">
        <f ca="1">IF(MID(VLOOKUP(MID("A"&amp;MID('Output Progetto'!B301&amp;" - "&amp;'Output Progetto'!D301,1,FIND(".",'Output Progetto'!B301&amp;" - "&amp;'Output Progetto'!D301)-1)&amp;" - "&amp;INDEX(Riferimenti!$BB$2:$BB$41,1),1,FIND(" ","A"&amp;MID('Output Progetto'!B301&amp;" - "&amp;'Output Progetto'!D301,1,FIND(".",'Output Progetto'!B301&amp;" - "&amp;'Output Progetto'!D301)-1)&amp;" - "&amp;INDEX(Riferimenti!$BB$2:$BB$41,1))-1),Riferimenti!$BZ$2:$CE$41,3,0),1,2)="LT",FALSE,TRUE)</f>
        <v>1</v>
      </c>
    </row>
    <row r="302" spans="2:23" ht="12.75" x14ac:dyDescent="0.2">
      <c r="B302" s="42"/>
      <c r="C302" s="42"/>
      <c r="D302" s="42"/>
      <c r="E302" s="64"/>
      <c r="F302" s="64"/>
      <c r="G302" s="42"/>
      <c r="P302" s="2" t="str">
        <f ca="1">IF(S302="Attività","Obiettivi generali",VLOOKUP(MID(S302,1,FIND(" ",S302)-1),Riferimenti!$BZ$2:$CE$41,5,0))</f>
        <v>Obiettivi generali</v>
      </c>
      <c r="Q302" s="2" t="str">
        <f ca="1">IF(S302="Attività","Obiettivi operativi",VLOOKUP(MID(S302,1,FIND(" ",S302)-1),Riferimenti!$BZ$2:$CE$41,6,0))</f>
        <v>Obiettivi operativi</v>
      </c>
      <c r="R302" s="2" t="str">
        <f ca="1">IF(S302="Attività","Linee Intervento",VLOOKUP(MID(S302,1,FIND(" ",S302)-1),Riferimenti!$BZ$2:$CE$41,3,0))</f>
        <v>Linee Intervento</v>
      </c>
      <c r="S302" s="2" t="str">
        <f ca="1">IF(T302="Output","Attività","A"&amp;MID(T302,1,FIND(".",T302)-1)&amp;" - "&amp;INDEX(Riferimenti!$BB$2:$BB$41,V302))</f>
        <v>Attività</v>
      </c>
      <c r="T302" s="2" t="str">
        <f ca="1">IF(OR(W302=FALSE,'Output Progetto'!U302=TRUE),"Output",'Output Progetto'!B302&amp;" - "&amp;'Output Progetto'!D302)</f>
        <v>Output</v>
      </c>
      <c r="U302" s="2" t="str">
        <f ca="1">IF(S302="Attività","Risultato Atteso",VLOOKUP(MID(S302,1,FIND(" ",S302)-1),Riferimenti!$BZ$2:$CE$41,4,0))</f>
        <v>Risultato Atteso</v>
      </c>
      <c r="V302" s="2">
        <f t="shared" si="5"/>
        <v>25</v>
      </c>
      <c r="W302" s="2" t="b">
        <f ca="1">IF(MID(VLOOKUP(MID("A"&amp;MID('Output Progetto'!B302&amp;" - "&amp;'Output Progetto'!D302,1,FIND(".",'Output Progetto'!B302&amp;" - "&amp;'Output Progetto'!D302)-1)&amp;" - "&amp;INDEX(Riferimenti!$BB$2:$BB$41,1),1,FIND(" ","A"&amp;MID('Output Progetto'!B302&amp;" - "&amp;'Output Progetto'!D302,1,FIND(".",'Output Progetto'!B302&amp;" - "&amp;'Output Progetto'!D302)-1)&amp;" - "&amp;INDEX(Riferimenti!$BB$2:$BB$41,1))-1),Riferimenti!$BZ$2:$CE$41,3,0),1,2)="LT",FALSE,TRUE)</f>
        <v>1</v>
      </c>
    </row>
    <row r="303" spans="2:23" ht="12.75" x14ac:dyDescent="0.2">
      <c r="B303" s="42"/>
      <c r="C303" s="42"/>
      <c r="D303" s="42"/>
      <c r="E303" s="64"/>
      <c r="F303" s="64"/>
      <c r="G303" s="42"/>
      <c r="P303" s="2" t="str">
        <f ca="1">IF(S303="Attività","Obiettivi generali",VLOOKUP(MID(S303,1,FIND(" ",S303)-1),Riferimenti!$BZ$2:$CE$41,5,0))</f>
        <v>Obiettivi generali</v>
      </c>
      <c r="Q303" s="2" t="str">
        <f ca="1">IF(S303="Attività","Obiettivi operativi",VLOOKUP(MID(S303,1,FIND(" ",S303)-1),Riferimenti!$BZ$2:$CE$41,6,0))</f>
        <v>Obiettivi operativi</v>
      </c>
      <c r="R303" s="2" t="str">
        <f ca="1">IF(S303="Attività","Linee Intervento",VLOOKUP(MID(S303,1,FIND(" ",S303)-1),Riferimenti!$BZ$2:$CE$41,3,0))</f>
        <v>Linee Intervento</v>
      </c>
      <c r="S303" s="2" t="str">
        <f ca="1">IF(T303="Output","Attività","A"&amp;MID(T303,1,FIND(".",T303)-1)&amp;" - "&amp;INDEX(Riferimenti!$BB$2:$BB$41,V303))</f>
        <v>Attività</v>
      </c>
      <c r="T303" s="2" t="str">
        <f ca="1">IF(OR(W303=FALSE,'Output Progetto'!U303=TRUE),"Output",'Output Progetto'!B303&amp;" - "&amp;'Output Progetto'!D303)</f>
        <v>Output</v>
      </c>
      <c r="U303" s="2" t="str">
        <f ca="1">IF(S303="Attività","Risultato Atteso",VLOOKUP(MID(S303,1,FIND(" ",S303)-1),Riferimenti!$BZ$2:$CE$41,4,0))</f>
        <v>Risultato Atteso</v>
      </c>
      <c r="V303" s="2">
        <f t="shared" si="5"/>
        <v>25</v>
      </c>
      <c r="W303" s="2" t="b">
        <f ca="1">IF(MID(VLOOKUP(MID("A"&amp;MID('Output Progetto'!B303&amp;" - "&amp;'Output Progetto'!D303,1,FIND(".",'Output Progetto'!B303&amp;" - "&amp;'Output Progetto'!D303)-1)&amp;" - "&amp;INDEX(Riferimenti!$BB$2:$BB$41,1),1,FIND(" ","A"&amp;MID('Output Progetto'!B303&amp;" - "&amp;'Output Progetto'!D303,1,FIND(".",'Output Progetto'!B303&amp;" - "&amp;'Output Progetto'!D303)-1)&amp;" - "&amp;INDEX(Riferimenti!$BB$2:$BB$41,1))-1),Riferimenti!$BZ$2:$CE$41,3,0),1,2)="LT",FALSE,TRUE)</f>
        <v>1</v>
      </c>
    </row>
    <row r="304" spans="2:23" ht="12.75" x14ac:dyDescent="0.2">
      <c r="B304" s="42"/>
      <c r="C304" s="42"/>
      <c r="D304" s="42"/>
      <c r="E304" s="64"/>
      <c r="F304" s="64"/>
      <c r="G304" s="42"/>
      <c r="P304" s="2" t="str">
        <f ca="1">IF(S304="Attività","Obiettivi generali",VLOOKUP(MID(S304,1,FIND(" ",S304)-1),Riferimenti!$BZ$2:$CE$41,5,0))</f>
        <v>Obiettivi generali</v>
      </c>
      <c r="Q304" s="2" t="str">
        <f ca="1">IF(S304="Attività","Obiettivi operativi",VLOOKUP(MID(S304,1,FIND(" ",S304)-1),Riferimenti!$BZ$2:$CE$41,6,0))</f>
        <v>Obiettivi operativi</v>
      </c>
      <c r="R304" s="2" t="str">
        <f ca="1">IF(S304="Attività","Linee Intervento",VLOOKUP(MID(S304,1,FIND(" ",S304)-1),Riferimenti!$BZ$2:$CE$41,3,0))</f>
        <v>Linee Intervento</v>
      </c>
      <c r="S304" s="2" t="str">
        <f ca="1">IF(T304="Output","Attività","A"&amp;MID(T304,1,FIND(".",T304)-1)&amp;" - "&amp;INDEX(Riferimenti!$BB$2:$BB$41,V304))</f>
        <v>Attività</v>
      </c>
      <c r="T304" s="2" t="str">
        <f ca="1">IF(OR(W304=FALSE,'Output Progetto'!U304=TRUE),"Output",'Output Progetto'!B304&amp;" - "&amp;'Output Progetto'!D304)</f>
        <v>Output</v>
      </c>
      <c r="U304" s="2" t="str">
        <f ca="1">IF(S304="Attività","Risultato Atteso",VLOOKUP(MID(S304,1,FIND(" ",S304)-1),Riferimenti!$BZ$2:$CE$41,4,0))</f>
        <v>Risultato Atteso</v>
      </c>
      <c r="V304" s="2">
        <f t="shared" si="5"/>
        <v>25</v>
      </c>
      <c r="W304" s="2" t="b">
        <f ca="1">IF(MID(VLOOKUP(MID("A"&amp;MID('Output Progetto'!B304&amp;" - "&amp;'Output Progetto'!D304,1,FIND(".",'Output Progetto'!B304&amp;" - "&amp;'Output Progetto'!D304)-1)&amp;" - "&amp;INDEX(Riferimenti!$BB$2:$BB$41,1),1,FIND(" ","A"&amp;MID('Output Progetto'!B304&amp;" - "&amp;'Output Progetto'!D304,1,FIND(".",'Output Progetto'!B304&amp;" - "&amp;'Output Progetto'!D304)-1)&amp;" - "&amp;INDEX(Riferimenti!$BB$2:$BB$41,1))-1),Riferimenti!$BZ$2:$CE$41,3,0),1,2)="LT",FALSE,TRUE)</f>
        <v>1</v>
      </c>
    </row>
    <row r="305" spans="2:23" ht="12.75" x14ac:dyDescent="0.2">
      <c r="B305" s="42"/>
      <c r="C305" s="42"/>
      <c r="D305" s="42"/>
      <c r="E305" s="64"/>
      <c r="F305" s="64"/>
      <c r="G305" s="42"/>
      <c r="P305" s="2" t="str">
        <f ca="1">IF(S305="Attività","Obiettivi generali",VLOOKUP(MID(S305,1,FIND(" ",S305)-1),Riferimenti!$BZ$2:$CE$41,5,0))</f>
        <v>Obiettivi generali</v>
      </c>
      <c r="Q305" s="2" t="str">
        <f ca="1">IF(S305="Attività","Obiettivi operativi",VLOOKUP(MID(S305,1,FIND(" ",S305)-1),Riferimenti!$BZ$2:$CE$41,6,0))</f>
        <v>Obiettivi operativi</v>
      </c>
      <c r="R305" s="2" t="str">
        <f ca="1">IF(S305="Attività","Linee Intervento",VLOOKUP(MID(S305,1,FIND(" ",S305)-1),Riferimenti!$BZ$2:$CE$41,3,0))</f>
        <v>Linee Intervento</v>
      </c>
      <c r="S305" s="2" t="str">
        <f ca="1">IF(T305="Output","Attività","A"&amp;MID(T305,1,FIND(".",T305)-1)&amp;" - "&amp;INDEX(Riferimenti!$BB$2:$BB$41,V305))</f>
        <v>Attività</v>
      </c>
      <c r="T305" s="2" t="str">
        <f ca="1">IF(OR(W305=FALSE,'Output Progetto'!U305=TRUE),"Output",'Output Progetto'!B305&amp;" - "&amp;'Output Progetto'!D305)</f>
        <v>Output</v>
      </c>
      <c r="U305" s="2" t="str">
        <f ca="1">IF(S305="Attività","Risultato Atteso",VLOOKUP(MID(S305,1,FIND(" ",S305)-1),Riferimenti!$BZ$2:$CE$41,4,0))</f>
        <v>Risultato Atteso</v>
      </c>
      <c r="V305" s="2">
        <f t="shared" si="5"/>
        <v>25</v>
      </c>
      <c r="W305" s="2" t="b">
        <f ca="1">IF(MID(VLOOKUP(MID("A"&amp;MID('Output Progetto'!B305&amp;" - "&amp;'Output Progetto'!D305,1,FIND(".",'Output Progetto'!B305&amp;" - "&amp;'Output Progetto'!D305)-1)&amp;" - "&amp;INDEX(Riferimenti!$BB$2:$BB$41,1),1,FIND(" ","A"&amp;MID('Output Progetto'!B305&amp;" - "&amp;'Output Progetto'!D305,1,FIND(".",'Output Progetto'!B305&amp;" - "&amp;'Output Progetto'!D305)-1)&amp;" - "&amp;INDEX(Riferimenti!$BB$2:$BB$41,1))-1),Riferimenti!$BZ$2:$CE$41,3,0),1,2)="LT",FALSE,TRUE)</f>
        <v>1</v>
      </c>
    </row>
    <row r="306" spans="2:23" ht="12.75" x14ac:dyDescent="0.2">
      <c r="B306" s="42"/>
      <c r="C306" s="42"/>
      <c r="D306" s="42"/>
      <c r="E306" s="64"/>
      <c r="F306" s="64"/>
      <c r="G306" s="42"/>
      <c r="P306" s="2" t="str">
        <f ca="1">IF(S306="Attività","Obiettivi generali",VLOOKUP(MID(S306,1,FIND(" ",S306)-1),Riferimenti!$BZ$2:$CE$41,5,0))</f>
        <v>Obiettivi generali</v>
      </c>
      <c r="Q306" s="2" t="str">
        <f ca="1">IF(S306="Attività","Obiettivi operativi",VLOOKUP(MID(S306,1,FIND(" ",S306)-1),Riferimenti!$BZ$2:$CE$41,6,0))</f>
        <v>Obiettivi operativi</v>
      </c>
      <c r="R306" s="2" t="str">
        <f ca="1">IF(S306="Attività","Linee Intervento",VLOOKUP(MID(S306,1,FIND(" ",S306)-1),Riferimenti!$BZ$2:$CE$41,3,0))</f>
        <v>Linee Intervento</v>
      </c>
      <c r="S306" s="2" t="str">
        <f ca="1">IF(T306="Output","Attività","A"&amp;MID(T306,1,FIND(".",T306)-1)&amp;" - "&amp;INDEX(Riferimenti!$BB$2:$BB$41,V306))</f>
        <v>Attività</v>
      </c>
      <c r="T306" s="2" t="str">
        <f ca="1">IF(OR(W306=FALSE,'Output Progetto'!U306=TRUE),"Output",'Output Progetto'!B306&amp;" - "&amp;'Output Progetto'!D306)</f>
        <v>Output</v>
      </c>
      <c r="U306" s="2" t="str">
        <f ca="1">IF(S306="Attività","Risultato Atteso",VLOOKUP(MID(S306,1,FIND(" ",S306)-1),Riferimenti!$BZ$2:$CE$41,4,0))</f>
        <v>Risultato Atteso</v>
      </c>
      <c r="V306" s="2">
        <f t="shared" si="5"/>
        <v>25</v>
      </c>
      <c r="W306" s="2" t="b">
        <f ca="1">IF(MID(VLOOKUP(MID("A"&amp;MID('Output Progetto'!B306&amp;" - "&amp;'Output Progetto'!D306,1,FIND(".",'Output Progetto'!B306&amp;" - "&amp;'Output Progetto'!D306)-1)&amp;" - "&amp;INDEX(Riferimenti!$BB$2:$BB$41,1),1,FIND(" ","A"&amp;MID('Output Progetto'!B306&amp;" - "&amp;'Output Progetto'!D306,1,FIND(".",'Output Progetto'!B306&amp;" - "&amp;'Output Progetto'!D306)-1)&amp;" - "&amp;INDEX(Riferimenti!$BB$2:$BB$41,1))-1),Riferimenti!$BZ$2:$CE$41,3,0),1,2)="LT",FALSE,TRUE)</f>
        <v>1</v>
      </c>
    </row>
    <row r="307" spans="2:23" ht="12.75" x14ac:dyDescent="0.2">
      <c r="B307" s="42"/>
      <c r="C307" s="42"/>
      <c r="D307" s="42"/>
      <c r="E307" s="64"/>
      <c r="F307" s="64"/>
      <c r="G307" s="42"/>
      <c r="P307" s="2" t="str">
        <f ca="1">IF(S307="Attività","Obiettivi generali",VLOOKUP(MID(S307,1,FIND(" ",S307)-1),Riferimenti!$BZ$2:$CE$41,5,0))</f>
        <v>Obiettivi generali</v>
      </c>
      <c r="Q307" s="2" t="str">
        <f ca="1">IF(S307="Attività","Obiettivi operativi",VLOOKUP(MID(S307,1,FIND(" ",S307)-1),Riferimenti!$BZ$2:$CE$41,6,0))</f>
        <v>Obiettivi operativi</v>
      </c>
      <c r="R307" s="2" t="str">
        <f ca="1">IF(S307="Attività","Linee Intervento",VLOOKUP(MID(S307,1,FIND(" ",S307)-1),Riferimenti!$BZ$2:$CE$41,3,0))</f>
        <v>Linee Intervento</v>
      </c>
      <c r="S307" s="2" t="str">
        <f ca="1">IF(T307="Output","Attività","A"&amp;MID(T307,1,FIND(".",T307)-1)&amp;" - "&amp;INDEX(Riferimenti!$BB$2:$BB$41,V307))</f>
        <v>Attività</v>
      </c>
      <c r="T307" s="2" t="str">
        <f ca="1">IF(OR(W307=FALSE,'Output Progetto'!U307=TRUE),"Output",'Output Progetto'!B307&amp;" - "&amp;'Output Progetto'!D307)</f>
        <v>Output</v>
      </c>
      <c r="U307" s="2" t="str">
        <f ca="1">IF(S307="Attività","Risultato Atteso",VLOOKUP(MID(S307,1,FIND(" ",S307)-1),Riferimenti!$BZ$2:$CE$41,4,0))</f>
        <v>Risultato Atteso</v>
      </c>
      <c r="V307" s="2">
        <f t="shared" si="5"/>
        <v>25</v>
      </c>
      <c r="W307" s="2" t="b">
        <f ca="1">IF(MID(VLOOKUP(MID("A"&amp;MID('Output Progetto'!B307&amp;" - "&amp;'Output Progetto'!D307,1,FIND(".",'Output Progetto'!B307&amp;" - "&amp;'Output Progetto'!D307)-1)&amp;" - "&amp;INDEX(Riferimenti!$BB$2:$BB$41,1),1,FIND(" ","A"&amp;MID('Output Progetto'!B307&amp;" - "&amp;'Output Progetto'!D307,1,FIND(".",'Output Progetto'!B307&amp;" - "&amp;'Output Progetto'!D307)-1)&amp;" - "&amp;INDEX(Riferimenti!$BB$2:$BB$41,1))-1),Riferimenti!$BZ$2:$CE$41,3,0),1,2)="LT",FALSE,TRUE)</f>
        <v>1</v>
      </c>
    </row>
    <row r="308" spans="2:23" ht="12.75" x14ac:dyDescent="0.2">
      <c r="B308" s="42"/>
      <c r="C308" s="42"/>
      <c r="D308" s="42"/>
      <c r="E308" s="64"/>
      <c r="F308" s="64"/>
      <c r="G308" s="42"/>
      <c r="P308" s="2" t="str">
        <f ca="1">IF(S308="Attività","Obiettivi generali",VLOOKUP(MID(S308,1,FIND(" ",S308)-1),Riferimenti!$BZ$2:$CE$41,5,0))</f>
        <v>Obiettivi generali</v>
      </c>
      <c r="Q308" s="2" t="str">
        <f ca="1">IF(S308="Attività","Obiettivi operativi",VLOOKUP(MID(S308,1,FIND(" ",S308)-1),Riferimenti!$BZ$2:$CE$41,6,0))</f>
        <v>Obiettivi operativi</v>
      </c>
      <c r="R308" s="2" t="str">
        <f ca="1">IF(S308="Attività","Linee Intervento",VLOOKUP(MID(S308,1,FIND(" ",S308)-1),Riferimenti!$BZ$2:$CE$41,3,0))</f>
        <v>Linee Intervento</v>
      </c>
      <c r="S308" s="2" t="str">
        <f ca="1">IF(T308="Output","Attività","A"&amp;MID(T308,1,FIND(".",T308)-1)&amp;" - "&amp;INDEX(Riferimenti!$BB$2:$BB$41,V308))</f>
        <v>Attività</v>
      </c>
      <c r="T308" s="2" t="str">
        <f ca="1">IF(OR(W308=FALSE,'Output Progetto'!U308=TRUE),"Output",'Output Progetto'!B308&amp;" - "&amp;'Output Progetto'!D308)</f>
        <v>Output</v>
      </c>
      <c r="U308" s="2" t="str">
        <f ca="1">IF(S308="Attività","Risultato Atteso",VLOOKUP(MID(S308,1,FIND(" ",S308)-1),Riferimenti!$BZ$2:$CE$41,4,0))</f>
        <v>Risultato Atteso</v>
      </c>
      <c r="V308" s="2">
        <f t="shared" si="5"/>
        <v>26</v>
      </c>
      <c r="W308" s="2" t="b">
        <f ca="1">IF(MID(VLOOKUP(MID("A"&amp;MID('Output Progetto'!B308&amp;" - "&amp;'Output Progetto'!D308,1,FIND(".",'Output Progetto'!B308&amp;" - "&amp;'Output Progetto'!D308)-1)&amp;" - "&amp;INDEX(Riferimenti!$BB$2:$BB$41,1),1,FIND(" ","A"&amp;MID('Output Progetto'!B308&amp;" - "&amp;'Output Progetto'!D308,1,FIND(".",'Output Progetto'!B308&amp;" - "&amp;'Output Progetto'!D308)-1)&amp;" - "&amp;INDEX(Riferimenti!$BB$2:$BB$41,1))-1),Riferimenti!$BZ$2:$CE$41,3,0),1,2)="LT",FALSE,TRUE)</f>
        <v>1</v>
      </c>
    </row>
    <row r="309" spans="2:23" ht="12.75" x14ac:dyDescent="0.2">
      <c r="B309" s="42"/>
      <c r="C309" s="42"/>
      <c r="D309" s="42"/>
      <c r="E309" s="64"/>
      <c r="F309" s="64"/>
      <c r="G309" s="42"/>
      <c r="P309" s="2" t="str">
        <f ca="1">IF(S309="Attività","Obiettivi generali",VLOOKUP(MID(S309,1,FIND(" ",S309)-1),Riferimenti!$BZ$2:$CE$41,5,0))</f>
        <v>Obiettivi generali</v>
      </c>
      <c r="Q309" s="2" t="str">
        <f ca="1">IF(S309="Attività","Obiettivi operativi",VLOOKUP(MID(S309,1,FIND(" ",S309)-1),Riferimenti!$BZ$2:$CE$41,6,0))</f>
        <v>Obiettivi operativi</v>
      </c>
      <c r="R309" s="2" t="str">
        <f ca="1">IF(S309="Attività","Linee Intervento",VLOOKUP(MID(S309,1,FIND(" ",S309)-1),Riferimenti!$BZ$2:$CE$41,3,0))</f>
        <v>Linee Intervento</v>
      </c>
      <c r="S309" s="2" t="str">
        <f ca="1">IF(T309="Output","Attività","A"&amp;MID(T309,1,FIND(".",T309)-1)&amp;" - "&amp;INDEX(Riferimenti!$BB$2:$BB$41,V309))</f>
        <v>Attività</v>
      </c>
      <c r="T309" s="2" t="str">
        <f ca="1">IF(OR(W309=FALSE,'Output Progetto'!U309=TRUE),"Output",'Output Progetto'!B309&amp;" - "&amp;'Output Progetto'!D309)</f>
        <v>Output</v>
      </c>
      <c r="U309" s="2" t="str">
        <f ca="1">IF(S309="Attività","Risultato Atteso",VLOOKUP(MID(S309,1,FIND(" ",S309)-1),Riferimenti!$BZ$2:$CE$41,4,0))</f>
        <v>Risultato Atteso</v>
      </c>
      <c r="V309" s="2">
        <f t="shared" si="5"/>
        <v>26</v>
      </c>
      <c r="W309" s="2" t="b">
        <f ca="1">IF(MID(VLOOKUP(MID("A"&amp;MID('Output Progetto'!B309&amp;" - "&amp;'Output Progetto'!D309,1,FIND(".",'Output Progetto'!B309&amp;" - "&amp;'Output Progetto'!D309)-1)&amp;" - "&amp;INDEX(Riferimenti!$BB$2:$BB$41,1),1,FIND(" ","A"&amp;MID('Output Progetto'!B309&amp;" - "&amp;'Output Progetto'!D309,1,FIND(".",'Output Progetto'!B309&amp;" - "&amp;'Output Progetto'!D309)-1)&amp;" - "&amp;INDEX(Riferimenti!$BB$2:$BB$41,1))-1),Riferimenti!$BZ$2:$CE$41,3,0),1,2)="LT",FALSE,TRUE)</f>
        <v>1</v>
      </c>
    </row>
    <row r="310" spans="2:23" ht="12.75" x14ac:dyDescent="0.2">
      <c r="B310" s="42"/>
      <c r="C310" s="42"/>
      <c r="D310" s="42"/>
      <c r="E310" s="64"/>
      <c r="F310" s="64"/>
      <c r="G310" s="42"/>
      <c r="P310" s="2" t="str">
        <f ca="1">IF(S310="Attività","Obiettivi generali",VLOOKUP(MID(S310,1,FIND(" ",S310)-1),Riferimenti!$BZ$2:$CE$41,5,0))</f>
        <v>Obiettivi generali</v>
      </c>
      <c r="Q310" s="2" t="str">
        <f ca="1">IF(S310="Attività","Obiettivi operativi",VLOOKUP(MID(S310,1,FIND(" ",S310)-1),Riferimenti!$BZ$2:$CE$41,6,0))</f>
        <v>Obiettivi operativi</v>
      </c>
      <c r="R310" s="2" t="str">
        <f ca="1">IF(S310="Attività","Linee Intervento",VLOOKUP(MID(S310,1,FIND(" ",S310)-1),Riferimenti!$BZ$2:$CE$41,3,0))</f>
        <v>Linee Intervento</v>
      </c>
      <c r="S310" s="2" t="str">
        <f ca="1">IF(T310="Output","Attività","A"&amp;MID(T310,1,FIND(".",T310)-1)&amp;" - "&amp;INDEX(Riferimenti!$BB$2:$BB$41,V310))</f>
        <v>Attività</v>
      </c>
      <c r="T310" s="2" t="str">
        <f ca="1">IF(OR(W310=FALSE,'Output Progetto'!U310=TRUE),"Output",'Output Progetto'!B310&amp;" - "&amp;'Output Progetto'!D310)</f>
        <v>Output</v>
      </c>
      <c r="U310" s="2" t="str">
        <f ca="1">IF(S310="Attività","Risultato Atteso",VLOOKUP(MID(S310,1,FIND(" ",S310)-1),Riferimenti!$BZ$2:$CE$41,4,0))</f>
        <v>Risultato Atteso</v>
      </c>
      <c r="V310" s="2">
        <f t="shared" si="5"/>
        <v>26</v>
      </c>
      <c r="W310" s="2" t="b">
        <f ca="1">IF(MID(VLOOKUP(MID("A"&amp;MID('Output Progetto'!B310&amp;" - "&amp;'Output Progetto'!D310,1,FIND(".",'Output Progetto'!B310&amp;" - "&amp;'Output Progetto'!D310)-1)&amp;" - "&amp;INDEX(Riferimenti!$BB$2:$BB$41,1),1,FIND(" ","A"&amp;MID('Output Progetto'!B310&amp;" - "&amp;'Output Progetto'!D310,1,FIND(".",'Output Progetto'!B310&amp;" - "&amp;'Output Progetto'!D310)-1)&amp;" - "&amp;INDEX(Riferimenti!$BB$2:$BB$41,1))-1),Riferimenti!$BZ$2:$CE$41,3,0),1,2)="LT",FALSE,TRUE)</f>
        <v>1</v>
      </c>
    </row>
    <row r="311" spans="2:23" ht="12.75" x14ac:dyDescent="0.2">
      <c r="B311" s="42"/>
      <c r="C311" s="42"/>
      <c r="D311" s="42"/>
      <c r="E311" s="64"/>
      <c r="F311" s="64"/>
      <c r="G311" s="42"/>
      <c r="P311" s="2" t="str">
        <f ca="1">IF(S311="Attività","Obiettivi generali",VLOOKUP(MID(S311,1,FIND(" ",S311)-1),Riferimenti!$BZ$2:$CE$41,5,0))</f>
        <v>Obiettivi generali</v>
      </c>
      <c r="Q311" s="2" t="str">
        <f ca="1">IF(S311="Attività","Obiettivi operativi",VLOOKUP(MID(S311,1,FIND(" ",S311)-1),Riferimenti!$BZ$2:$CE$41,6,0))</f>
        <v>Obiettivi operativi</v>
      </c>
      <c r="R311" s="2" t="str">
        <f ca="1">IF(S311="Attività","Linee Intervento",VLOOKUP(MID(S311,1,FIND(" ",S311)-1),Riferimenti!$BZ$2:$CE$41,3,0))</f>
        <v>Linee Intervento</v>
      </c>
      <c r="S311" s="2" t="str">
        <f ca="1">IF(T311="Output","Attività","A"&amp;MID(T311,1,FIND(".",T311)-1)&amp;" - "&amp;INDEX(Riferimenti!$BB$2:$BB$41,V311))</f>
        <v>Attività</v>
      </c>
      <c r="T311" s="2" t="str">
        <f ca="1">IF(OR(W311=FALSE,'Output Progetto'!U311=TRUE),"Output",'Output Progetto'!B311&amp;" - "&amp;'Output Progetto'!D311)</f>
        <v>Output</v>
      </c>
      <c r="U311" s="2" t="str">
        <f ca="1">IF(S311="Attività","Risultato Atteso",VLOOKUP(MID(S311,1,FIND(" ",S311)-1),Riferimenti!$BZ$2:$CE$41,4,0))</f>
        <v>Risultato Atteso</v>
      </c>
      <c r="V311" s="2">
        <f t="shared" si="5"/>
        <v>26</v>
      </c>
      <c r="W311" s="2" t="b">
        <f ca="1">IF(MID(VLOOKUP(MID("A"&amp;MID('Output Progetto'!B311&amp;" - "&amp;'Output Progetto'!D311,1,FIND(".",'Output Progetto'!B311&amp;" - "&amp;'Output Progetto'!D311)-1)&amp;" - "&amp;INDEX(Riferimenti!$BB$2:$BB$41,1),1,FIND(" ","A"&amp;MID('Output Progetto'!B311&amp;" - "&amp;'Output Progetto'!D311,1,FIND(".",'Output Progetto'!B311&amp;" - "&amp;'Output Progetto'!D311)-1)&amp;" - "&amp;INDEX(Riferimenti!$BB$2:$BB$41,1))-1),Riferimenti!$BZ$2:$CE$41,3,0),1,2)="LT",FALSE,TRUE)</f>
        <v>1</v>
      </c>
    </row>
    <row r="312" spans="2:23" ht="12.75" x14ac:dyDescent="0.2">
      <c r="B312" s="42"/>
      <c r="C312" s="42"/>
      <c r="D312" s="42"/>
      <c r="E312" s="64"/>
      <c r="F312" s="64"/>
      <c r="G312" s="42"/>
      <c r="P312" s="2" t="str">
        <f ca="1">IF(S312="Attività","Obiettivi generali",VLOOKUP(MID(S312,1,FIND(" ",S312)-1),Riferimenti!$BZ$2:$CE$41,5,0))</f>
        <v>Obiettivi generali</v>
      </c>
      <c r="Q312" s="2" t="str">
        <f ca="1">IF(S312="Attività","Obiettivi operativi",VLOOKUP(MID(S312,1,FIND(" ",S312)-1),Riferimenti!$BZ$2:$CE$41,6,0))</f>
        <v>Obiettivi operativi</v>
      </c>
      <c r="R312" s="2" t="str">
        <f ca="1">IF(S312="Attività","Linee Intervento",VLOOKUP(MID(S312,1,FIND(" ",S312)-1),Riferimenti!$BZ$2:$CE$41,3,0))</f>
        <v>Linee Intervento</v>
      </c>
      <c r="S312" s="2" t="str">
        <f ca="1">IF(T312="Output","Attività","A"&amp;MID(T312,1,FIND(".",T312)-1)&amp;" - "&amp;INDEX(Riferimenti!$BB$2:$BB$41,V312))</f>
        <v>Attività</v>
      </c>
      <c r="T312" s="2" t="str">
        <f ca="1">IF(OR(W312=FALSE,'Output Progetto'!U312=TRUE),"Output",'Output Progetto'!B312&amp;" - "&amp;'Output Progetto'!D312)</f>
        <v>Output</v>
      </c>
      <c r="U312" s="2" t="str">
        <f ca="1">IF(S312="Attività","Risultato Atteso",VLOOKUP(MID(S312,1,FIND(" ",S312)-1),Riferimenti!$BZ$2:$CE$41,4,0))</f>
        <v>Risultato Atteso</v>
      </c>
      <c r="V312" s="2">
        <f t="shared" si="5"/>
        <v>26</v>
      </c>
      <c r="W312" s="2" t="b">
        <f ca="1">IF(MID(VLOOKUP(MID("A"&amp;MID('Output Progetto'!B312&amp;" - "&amp;'Output Progetto'!D312,1,FIND(".",'Output Progetto'!B312&amp;" - "&amp;'Output Progetto'!D312)-1)&amp;" - "&amp;INDEX(Riferimenti!$BB$2:$BB$41,1),1,FIND(" ","A"&amp;MID('Output Progetto'!B312&amp;" - "&amp;'Output Progetto'!D312,1,FIND(".",'Output Progetto'!B312&amp;" - "&amp;'Output Progetto'!D312)-1)&amp;" - "&amp;INDEX(Riferimenti!$BB$2:$BB$41,1))-1),Riferimenti!$BZ$2:$CE$41,3,0),1,2)="LT",FALSE,TRUE)</f>
        <v>1</v>
      </c>
    </row>
    <row r="313" spans="2:23" ht="12.75" x14ac:dyDescent="0.2">
      <c r="B313" s="42"/>
      <c r="C313" s="42"/>
      <c r="D313" s="42"/>
      <c r="E313" s="64"/>
      <c r="F313" s="64"/>
      <c r="G313" s="42"/>
      <c r="P313" s="2" t="str">
        <f ca="1">IF(S313="Attività","Obiettivi generali",VLOOKUP(MID(S313,1,FIND(" ",S313)-1),Riferimenti!$BZ$2:$CE$41,5,0))</f>
        <v>Obiettivi generali</v>
      </c>
      <c r="Q313" s="2" t="str">
        <f ca="1">IF(S313="Attività","Obiettivi operativi",VLOOKUP(MID(S313,1,FIND(" ",S313)-1),Riferimenti!$BZ$2:$CE$41,6,0))</f>
        <v>Obiettivi operativi</v>
      </c>
      <c r="R313" s="2" t="str">
        <f ca="1">IF(S313="Attività","Linee Intervento",VLOOKUP(MID(S313,1,FIND(" ",S313)-1),Riferimenti!$BZ$2:$CE$41,3,0))</f>
        <v>Linee Intervento</v>
      </c>
      <c r="S313" s="2" t="str">
        <f ca="1">IF(T313="Output","Attività","A"&amp;MID(T313,1,FIND(".",T313)-1)&amp;" - "&amp;INDEX(Riferimenti!$BB$2:$BB$41,V313))</f>
        <v>Attività</v>
      </c>
      <c r="T313" s="2" t="str">
        <f ca="1">IF(OR(W313=FALSE,'Output Progetto'!U313=TRUE),"Output",'Output Progetto'!B313&amp;" - "&amp;'Output Progetto'!D313)</f>
        <v>Output</v>
      </c>
      <c r="U313" s="2" t="str">
        <f ca="1">IF(S313="Attività","Risultato Atteso",VLOOKUP(MID(S313,1,FIND(" ",S313)-1),Riferimenti!$BZ$2:$CE$41,4,0))</f>
        <v>Risultato Atteso</v>
      </c>
      <c r="V313" s="2">
        <f t="shared" si="5"/>
        <v>26</v>
      </c>
      <c r="W313" s="2" t="b">
        <f ca="1">IF(MID(VLOOKUP(MID("A"&amp;MID('Output Progetto'!B313&amp;" - "&amp;'Output Progetto'!D313,1,FIND(".",'Output Progetto'!B313&amp;" - "&amp;'Output Progetto'!D313)-1)&amp;" - "&amp;INDEX(Riferimenti!$BB$2:$BB$41,1),1,FIND(" ","A"&amp;MID('Output Progetto'!B313&amp;" - "&amp;'Output Progetto'!D313,1,FIND(".",'Output Progetto'!B313&amp;" - "&amp;'Output Progetto'!D313)-1)&amp;" - "&amp;INDEX(Riferimenti!$BB$2:$BB$41,1))-1),Riferimenti!$BZ$2:$CE$41,3,0),1,2)="LT",FALSE,TRUE)</f>
        <v>1</v>
      </c>
    </row>
    <row r="314" spans="2:23" ht="12.75" x14ac:dyDescent="0.2">
      <c r="B314" s="42"/>
      <c r="C314" s="42"/>
      <c r="D314" s="42"/>
      <c r="E314" s="64"/>
      <c r="F314" s="64"/>
      <c r="G314" s="42"/>
      <c r="P314" s="2" t="str">
        <f ca="1">IF(S314="Attività","Obiettivi generali",VLOOKUP(MID(S314,1,FIND(" ",S314)-1),Riferimenti!$BZ$2:$CE$41,5,0))</f>
        <v>Obiettivi generali</v>
      </c>
      <c r="Q314" s="2" t="str">
        <f ca="1">IF(S314="Attività","Obiettivi operativi",VLOOKUP(MID(S314,1,FIND(" ",S314)-1),Riferimenti!$BZ$2:$CE$41,6,0))</f>
        <v>Obiettivi operativi</v>
      </c>
      <c r="R314" s="2" t="str">
        <f ca="1">IF(S314="Attività","Linee Intervento",VLOOKUP(MID(S314,1,FIND(" ",S314)-1),Riferimenti!$BZ$2:$CE$41,3,0))</f>
        <v>Linee Intervento</v>
      </c>
      <c r="S314" s="2" t="str">
        <f ca="1">IF(T314="Output","Attività","A"&amp;MID(T314,1,FIND(".",T314)-1)&amp;" - "&amp;INDEX(Riferimenti!$BB$2:$BB$41,V314))</f>
        <v>Attività</v>
      </c>
      <c r="T314" s="2" t="str">
        <f ca="1">IF(OR(W314=FALSE,'Output Progetto'!U314=TRUE),"Output",'Output Progetto'!B314&amp;" - "&amp;'Output Progetto'!D314)</f>
        <v>Output</v>
      </c>
      <c r="U314" s="2" t="str">
        <f ca="1">IF(S314="Attività","Risultato Atteso",VLOOKUP(MID(S314,1,FIND(" ",S314)-1),Riferimenti!$BZ$2:$CE$41,4,0))</f>
        <v>Risultato Atteso</v>
      </c>
      <c r="V314" s="2">
        <f t="shared" si="5"/>
        <v>26</v>
      </c>
      <c r="W314" s="2" t="b">
        <f ca="1">IF(MID(VLOOKUP(MID("A"&amp;MID('Output Progetto'!B314&amp;" - "&amp;'Output Progetto'!D314,1,FIND(".",'Output Progetto'!B314&amp;" - "&amp;'Output Progetto'!D314)-1)&amp;" - "&amp;INDEX(Riferimenti!$BB$2:$BB$41,1),1,FIND(" ","A"&amp;MID('Output Progetto'!B314&amp;" - "&amp;'Output Progetto'!D314,1,FIND(".",'Output Progetto'!B314&amp;" - "&amp;'Output Progetto'!D314)-1)&amp;" - "&amp;INDEX(Riferimenti!$BB$2:$BB$41,1))-1),Riferimenti!$BZ$2:$CE$41,3,0),1,2)="LT",FALSE,TRUE)</f>
        <v>1</v>
      </c>
    </row>
    <row r="315" spans="2:23" ht="12.75" x14ac:dyDescent="0.2">
      <c r="B315" s="42"/>
      <c r="C315" s="42"/>
      <c r="D315" s="42"/>
      <c r="E315" s="64"/>
      <c r="F315" s="64"/>
      <c r="G315" s="42"/>
      <c r="P315" s="2" t="str">
        <f ca="1">IF(S315="Attività","Obiettivi generali",VLOOKUP(MID(S315,1,FIND(" ",S315)-1),Riferimenti!$BZ$2:$CE$41,5,0))</f>
        <v>Obiettivi generali</v>
      </c>
      <c r="Q315" s="2" t="str">
        <f ca="1">IF(S315="Attività","Obiettivi operativi",VLOOKUP(MID(S315,1,FIND(" ",S315)-1),Riferimenti!$BZ$2:$CE$41,6,0))</f>
        <v>Obiettivi operativi</v>
      </c>
      <c r="R315" s="2" t="str">
        <f ca="1">IF(S315="Attività","Linee Intervento",VLOOKUP(MID(S315,1,FIND(" ",S315)-1),Riferimenti!$BZ$2:$CE$41,3,0))</f>
        <v>Linee Intervento</v>
      </c>
      <c r="S315" s="2" t="str">
        <f ca="1">IF(T315="Output","Attività","A"&amp;MID(T315,1,FIND(".",T315)-1)&amp;" - "&amp;INDEX(Riferimenti!$BB$2:$BB$41,V315))</f>
        <v>Attività</v>
      </c>
      <c r="T315" s="2" t="str">
        <f ca="1">IF(OR(W315=FALSE,'Output Progetto'!U315=TRUE),"Output",'Output Progetto'!B315&amp;" - "&amp;'Output Progetto'!D315)</f>
        <v>Output</v>
      </c>
      <c r="U315" s="2" t="str">
        <f ca="1">IF(S315="Attività","Risultato Atteso",VLOOKUP(MID(S315,1,FIND(" ",S315)-1),Riferimenti!$BZ$2:$CE$41,4,0))</f>
        <v>Risultato Atteso</v>
      </c>
      <c r="V315" s="2">
        <f t="shared" si="5"/>
        <v>26</v>
      </c>
      <c r="W315" s="2" t="b">
        <f ca="1">IF(MID(VLOOKUP(MID("A"&amp;MID('Output Progetto'!B315&amp;" - "&amp;'Output Progetto'!D315,1,FIND(".",'Output Progetto'!B315&amp;" - "&amp;'Output Progetto'!D315)-1)&amp;" - "&amp;INDEX(Riferimenti!$BB$2:$BB$41,1),1,FIND(" ","A"&amp;MID('Output Progetto'!B315&amp;" - "&amp;'Output Progetto'!D315,1,FIND(".",'Output Progetto'!B315&amp;" - "&amp;'Output Progetto'!D315)-1)&amp;" - "&amp;INDEX(Riferimenti!$BB$2:$BB$41,1))-1),Riferimenti!$BZ$2:$CE$41,3,0),1,2)="LT",FALSE,TRUE)</f>
        <v>1</v>
      </c>
    </row>
    <row r="316" spans="2:23" ht="12.75" x14ac:dyDescent="0.2">
      <c r="B316" s="42"/>
      <c r="C316" s="42"/>
      <c r="D316" s="42"/>
      <c r="E316" s="64"/>
      <c r="F316" s="64"/>
      <c r="G316" s="42"/>
      <c r="P316" s="2" t="str">
        <f ca="1">IF(S316="Attività","Obiettivi generali",VLOOKUP(MID(S316,1,FIND(" ",S316)-1),Riferimenti!$BZ$2:$CE$41,5,0))</f>
        <v>Obiettivi generali</v>
      </c>
      <c r="Q316" s="2" t="str">
        <f ca="1">IF(S316="Attività","Obiettivi operativi",VLOOKUP(MID(S316,1,FIND(" ",S316)-1),Riferimenti!$BZ$2:$CE$41,6,0))</f>
        <v>Obiettivi operativi</v>
      </c>
      <c r="R316" s="2" t="str">
        <f ca="1">IF(S316="Attività","Linee Intervento",VLOOKUP(MID(S316,1,FIND(" ",S316)-1),Riferimenti!$BZ$2:$CE$41,3,0))</f>
        <v>Linee Intervento</v>
      </c>
      <c r="S316" s="2" t="str">
        <f ca="1">IF(T316="Output","Attività","A"&amp;MID(T316,1,FIND(".",T316)-1)&amp;" - "&amp;INDEX(Riferimenti!$BB$2:$BB$41,V316))</f>
        <v>Attività</v>
      </c>
      <c r="T316" s="2" t="str">
        <f ca="1">IF(OR(W316=FALSE,'Output Progetto'!U316=TRUE),"Output",'Output Progetto'!B316&amp;" - "&amp;'Output Progetto'!D316)</f>
        <v>Output</v>
      </c>
      <c r="U316" s="2" t="str">
        <f ca="1">IF(S316="Attività","Risultato Atteso",VLOOKUP(MID(S316,1,FIND(" ",S316)-1),Riferimenti!$BZ$2:$CE$41,4,0))</f>
        <v>Risultato Atteso</v>
      </c>
      <c r="V316" s="2">
        <f t="shared" si="5"/>
        <v>26</v>
      </c>
      <c r="W316" s="2" t="b">
        <f ca="1">IF(MID(VLOOKUP(MID("A"&amp;MID('Output Progetto'!B316&amp;" - "&amp;'Output Progetto'!D316,1,FIND(".",'Output Progetto'!B316&amp;" - "&amp;'Output Progetto'!D316)-1)&amp;" - "&amp;INDEX(Riferimenti!$BB$2:$BB$41,1),1,FIND(" ","A"&amp;MID('Output Progetto'!B316&amp;" - "&amp;'Output Progetto'!D316,1,FIND(".",'Output Progetto'!B316&amp;" - "&amp;'Output Progetto'!D316)-1)&amp;" - "&amp;INDEX(Riferimenti!$BB$2:$BB$41,1))-1),Riferimenti!$BZ$2:$CE$41,3,0),1,2)="LT",FALSE,TRUE)</f>
        <v>1</v>
      </c>
    </row>
    <row r="317" spans="2:23" ht="12.75" x14ac:dyDescent="0.2">
      <c r="B317" s="42"/>
      <c r="C317" s="42"/>
      <c r="D317" s="42"/>
      <c r="E317" s="64"/>
      <c r="F317" s="64"/>
      <c r="G317" s="42"/>
      <c r="P317" s="2" t="str">
        <f ca="1">IF(S317="Attività","Obiettivi generali",VLOOKUP(MID(S317,1,FIND(" ",S317)-1),Riferimenti!$BZ$2:$CE$41,5,0))</f>
        <v>Obiettivi generali</v>
      </c>
      <c r="Q317" s="2" t="str">
        <f ca="1">IF(S317="Attività","Obiettivi operativi",VLOOKUP(MID(S317,1,FIND(" ",S317)-1),Riferimenti!$BZ$2:$CE$41,6,0))</f>
        <v>Obiettivi operativi</v>
      </c>
      <c r="R317" s="2" t="str">
        <f ca="1">IF(S317="Attività","Linee Intervento",VLOOKUP(MID(S317,1,FIND(" ",S317)-1),Riferimenti!$BZ$2:$CE$41,3,0))</f>
        <v>Linee Intervento</v>
      </c>
      <c r="S317" s="2" t="str">
        <f ca="1">IF(T317="Output","Attività","A"&amp;MID(T317,1,FIND(".",T317)-1)&amp;" - "&amp;INDEX(Riferimenti!$BB$2:$BB$41,V317))</f>
        <v>Attività</v>
      </c>
      <c r="T317" s="2" t="str">
        <f ca="1">IF(OR(W317=FALSE,'Output Progetto'!U317=TRUE),"Output",'Output Progetto'!B317&amp;" - "&amp;'Output Progetto'!D317)</f>
        <v>Output</v>
      </c>
      <c r="U317" s="2" t="str">
        <f ca="1">IF(S317="Attività","Risultato Atteso",VLOOKUP(MID(S317,1,FIND(" ",S317)-1),Riferimenti!$BZ$2:$CE$41,4,0))</f>
        <v>Risultato Atteso</v>
      </c>
      <c r="V317" s="2">
        <f t="shared" si="5"/>
        <v>26</v>
      </c>
      <c r="W317" s="2" t="b">
        <f ca="1">IF(MID(VLOOKUP(MID("A"&amp;MID('Output Progetto'!B317&amp;" - "&amp;'Output Progetto'!D317,1,FIND(".",'Output Progetto'!B317&amp;" - "&amp;'Output Progetto'!D317)-1)&amp;" - "&amp;INDEX(Riferimenti!$BB$2:$BB$41,1),1,FIND(" ","A"&amp;MID('Output Progetto'!B317&amp;" - "&amp;'Output Progetto'!D317,1,FIND(".",'Output Progetto'!B317&amp;" - "&amp;'Output Progetto'!D317)-1)&amp;" - "&amp;INDEX(Riferimenti!$BB$2:$BB$41,1))-1),Riferimenti!$BZ$2:$CE$41,3,0),1,2)="LT",FALSE,TRUE)</f>
        <v>1</v>
      </c>
    </row>
    <row r="318" spans="2:23" ht="12.75" x14ac:dyDescent="0.2">
      <c r="B318" s="42"/>
      <c r="C318" s="42"/>
      <c r="D318" s="42"/>
      <c r="E318" s="64"/>
      <c r="F318" s="64"/>
      <c r="G318" s="42"/>
      <c r="P318" s="2" t="str">
        <f ca="1">IF(S318="Attività","Obiettivi generali",VLOOKUP(MID(S318,1,FIND(" ",S318)-1),Riferimenti!$BZ$2:$CE$41,5,0))</f>
        <v>Obiettivi generali</v>
      </c>
      <c r="Q318" s="2" t="str">
        <f ca="1">IF(S318="Attività","Obiettivi operativi",VLOOKUP(MID(S318,1,FIND(" ",S318)-1),Riferimenti!$BZ$2:$CE$41,6,0))</f>
        <v>Obiettivi operativi</v>
      </c>
      <c r="R318" s="2" t="str">
        <f ca="1">IF(S318="Attività","Linee Intervento",VLOOKUP(MID(S318,1,FIND(" ",S318)-1),Riferimenti!$BZ$2:$CE$41,3,0))</f>
        <v>Linee Intervento</v>
      </c>
      <c r="S318" s="2" t="str">
        <f ca="1">IF(T318="Output","Attività","A"&amp;MID(T318,1,FIND(".",T318)-1)&amp;" - "&amp;INDEX(Riferimenti!$BB$2:$BB$41,V318))</f>
        <v>Attività</v>
      </c>
      <c r="T318" s="2" t="str">
        <f ca="1">IF(OR(W318=FALSE,'Output Progetto'!U318=TRUE),"Output",'Output Progetto'!B318&amp;" - "&amp;'Output Progetto'!D318)</f>
        <v>Output</v>
      </c>
      <c r="U318" s="2" t="str">
        <f ca="1">IF(S318="Attività","Risultato Atteso",VLOOKUP(MID(S318,1,FIND(" ",S318)-1),Riferimenti!$BZ$2:$CE$41,4,0))</f>
        <v>Risultato Atteso</v>
      </c>
      <c r="V318" s="2">
        <f t="shared" si="5"/>
        <v>26</v>
      </c>
      <c r="W318" s="2" t="b">
        <f ca="1">IF(MID(VLOOKUP(MID("A"&amp;MID('Output Progetto'!B318&amp;" - "&amp;'Output Progetto'!D318,1,FIND(".",'Output Progetto'!B318&amp;" - "&amp;'Output Progetto'!D318)-1)&amp;" - "&amp;INDEX(Riferimenti!$BB$2:$BB$41,1),1,FIND(" ","A"&amp;MID('Output Progetto'!B318&amp;" - "&amp;'Output Progetto'!D318,1,FIND(".",'Output Progetto'!B318&amp;" - "&amp;'Output Progetto'!D318)-1)&amp;" - "&amp;INDEX(Riferimenti!$BB$2:$BB$41,1))-1),Riferimenti!$BZ$2:$CE$41,3,0),1,2)="LT",FALSE,TRUE)</f>
        <v>1</v>
      </c>
    </row>
    <row r="319" spans="2:23" ht="12.75" x14ac:dyDescent="0.2">
      <c r="B319" s="42"/>
      <c r="C319" s="42"/>
      <c r="D319" s="42"/>
      <c r="E319" s="64"/>
      <c r="F319" s="64"/>
      <c r="G319" s="42"/>
      <c r="P319" s="2" t="str">
        <f ca="1">IF(S319="Attività","Obiettivi generali",VLOOKUP(MID(S319,1,FIND(" ",S319)-1),Riferimenti!$BZ$2:$CE$41,5,0))</f>
        <v>Obiettivi generali</v>
      </c>
      <c r="Q319" s="2" t="str">
        <f ca="1">IF(S319="Attività","Obiettivi operativi",VLOOKUP(MID(S319,1,FIND(" ",S319)-1),Riferimenti!$BZ$2:$CE$41,6,0))</f>
        <v>Obiettivi operativi</v>
      </c>
      <c r="R319" s="2" t="str">
        <f ca="1">IF(S319="Attività","Linee Intervento",VLOOKUP(MID(S319,1,FIND(" ",S319)-1),Riferimenti!$BZ$2:$CE$41,3,0))</f>
        <v>Linee Intervento</v>
      </c>
      <c r="S319" s="2" t="str">
        <f ca="1">IF(T319="Output","Attività","A"&amp;MID(T319,1,FIND(".",T319)-1)&amp;" - "&amp;INDEX(Riferimenti!$BB$2:$BB$41,V319))</f>
        <v>Attività</v>
      </c>
      <c r="T319" s="2" t="str">
        <f ca="1">IF(OR(W319=FALSE,'Output Progetto'!U319=TRUE),"Output",'Output Progetto'!B319&amp;" - "&amp;'Output Progetto'!D319)</f>
        <v>Output</v>
      </c>
      <c r="U319" s="2" t="str">
        <f ca="1">IF(S319="Attività","Risultato Atteso",VLOOKUP(MID(S319,1,FIND(" ",S319)-1),Riferimenti!$BZ$2:$CE$41,4,0))</f>
        <v>Risultato Atteso</v>
      </c>
      <c r="V319" s="2">
        <f t="shared" si="5"/>
        <v>26</v>
      </c>
      <c r="W319" s="2" t="b">
        <f ca="1">IF(MID(VLOOKUP(MID("A"&amp;MID('Output Progetto'!B319&amp;" - "&amp;'Output Progetto'!D319,1,FIND(".",'Output Progetto'!B319&amp;" - "&amp;'Output Progetto'!D319)-1)&amp;" - "&amp;INDEX(Riferimenti!$BB$2:$BB$41,1),1,FIND(" ","A"&amp;MID('Output Progetto'!B319&amp;" - "&amp;'Output Progetto'!D319,1,FIND(".",'Output Progetto'!B319&amp;" - "&amp;'Output Progetto'!D319)-1)&amp;" - "&amp;INDEX(Riferimenti!$BB$2:$BB$41,1))-1),Riferimenti!$BZ$2:$CE$41,3,0),1,2)="LT",FALSE,TRUE)</f>
        <v>1</v>
      </c>
    </row>
    <row r="320" spans="2:23" ht="12.75" x14ac:dyDescent="0.2">
      <c r="B320" s="42"/>
      <c r="C320" s="42"/>
      <c r="D320" s="42"/>
      <c r="E320" s="64"/>
      <c r="F320" s="64"/>
      <c r="G320" s="42"/>
      <c r="P320" s="2" t="str">
        <f ca="1">IF(S320="Attività","Obiettivi generali",VLOOKUP(MID(S320,1,FIND(" ",S320)-1),Riferimenti!$BZ$2:$CE$41,5,0))</f>
        <v>Obiettivi generali</v>
      </c>
      <c r="Q320" s="2" t="str">
        <f ca="1">IF(S320="Attività","Obiettivi operativi",VLOOKUP(MID(S320,1,FIND(" ",S320)-1),Riferimenti!$BZ$2:$CE$41,6,0))</f>
        <v>Obiettivi operativi</v>
      </c>
      <c r="R320" s="2" t="str">
        <f ca="1">IF(S320="Attività","Linee Intervento",VLOOKUP(MID(S320,1,FIND(" ",S320)-1),Riferimenti!$BZ$2:$CE$41,3,0))</f>
        <v>Linee Intervento</v>
      </c>
      <c r="S320" s="2" t="str">
        <f ca="1">IF(T320="Output","Attività","A"&amp;MID(T320,1,FIND(".",T320)-1)&amp;" - "&amp;INDEX(Riferimenti!$BB$2:$BB$41,V320))</f>
        <v>Attività</v>
      </c>
      <c r="T320" s="2" t="str">
        <f ca="1">IF(OR(W320=FALSE,'Output Progetto'!U320=TRUE),"Output",'Output Progetto'!B320&amp;" - "&amp;'Output Progetto'!D320)</f>
        <v>Output</v>
      </c>
      <c r="U320" s="2" t="str">
        <f ca="1">IF(S320="Attività","Risultato Atteso",VLOOKUP(MID(S320,1,FIND(" ",S320)-1),Riferimenti!$BZ$2:$CE$41,4,0))</f>
        <v>Risultato Atteso</v>
      </c>
      <c r="V320" s="2">
        <f t="shared" si="5"/>
        <v>27</v>
      </c>
      <c r="W320" s="2" t="b">
        <f ca="1">IF(MID(VLOOKUP(MID("A"&amp;MID('Output Progetto'!B320&amp;" - "&amp;'Output Progetto'!D320,1,FIND(".",'Output Progetto'!B320&amp;" - "&amp;'Output Progetto'!D320)-1)&amp;" - "&amp;INDEX(Riferimenti!$BB$2:$BB$41,1),1,FIND(" ","A"&amp;MID('Output Progetto'!B320&amp;" - "&amp;'Output Progetto'!D320,1,FIND(".",'Output Progetto'!B320&amp;" - "&amp;'Output Progetto'!D320)-1)&amp;" - "&amp;INDEX(Riferimenti!$BB$2:$BB$41,1))-1),Riferimenti!$BZ$2:$CE$41,3,0),1,2)="LT",FALSE,TRUE)</f>
        <v>1</v>
      </c>
    </row>
    <row r="321" spans="2:23" ht="12.75" x14ac:dyDescent="0.2">
      <c r="B321" s="42"/>
      <c r="C321" s="42"/>
      <c r="D321" s="42"/>
      <c r="E321" s="64"/>
      <c r="F321" s="64"/>
      <c r="G321" s="42"/>
      <c r="P321" s="2" t="str">
        <f ca="1">IF(S321="Attività","Obiettivi generali",VLOOKUP(MID(S321,1,FIND(" ",S321)-1),Riferimenti!$BZ$2:$CE$41,5,0))</f>
        <v>Obiettivi generali</v>
      </c>
      <c r="Q321" s="2" t="str">
        <f ca="1">IF(S321="Attività","Obiettivi operativi",VLOOKUP(MID(S321,1,FIND(" ",S321)-1),Riferimenti!$BZ$2:$CE$41,6,0))</f>
        <v>Obiettivi operativi</v>
      </c>
      <c r="R321" s="2" t="str">
        <f ca="1">IF(S321="Attività","Linee Intervento",VLOOKUP(MID(S321,1,FIND(" ",S321)-1),Riferimenti!$BZ$2:$CE$41,3,0))</f>
        <v>Linee Intervento</v>
      </c>
      <c r="S321" s="2" t="str">
        <f ca="1">IF(T321="Output","Attività","A"&amp;MID(T321,1,FIND(".",T321)-1)&amp;" - "&amp;INDEX(Riferimenti!$BB$2:$BB$41,V321))</f>
        <v>Attività</v>
      </c>
      <c r="T321" s="2" t="str">
        <f ca="1">IF(OR(W321=FALSE,'Output Progetto'!U321=TRUE),"Output",'Output Progetto'!B321&amp;" - "&amp;'Output Progetto'!D321)</f>
        <v>Output</v>
      </c>
      <c r="U321" s="2" t="str">
        <f ca="1">IF(S321="Attività","Risultato Atteso",VLOOKUP(MID(S321,1,FIND(" ",S321)-1),Riferimenti!$BZ$2:$CE$41,4,0))</f>
        <v>Risultato Atteso</v>
      </c>
      <c r="V321" s="2">
        <f t="shared" si="5"/>
        <v>27</v>
      </c>
      <c r="W321" s="2" t="b">
        <f ca="1">IF(MID(VLOOKUP(MID("A"&amp;MID('Output Progetto'!B321&amp;" - "&amp;'Output Progetto'!D321,1,FIND(".",'Output Progetto'!B321&amp;" - "&amp;'Output Progetto'!D321)-1)&amp;" - "&amp;INDEX(Riferimenti!$BB$2:$BB$41,1),1,FIND(" ","A"&amp;MID('Output Progetto'!B321&amp;" - "&amp;'Output Progetto'!D321,1,FIND(".",'Output Progetto'!B321&amp;" - "&amp;'Output Progetto'!D321)-1)&amp;" - "&amp;INDEX(Riferimenti!$BB$2:$BB$41,1))-1),Riferimenti!$BZ$2:$CE$41,3,0),1,2)="LT",FALSE,TRUE)</f>
        <v>1</v>
      </c>
    </row>
    <row r="322" spans="2:23" ht="12.75" x14ac:dyDescent="0.2">
      <c r="B322" s="42"/>
      <c r="C322" s="42"/>
      <c r="D322" s="42"/>
      <c r="E322" s="64"/>
      <c r="F322" s="64"/>
      <c r="G322" s="42"/>
      <c r="P322" s="2" t="str">
        <f ca="1">IF(S322="Attività","Obiettivi generali",VLOOKUP(MID(S322,1,FIND(" ",S322)-1),Riferimenti!$BZ$2:$CE$41,5,0))</f>
        <v>Obiettivi generali</v>
      </c>
      <c r="Q322" s="2" t="str">
        <f ca="1">IF(S322="Attività","Obiettivi operativi",VLOOKUP(MID(S322,1,FIND(" ",S322)-1),Riferimenti!$BZ$2:$CE$41,6,0))</f>
        <v>Obiettivi operativi</v>
      </c>
      <c r="R322" s="2" t="str">
        <f ca="1">IF(S322="Attività","Linee Intervento",VLOOKUP(MID(S322,1,FIND(" ",S322)-1),Riferimenti!$BZ$2:$CE$41,3,0))</f>
        <v>Linee Intervento</v>
      </c>
      <c r="S322" s="2" t="str">
        <f ca="1">IF(T322="Output","Attività","A"&amp;MID(T322,1,FIND(".",T322)-1)&amp;" - "&amp;INDEX(Riferimenti!$BB$2:$BB$41,V322))</f>
        <v>Attività</v>
      </c>
      <c r="T322" s="2" t="str">
        <f ca="1">IF(OR(W322=FALSE,'Output Progetto'!U322=TRUE),"Output",'Output Progetto'!B322&amp;" - "&amp;'Output Progetto'!D322)</f>
        <v>Output</v>
      </c>
      <c r="U322" s="2" t="str">
        <f ca="1">IF(S322="Attività","Risultato Atteso",VLOOKUP(MID(S322,1,FIND(" ",S322)-1),Riferimenti!$BZ$2:$CE$41,4,0))</f>
        <v>Risultato Atteso</v>
      </c>
      <c r="V322" s="2">
        <f t="shared" si="5"/>
        <v>27</v>
      </c>
      <c r="W322" s="2" t="b">
        <f ca="1">IF(MID(VLOOKUP(MID("A"&amp;MID('Output Progetto'!B322&amp;" - "&amp;'Output Progetto'!D322,1,FIND(".",'Output Progetto'!B322&amp;" - "&amp;'Output Progetto'!D322)-1)&amp;" - "&amp;INDEX(Riferimenti!$BB$2:$BB$41,1),1,FIND(" ","A"&amp;MID('Output Progetto'!B322&amp;" - "&amp;'Output Progetto'!D322,1,FIND(".",'Output Progetto'!B322&amp;" - "&amp;'Output Progetto'!D322)-1)&amp;" - "&amp;INDEX(Riferimenti!$BB$2:$BB$41,1))-1),Riferimenti!$BZ$2:$CE$41,3,0),1,2)="LT",FALSE,TRUE)</f>
        <v>1</v>
      </c>
    </row>
    <row r="323" spans="2:23" ht="12.75" x14ac:dyDescent="0.2">
      <c r="B323" s="42"/>
      <c r="C323" s="42"/>
      <c r="D323" s="42"/>
      <c r="E323" s="64"/>
      <c r="F323" s="64"/>
      <c r="G323" s="42"/>
      <c r="P323" s="2" t="str">
        <f ca="1">IF(S323="Attività","Obiettivi generali",VLOOKUP(MID(S323,1,FIND(" ",S323)-1),Riferimenti!$BZ$2:$CE$41,5,0))</f>
        <v>Obiettivi generali</v>
      </c>
      <c r="Q323" s="2" t="str">
        <f ca="1">IF(S323="Attività","Obiettivi operativi",VLOOKUP(MID(S323,1,FIND(" ",S323)-1),Riferimenti!$BZ$2:$CE$41,6,0))</f>
        <v>Obiettivi operativi</v>
      </c>
      <c r="R323" s="2" t="str">
        <f ca="1">IF(S323="Attività","Linee Intervento",VLOOKUP(MID(S323,1,FIND(" ",S323)-1),Riferimenti!$BZ$2:$CE$41,3,0))</f>
        <v>Linee Intervento</v>
      </c>
      <c r="S323" s="2" t="str">
        <f ca="1">IF(T323="Output","Attività","A"&amp;MID(T323,1,FIND(".",T323)-1)&amp;" - "&amp;INDEX(Riferimenti!$BB$2:$BB$41,V323))</f>
        <v>Attività</v>
      </c>
      <c r="T323" s="2" t="str">
        <f ca="1">IF(OR(W323=FALSE,'Output Progetto'!U323=TRUE),"Output",'Output Progetto'!B323&amp;" - "&amp;'Output Progetto'!D323)</f>
        <v>Output</v>
      </c>
      <c r="U323" s="2" t="str">
        <f ca="1">IF(S323="Attività","Risultato Atteso",VLOOKUP(MID(S323,1,FIND(" ",S323)-1),Riferimenti!$BZ$2:$CE$41,4,0))</f>
        <v>Risultato Atteso</v>
      </c>
      <c r="V323" s="2">
        <f t="shared" si="5"/>
        <v>27</v>
      </c>
      <c r="W323" s="2" t="b">
        <f ca="1">IF(MID(VLOOKUP(MID("A"&amp;MID('Output Progetto'!B323&amp;" - "&amp;'Output Progetto'!D323,1,FIND(".",'Output Progetto'!B323&amp;" - "&amp;'Output Progetto'!D323)-1)&amp;" - "&amp;INDEX(Riferimenti!$BB$2:$BB$41,1),1,FIND(" ","A"&amp;MID('Output Progetto'!B323&amp;" - "&amp;'Output Progetto'!D323,1,FIND(".",'Output Progetto'!B323&amp;" - "&amp;'Output Progetto'!D323)-1)&amp;" - "&amp;INDEX(Riferimenti!$BB$2:$BB$41,1))-1),Riferimenti!$BZ$2:$CE$41,3,0),1,2)="LT",FALSE,TRUE)</f>
        <v>1</v>
      </c>
    </row>
    <row r="324" spans="2:23" ht="12.75" x14ac:dyDescent="0.2">
      <c r="B324" s="42"/>
      <c r="C324" s="42"/>
      <c r="D324" s="42"/>
      <c r="E324" s="64"/>
      <c r="F324" s="64"/>
      <c r="G324" s="42"/>
      <c r="P324" s="2" t="str">
        <f ca="1">IF(S324="Attività","Obiettivi generali",VLOOKUP(MID(S324,1,FIND(" ",S324)-1),Riferimenti!$BZ$2:$CE$41,5,0))</f>
        <v>Obiettivi generali</v>
      </c>
      <c r="Q324" s="2" t="str">
        <f ca="1">IF(S324="Attività","Obiettivi operativi",VLOOKUP(MID(S324,1,FIND(" ",S324)-1),Riferimenti!$BZ$2:$CE$41,6,0))</f>
        <v>Obiettivi operativi</v>
      </c>
      <c r="R324" s="2" t="str">
        <f ca="1">IF(S324="Attività","Linee Intervento",VLOOKUP(MID(S324,1,FIND(" ",S324)-1),Riferimenti!$BZ$2:$CE$41,3,0))</f>
        <v>Linee Intervento</v>
      </c>
      <c r="S324" s="2" t="str">
        <f ca="1">IF(T324="Output","Attività","A"&amp;MID(T324,1,FIND(".",T324)-1)&amp;" - "&amp;INDEX(Riferimenti!$BB$2:$BB$41,V324))</f>
        <v>Attività</v>
      </c>
      <c r="T324" s="2" t="str">
        <f ca="1">IF(OR(W324=FALSE,'Output Progetto'!U324=TRUE),"Output",'Output Progetto'!B324&amp;" - "&amp;'Output Progetto'!D324)</f>
        <v>Output</v>
      </c>
      <c r="U324" s="2" t="str">
        <f ca="1">IF(S324="Attività","Risultato Atteso",VLOOKUP(MID(S324,1,FIND(" ",S324)-1),Riferimenti!$BZ$2:$CE$41,4,0))</f>
        <v>Risultato Atteso</v>
      </c>
      <c r="V324" s="2">
        <f t="shared" si="5"/>
        <v>27</v>
      </c>
      <c r="W324" s="2" t="b">
        <f ca="1">IF(MID(VLOOKUP(MID("A"&amp;MID('Output Progetto'!B324&amp;" - "&amp;'Output Progetto'!D324,1,FIND(".",'Output Progetto'!B324&amp;" - "&amp;'Output Progetto'!D324)-1)&amp;" - "&amp;INDEX(Riferimenti!$BB$2:$BB$41,1),1,FIND(" ","A"&amp;MID('Output Progetto'!B324&amp;" - "&amp;'Output Progetto'!D324,1,FIND(".",'Output Progetto'!B324&amp;" - "&amp;'Output Progetto'!D324)-1)&amp;" - "&amp;INDEX(Riferimenti!$BB$2:$BB$41,1))-1),Riferimenti!$BZ$2:$CE$41,3,0),1,2)="LT",FALSE,TRUE)</f>
        <v>1</v>
      </c>
    </row>
    <row r="325" spans="2:23" ht="12.75" x14ac:dyDescent="0.2">
      <c r="B325" s="42"/>
      <c r="C325" s="42"/>
      <c r="D325" s="42"/>
      <c r="E325" s="64"/>
      <c r="F325" s="64"/>
      <c r="G325" s="42"/>
      <c r="P325" s="2" t="str">
        <f ca="1">IF(S325="Attività","Obiettivi generali",VLOOKUP(MID(S325,1,FIND(" ",S325)-1),Riferimenti!$BZ$2:$CE$41,5,0))</f>
        <v>Obiettivi generali</v>
      </c>
      <c r="Q325" s="2" t="str">
        <f ca="1">IF(S325="Attività","Obiettivi operativi",VLOOKUP(MID(S325,1,FIND(" ",S325)-1),Riferimenti!$BZ$2:$CE$41,6,0))</f>
        <v>Obiettivi operativi</v>
      </c>
      <c r="R325" s="2" t="str">
        <f ca="1">IF(S325="Attività","Linee Intervento",VLOOKUP(MID(S325,1,FIND(" ",S325)-1),Riferimenti!$BZ$2:$CE$41,3,0))</f>
        <v>Linee Intervento</v>
      </c>
      <c r="S325" s="2" t="str">
        <f ca="1">IF(T325="Output","Attività","A"&amp;MID(T325,1,FIND(".",T325)-1)&amp;" - "&amp;INDEX(Riferimenti!$BB$2:$BB$41,V325))</f>
        <v>Attività</v>
      </c>
      <c r="T325" s="2" t="str">
        <f ca="1">IF(OR(W325=FALSE,'Output Progetto'!U325=TRUE),"Output",'Output Progetto'!B325&amp;" - "&amp;'Output Progetto'!D325)</f>
        <v>Output</v>
      </c>
      <c r="U325" s="2" t="str">
        <f ca="1">IF(S325="Attività","Risultato Atteso",VLOOKUP(MID(S325,1,FIND(" ",S325)-1),Riferimenti!$BZ$2:$CE$41,4,0))</f>
        <v>Risultato Atteso</v>
      </c>
      <c r="V325" s="2">
        <f t="shared" si="5"/>
        <v>27</v>
      </c>
      <c r="W325" s="2" t="b">
        <f ca="1">IF(MID(VLOOKUP(MID("A"&amp;MID('Output Progetto'!B325&amp;" - "&amp;'Output Progetto'!D325,1,FIND(".",'Output Progetto'!B325&amp;" - "&amp;'Output Progetto'!D325)-1)&amp;" - "&amp;INDEX(Riferimenti!$BB$2:$BB$41,1),1,FIND(" ","A"&amp;MID('Output Progetto'!B325&amp;" - "&amp;'Output Progetto'!D325,1,FIND(".",'Output Progetto'!B325&amp;" - "&amp;'Output Progetto'!D325)-1)&amp;" - "&amp;INDEX(Riferimenti!$BB$2:$BB$41,1))-1),Riferimenti!$BZ$2:$CE$41,3,0),1,2)="LT",FALSE,TRUE)</f>
        <v>1</v>
      </c>
    </row>
    <row r="326" spans="2:23" ht="12.75" x14ac:dyDescent="0.2">
      <c r="B326" s="42"/>
      <c r="C326" s="42"/>
      <c r="D326" s="42"/>
      <c r="E326" s="64"/>
      <c r="F326" s="64"/>
      <c r="G326" s="42"/>
      <c r="P326" s="2" t="str">
        <f ca="1">IF(S326="Attività","Obiettivi generali",VLOOKUP(MID(S326,1,FIND(" ",S326)-1),Riferimenti!$BZ$2:$CE$41,5,0))</f>
        <v>Obiettivi generali</v>
      </c>
      <c r="Q326" s="2" t="str">
        <f ca="1">IF(S326="Attività","Obiettivi operativi",VLOOKUP(MID(S326,1,FIND(" ",S326)-1),Riferimenti!$BZ$2:$CE$41,6,0))</f>
        <v>Obiettivi operativi</v>
      </c>
      <c r="R326" s="2" t="str">
        <f ca="1">IF(S326="Attività","Linee Intervento",VLOOKUP(MID(S326,1,FIND(" ",S326)-1),Riferimenti!$BZ$2:$CE$41,3,0))</f>
        <v>Linee Intervento</v>
      </c>
      <c r="S326" s="2" t="str">
        <f ca="1">IF(T326="Output","Attività","A"&amp;MID(T326,1,FIND(".",T326)-1)&amp;" - "&amp;INDEX(Riferimenti!$BB$2:$BB$41,V326))</f>
        <v>Attività</v>
      </c>
      <c r="T326" s="2" t="str">
        <f ca="1">IF(OR(W326=FALSE,'Output Progetto'!U326=TRUE),"Output",'Output Progetto'!B326&amp;" - "&amp;'Output Progetto'!D326)</f>
        <v>Output</v>
      </c>
      <c r="U326" s="2" t="str">
        <f ca="1">IF(S326="Attività","Risultato Atteso",VLOOKUP(MID(S326,1,FIND(" ",S326)-1),Riferimenti!$BZ$2:$CE$41,4,0))</f>
        <v>Risultato Atteso</v>
      </c>
      <c r="V326" s="2">
        <f t="shared" si="5"/>
        <v>27</v>
      </c>
      <c r="W326" s="2" t="b">
        <f ca="1">IF(MID(VLOOKUP(MID("A"&amp;MID('Output Progetto'!B326&amp;" - "&amp;'Output Progetto'!D326,1,FIND(".",'Output Progetto'!B326&amp;" - "&amp;'Output Progetto'!D326)-1)&amp;" - "&amp;INDEX(Riferimenti!$BB$2:$BB$41,1),1,FIND(" ","A"&amp;MID('Output Progetto'!B326&amp;" - "&amp;'Output Progetto'!D326,1,FIND(".",'Output Progetto'!B326&amp;" - "&amp;'Output Progetto'!D326)-1)&amp;" - "&amp;INDEX(Riferimenti!$BB$2:$BB$41,1))-1),Riferimenti!$BZ$2:$CE$41,3,0),1,2)="LT",FALSE,TRUE)</f>
        <v>1</v>
      </c>
    </row>
    <row r="327" spans="2:23" ht="12.75" x14ac:dyDescent="0.2">
      <c r="B327" s="42"/>
      <c r="C327" s="42"/>
      <c r="D327" s="42"/>
      <c r="E327" s="64"/>
      <c r="F327" s="64"/>
      <c r="G327" s="42"/>
      <c r="P327" s="2" t="str">
        <f ca="1">IF(S327="Attività","Obiettivi generali",VLOOKUP(MID(S327,1,FIND(" ",S327)-1),Riferimenti!$BZ$2:$CE$41,5,0))</f>
        <v>Obiettivi generali</v>
      </c>
      <c r="Q327" s="2" t="str">
        <f ca="1">IF(S327="Attività","Obiettivi operativi",VLOOKUP(MID(S327,1,FIND(" ",S327)-1),Riferimenti!$BZ$2:$CE$41,6,0))</f>
        <v>Obiettivi operativi</v>
      </c>
      <c r="R327" s="2" t="str">
        <f ca="1">IF(S327="Attività","Linee Intervento",VLOOKUP(MID(S327,1,FIND(" ",S327)-1),Riferimenti!$BZ$2:$CE$41,3,0))</f>
        <v>Linee Intervento</v>
      </c>
      <c r="S327" s="2" t="str">
        <f ca="1">IF(T327="Output","Attività","A"&amp;MID(T327,1,FIND(".",T327)-1)&amp;" - "&amp;INDEX(Riferimenti!$BB$2:$BB$41,V327))</f>
        <v>Attività</v>
      </c>
      <c r="T327" s="2" t="str">
        <f ca="1">IF(OR(W327=FALSE,'Output Progetto'!U327=TRUE),"Output",'Output Progetto'!B327&amp;" - "&amp;'Output Progetto'!D327)</f>
        <v>Output</v>
      </c>
      <c r="U327" s="2" t="str">
        <f ca="1">IF(S327="Attività","Risultato Atteso",VLOOKUP(MID(S327,1,FIND(" ",S327)-1),Riferimenti!$BZ$2:$CE$41,4,0))</f>
        <v>Risultato Atteso</v>
      </c>
      <c r="V327" s="2">
        <f t="shared" si="5"/>
        <v>27</v>
      </c>
      <c r="W327" s="2" t="b">
        <f ca="1">IF(MID(VLOOKUP(MID("A"&amp;MID('Output Progetto'!B327&amp;" - "&amp;'Output Progetto'!D327,1,FIND(".",'Output Progetto'!B327&amp;" - "&amp;'Output Progetto'!D327)-1)&amp;" - "&amp;INDEX(Riferimenti!$BB$2:$BB$41,1),1,FIND(" ","A"&amp;MID('Output Progetto'!B327&amp;" - "&amp;'Output Progetto'!D327,1,FIND(".",'Output Progetto'!B327&amp;" - "&amp;'Output Progetto'!D327)-1)&amp;" - "&amp;INDEX(Riferimenti!$BB$2:$BB$41,1))-1),Riferimenti!$BZ$2:$CE$41,3,0),1,2)="LT",FALSE,TRUE)</f>
        <v>1</v>
      </c>
    </row>
    <row r="328" spans="2:23" ht="12.75" x14ac:dyDescent="0.2">
      <c r="B328" s="42"/>
      <c r="C328" s="42"/>
      <c r="D328" s="42"/>
      <c r="E328" s="64"/>
      <c r="F328" s="64"/>
      <c r="G328" s="42"/>
      <c r="P328" s="2" t="str">
        <f ca="1">IF(S328="Attività","Obiettivi generali",VLOOKUP(MID(S328,1,FIND(" ",S328)-1),Riferimenti!$BZ$2:$CE$41,5,0))</f>
        <v>Obiettivi generali</v>
      </c>
      <c r="Q328" s="2" t="str">
        <f ca="1">IF(S328="Attività","Obiettivi operativi",VLOOKUP(MID(S328,1,FIND(" ",S328)-1),Riferimenti!$BZ$2:$CE$41,6,0))</f>
        <v>Obiettivi operativi</v>
      </c>
      <c r="R328" s="2" t="str">
        <f ca="1">IF(S328="Attività","Linee Intervento",VLOOKUP(MID(S328,1,FIND(" ",S328)-1),Riferimenti!$BZ$2:$CE$41,3,0))</f>
        <v>Linee Intervento</v>
      </c>
      <c r="S328" s="2" t="str">
        <f ca="1">IF(T328="Output","Attività","A"&amp;MID(T328,1,FIND(".",T328)-1)&amp;" - "&amp;INDEX(Riferimenti!$BB$2:$BB$41,V328))</f>
        <v>Attività</v>
      </c>
      <c r="T328" s="2" t="str">
        <f ca="1">IF(OR(W328=FALSE,'Output Progetto'!U328=TRUE),"Output",'Output Progetto'!B328&amp;" - "&amp;'Output Progetto'!D328)</f>
        <v>Output</v>
      </c>
      <c r="U328" s="2" t="str">
        <f ca="1">IF(S328="Attività","Risultato Atteso",VLOOKUP(MID(S328,1,FIND(" ",S328)-1),Riferimenti!$BZ$2:$CE$41,4,0))</f>
        <v>Risultato Atteso</v>
      </c>
      <c r="V328" s="2">
        <f t="shared" si="5"/>
        <v>27</v>
      </c>
      <c r="W328" s="2" t="b">
        <f ca="1">IF(MID(VLOOKUP(MID("A"&amp;MID('Output Progetto'!B328&amp;" - "&amp;'Output Progetto'!D328,1,FIND(".",'Output Progetto'!B328&amp;" - "&amp;'Output Progetto'!D328)-1)&amp;" - "&amp;INDEX(Riferimenti!$BB$2:$BB$41,1),1,FIND(" ","A"&amp;MID('Output Progetto'!B328&amp;" - "&amp;'Output Progetto'!D328,1,FIND(".",'Output Progetto'!B328&amp;" - "&amp;'Output Progetto'!D328)-1)&amp;" - "&amp;INDEX(Riferimenti!$BB$2:$BB$41,1))-1),Riferimenti!$BZ$2:$CE$41,3,0),1,2)="LT",FALSE,TRUE)</f>
        <v>1</v>
      </c>
    </row>
    <row r="329" spans="2:23" ht="12.75" x14ac:dyDescent="0.2">
      <c r="B329" s="42"/>
      <c r="C329" s="42"/>
      <c r="D329" s="42"/>
      <c r="E329" s="64"/>
      <c r="F329" s="64"/>
      <c r="G329" s="42"/>
      <c r="P329" s="2" t="str">
        <f ca="1">IF(S329="Attività","Obiettivi generali",VLOOKUP(MID(S329,1,FIND(" ",S329)-1),Riferimenti!$BZ$2:$CE$41,5,0))</f>
        <v>Obiettivi generali</v>
      </c>
      <c r="Q329" s="2" t="str">
        <f ca="1">IF(S329="Attività","Obiettivi operativi",VLOOKUP(MID(S329,1,FIND(" ",S329)-1),Riferimenti!$BZ$2:$CE$41,6,0))</f>
        <v>Obiettivi operativi</v>
      </c>
      <c r="R329" s="2" t="str">
        <f ca="1">IF(S329="Attività","Linee Intervento",VLOOKUP(MID(S329,1,FIND(" ",S329)-1),Riferimenti!$BZ$2:$CE$41,3,0))</f>
        <v>Linee Intervento</v>
      </c>
      <c r="S329" s="2" t="str">
        <f ca="1">IF(T329="Output","Attività","A"&amp;MID(T329,1,FIND(".",T329)-1)&amp;" - "&amp;INDEX(Riferimenti!$BB$2:$BB$41,V329))</f>
        <v>Attività</v>
      </c>
      <c r="T329" s="2" t="str">
        <f ca="1">IF(OR(W329=FALSE,'Output Progetto'!U329=TRUE),"Output",'Output Progetto'!B329&amp;" - "&amp;'Output Progetto'!D329)</f>
        <v>Output</v>
      </c>
      <c r="U329" s="2" t="str">
        <f ca="1">IF(S329="Attività","Risultato Atteso",VLOOKUP(MID(S329,1,FIND(" ",S329)-1),Riferimenti!$BZ$2:$CE$41,4,0))</f>
        <v>Risultato Atteso</v>
      </c>
      <c r="V329" s="2">
        <f t="shared" si="5"/>
        <v>27</v>
      </c>
      <c r="W329" s="2" t="b">
        <f ca="1">IF(MID(VLOOKUP(MID("A"&amp;MID('Output Progetto'!B329&amp;" - "&amp;'Output Progetto'!D329,1,FIND(".",'Output Progetto'!B329&amp;" - "&amp;'Output Progetto'!D329)-1)&amp;" - "&amp;INDEX(Riferimenti!$BB$2:$BB$41,1),1,FIND(" ","A"&amp;MID('Output Progetto'!B329&amp;" - "&amp;'Output Progetto'!D329,1,FIND(".",'Output Progetto'!B329&amp;" - "&amp;'Output Progetto'!D329)-1)&amp;" - "&amp;INDEX(Riferimenti!$BB$2:$BB$41,1))-1),Riferimenti!$BZ$2:$CE$41,3,0),1,2)="LT",FALSE,TRUE)</f>
        <v>1</v>
      </c>
    </row>
    <row r="330" spans="2:23" ht="12.75" x14ac:dyDescent="0.2">
      <c r="B330" s="42"/>
      <c r="C330" s="42"/>
      <c r="D330" s="42"/>
      <c r="E330" s="64"/>
      <c r="F330" s="64"/>
      <c r="G330" s="42"/>
      <c r="P330" s="2" t="str">
        <f ca="1">IF(S330="Attività","Obiettivi generali",VLOOKUP(MID(S330,1,FIND(" ",S330)-1),Riferimenti!$BZ$2:$CE$41,5,0))</f>
        <v>Obiettivi generali</v>
      </c>
      <c r="Q330" s="2" t="str">
        <f ca="1">IF(S330="Attività","Obiettivi operativi",VLOOKUP(MID(S330,1,FIND(" ",S330)-1),Riferimenti!$BZ$2:$CE$41,6,0))</f>
        <v>Obiettivi operativi</v>
      </c>
      <c r="R330" s="2" t="str">
        <f ca="1">IF(S330="Attività","Linee Intervento",VLOOKUP(MID(S330,1,FIND(" ",S330)-1),Riferimenti!$BZ$2:$CE$41,3,0))</f>
        <v>Linee Intervento</v>
      </c>
      <c r="S330" s="2" t="str">
        <f ca="1">IF(T330="Output","Attività","A"&amp;MID(T330,1,FIND(".",T330)-1)&amp;" - "&amp;INDEX(Riferimenti!$BB$2:$BB$41,V330))</f>
        <v>Attività</v>
      </c>
      <c r="T330" s="2" t="str">
        <f ca="1">IF(OR(W330=FALSE,'Output Progetto'!U330=TRUE),"Output",'Output Progetto'!B330&amp;" - "&amp;'Output Progetto'!D330)</f>
        <v>Output</v>
      </c>
      <c r="U330" s="2" t="str">
        <f ca="1">IF(S330="Attività","Risultato Atteso",VLOOKUP(MID(S330,1,FIND(" ",S330)-1),Riferimenti!$BZ$2:$CE$41,4,0))</f>
        <v>Risultato Atteso</v>
      </c>
      <c r="V330" s="2">
        <f t="shared" si="5"/>
        <v>27</v>
      </c>
      <c r="W330" s="2" t="b">
        <f ca="1">IF(MID(VLOOKUP(MID("A"&amp;MID('Output Progetto'!B330&amp;" - "&amp;'Output Progetto'!D330,1,FIND(".",'Output Progetto'!B330&amp;" - "&amp;'Output Progetto'!D330)-1)&amp;" - "&amp;INDEX(Riferimenti!$BB$2:$BB$41,1),1,FIND(" ","A"&amp;MID('Output Progetto'!B330&amp;" - "&amp;'Output Progetto'!D330,1,FIND(".",'Output Progetto'!B330&amp;" - "&amp;'Output Progetto'!D330)-1)&amp;" - "&amp;INDEX(Riferimenti!$BB$2:$BB$41,1))-1),Riferimenti!$BZ$2:$CE$41,3,0),1,2)="LT",FALSE,TRUE)</f>
        <v>1</v>
      </c>
    </row>
    <row r="331" spans="2:23" ht="12.75" x14ac:dyDescent="0.2">
      <c r="B331" s="42"/>
      <c r="C331" s="42"/>
      <c r="D331" s="42"/>
      <c r="E331" s="64"/>
      <c r="F331" s="64"/>
      <c r="G331" s="42"/>
      <c r="P331" s="2" t="str">
        <f ca="1">IF(S331="Attività","Obiettivi generali",VLOOKUP(MID(S331,1,FIND(" ",S331)-1),Riferimenti!$BZ$2:$CE$41,5,0))</f>
        <v>Obiettivi generali</v>
      </c>
      <c r="Q331" s="2" t="str">
        <f ca="1">IF(S331="Attività","Obiettivi operativi",VLOOKUP(MID(S331,1,FIND(" ",S331)-1),Riferimenti!$BZ$2:$CE$41,6,0))</f>
        <v>Obiettivi operativi</v>
      </c>
      <c r="R331" s="2" t="str">
        <f ca="1">IF(S331="Attività","Linee Intervento",VLOOKUP(MID(S331,1,FIND(" ",S331)-1),Riferimenti!$BZ$2:$CE$41,3,0))</f>
        <v>Linee Intervento</v>
      </c>
      <c r="S331" s="2" t="str">
        <f ca="1">IF(T331="Output","Attività","A"&amp;MID(T331,1,FIND(".",T331)-1)&amp;" - "&amp;INDEX(Riferimenti!$BB$2:$BB$41,V331))</f>
        <v>Attività</v>
      </c>
      <c r="T331" s="2" t="str">
        <f ca="1">IF(OR(W331=FALSE,'Output Progetto'!U331=TRUE),"Output",'Output Progetto'!B331&amp;" - "&amp;'Output Progetto'!D331)</f>
        <v>Output</v>
      </c>
      <c r="U331" s="2" t="str">
        <f ca="1">IF(S331="Attività","Risultato Atteso",VLOOKUP(MID(S331,1,FIND(" ",S331)-1),Riferimenti!$BZ$2:$CE$41,4,0))</f>
        <v>Risultato Atteso</v>
      </c>
      <c r="V331" s="2">
        <f t="shared" si="5"/>
        <v>27</v>
      </c>
      <c r="W331" s="2" t="b">
        <f ca="1">IF(MID(VLOOKUP(MID("A"&amp;MID('Output Progetto'!B331&amp;" - "&amp;'Output Progetto'!D331,1,FIND(".",'Output Progetto'!B331&amp;" - "&amp;'Output Progetto'!D331)-1)&amp;" - "&amp;INDEX(Riferimenti!$BB$2:$BB$41,1),1,FIND(" ","A"&amp;MID('Output Progetto'!B331&amp;" - "&amp;'Output Progetto'!D331,1,FIND(".",'Output Progetto'!B331&amp;" - "&amp;'Output Progetto'!D331)-1)&amp;" - "&amp;INDEX(Riferimenti!$BB$2:$BB$41,1))-1),Riferimenti!$BZ$2:$CE$41,3,0),1,2)="LT",FALSE,TRUE)</f>
        <v>1</v>
      </c>
    </row>
    <row r="332" spans="2:23" ht="12.75" x14ac:dyDescent="0.2">
      <c r="B332" s="42"/>
      <c r="C332" s="42"/>
      <c r="D332" s="42"/>
      <c r="E332" s="64"/>
      <c r="F332" s="64"/>
      <c r="G332" s="42"/>
      <c r="P332" s="2" t="str">
        <f ca="1">IF(S332="Attività","Obiettivi generali",VLOOKUP(MID(S332,1,FIND(" ",S332)-1),Riferimenti!$BZ$2:$CE$41,5,0))</f>
        <v>Obiettivi generali</v>
      </c>
      <c r="Q332" s="2" t="str">
        <f ca="1">IF(S332="Attività","Obiettivi operativi",VLOOKUP(MID(S332,1,FIND(" ",S332)-1),Riferimenti!$BZ$2:$CE$41,6,0))</f>
        <v>Obiettivi operativi</v>
      </c>
      <c r="R332" s="2" t="str">
        <f ca="1">IF(S332="Attività","Linee Intervento",VLOOKUP(MID(S332,1,FIND(" ",S332)-1),Riferimenti!$BZ$2:$CE$41,3,0))</f>
        <v>Linee Intervento</v>
      </c>
      <c r="S332" s="2" t="str">
        <f ca="1">IF(T332="Output","Attività","A"&amp;MID(T332,1,FIND(".",T332)-1)&amp;" - "&amp;INDEX(Riferimenti!$BB$2:$BB$41,V332))</f>
        <v>Attività</v>
      </c>
      <c r="T332" s="2" t="str">
        <f ca="1">IF(OR(W332=FALSE,'Output Progetto'!U332=TRUE),"Output",'Output Progetto'!B332&amp;" - "&amp;'Output Progetto'!D332)</f>
        <v>Output</v>
      </c>
      <c r="U332" s="2" t="str">
        <f ca="1">IF(S332="Attività","Risultato Atteso",VLOOKUP(MID(S332,1,FIND(" ",S332)-1),Riferimenti!$BZ$2:$CE$41,4,0))</f>
        <v>Risultato Atteso</v>
      </c>
      <c r="V332" s="2">
        <f t="shared" si="5"/>
        <v>28</v>
      </c>
      <c r="W332" s="2" t="b">
        <f ca="1">IF(MID(VLOOKUP(MID("A"&amp;MID('Output Progetto'!B332&amp;" - "&amp;'Output Progetto'!D332,1,FIND(".",'Output Progetto'!B332&amp;" - "&amp;'Output Progetto'!D332)-1)&amp;" - "&amp;INDEX(Riferimenti!$BB$2:$BB$41,1),1,FIND(" ","A"&amp;MID('Output Progetto'!B332&amp;" - "&amp;'Output Progetto'!D332,1,FIND(".",'Output Progetto'!B332&amp;" - "&amp;'Output Progetto'!D332)-1)&amp;" - "&amp;INDEX(Riferimenti!$BB$2:$BB$41,1))-1),Riferimenti!$BZ$2:$CE$41,3,0),1,2)="LT",FALSE,TRUE)</f>
        <v>1</v>
      </c>
    </row>
    <row r="333" spans="2:23" ht="12.75" x14ac:dyDescent="0.2">
      <c r="B333" s="42"/>
      <c r="C333" s="42"/>
      <c r="D333" s="42"/>
      <c r="E333" s="64"/>
      <c r="F333" s="64"/>
      <c r="G333" s="42"/>
      <c r="P333" s="2" t="str">
        <f ca="1">IF(S333="Attività","Obiettivi generali",VLOOKUP(MID(S333,1,FIND(" ",S333)-1),Riferimenti!$BZ$2:$CE$41,5,0))</f>
        <v>Obiettivi generali</v>
      </c>
      <c r="Q333" s="2" t="str">
        <f ca="1">IF(S333="Attività","Obiettivi operativi",VLOOKUP(MID(S333,1,FIND(" ",S333)-1),Riferimenti!$BZ$2:$CE$41,6,0))</f>
        <v>Obiettivi operativi</v>
      </c>
      <c r="R333" s="2" t="str">
        <f ca="1">IF(S333="Attività","Linee Intervento",VLOOKUP(MID(S333,1,FIND(" ",S333)-1),Riferimenti!$BZ$2:$CE$41,3,0))</f>
        <v>Linee Intervento</v>
      </c>
      <c r="S333" s="2" t="str">
        <f ca="1">IF(T333="Output","Attività","A"&amp;MID(T333,1,FIND(".",T333)-1)&amp;" - "&amp;INDEX(Riferimenti!$BB$2:$BB$41,V333))</f>
        <v>Attività</v>
      </c>
      <c r="T333" s="2" t="str">
        <f ca="1">IF(OR(W333=FALSE,'Output Progetto'!U333=TRUE),"Output",'Output Progetto'!B333&amp;" - "&amp;'Output Progetto'!D333)</f>
        <v>Output</v>
      </c>
      <c r="U333" s="2" t="str">
        <f ca="1">IF(S333="Attività","Risultato Atteso",VLOOKUP(MID(S333,1,FIND(" ",S333)-1),Riferimenti!$BZ$2:$CE$41,4,0))</f>
        <v>Risultato Atteso</v>
      </c>
      <c r="V333" s="2">
        <f t="shared" si="5"/>
        <v>28</v>
      </c>
      <c r="W333" s="2" t="b">
        <f ca="1">IF(MID(VLOOKUP(MID("A"&amp;MID('Output Progetto'!B333&amp;" - "&amp;'Output Progetto'!D333,1,FIND(".",'Output Progetto'!B333&amp;" - "&amp;'Output Progetto'!D333)-1)&amp;" - "&amp;INDEX(Riferimenti!$BB$2:$BB$41,1),1,FIND(" ","A"&amp;MID('Output Progetto'!B333&amp;" - "&amp;'Output Progetto'!D333,1,FIND(".",'Output Progetto'!B333&amp;" - "&amp;'Output Progetto'!D333)-1)&amp;" - "&amp;INDEX(Riferimenti!$BB$2:$BB$41,1))-1),Riferimenti!$BZ$2:$CE$41,3,0),1,2)="LT",FALSE,TRUE)</f>
        <v>1</v>
      </c>
    </row>
    <row r="334" spans="2:23" ht="12.75" x14ac:dyDescent="0.2">
      <c r="B334" s="42"/>
      <c r="C334" s="42"/>
      <c r="D334" s="42"/>
      <c r="E334" s="64"/>
      <c r="F334" s="64"/>
      <c r="G334" s="42"/>
      <c r="P334" s="2" t="str">
        <f ca="1">IF(S334="Attività","Obiettivi generali",VLOOKUP(MID(S334,1,FIND(" ",S334)-1),Riferimenti!$BZ$2:$CE$41,5,0))</f>
        <v>Obiettivi generali</v>
      </c>
      <c r="Q334" s="2" t="str">
        <f ca="1">IF(S334="Attività","Obiettivi operativi",VLOOKUP(MID(S334,1,FIND(" ",S334)-1),Riferimenti!$BZ$2:$CE$41,6,0))</f>
        <v>Obiettivi operativi</v>
      </c>
      <c r="R334" s="2" t="str">
        <f ca="1">IF(S334="Attività","Linee Intervento",VLOOKUP(MID(S334,1,FIND(" ",S334)-1),Riferimenti!$BZ$2:$CE$41,3,0))</f>
        <v>Linee Intervento</v>
      </c>
      <c r="S334" s="2" t="str">
        <f ca="1">IF(T334="Output","Attività","A"&amp;MID(T334,1,FIND(".",T334)-1)&amp;" - "&amp;INDEX(Riferimenti!$BB$2:$BB$41,V334))</f>
        <v>Attività</v>
      </c>
      <c r="T334" s="2" t="str">
        <f ca="1">IF(OR(W334=FALSE,'Output Progetto'!U334=TRUE),"Output",'Output Progetto'!B334&amp;" - "&amp;'Output Progetto'!D334)</f>
        <v>Output</v>
      </c>
      <c r="U334" s="2" t="str">
        <f ca="1">IF(S334="Attività","Risultato Atteso",VLOOKUP(MID(S334,1,FIND(" ",S334)-1),Riferimenti!$BZ$2:$CE$41,4,0))</f>
        <v>Risultato Atteso</v>
      </c>
      <c r="V334" s="2">
        <f t="shared" si="5"/>
        <v>28</v>
      </c>
      <c r="W334" s="2" t="b">
        <f ca="1">IF(MID(VLOOKUP(MID("A"&amp;MID('Output Progetto'!B334&amp;" - "&amp;'Output Progetto'!D334,1,FIND(".",'Output Progetto'!B334&amp;" - "&amp;'Output Progetto'!D334)-1)&amp;" - "&amp;INDEX(Riferimenti!$BB$2:$BB$41,1),1,FIND(" ","A"&amp;MID('Output Progetto'!B334&amp;" - "&amp;'Output Progetto'!D334,1,FIND(".",'Output Progetto'!B334&amp;" - "&amp;'Output Progetto'!D334)-1)&amp;" - "&amp;INDEX(Riferimenti!$BB$2:$BB$41,1))-1),Riferimenti!$BZ$2:$CE$41,3,0),1,2)="LT",FALSE,TRUE)</f>
        <v>1</v>
      </c>
    </row>
    <row r="335" spans="2:23" ht="12.75" x14ac:dyDescent="0.2">
      <c r="B335" s="42"/>
      <c r="C335" s="42"/>
      <c r="D335" s="42"/>
      <c r="E335" s="64"/>
      <c r="F335" s="64"/>
      <c r="G335" s="42"/>
      <c r="P335" s="2" t="str">
        <f ca="1">IF(S335="Attività","Obiettivi generali",VLOOKUP(MID(S335,1,FIND(" ",S335)-1),Riferimenti!$BZ$2:$CE$41,5,0))</f>
        <v>Obiettivi generali</v>
      </c>
      <c r="Q335" s="2" t="str">
        <f ca="1">IF(S335="Attività","Obiettivi operativi",VLOOKUP(MID(S335,1,FIND(" ",S335)-1),Riferimenti!$BZ$2:$CE$41,6,0))</f>
        <v>Obiettivi operativi</v>
      </c>
      <c r="R335" s="2" t="str">
        <f ca="1">IF(S335="Attività","Linee Intervento",VLOOKUP(MID(S335,1,FIND(" ",S335)-1),Riferimenti!$BZ$2:$CE$41,3,0))</f>
        <v>Linee Intervento</v>
      </c>
      <c r="S335" s="2" t="str">
        <f ca="1">IF(T335="Output","Attività","A"&amp;MID(T335,1,FIND(".",T335)-1)&amp;" - "&amp;INDEX(Riferimenti!$BB$2:$BB$41,V335))</f>
        <v>Attività</v>
      </c>
      <c r="T335" s="2" t="str">
        <f ca="1">IF(OR(W335=FALSE,'Output Progetto'!U335=TRUE),"Output",'Output Progetto'!B335&amp;" - "&amp;'Output Progetto'!D335)</f>
        <v>Output</v>
      </c>
      <c r="U335" s="2" t="str">
        <f ca="1">IF(S335="Attività","Risultato Atteso",VLOOKUP(MID(S335,1,FIND(" ",S335)-1),Riferimenti!$BZ$2:$CE$41,4,0))</f>
        <v>Risultato Atteso</v>
      </c>
      <c r="V335" s="2">
        <f t="shared" si="5"/>
        <v>28</v>
      </c>
      <c r="W335" s="2" t="b">
        <f ca="1">IF(MID(VLOOKUP(MID("A"&amp;MID('Output Progetto'!B335&amp;" - "&amp;'Output Progetto'!D335,1,FIND(".",'Output Progetto'!B335&amp;" - "&amp;'Output Progetto'!D335)-1)&amp;" - "&amp;INDEX(Riferimenti!$BB$2:$BB$41,1),1,FIND(" ","A"&amp;MID('Output Progetto'!B335&amp;" - "&amp;'Output Progetto'!D335,1,FIND(".",'Output Progetto'!B335&amp;" - "&amp;'Output Progetto'!D335)-1)&amp;" - "&amp;INDEX(Riferimenti!$BB$2:$BB$41,1))-1),Riferimenti!$BZ$2:$CE$41,3,0),1,2)="LT",FALSE,TRUE)</f>
        <v>1</v>
      </c>
    </row>
    <row r="336" spans="2:23" ht="12.75" x14ac:dyDescent="0.2">
      <c r="B336" s="42"/>
      <c r="C336" s="42"/>
      <c r="D336" s="42"/>
      <c r="E336" s="64"/>
      <c r="F336" s="64"/>
      <c r="G336" s="42"/>
      <c r="P336" s="2" t="str">
        <f ca="1">IF(S336="Attività","Obiettivi generali",VLOOKUP(MID(S336,1,FIND(" ",S336)-1),Riferimenti!$BZ$2:$CE$41,5,0))</f>
        <v>Obiettivi generali</v>
      </c>
      <c r="Q336" s="2" t="str">
        <f ca="1">IF(S336="Attività","Obiettivi operativi",VLOOKUP(MID(S336,1,FIND(" ",S336)-1),Riferimenti!$BZ$2:$CE$41,6,0))</f>
        <v>Obiettivi operativi</v>
      </c>
      <c r="R336" s="2" t="str">
        <f ca="1">IF(S336="Attività","Linee Intervento",VLOOKUP(MID(S336,1,FIND(" ",S336)-1),Riferimenti!$BZ$2:$CE$41,3,0))</f>
        <v>Linee Intervento</v>
      </c>
      <c r="S336" s="2" t="str">
        <f ca="1">IF(T336="Output","Attività","A"&amp;MID(T336,1,FIND(".",T336)-1)&amp;" - "&amp;INDEX(Riferimenti!$BB$2:$BB$41,V336))</f>
        <v>Attività</v>
      </c>
      <c r="T336" s="2" t="str">
        <f ca="1">IF(OR(W336=FALSE,'Output Progetto'!U336=TRUE),"Output",'Output Progetto'!B336&amp;" - "&amp;'Output Progetto'!D336)</f>
        <v>Output</v>
      </c>
      <c r="U336" s="2" t="str">
        <f ca="1">IF(S336="Attività","Risultato Atteso",VLOOKUP(MID(S336,1,FIND(" ",S336)-1),Riferimenti!$BZ$2:$CE$41,4,0))</f>
        <v>Risultato Atteso</v>
      </c>
      <c r="V336" s="2">
        <f t="shared" si="5"/>
        <v>28</v>
      </c>
      <c r="W336" s="2" t="b">
        <f ca="1">IF(MID(VLOOKUP(MID("A"&amp;MID('Output Progetto'!B336&amp;" - "&amp;'Output Progetto'!D336,1,FIND(".",'Output Progetto'!B336&amp;" - "&amp;'Output Progetto'!D336)-1)&amp;" - "&amp;INDEX(Riferimenti!$BB$2:$BB$41,1),1,FIND(" ","A"&amp;MID('Output Progetto'!B336&amp;" - "&amp;'Output Progetto'!D336,1,FIND(".",'Output Progetto'!B336&amp;" - "&amp;'Output Progetto'!D336)-1)&amp;" - "&amp;INDEX(Riferimenti!$BB$2:$BB$41,1))-1),Riferimenti!$BZ$2:$CE$41,3,0),1,2)="LT",FALSE,TRUE)</f>
        <v>1</v>
      </c>
    </row>
    <row r="337" spans="2:23" ht="12.75" x14ac:dyDescent="0.2">
      <c r="B337" s="42"/>
      <c r="C337" s="42"/>
      <c r="D337" s="42"/>
      <c r="E337" s="64"/>
      <c r="F337" s="64"/>
      <c r="G337" s="42"/>
      <c r="P337" s="2" t="str">
        <f ca="1">IF(S337="Attività","Obiettivi generali",VLOOKUP(MID(S337,1,FIND(" ",S337)-1),Riferimenti!$BZ$2:$CE$41,5,0))</f>
        <v>Obiettivi generali</v>
      </c>
      <c r="Q337" s="2" t="str">
        <f ca="1">IF(S337="Attività","Obiettivi operativi",VLOOKUP(MID(S337,1,FIND(" ",S337)-1),Riferimenti!$BZ$2:$CE$41,6,0))</f>
        <v>Obiettivi operativi</v>
      </c>
      <c r="R337" s="2" t="str">
        <f ca="1">IF(S337="Attività","Linee Intervento",VLOOKUP(MID(S337,1,FIND(" ",S337)-1),Riferimenti!$BZ$2:$CE$41,3,0))</f>
        <v>Linee Intervento</v>
      </c>
      <c r="S337" s="2" t="str">
        <f ca="1">IF(T337="Output","Attività","A"&amp;MID(T337,1,FIND(".",T337)-1)&amp;" - "&amp;INDEX(Riferimenti!$BB$2:$BB$41,V337))</f>
        <v>Attività</v>
      </c>
      <c r="T337" s="2" t="str">
        <f ca="1">IF(OR(W337=FALSE,'Output Progetto'!U337=TRUE),"Output",'Output Progetto'!B337&amp;" - "&amp;'Output Progetto'!D337)</f>
        <v>Output</v>
      </c>
      <c r="U337" s="2" t="str">
        <f ca="1">IF(S337="Attività","Risultato Atteso",VLOOKUP(MID(S337,1,FIND(" ",S337)-1),Riferimenti!$BZ$2:$CE$41,4,0))</f>
        <v>Risultato Atteso</v>
      </c>
      <c r="V337" s="2">
        <f t="shared" si="5"/>
        <v>28</v>
      </c>
      <c r="W337" s="2" t="b">
        <f ca="1">IF(MID(VLOOKUP(MID("A"&amp;MID('Output Progetto'!B337&amp;" - "&amp;'Output Progetto'!D337,1,FIND(".",'Output Progetto'!B337&amp;" - "&amp;'Output Progetto'!D337)-1)&amp;" - "&amp;INDEX(Riferimenti!$BB$2:$BB$41,1),1,FIND(" ","A"&amp;MID('Output Progetto'!B337&amp;" - "&amp;'Output Progetto'!D337,1,FIND(".",'Output Progetto'!B337&amp;" - "&amp;'Output Progetto'!D337)-1)&amp;" - "&amp;INDEX(Riferimenti!$BB$2:$BB$41,1))-1),Riferimenti!$BZ$2:$CE$41,3,0),1,2)="LT",FALSE,TRUE)</f>
        <v>1</v>
      </c>
    </row>
    <row r="338" spans="2:23" ht="12.75" x14ac:dyDescent="0.2">
      <c r="B338" s="42"/>
      <c r="C338" s="42"/>
      <c r="D338" s="42"/>
      <c r="E338" s="64"/>
      <c r="F338" s="64"/>
      <c r="G338" s="42"/>
      <c r="P338" s="2" t="str">
        <f ca="1">IF(S338="Attività","Obiettivi generali",VLOOKUP(MID(S338,1,FIND(" ",S338)-1),Riferimenti!$BZ$2:$CE$41,5,0))</f>
        <v>Obiettivi generali</v>
      </c>
      <c r="Q338" s="2" t="str">
        <f ca="1">IF(S338="Attività","Obiettivi operativi",VLOOKUP(MID(S338,1,FIND(" ",S338)-1),Riferimenti!$BZ$2:$CE$41,6,0))</f>
        <v>Obiettivi operativi</v>
      </c>
      <c r="R338" s="2" t="str">
        <f ca="1">IF(S338="Attività","Linee Intervento",VLOOKUP(MID(S338,1,FIND(" ",S338)-1),Riferimenti!$BZ$2:$CE$41,3,0))</f>
        <v>Linee Intervento</v>
      </c>
      <c r="S338" s="2" t="str">
        <f ca="1">IF(T338="Output","Attività","A"&amp;MID(T338,1,FIND(".",T338)-1)&amp;" - "&amp;INDEX(Riferimenti!$BB$2:$BB$41,V338))</f>
        <v>Attività</v>
      </c>
      <c r="T338" s="2" t="str">
        <f ca="1">IF(OR(W338=FALSE,'Output Progetto'!U338=TRUE),"Output",'Output Progetto'!B338&amp;" - "&amp;'Output Progetto'!D338)</f>
        <v>Output</v>
      </c>
      <c r="U338" s="2" t="str">
        <f ca="1">IF(S338="Attività","Risultato Atteso",VLOOKUP(MID(S338,1,FIND(" ",S338)-1),Riferimenti!$BZ$2:$CE$41,4,0))</f>
        <v>Risultato Atteso</v>
      </c>
      <c r="V338" s="2">
        <f t="shared" si="5"/>
        <v>28</v>
      </c>
      <c r="W338" s="2" t="b">
        <f ca="1">IF(MID(VLOOKUP(MID("A"&amp;MID('Output Progetto'!B338&amp;" - "&amp;'Output Progetto'!D338,1,FIND(".",'Output Progetto'!B338&amp;" - "&amp;'Output Progetto'!D338)-1)&amp;" - "&amp;INDEX(Riferimenti!$BB$2:$BB$41,1),1,FIND(" ","A"&amp;MID('Output Progetto'!B338&amp;" - "&amp;'Output Progetto'!D338,1,FIND(".",'Output Progetto'!B338&amp;" - "&amp;'Output Progetto'!D338)-1)&amp;" - "&amp;INDEX(Riferimenti!$BB$2:$BB$41,1))-1),Riferimenti!$BZ$2:$CE$41,3,0),1,2)="LT",FALSE,TRUE)</f>
        <v>1</v>
      </c>
    </row>
    <row r="339" spans="2:23" ht="12.75" x14ac:dyDescent="0.2">
      <c r="B339" s="42"/>
      <c r="C339" s="42"/>
      <c r="D339" s="42"/>
      <c r="E339" s="64"/>
      <c r="F339" s="64"/>
      <c r="G339" s="42"/>
      <c r="P339" s="2" t="str">
        <f ca="1">IF(S339="Attività","Obiettivi generali",VLOOKUP(MID(S339,1,FIND(" ",S339)-1),Riferimenti!$BZ$2:$CE$41,5,0))</f>
        <v>Obiettivi generali</v>
      </c>
      <c r="Q339" s="2" t="str">
        <f ca="1">IF(S339="Attività","Obiettivi operativi",VLOOKUP(MID(S339,1,FIND(" ",S339)-1),Riferimenti!$BZ$2:$CE$41,6,0))</f>
        <v>Obiettivi operativi</v>
      </c>
      <c r="R339" s="2" t="str">
        <f ca="1">IF(S339="Attività","Linee Intervento",VLOOKUP(MID(S339,1,FIND(" ",S339)-1),Riferimenti!$BZ$2:$CE$41,3,0))</f>
        <v>Linee Intervento</v>
      </c>
      <c r="S339" s="2" t="str">
        <f ca="1">IF(T339="Output","Attività","A"&amp;MID(T339,1,FIND(".",T339)-1)&amp;" - "&amp;INDEX(Riferimenti!$BB$2:$BB$41,V339))</f>
        <v>Attività</v>
      </c>
      <c r="T339" s="2" t="str">
        <f ca="1">IF(OR(W339=FALSE,'Output Progetto'!U339=TRUE),"Output",'Output Progetto'!B339&amp;" - "&amp;'Output Progetto'!D339)</f>
        <v>Output</v>
      </c>
      <c r="U339" s="2" t="str">
        <f ca="1">IF(S339="Attività","Risultato Atteso",VLOOKUP(MID(S339,1,FIND(" ",S339)-1),Riferimenti!$BZ$2:$CE$41,4,0))</f>
        <v>Risultato Atteso</v>
      </c>
      <c r="V339" s="2">
        <f t="shared" si="5"/>
        <v>28</v>
      </c>
      <c r="W339" s="2" t="b">
        <f ca="1">IF(MID(VLOOKUP(MID("A"&amp;MID('Output Progetto'!B339&amp;" - "&amp;'Output Progetto'!D339,1,FIND(".",'Output Progetto'!B339&amp;" - "&amp;'Output Progetto'!D339)-1)&amp;" - "&amp;INDEX(Riferimenti!$BB$2:$BB$41,1),1,FIND(" ","A"&amp;MID('Output Progetto'!B339&amp;" - "&amp;'Output Progetto'!D339,1,FIND(".",'Output Progetto'!B339&amp;" - "&amp;'Output Progetto'!D339)-1)&amp;" - "&amp;INDEX(Riferimenti!$BB$2:$BB$41,1))-1),Riferimenti!$BZ$2:$CE$41,3,0),1,2)="LT",FALSE,TRUE)</f>
        <v>1</v>
      </c>
    </row>
    <row r="340" spans="2:23" ht="12.75" x14ac:dyDescent="0.2">
      <c r="B340" s="42"/>
      <c r="C340" s="42"/>
      <c r="D340" s="42"/>
      <c r="E340" s="64"/>
      <c r="F340" s="64"/>
      <c r="G340" s="42"/>
      <c r="P340" s="2" t="str">
        <f ca="1">IF(S340="Attività","Obiettivi generali",VLOOKUP(MID(S340,1,FIND(" ",S340)-1),Riferimenti!$BZ$2:$CE$41,5,0))</f>
        <v>Obiettivi generali</v>
      </c>
      <c r="Q340" s="2" t="str">
        <f ca="1">IF(S340="Attività","Obiettivi operativi",VLOOKUP(MID(S340,1,FIND(" ",S340)-1),Riferimenti!$BZ$2:$CE$41,6,0))</f>
        <v>Obiettivi operativi</v>
      </c>
      <c r="R340" s="2" t="str">
        <f ca="1">IF(S340="Attività","Linee Intervento",VLOOKUP(MID(S340,1,FIND(" ",S340)-1),Riferimenti!$BZ$2:$CE$41,3,0))</f>
        <v>Linee Intervento</v>
      </c>
      <c r="S340" s="2" t="str">
        <f ca="1">IF(T340="Output","Attività","A"&amp;MID(T340,1,FIND(".",T340)-1)&amp;" - "&amp;INDEX(Riferimenti!$BB$2:$BB$41,V340))</f>
        <v>Attività</v>
      </c>
      <c r="T340" s="2" t="str">
        <f ca="1">IF(OR(W340=FALSE,'Output Progetto'!U340=TRUE),"Output",'Output Progetto'!B340&amp;" - "&amp;'Output Progetto'!D340)</f>
        <v>Output</v>
      </c>
      <c r="U340" s="2" t="str">
        <f ca="1">IF(S340="Attività","Risultato Atteso",VLOOKUP(MID(S340,1,FIND(" ",S340)-1),Riferimenti!$BZ$2:$CE$41,4,0))</f>
        <v>Risultato Atteso</v>
      </c>
      <c r="V340" s="2">
        <f t="shared" si="5"/>
        <v>28</v>
      </c>
      <c r="W340" s="2" t="b">
        <f ca="1">IF(MID(VLOOKUP(MID("A"&amp;MID('Output Progetto'!B340&amp;" - "&amp;'Output Progetto'!D340,1,FIND(".",'Output Progetto'!B340&amp;" - "&amp;'Output Progetto'!D340)-1)&amp;" - "&amp;INDEX(Riferimenti!$BB$2:$BB$41,1),1,FIND(" ","A"&amp;MID('Output Progetto'!B340&amp;" - "&amp;'Output Progetto'!D340,1,FIND(".",'Output Progetto'!B340&amp;" - "&amp;'Output Progetto'!D340)-1)&amp;" - "&amp;INDEX(Riferimenti!$BB$2:$BB$41,1))-1),Riferimenti!$BZ$2:$CE$41,3,0),1,2)="LT",FALSE,TRUE)</f>
        <v>1</v>
      </c>
    </row>
    <row r="341" spans="2:23" ht="12.75" x14ac:dyDescent="0.2">
      <c r="B341" s="42"/>
      <c r="C341" s="42"/>
      <c r="D341" s="42"/>
      <c r="E341" s="64"/>
      <c r="F341" s="64"/>
      <c r="G341" s="42"/>
      <c r="P341" s="2" t="str">
        <f ca="1">IF(S341="Attività","Obiettivi generali",VLOOKUP(MID(S341,1,FIND(" ",S341)-1),Riferimenti!$BZ$2:$CE$41,5,0))</f>
        <v>Obiettivi generali</v>
      </c>
      <c r="Q341" s="2" t="str">
        <f ca="1">IF(S341="Attività","Obiettivi operativi",VLOOKUP(MID(S341,1,FIND(" ",S341)-1),Riferimenti!$BZ$2:$CE$41,6,0))</f>
        <v>Obiettivi operativi</v>
      </c>
      <c r="R341" s="2" t="str">
        <f ca="1">IF(S341="Attività","Linee Intervento",VLOOKUP(MID(S341,1,FIND(" ",S341)-1),Riferimenti!$BZ$2:$CE$41,3,0))</f>
        <v>Linee Intervento</v>
      </c>
      <c r="S341" s="2" t="str">
        <f ca="1">IF(T341="Output","Attività","A"&amp;MID(T341,1,FIND(".",T341)-1)&amp;" - "&amp;INDEX(Riferimenti!$BB$2:$BB$41,V341))</f>
        <v>Attività</v>
      </c>
      <c r="T341" s="2" t="str">
        <f ca="1">IF(OR(W341=FALSE,'Output Progetto'!U341=TRUE),"Output",'Output Progetto'!B341&amp;" - "&amp;'Output Progetto'!D341)</f>
        <v>Output</v>
      </c>
      <c r="U341" s="2" t="str">
        <f ca="1">IF(S341="Attività","Risultato Atteso",VLOOKUP(MID(S341,1,FIND(" ",S341)-1),Riferimenti!$BZ$2:$CE$41,4,0))</f>
        <v>Risultato Atteso</v>
      </c>
      <c r="V341" s="2">
        <f t="shared" ref="V341:V404" si="6">V329+1</f>
        <v>28</v>
      </c>
      <c r="W341" s="2" t="b">
        <f ca="1">IF(MID(VLOOKUP(MID("A"&amp;MID('Output Progetto'!B341&amp;" - "&amp;'Output Progetto'!D341,1,FIND(".",'Output Progetto'!B341&amp;" - "&amp;'Output Progetto'!D341)-1)&amp;" - "&amp;INDEX(Riferimenti!$BB$2:$BB$41,1),1,FIND(" ","A"&amp;MID('Output Progetto'!B341&amp;" - "&amp;'Output Progetto'!D341,1,FIND(".",'Output Progetto'!B341&amp;" - "&amp;'Output Progetto'!D341)-1)&amp;" - "&amp;INDEX(Riferimenti!$BB$2:$BB$41,1))-1),Riferimenti!$BZ$2:$CE$41,3,0),1,2)="LT",FALSE,TRUE)</f>
        <v>1</v>
      </c>
    </row>
    <row r="342" spans="2:23" ht="12.75" x14ac:dyDescent="0.2">
      <c r="B342" s="42"/>
      <c r="C342" s="42"/>
      <c r="D342" s="42"/>
      <c r="E342" s="64"/>
      <c r="F342" s="64"/>
      <c r="G342" s="42"/>
      <c r="P342" s="2" t="str">
        <f ca="1">IF(S342="Attività","Obiettivi generali",VLOOKUP(MID(S342,1,FIND(" ",S342)-1),Riferimenti!$BZ$2:$CE$41,5,0))</f>
        <v>Obiettivi generali</v>
      </c>
      <c r="Q342" s="2" t="str">
        <f ca="1">IF(S342="Attività","Obiettivi operativi",VLOOKUP(MID(S342,1,FIND(" ",S342)-1),Riferimenti!$BZ$2:$CE$41,6,0))</f>
        <v>Obiettivi operativi</v>
      </c>
      <c r="R342" s="2" t="str">
        <f ca="1">IF(S342="Attività","Linee Intervento",VLOOKUP(MID(S342,1,FIND(" ",S342)-1),Riferimenti!$BZ$2:$CE$41,3,0))</f>
        <v>Linee Intervento</v>
      </c>
      <c r="S342" s="2" t="str">
        <f ca="1">IF(T342="Output","Attività","A"&amp;MID(T342,1,FIND(".",T342)-1)&amp;" - "&amp;INDEX(Riferimenti!$BB$2:$BB$41,V342))</f>
        <v>Attività</v>
      </c>
      <c r="T342" s="2" t="str">
        <f ca="1">IF(OR(W342=FALSE,'Output Progetto'!U342=TRUE),"Output",'Output Progetto'!B342&amp;" - "&amp;'Output Progetto'!D342)</f>
        <v>Output</v>
      </c>
      <c r="U342" s="2" t="str">
        <f ca="1">IF(S342="Attività","Risultato Atteso",VLOOKUP(MID(S342,1,FIND(" ",S342)-1),Riferimenti!$BZ$2:$CE$41,4,0))</f>
        <v>Risultato Atteso</v>
      </c>
      <c r="V342" s="2">
        <f t="shared" si="6"/>
        <v>28</v>
      </c>
      <c r="W342" s="2" t="b">
        <f ca="1">IF(MID(VLOOKUP(MID("A"&amp;MID('Output Progetto'!B342&amp;" - "&amp;'Output Progetto'!D342,1,FIND(".",'Output Progetto'!B342&amp;" - "&amp;'Output Progetto'!D342)-1)&amp;" - "&amp;INDEX(Riferimenti!$BB$2:$BB$41,1),1,FIND(" ","A"&amp;MID('Output Progetto'!B342&amp;" - "&amp;'Output Progetto'!D342,1,FIND(".",'Output Progetto'!B342&amp;" - "&amp;'Output Progetto'!D342)-1)&amp;" - "&amp;INDEX(Riferimenti!$BB$2:$BB$41,1))-1),Riferimenti!$BZ$2:$CE$41,3,0),1,2)="LT",FALSE,TRUE)</f>
        <v>1</v>
      </c>
    </row>
    <row r="343" spans="2:23" ht="12.75" x14ac:dyDescent="0.2">
      <c r="B343" s="42"/>
      <c r="C343" s="42"/>
      <c r="D343" s="42"/>
      <c r="E343" s="64"/>
      <c r="F343" s="64"/>
      <c r="G343" s="42"/>
      <c r="P343" s="2" t="str">
        <f ca="1">IF(S343="Attività","Obiettivi generali",VLOOKUP(MID(S343,1,FIND(" ",S343)-1),Riferimenti!$BZ$2:$CE$41,5,0))</f>
        <v>Obiettivi generali</v>
      </c>
      <c r="Q343" s="2" t="str">
        <f ca="1">IF(S343="Attività","Obiettivi operativi",VLOOKUP(MID(S343,1,FIND(" ",S343)-1),Riferimenti!$BZ$2:$CE$41,6,0))</f>
        <v>Obiettivi operativi</v>
      </c>
      <c r="R343" s="2" t="str">
        <f ca="1">IF(S343="Attività","Linee Intervento",VLOOKUP(MID(S343,1,FIND(" ",S343)-1),Riferimenti!$BZ$2:$CE$41,3,0))</f>
        <v>Linee Intervento</v>
      </c>
      <c r="S343" s="2" t="str">
        <f ca="1">IF(T343="Output","Attività","A"&amp;MID(T343,1,FIND(".",T343)-1)&amp;" - "&amp;INDEX(Riferimenti!$BB$2:$BB$41,V343))</f>
        <v>Attività</v>
      </c>
      <c r="T343" s="2" t="str">
        <f ca="1">IF(OR(W343=FALSE,'Output Progetto'!U343=TRUE),"Output",'Output Progetto'!B343&amp;" - "&amp;'Output Progetto'!D343)</f>
        <v>Output</v>
      </c>
      <c r="U343" s="2" t="str">
        <f ca="1">IF(S343="Attività","Risultato Atteso",VLOOKUP(MID(S343,1,FIND(" ",S343)-1),Riferimenti!$BZ$2:$CE$41,4,0))</f>
        <v>Risultato Atteso</v>
      </c>
      <c r="V343" s="2">
        <f t="shared" si="6"/>
        <v>28</v>
      </c>
      <c r="W343" s="2" t="b">
        <f ca="1">IF(MID(VLOOKUP(MID("A"&amp;MID('Output Progetto'!B343&amp;" - "&amp;'Output Progetto'!D343,1,FIND(".",'Output Progetto'!B343&amp;" - "&amp;'Output Progetto'!D343)-1)&amp;" - "&amp;INDEX(Riferimenti!$BB$2:$BB$41,1),1,FIND(" ","A"&amp;MID('Output Progetto'!B343&amp;" - "&amp;'Output Progetto'!D343,1,FIND(".",'Output Progetto'!B343&amp;" - "&amp;'Output Progetto'!D343)-1)&amp;" - "&amp;INDEX(Riferimenti!$BB$2:$BB$41,1))-1),Riferimenti!$BZ$2:$CE$41,3,0),1,2)="LT",FALSE,TRUE)</f>
        <v>1</v>
      </c>
    </row>
    <row r="344" spans="2:23" ht="12.75" x14ac:dyDescent="0.2">
      <c r="B344" s="42"/>
      <c r="C344" s="42"/>
      <c r="D344" s="42"/>
      <c r="E344" s="64"/>
      <c r="F344" s="64"/>
      <c r="G344" s="42"/>
      <c r="P344" s="2" t="str">
        <f ca="1">IF(S344="Attività","Obiettivi generali",VLOOKUP(MID(S344,1,FIND(" ",S344)-1),Riferimenti!$BZ$2:$CE$41,5,0))</f>
        <v>Obiettivi generali</v>
      </c>
      <c r="Q344" s="2" t="str">
        <f ca="1">IF(S344="Attività","Obiettivi operativi",VLOOKUP(MID(S344,1,FIND(" ",S344)-1),Riferimenti!$BZ$2:$CE$41,6,0))</f>
        <v>Obiettivi operativi</v>
      </c>
      <c r="R344" s="2" t="str">
        <f ca="1">IF(S344="Attività","Linee Intervento",VLOOKUP(MID(S344,1,FIND(" ",S344)-1),Riferimenti!$BZ$2:$CE$41,3,0))</f>
        <v>Linee Intervento</v>
      </c>
      <c r="S344" s="2" t="str">
        <f ca="1">IF(T344="Output","Attività","A"&amp;MID(T344,1,FIND(".",T344)-1)&amp;" - "&amp;INDEX(Riferimenti!$BB$2:$BB$41,V344))</f>
        <v>Attività</v>
      </c>
      <c r="T344" s="2" t="str">
        <f ca="1">IF(OR(W344=FALSE,'Output Progetto'!U344=TRUE),"Output",'Output Progetto'!B344&amp;" - "&amp;'Output Progetto'!D344)</f>
        <v>Output</v>
      </c>
      <c r="U344" s="2" t="str">
        <f ca="1">IF(S344="Attività","Risultato Atteso",VLOOKUP(MID(S344,1,FIND(" ",S344)-1),Riferimenti!$BZ$2:$CE$41,4,0))</f>
        <v>Risultato Atteso</v>
      </c>
      <c r="V344" s="2">
        <f t="shared" si="6"/>
        <v>29</v>
      </c>
      <c r="W344" s="2" t="b">
        <f ca="1">IF(MID(VLOOKUP(MID("A"&amp;MID('Output Progetto'!B344&amp;" - "&amp;'Output Progetto'!D344,1,FIND(".",'Output Progetto'!B344&amp;" - "&amp;'Output Progetto'!D344)-1)&amp;" - "&amp;INDEX(Riferimenti!$BB$2:$BB$41,1),1,FIND(" ","A"&amp;MID('Output Progetto'!B344&amp;" - "&amp;'Output Progetto'!D344,1,FIND(".",'Output Progetto'!B344&amp;" - "&amp;'Output Progetto'!D344)-1)&amp;" - "&amp;INDEX(Riferimenti!$BB$2:$BB$41,1))-1),Riferimenti!$BZ$2:$CE$41,3,0),1,2)="LT",FALSE,TRUE)</f>
        <v>1</v>
      </c>
    </row>
    <row r="345" spans="2:23" ht="12.75" x14ac:dyDescent="0.2">
      <c r="B345" s="42"/>
      <c r="C345" s="42"/>
      <c r="D345" s="42"/>
      <c r="E345" s="64"/>
      <c r="F345" s="64"/>
      <c r="G345" s="42"/>
      <c r="P345" s="2" t="str">
        <f ca="1">IF(S345="Attività","Obiettivi generali",VLOOKUP(MID(S345,1,FIND(" ",S345)-1),Riferimenti!$BZ$2:$CE$41,5,0))</f>
        <v>Obiettivi generali</v>
      </c>
      <c r="Q345" s="2" t="str">
        <f ca="1">IF(S345="Attività","Obiettivi operativi",VLOOKUP(MID(S345,1,FIND(" ",S345)-1),Riferimenti!$BZ$2:$CE$41,6,0))</f>
        <v>Obiettivi operativi</v>
      </c>
      <c r="R345" s="2" t="str">
        <f ca="1">IF(S345="Attività","Linee Intervento",VLOOKUP(MID(S345,1,FIND(" ",S345)-1),Riferimenti!$BZ$2:$CE$41,3,0))</f>
        <v>Linee Intervento</v>
      </c>
      <c r="S345" s="2" t="str">
        <f ca="1">IF(T345="Output","Attività","A"&amp;MID(T345,1,FIND(".",T345)-1)&amp;" - "&amp;INDEX(Riferimenti!$BB$2:$BB$41,V345))</f>
        <v>Attività</v>
      </c>
      <c r="T345" s="2" t="str">
        <f ca="1">IF(OR(W345=FALSE,'Output Progetto'!U345=TRUE),"Output",'Output Progetto'!B345&amp;" - "&amp;'Output Progetto'!D345)</f>
        <v>Output</v>
      </c>
      <c r="U345" s="2" t="str">
        <f ca="1">IF(S345="Attività","Risultato Atteso",VLOOKUP(MID(S345,1,FIND(" ",S345)-1),Riferimenti!$BZ$2:$CE$41,4,0))</f>
        <v>Risultato Atteso</v>
      </c>
      <c r="V345" s="2">
        <f t="shared" si="6"/>
        <v>29</v>
      </c>
      <c r="W345" s="2" t="b">
        <f ca="1">IF(MID(VLOOKUP(MID("A"&amp;MID('Output Progetto'!B345&amp;" - "&amp;'Output Progetto'!D345,1,FIND(".",'Output Progetto'!B345&amp;" - "&amp;'Output Progetto'!D345)-1)&amp;" - "&amp;INDEX(Riferimenti!$BB$2:$BB$41,1),1,FIND(" ","A"&amp;MID('Output Progetto'!B345&amp;" - "&amp;'Output Progetto'!D345,1,FIND(".",'Output Progetto'!B345&amp;" - "&amp;'Output Progetto'!D345)-1)&amp;" - "&amp;INDEX(Riferimenti!$BB$2:$BB$41,1))-1),Riferimenti!$BZ$2:$CE$41,3,0),1,2)="LT",FALSE,TRUE)</f>
        <v>1</v>
      </c>
    </row>
    <row r="346" spans="2:23" ht="12.75" x14ac:dyDescent="0.2">
      <c r="B346" s="42"/>
      <c r="C346" s="42"/>
      <c r="D346" s="42"/>
      <c r="E346" s="64"/>
      <c r="F346" s="64"/>
      <c r="G346" s="42"/>
      <c r="P346" s="2" t="str">
        <f ca="1">IF(S346="Attività","Obiettivi generali",VLOOKUP(MID(S346,1,FIND(" ",S346)-1),Riferimenti!$BZ$2:$CE$41,5,0))</f>
        <v>Obiettivi generali</v>
      </c>
      <c r="Q346" s="2" t="str">
        <f ca="1">IF(S346="Attività","Obiettivi operativi",VLOOKUP(MID(S346,1,FIND(" ",S346)-1),Riferimenti!$BZ$2:$CE$41,6,0))</f>
        <v>Obiettivi operativi</v>
      </c>
      <c r="R346" s="2" t="str">
        <f ca="1">IF(S346="Attività","Linee Intervento",VLOOKUP(MID(S346,1,FIND(" ",S346)-1),Riferimenti!$BZ$2:$CE$41,3,0))</f>
        <v>Linee Intervento</v>
      </c>
      <c r="S346" s="2" t="str">
        <f ca="1">IF(T346="Output","Attività","A"&amp;MID(T346,1,FIND(".",T346)-1)&amp;" - "&amp;INDEX(Riferimenti!$BB$2:$BB$41,V346))</f>
        <v>Attività</v>
      </c>
      <c r="T346" s="2" t="str">
        <f ca="1">IF(OR(W346=FALSE,'Output Progetto'!U346=TRUE),"Output",'Output Progetto'!B346&amp;" - "&amp;'Output Progetto'!D346)</f>
        <v>Output</v>
      </c>
      <c r="U346" s="2" t="str">
        <f ca="1">IF(S346="Attività","Risultato Atteso",VLOOKUP(MID(S346,1,FIND(" ",S346)-1),Riferimenti!$BZ$2:$CE$41,4,0))</f>
        <v>Risultato Atteso</v>
      </c>
      <c r="V346" s="2">
        <f t="shared" si="6"/>
        <v>29</v>
      </c>
      <c r="W346" s="2" t="b">
        <f ca="1">IF(MID(VLOOKUP(MID("A"&amp;MID('Output Progetto'!B346&amp;" - "&amp;'Output Progetto'!D346,1,FIND(".",'Output Progetto'!B346&amp;" - "&amp;'Output Progetto'!D346)-1)&amp;" - "&amp;INDEX(Riferimenti!$BB$2:$BB$41,1),1,FIND(" ","A"&amp;MID('Output Progetto'!B346&amp;" - "&amp;'Output Progetto'!D346,1,FIND(".",'Output Progetto'!B346&amp;" - "&amp;'Output Progetto'!D346)-1)&amp;" - "&amp;INDEX(Riferimenti!$BB$2:$BB$41,1))-1),Riferimenti!$BZ$2:$CE$41,3,0),1,2)="LT",FALSE,TRUE)</f>
        <v>1</v>
      </c>
    </row>
    <row r="347" spans="2:23" ht="12.75" x14ac:dyDescent="0.2">
      <c r="B347" s="42"/>
      <c r="C347" s="42"/>
      <c r="D347" s="42"/>
      <c r="E347" s="64"/>
      <c r="F347" s="64"/>
      <c r="G347" s="42"/>
      <c r="P347" s="2" t="str">
        <f ca="1">IF(S347="Attività","Obiettivi generali",VLOOKUP(MID(S347,1,FIND(" ",S347)-1),Riferimenti!$BZ$2:$CE$41,5,0))</f>
        <v>Obiettivi generali</v>
      </c>
      <c r="Q347" s="2" t="str">
        <f ca="1">IF(S347="Attività","Obiettivi operativi",VLOOKUP(MID(S347,1,FIND(" ",S347)-1),Riferimenti!$BZ$2:$CE$41,6,0))</f>
        <v>Obiettivi operativi</v>
      </c>
      <c r="R347" s="2" t="str">
        <f ca="1">IF(S347="Attività","Linee Intervento",VLOOKUP(MID(S347,1,FIND(" ",S347)-1),Riferimenti!$BZ$2:$CE$41,3,0))</f>
        <v>Linee Intervento</v>
      </c>
      <c r="S347" s="2" t="str">
        <f ca="1">IF(T347="Output","Attività","A"&amp;MID(T347,1,FIND(".",T347)-1)&amp;" - "&amp;INDEX(Riferimenti!$BB$2:$BB$41,V347))</f>
        <v>Attività</v>
      </c>
      <c r="T347" s="2" t="str">
        <f ca="1">IF(OR(W347=FALSE,'Output Progetto'!U347=TRUE),"Output",'Output Progetto'!B347&amp;" - "&amp;'Output Progetto'!D347)</f>
        <v>Output</v>
      </c>
      <c r="U347" s="2" t="str">
        <f ca="1">IF(S347="Attività","Risultato Atteso",VLOOKUP(MID(S347,1,FIND(" ",S347)-1),Riferimenti!$BZ$2:$CE$41,4,0))</f>
        <v>Risultato Atteso</v>
      </c>
      <c r="V347" s="2">
        <f t="shared" si="6"/>
        <v>29</v>
      </c>
      <c r="W347" s="2" t="b">
        <f ca="1">IF(MID(VLOOKUP(MID("A"&amp;MID('Output Progetto'!B347&amp;" - "&amp;'Output Progetto'!D347,1,FIND(".",'Output Progetto'!B347&amp;" - "&amp;'Output Progetto'!D347)-1)&amp;" - "&amp;INDEX(Riferimenti!$BB$2:$BB$41,1),1,FIND(" ","A"&amp;MID('Output Progetto'!B347&amp;" - "&amp;'Output Progetto'!D347,1,FIND(".",'Output Progetto'!B347&amp;" - "&amp;'Output Progetto'!D347)-1)&amp;" - "&amp;INDEX(Riferimenti!$BB$2:$BB$41,1))-1),Riferimenti!$BZ$2:$CE$41,3,0),1,2)="LT",FALSE,TRUE)</f>
        <v>1</v>
      </c>
    </row>
    <row r="348" spans="2:23" ht="12.75" x14ac:dyDescent="0.2">
      <c r="B348" s="42"/>
      <c r="C348" s="42"/>
      <c r="D348" s="42"/>
      <c r="E348" s="64"/>
      <c r="F348" s="64"/>
      <c r="G348" s="42"/>
      <c r="P348" s="2" t="str">
        <f ca="1">IF(S348="Attività","Obiettivi generali",VLOOKUP(MID(S348,1,FIND(" ",S348)-1),Riferimenti!$BZ$2:$CE$41,5,0))</f>
        <v>Obiettivi generali</v>
      </c>
      <c r="Q348" s="2" t="str">
        <f ca="1">IF(S348="Attività","Obiettivi operativi",VLOOKUP(MID(S348,1,FIND(" ",S348)-1),Riferimenti!$BZ$2:$CE$41,6,0))</f>
        <v>Obiettivi operativi</v>
      </c>
      <c r="R348" s="2" t="str">
        <f ca="1">IF(S348="Attività","Linee Intervento",VLOOKUP(MID(S348,1,FIND(" ",S348)-1),Riferimenti!$BZ$2:$CE$41,3,0))</f>
        <v>Linee Intervento</v>
      </c>
      <c r="S348" s="2" t="str">
        <f ca="1">IF(T348="Output","Attività","A"&amp;MID(T348,1,FIND(".",T348)-1)&amp;" - "&amp;INDEX(Riferimenti!$BB$2:$BB$41,V348))</f>
        <v>Attività</v>
      </c>
      <c r="T348" s="2" t="str">
        <f ca="1">IF(OR(W348=FALSE,'Output Progetto'!U348=TRUE),"Output",'Output Progetto'!B348&amp;" - "&amp;'Output Progetto'!D348)</f>
        <v>Output</v>
      </c>
      <c r="U348" s="2" t="str">
        <f ca="1">IF(S348="Attività","Risultato Atteso",VLOOKUP(MID(S348,1,FIND(" ",S348)-1),Riferimenti!$BZ$2:$CE$41,4,0))</f>
        <v>Risultato Atteso</v>
      </c>
      <c r="V348" s="2">
        <f t="shared" si="6"/>
        <v>29</v>
      </c>
      <c r="W348" s="2" t="b">
        <f ca="1">IF(MID(VLOOKUP(MID("A"&amp;MID('Output Progetto'!B348&amp;" - "&amp;'Output Progetto'!D348,1,FIND(".",'Output Progetto'!B348&amp;" - "&amp;'Output Progetto'!D348)-1)&amp;" - "&amp;INDEX(Riferimenti!$BB$2:$BB$41,1),1,FIND(" ","A"&amp;MID('Output Progetto'!B348&amp;" - "&amp;'Output Progetto'!D348,1,FIND(".",'Output Progetto'!B348&amp;" - "&amp;'Output Progetto'!D348)-1)&amp;" - "&amp;INDEX(Riferimenti!$BB$2:$BB$41,1))-1),Riferimenti!$BZ$2:$CE$41,3,0),1,2)="LT",FALSE,TRUE)</f>
        <v>1</v>
      </c>
    </row>
    <row r="349" spans="2:23" ht="12.75" x14ac:dyDescent="0.2">
      <c r="B349" s="42"/>
      <c r="C349" s="42"/>
      <c r="D349" s="42"/>
      <c r="E349" s="64"/>
      <c r="F349" s="64"/>
      <c r="G349" s="42"/>
      <c r="P349" s="2" t="str">
        <f ca="1">IF(S349="Attività","Obiettivi generali",VLOOKUP(MID(S349,1,FIND(" ",S349)-1),Riferimenti!$BZ$2:$CE$41,5,0))</f>
        <v>Obiettivi generali</v>
      </c>
      <c r="Q349" s="2" t="str">
        <f ca="1">IF(S349="Attività","Obiettivi operativi",VLOOKUP(MID(S349,1,FIND(" ",S349)-1),Riferimenti!$BZ$2:$CE$41,6,0))</f>
        <v>Obiettivi operativi</v>
      </c>
      <c r="R349" s="2" t="str">
        <f ca="1">IF(S349="Attività","Linee Intervento",VLOOKUP(MID(S349,1,FIND(" ",S349)-1),Riferimenti!$BZ$2:$CE$41,3,0))</f>
        <v>Linee Intervento</v>
      </c>
      <c r="S349" s="2" t="str">
        <f ca="1">IF(T349="Output","Attività","A"&amp;MID(T349,1,FIND(".",T349)-1)&amp;" - "&amp;INDEX(Riferimenti!$BB$2:$BB$41,V349))</f>
        <v>Attività</v>
      </c>
      <c r="T349" s="2" t="str">
        <f ca="1">IF(OR(W349=FALSE,'Output Progetto'!U349=TRUE),"Output",'Output Progetto'!B349&amp;" - "&amp;'Output Progetto'!D349)</f>
        <v>Output</v>
      </c>
      <c r="U349" s="2" t="str">
        <f ca="1">IF(S349="Attività","Risultato Atteso",VLOOKUP(MID(S349,1,FIND(" ",S349)-1),Riferimenti!$BZ$2:$CE$41,4,0))</f>
        <v>Risultato Atteso</v>
      </c>
      <c r="V349" s="2">
        <f t="shared" si="6"/>
        <v>29</v>
      </c>
      <c r="W349" s="2" t="b">
        <f ca="1">IF(MID(VLOOKUP(MID("A"&amp;MID('Output Progetto'!B349&amp;" - "&amp;'Output Progetto'!D349,1,FIND(".",'Output Progetto'!B349&amp;" - "&amp;'Output Progetto'!D349)-1)&amp;" - "&amp;INDEX(Riferimenti!$BB$2:$BB$41,1),1,FIND(" ","A"&amp;MID('Output Progetto'!B349&amp;" - "&amp;'Output Progetto'!D349,1,FIND(".",'Output Progetto'!B349&amp;" - "&amp;'Output Progetto'!D349)-1)&amp;" - "&amp;INDEX(Riferimenti!$BB$2:$BB$41,1))-1),Riferimenti!$BZ$2:$CE$41,3,0),1,2)="LT",FALSE,TRUE)</f>
        <v>1</v>
      </c>
    </row>
    <row r="350" spans="2:23" ht="12.75" x14ac:dyDescent="0.2">
      <c r="B350" s="42"/>
      <c r="C350" s="42"/>
      <c r="D350" s="42"/>
      <c r="E350" s="64"/>
      <c r="F350" s="64"/>
      <c r="G350" s="42"/>
      <c r="P350" s="2" t="str">
        <f ca="1">IF(S350="Attività","Obiettivi generali",VLOOKUP(MID(S350,1,FIND(" ",S350)-1),Riferimenti!$BZ$2:$CE$41,5,0))</f>
        <v>Obiettivi generali</v>
      </c>
      <c r="Q350" s="2" t="str">
        <f ca="1">IF(S350="Attività","Obiettivi operativi",VLOOKUP(MID(S350,1,FIND(" ",S350)-1),Riferimenti!$BZ$2:$CE$41,6,0))</f>
        <v>Obiettivi operativi</v>
      </c>
      <c r="R350" s="2" t="str">
        <f ca="1">IF(S350="Attività","Linee Intervento",VLOOKUP(MID(S350,1,FIND(" ",S350)-1),Riferimenti!$BZ$2:$CE$41,3,0))</f>
        <v>Linee Intervento</v>
      </c>
      <c r="S350" s="2" t="str">
        <f ca="1">IF(T350="Output","Attività","A"&amp;MID(T350,1,FIND(".",T350)-1)&amp;" - "&amp;INDEX(Riferimenti!$BB$2:$BB$41,V350))</f>
        <v>Attività</v>
      </c>
      <c r="T350" s="2" t="str">
        <f ca="1">IF(OR(W350=FALSE,'Output Progetto'!U350=TRUE),"Output",'Output Progetto'!B350&amp;" - "&amp;'Output Progetto'!D350)</f>
        <v>Output</v>
      </c>
      <c r="U350" s="2" t="str">
        <f ca="1">IF(S350="Attività","Risultato Atteso",VLOOKUP(MID(S350,1,FIND(" ",S350)-1),Riferimenti!$BZ$2:$CE$41,4,0))</f>
        <v>Risultato Atteso</v>
      </c>
      <c r="V350" s="2">
        <f t="shared" si="6"/>
        <v>29</v>
      </c>
      <c r="W350" s="2" t="b">
        <f ca="1">IF(MID(VLOOKUP(MID("A"&amp;MID('Output Progetto'!B350&amp;" - "&amp;'Output Progetto'!D350,1,FIND(".",'Output Progetto'!B350&amp;" - "&amp;'Output Progetto'!D350)-1)&amp;" - "&amp;INDEX(Riferimenti!$BB$2:$BB$41,1),1,FIND(" ","A"&amp;MID('Output Progetto'!B350&amp;" - "&amp;'Output Progetto'!D350,1,FIND(".",'Output Progetto'!B350&amp;" - "&amp;'Output Progetto'!D350)-1)&amp;" - "&amp;INDEX(Riferimenti!$BB$2:$BB$41,1))-1),Riferimenti!$BZ$2:$CE$41,3,0),1,2)="LT",FALSE,TRUE)</f>
        <v>1</v>
      </c>
    </row>
    <row r="351" spans="2:23" ht="12.75" x14ac:dyDescent="0.2">
      <c r="B351" s="42"/>
      <c r="C351" s="42"/>
      <c r="D351" s="42"/>
      <c r="E351" s="64"/>
      <c r="F351" s="64"/>
      <c r="G351" s="42"/>
      <c r="P351" s="2" t="str">
        <f ca="1">IF(S351="Attività","Obiettivi generali",VLOOKUP(MID(S351,1,FIND(" ",S351)-1),Riferimenti!$BZ$2:$CE$41,5,0))</f>
        <v>Obiettivi generali</v>
      </c>
      <c r="Q351" s="2" t="str">
        <f ca="1">IF(S351="Attività","Obiettivi operativi",VLOOKUP(MID(S351,1,FIND(" ",S351)-1),Riferimenti!$BZ$2:$CE$41,6,0))</f>
        <v>Obiettivi operativi</v>
      </c>
      <c r="R351" s="2" t="str">
        <f ca="1">IF(S351="Attività","Linee Intervento",VLOOKUP(MID(S351,1,FIND(" ",S351)-1),Riferimenti!$BZ$2:$CE$41,3,0))</f>
        <v>Linee Intervento</v>
      </c>
      <c r="S351" s="2" t="str">
        <f ca="1">IF(T351="Output","Attività","A"&amp;MID(T351,1,FIND(".",T351)-1)&amp;" - "&amp;INDEX(Riferimenti!$BB$2:$BB$41,V351))</f>
        <v>Attività</v>
      </c>
      <c r="T351" s="2" t="str">
        <f ca="1">IF(OR(W351=FALSE,'Output Progetto'!U351=TRUE),"Output",'Output Progetto'!B351&amp;" - "&amp;'Output Progetto'!D351)</f>
        <v>Output</v>
      </c>
      <c r="U351" s="2" t="str">
        <f ca="1">IF(S351="Attività","Risultato Atteso",VLOOKUP(MID(S351,1,FIND(" ",S351)-1),Riferimenti!$BZ$2:$CE$41,4,0))</f>
        <v>Risultato Atteso</v>
      </c>
      <c r="V351" s="2">
        <f t="shared" si="6"/>
        <v>29</v>
      </c>
      <c r="W351" s="2" t="b">
        <f ca="1">IF(MID(VLOOKUP(MID("A"&amp;MID('Output Progetto'!B351&amp;" - "&amp;'Output Progetto'!D351,1,FIND(".",'Output Progetto'!B351&amp;" - "&amp;'Output Progetto'!D351)-1)&amp;" - "&amp;INDEX(Riferimenti!$BB$2:$BB$41,1),1,FIND(" ","A"&amp;MID('Output Progetto'!B351&amp;" - "&amp;'Output Progetto'!D351,1,FIND(".",'Output Progetto'!B351&amp;" - "&amp;'Output Progetto'!D351)-1)&amp;" - "&amp;INDEX(Riferimenti!$BB$2:$BB$41,1))-1),Riferimenti!$BZ$2:$CE$41,3,0),1,2)="LT",FALSE,TRUE)</f>
        <v>1</v>
      </c>
    </row>
    <row r="352" spans="2:23" ht="12.75" x14ac:dyDescent="0.2">
      <c r="B352" s="42"/>
      <c r="C352" s="42"/>
      <c r="D352" s="42"/>
      <c r="E352" s="64"/>
      <c r="F352" s="64"/>
      <c r="G352" s="42"/>
      <c r="P352" s="2" t="str">
        <f ca="1">IF(S352="Attività","Obiettivi generali",VLOOKUP(MID(S352,1,FIND(" ",S352)-1),Riferimenti!$BZ$2:$CE$41,5,0))</f>
        <v>Obiettivi generali</v>
      </c>
      <c r="Q352" s="2" t="str">
        <f ca="1">IF(S352="Attività","Obiettivi operativi",VLOOKUP(MID(S352,1,FIND(" ",S352)-1),Riferimenti!$BZ$2:$CE$41,6,0))</f>
        <v>Obiettivi operativi</v>
      </c>
      <c r="R352" s="2" t="str">
        <f ca="1">IF(S352="Attività","Linee Intervento",VLOOKUP(MID(S352,1,FIND(" ",S352)-1),Riferimenti!$BZ$2:$CE$41,3,0))</f>
        <v>Linee Intervento</v>
      </c>
      <c r="S352" s="2" t="str">
        <f ca="1">IF(T352="Output","Attività","A"&amp;MID(T352,1,FIND(".",T352)-1)&amp;" - "&amp;INDEX(Riferimenti!$BB$2:$BB$41,V352))</f>
        <v>Attività</v>
      </c>
      <c r="T352" s="2" t="str">
        <f ca="1">IF(OR(W352=FALSE,'Output Progetto'!U352=TRUE),"Output",'Output Progetto'!B352&amp;" - "&amp;'Output Progetto'!D352)</f>
        <v>Output</v>
      </c>
      <c r="U352" s="2" t="str">
        <f ca="1">IF(S352="Attività","Risultato Atteso",VLOOKUP(MID(S352,1,FIND(" ",S352)-1),Riferimenti!$BZ$2:$CE$41,4,0))</f>
        <v>Risultato Atteso</v>
      </c>
      <c r="V352" s="2">
        <f t="shared" si="6"/>
        <v>29</v>
      </c>
      <c r="W352" s="2" t="b">
        <f ca="1">IF(MID(VLOOKUP(MID("A"&amp;MID('Output Progetto'!B352&amp;" - "&amp;'Output Progetto'!D352,1,FIND(".",'Output Progetto'!B352&amp;" - "&amp;'Output Progetto'!D352)-1)&amp;" - "&amp;INDEX(Riferimenti!$BB$2:$BB$41,1),1,FIND(" ","A"&amp;MID('Output Progetto'!B352&amp;" - "&amp;'Output Progetto'!D352,1,FIND(".",'Output Progetto'!B352&amp;" - "&amp;'Output Progetto'!D352)-1)&amp;" - "&amp;INDEX(Riferimenti!$BB$2:$BB$41,1))-1),Riferimenti!$BZ$2:$CE$41,3,0),1,2)="LT",FALSE,TRUE)</f>
        <v>1</v>
      </c>
    </row>
    <row r="353" spans="2:23" ht="12.75" x14ac:dyDescent="0.2">
      <c r="B353" s="42"/>
      <c r="C353" s="42"/>
      <c r="D353" s="42"/>
      <c r="E353" s="64"/>
      <c r="F353" s="64"/>
      <c r="G353" s="42"/>
      <c r="P353" s="2" t="str">
        <f ca="1">IF(S353="Attività","Obiettivi generali",VLOOKUP(MID(S353,1,FIND(" ",S353)-1),Riferimenti!$BZ$2:$CE$41,5,0))</f>
        <v>Obiettivi generali</v>
      </c>
      <c r="Q353" s="2" t="str">
        <f ca="1">IF(S353="Attività","Obiettivi operativi",VLOOKUP(MID(S353,1,FIND(" ",S353)-1),Riferimenti!$BZ$2:$CE$41,6,0))</f>
        <v>Obiettivi operativi</v>
      </c>
      <c r="R353" s="2" t="str">
        <f ca="1">IF(S353="Attività","Linee Intervento",VLOOKUP(MID(S353,1,FIND(" ",S353)-1),Riferimenti!$BZ$2:$CE$41,3,0))</f>
        <v>Linee Intervento</v>
      </c>
      <c r="S353" s="2" t="str">
        <f ca="1">IF(T353="Output","Attività","A"&amp;MID(T353,1,FIND(".",T353)-1)&amp;" - "&amp;INDEX(Riferimenti!$BB$2:$BB$41,V353))</f>
        <v>Attività</v>
      </c>
      <c r="T353" s="2" t="str">
        <f ca="1">IF(OR(W353=FALSE,'Output Progetto'!U353=TRUE),"Output",'Output Progetto'!B353&amp;" - "&amp;'Output Progetto'!D353)</f>
        <v>Output</v>
      </c>
      <c r="U353" s="2" t="str">
        <f ca="1">IF(S353="Attività","Risultato Atteso",VLOOKUP(MID(S353,1,FIND(" ",S353)-1),Riferimenti!$BZ$2:$CE$41,4,0))</f>
        <v>Risultato Atteso</v>
      </c>
      <c r="V353" s="2">
        <f t="shared" si="6"/>
        <v>29</v>
      </c>
      <c r="W353" s="2" t="b">
        <f ca="1">IF(MID(VLOOKUP(MID("A"&amp;MID('Output Progetto'!B353&amp;" - "&amp;'Output Progetto'!D353,1,FIND(".",'Output Progetto'!B353&amp;" - "&amp;'Output Progetto'!D353)-1)&amp;" - "&amp;INDEX(Riferimenti!$BB$2:$BB$41,1),1,FIND(" ","A"&amp;MID('Output Progetto'!B353&amp;" - "&amp;'Output Progetto'!D353,1,FIND(".",'Output Progetto'!B353&amp;" - "&amp;'Output Progetto'!D353)-1)&amp;" - "&amp;INDEX(Riferimenti!$BB$2:$BB$41,1))-1),Riferimenti!$BZ$2:$CE$41,3,0),1,2)="LT",FALSE,TRUE)</f>
        <v>1</v>
      </c>
    </row>
    <row r="354" spans="2:23" ht="12.75" x14ac:dyDescent="0.2">
      <c r="B354" s="42"/>
      <c r="C354" s="42"/>
      <c r="D354" s="42"/>
      <c r="E354" s="64"/>
      <c r="F354" s="64"/>
      <c r="G354" s="42"/>
      <c r="P354" s="2" t="str">
        <f ca="1">IF(S354="Attività","Obiettivi generali",VLOOKUP(MID(S354,1,FIND(" ",S354)-1),Riferimenti!$BZ$2:$CE$41,5,0))</f>
        <v>Obiettivi generali</v>
      </c>
      <c r="Q354" s="2" t="str">
        <f ca="1">IF(S354="Attività","Obiettivi operativi",VLOOKUP(MID(S354,1,FIND(" ",S354)-1),Riferimenti!$BZ$2:$CE$41,6,0))</f>
        <v>Obiettivi operativi</v>
      </c>
      <c r="R354" s="2" t="str">
        <f ca="1">IF(S354="Attività","Linee Intervento",VLOOKUP(MID(S354,1,FIND(" ",S354)-1),Riferimenti!$BZ$2:$CE$41,3,0))</f>
        <v>Linee Intervento</v>
      </c>
      <c r="S354" s="2" t="str">
        <f ca="1">IF(T354="Output","Attività","A"&amp;MID(T354,1,FIND(".",T354)-1)&amp;" - "&amp;INDEX(Riferimenti!$BB$2:$BB$41,V354))</f>
        <v>Attività</v>
      </c>
      <c r="T354" s="2" t="str">
        <f ca="1">IF(OR(W354=FALSE,'Output Progetto'!U354=TRUE),"Output",'Output Progetto'!B354&amp;" - "&amp;'Output Progetto'!D354)</f>
        <v>Output</v>
      </c>
      <c r="U354" s="2" t="str">
        <f ca="1">IF(S354="Attività","Risultato Atteso",VLOOKUP(MID(S354,1,FIND(" ",S354)-1),Riferimenti!$BZ$2:$CE$41,4,0))</f>
        <v>Risultato Atteso</v>
      </c>
      <c r="V354" s="2">
        <f t="shared" si="6"/>
        <v>29</v>
      </c>
      <c r="W354" s="2" t="b">
        <f ca="1">IF(MID(VLOOKUP(MID("A"&amp;MID('Output Progetto'!B354&amp;" - "&amp;'Output Progetto'!D354,1,FIND(".",'Output Progetto'!B354&amp;" - "&amp;'Output Progetto'!D354)-1)&amp;" - "&amp;INDEX(Riferimenti!$BB$2:$BB$41,1),1,FIND(" ","A"&amp;MID('Output Progetto'!B354&amp;" - "&amp;'Output Progetto'!D354,1,FIND(".",'Output Progetto'!B354&amp;" - "&amp;'Output Progetto'!D354)-1)&amp;" - "&amp;INDEX(Riferimenti!$BB$2:$BB$41,1))-1),Riferimenti!$BZ$2:$CE$41,3,0),1,2)="LT",FALSE,TRUE)</f>
        <v>1</v>
      </c>
    </row>
    <row r="355" spans="2:23" ht="12.75" x14ac:dyDescent="0.2">
      <c r="B355" s="42"/>
      <c r="C355" s="42"/>
      <c r="D355" s="42"/>
      <c r="E355" s="64"/>
      <c r="F355" s="64"/>
      <c r="G355" s="42"/>
      <c r="P355" s="2" t="str">
        <f ca="1">IF(S355="Attività","Obiettivi generali",VLOOKUP(MID(S355,1,FIND(" ",S355)-1),Riferimenti!$BZ$2:$CE$41,5,0))</f>
        <v>Obiettivi generali</v>
      </c>
      <c r="Q355" s="2" t="str">
        <f ca="1">IF(S355="Attività","Obiettivi operativi",VLOOKUP(MID(S355,1,FIND(" ",S355)-1),Riferimenti!$BZ$2:$CE$41,6,0))</f>
        <v>Obiettivi operativi</v>
      </c>
      <c r="R355" s="2" t="str">
        <f ca="1">IF(S355="Attività","Linee Intervento",VLOOKUP(MID(S355,1,FIND(" ",S355)-1),Riferimenti!$BZ$2:$CE$41,3,0))</f>
        <v>Linee Intervento</v>
      </c>
      <c r="S355" s="2" t="str">
        <f ca="1">IF(T355="Output","Attività","A"&amp;MID(T355,1,FIND(".",T355)-1)&amp;" - "&amp;INDEX(Riferimenti!$BB$2:$BB$41,V355))</f>
        <v>Attività</v>
      </c>
      <c r="T355" s="2" t="str">
        <f ca="1">IF(OR(W355=FALSE,'Output Progetto'!U355=TRUE),"Output",'Output Progetto'!B355&amp;" - "&amp;'Output Progetto'!D355)</f>
        <v>Output</v>
      </c>
      <c r="U355" s="2" t="str">
        <f ca="1">IF(S355="Attività","Risultato Atteso",VLOOKUP(MID(S355,1,FIND(" ",S355)-1),Riferimenti!$BZ$2:$CE$41,4,0))</f>
        <v>Risultato Atteso</v>
      </c>
      <c r="V355" s="2">
        <f t="shared" si="6"/>
        <v>29</v>
      </c>
      <c r="W355" s="2" t="b">
        <f ca="1">IF(MID(VLOOKUP(MID("A"&amp;MID('Output Progetto'!B355&amp;" - "&amp;'Output Progetto'!D355,1,FIND(".",'Output Progetto'!B355&amp;" - "&amp;'Output Progetto'!D355)-1)&amp;" - "&amp;INDEX(Riferimenti!$BB$2:$BB$41,1),1,FIND(" ","A"&amp;MID('Output Progetto'!B355&amp;" - "&amp;'Output Progetto'!D355,1,FIND(".",'Output Progetto'!B355&amp;" - "&amp;'Output Progetto'!D355)-1)&amp;" - "&amp;INDEX(Riferimenti!$BB$2:$BB$41,1))-1),Riferimenti!$BZ$2:$CE$41,3,0),1,2)="LT",FALSE,TRUE)</f>
        <v>1</v>
      </c>
    </row>
    <row r="356" spans="2:23" ht="12.75" x14ac:dyDescent="0.2">
      <c r="B356" s="42"/>
      <c r="C356" s="42"/>
      <c r="D356" s="42"/>
      <c r="E356" s="64"/>
      <c r="F356" s="64"/>
      <c r="G356" s="42"/>
      <c r="P356" s="2" t="str">
        <f ca="1">IF(S356="Attività","Obiettivi generali",VLOOKUP(MID(S356,1,FIND(" ",S356)-1),Riferimenti!$BZ$2:$CE$41,5,0))</f>
        <v>Obiettivi generali</v>
      </c>
      <c r="Q356" s="2" t="str">
        <f ca="1">IF(S356="Attività","Obiettivi operativi",VLOOKUP(MID(S356,1,FIND(" ",S356)-1),Riferimenti!$BZ$2:$CE$41,6,0))</f>
        <v>Obiettivi operativi</v>
      </c>
      <c r="R356" s="2" t="str">
        <f ca="1">IF(S356="Attività","Linee Intervento",VLOOKUP(MID(S356,1,FIND(" ",S356)-1),Riferimenti!$BZ$2:$CE$41,3,0))</f>
        <v>Linee Intervento</v>
      </c>
      <c r="S356" s="2" t="str">
        <f ca="1">IF(T356="Output","Attività","A"&amp;MID(T356,1,FIND(".",T356)-1)&amp;" - "&amp;INDEX(Riferimenti!$BB$2:$BB$41,V356))</f>
        <v>Attività</v>
      </c>
      <c r="T356" s="2" t="str">
        <f ca="1">IF(OR(W356=FALSE,'Output Progetto'!U356=TRUE),"Output",'Output Progetto'!B356&amp;" - "&amp;'Output Progetto'!D356)</f>
        <v>Output</v>
      </c>
      <c r="U356" s="2" t="str">
        <f ca="1">IF(S356="Attività","Risultato Atteso",VLOOKUP(MID(S356,1,FIND(" ",S356)-1),Riferimenti!$BZ$2:$CE$41,4,0))</f>
        <v>Risultato Atteso</v>
      </c>
      <c r="V356" s="2">
        <f t="shared" si="6"/>
        <v>30</v>
      </c>
      <c r="W356" s="2" t="b">
        <f ca="1">IF(MID(VLOOKUP(MID("A"&amp;MID('Output Progetto'!B356&amp;" - "&amp;'Output Progetto'!D356,1,FIND(".",'Output Progetto'!B356&amp;" - "&amp;'Output Progetto'!D356)-1)&amp;" - "&amp;INDEX(Riferimenti!$BB$2:$BB$41,1),1,FIND(" ","A"&amp;MID('Output Progetto'!B356&amp;" - "&amp;'Output Progetto'!D356,1,FIND(".",'Output Progetto'!B356&amp;" - "&amp;'Output Progetto'!D356)-1)&amp;" - "&amp;INDEX(Riferimenti!$BB$2:$BB$41,1))-1),Riferimenti!$BZ$2:$CE$41,3,0),1,2)="LT",FALSE,TRUE)</f>
        <v>1</v>
      </c>
    </row>
    <row r="357" spans="2:23" ht="12.75" x14ac:dyDescent="0.2">
      <c r="B357" s="42"/>
      <c r="C357" s="42"/>
      <c r="D357" s="42"/>
      <c r="E357" s="64"/>
      <c r="F357" s="64"/>
      <c r="G357" s="42"/>
      <c r="P357" s="2" t="str">
        <f ca="1">IF(S357="Attività","Obiettivi generali",VLOOKUP(MID(S357,1,FIND(" ",S357)-1),Riferimenti!$BZ$2:$CE$41,5,0))</f>
        <v>Obiettivi generali</v>
      </c>
      <c r="Q357" s="2" t="str">
        <f ca="1">IF(S357="Attività","Obiettivi operativi",VLOOKUP(MID(S357,1,FIND(" ",S357)-1),Riferimenti!$BZ$2:$CE$41,6,0))</f>
        <v>Obiettivi operativi</v>
      </c>
      <c r="R357" s="2" t="str">
        <f ca="1">IF(S357="Attività","Linee Intervento",VLOOKUP(MID(S357,1,FIND(" ",S357)-1),Riferimenti!$BZ$2:$CE$41,3,0))</f>
        <v>Linee Intervento</v>
      </c>
      <c r="S357" s="2" t="str">
        <f ca="1">IF(T357="Output","Attività","A"&amp;MID(T357,1,FIND(".",T357)-1)&amp;" - "&amp;INDEX(Riferimenti!$BB$2:$BB$41,V357))</f>
        <v>Attività</v>
      </c>
      <c r="T357" s="2" t="str">
        <f ca="1">IF(OR(W357=FALSE,'Output Progetto'!U357=TRUE),"Output",'Output Progetto'!B357&amp;" - "&amp;'Output Progetto'!D357)</f>
        <v>Output</v>
      </c>
      <c r="U357" s="2" t="str">
        <f ca="1">IF(S357="Attività","Risultato Atteso",VLOOKUP(MID(S357,1,FIND(" ",S357)-1),Riferimenti!$BZ$2:$CE$41,4,0))</f>
        <v>Risultato Atteso</v>
      </c>
      <c r="V357" s="2">
        <f t="shared" si="6"/>
        <v>30</v>
      </c>
      <c r="W357" s="2" t="b">
        <f ca="1">IF(MID(VLOOKUP(MID("A"&amp;MID('Output Progetto'!B357&amp;" - "&amp;'Output Progetto'!D357,1,FIND(".",'Output Progetto'!B357&amp;" - "&amp;'Output Progetto'!D357)-1)&amp;" - "&amp;INDEX(Riferimenti!$BB$2:$BB$41,1),1,FIND(" ","A"&amp;MID('Output Progetto'!B357&amp;" - "&amp;'Output Progetto'!D357,1,FIND(".",'Output Progetto'!B357&amp;" - "&amp;'Output Progetto'!D357)-1)&amp;" - "&amp;INDEX(Riferimenti!$BB$2:$BB$41,1))-1),Riferimenti!$BZ$2:$CE$41,3,0),1,2)="LT",FALSE,TRUE)</f>
        <v>1</v>
      </c>
    </row>
    <row r="358" spans="2:23" ht="12.75" x14ac:dyDescent="0.2">
      <c r="B358" s="42"/>
      <c r="C358" s="42"/>
      <c r="D358" s="42"/>
      <c r="E358" s="64"/>
      <c r="F358" s="64"/>
      <c r="G358" s="42"/>
      <c r="P358" s="2" t="str">
        <f ca="1">IF(S358="Attività","Obiettivi generali",VLOOKUP(MID(S358,1,FIND(" ",S358)-1),Riferimenti!$BZ$2:$CE$41,5,0))</f>
        <v>Obiettivi generali</v>
      </c>
      <c r="Q358" s="2" t="str">
        <f ca="1">IF(S358="Attività","Obiettivi operativi",VLOOKUP(MID(S358,1,FIND(" ",S358)-1),Riferimenti!$BZ$2:$CE$41,6,0))</f>
        <v>Obiettivi operativi</v>
      </c>
      <c r="R358" s="2" t="str">
        <f ca="1">IF(S358="Attività","Linee Intervento",VLOOKUP(MID(S358,1,FIND(" ",S358)-1),Riferimenti!$BZ$2:$CE$41,3,0))</f>
        <v>Linee Intervento</v>
      </c>
      <c r="S358" s="2" t="str">
        <f ca="1">IF(T358="Output","Attività","A"&amp;MID(T358,1,FIND(".",T358)-1)&amp;" - "&amp;INDEX(Riferimenti!$BB$2:$BB$41,V358))</f>
        <v>Attività</v>
      </c>
      <c r="T358" s="2" t="str">
        <f ca="1">IF(OR(W358=FALSE,'Output Progetto'!U358=TRUE),"Output",'Output Progetto'!B358&amp;" - "&amp;'Output Progetto'!D358)</f>
        <v>Output</v>
      </c>
      <c r="U358" s="2" t="str">
        <f ca="1">IF(S358="Attività","Risultato Atteso",VLOOKUP(MID(S358,1,FIND(" ",S358)-1),Riferimenti!$BZ$2:$CE$41,4,0))</f>
        <v>Risultato Atteso</v>
      </c>
      <c r="V358" s="2">
        <f t="shared" si="6"/>
        <v>30</v>
      </c>
      <c r="W358" s="2" t="b">
        <f ca="1">IF(MID(VLOOKUP(MID("A"&amp;MID('Output Progetto'!B358&amp;" - "&amp;'Output Progetto'!D358,1,FIND(".",'Output Progetto'!B358&amp;" - "&amp;'Output Progetto'!D358)-1)&amp;" - "&amp;INDEX(Riferimenti!$BB$2:$BB$41,1),1,FIND(" ","A"&amp;MID('Output Progetto'!B358&amp;" - "&amp;'Output Progetto'!D358,1,FIND(".",'Output Progetto'!B358&amp;" - "&amp;'Output Progetto'!D358)-1)&amp;" - "&amp;INDEX(Riferimenti!$BB$2:$BB$41,1))-1),Riferimenti!$BZ$2:$CE$41,3,0),1,2)="LT",FALSE,TRUE)</f>
        <v>1</v>
      </c>
    </row>
    <row r="359" spans="2:23" ht="12.75" x14ac:dyDescent="0.2">
      <c r="B359" s="42"/>
      <c r="C359" s="42"/>
      <c r="D359" s="42"/>
      <c r="E359" s="64"/>
      <c r="F359" s="64"/>
      <c r="G359" s="42"/>
      <c r="P359" s="2" t="str">
        <f ca="1">IF(S359="Attività","Obiettivi generali",VLOOKUP(MID(S359,1,FIND(" ",S359)-1),Riferimenti!$BZ$2:$CE$41,5,0))</f>
        <v>Obiettivi generali</v>
      </c>
      <c r="Q359" s="2" t="str">
        <f ca="1">IF(S359="Attività","Obiettivi operativi",VLOOKUP(MID(S359,1,FIND(" ",S359)-1),Riferimenti!$BZ$2:$CE$41,6,0))</f>
        <v>Obiettivi operativi</v>
      </c>
      <c r="R359" s="2" t="str">
        <f ca="1">IF(S359="Attività","Linee Intervento",VLOOKUP(MID(S359,1,FIND(" ",S359)-1),Riferimenti!$BZ$2:$CE$41,3,0))</f>
        <v>Linee Intervento</v>
      </c>
      <c r="S359" s="2" t="str">
        <f ca="1">IF(T359="Output","Attività","A"&amp;MID(T359,1,FIND(".",T359)-1)&amp;" - "&amp;INDEX(Riferimenti!$BB$2:$BB$41,V359))</f>
        <v>Attività</v>
      </c>
      <c r="T359" s="2" t="str">
        <f ca="1">IF(OR(W359=FALSE,'Output Progetto'!U359=TRUE),"Output",'Output Progetto'!B359&amp;" - "&amp;'Output Progetto'!D359)</f>
        <v>Output</v>
      </c>
      <c r="U359" s="2" t="str">
        <f ca="1">IF(S359="Attività","Risultato Atteso",VLOOKUP(MID(S359,1,FIND(" ",S359)-1),Riferimenti!$BZ$2:$CE$41,4,0))</f>
        <v>Risultato Atteso</v>
      </c>
      <c r="V359" s="2">
        <f t="shared" si="6"/>
        <v>30</v>
      </c>
      <c r="W359" s="2" t="b">
        <f ca="1">IF(MID(VLOOKUP(MID("A"&amp;MID('Output Progetto'!B359&amp;" - "&amp;'Output Progetto'!D359,1,FIND(".",'Output Progetto'!B359&amp;" - "&amp;'Output Progetto'!D359)-1)&amp;" - "&amp;INDEX(Riferimenti!$BB$2:$BB$41,1),1,FIND(" ","A"&amp;MID('Output Progetto'!B359&amp;" - "&amp;'Output Progetto'!D359,1,FIND(".",'Output Progetto'!B359&amp;" - "&amp;'Output Progetto'!D359)-1)&amp;" - "&amp;INDEX(Riferimenti!$BB$2:$BB$41,1))-1),Riferimenti!$BZ$2:$CE$41,3,0),1,2)="LT",FALSE,TRUE)</f>
        <v>1</v>
      </c>
    </row>
    <row r="360" spans="2:23" ht="12.75" x14ac:dyDescent="0.2">
      <c r="B360" s="42"/>
      <c r="C360" s="42"/>
      <c r="D360" s="42"/>
      <c r="E360" s="64"/>
      <c r="F360" s="64"/>
      <c r="G360" s="42"/>
      <c r="P360" s="2" t="str">
        <f ca="1">IF(S360="Attività","Obiettivi generali",VLOOKUP(MID(S360,1,FIND(" ",S360)-1),Riferimenti!$BZ$2:$CE$41,5,0))</f>
        <v>Obiettivi generali</v>
      </c>
      <c r="Q360" s="2" t="str">
        <f ca="1">IF(S360="Attività","Obiettivi operativi",VLOOKUP(MID(S360,1,FIND(" ",S360)-1),Riferimenti!$BZ$2:$CE$41,6,0))</f>
        <v>Obiettivi operativi</v>
      </c>
      <c r="R360" s="2" t="str">
        <f ca="1">IF(S360="Attività","Linee Intervento",VLOOKUP(MID(S360,1,FIND(" ",S360)-1),Riferimenti!$BZ$2:$CE$41,3,0))</f>
        <v>Linee Intervento</v>
      </c>
      <c r="S360" s="2" t="str">
        <f ca="1">IF(T360="Output","Attività","A"&amp;MID(T360,1,FIND(".",T360)-1)&amp;" - "&amp;INDEX(Riferimenti!$BB$2:$BB$41,V360))</f>
        <v>Attività</v>
      </c>
      <c r="T360" s="2" t="str">
        <f ca="1">IF(OR(W360=FALSE,'Output Progetto'!U360=TRUE),"Output",'Output Progetto'!B360&amp;" - "&amp;'Output Progetto'!D360)</f>
        <v>Output</v>
      </c>
      <c r="U360" s="2" t="str">
        <f ca="1">IF(S360="Attività","Risultato Atteso",VLOOKUP(MID(S360,1,FIND(" ",S360)-1),Riferimenti!$BZ$2:$CE$41,4,0))</f>
        <v>Risultato Atteso</v>
      </c>
      <c r="V360" s="2">
        <f t="shared" si="6"/>
        <v>30</v>
      </c>
      <c r="W360" s="2" t="b">
        <f ca="1">IF(MID(VLOOKUP(MID("A"&amp;MID('Output Progetto'!B360&amp;" - "&amp;'Output Progetto'!D360,1,FIND(".",'Output Progetto'!B360&amp;" - "&amp;'Output Progetto'!D360)-1)&amp;" - "&amp;INDEX(Riferimenti!$BB$2:$BB$41,1),1,FIND(" ","A"&amp;MID('Output Progetto'!B360&amp;" - "&amp;'Output Progetto'!D360,1,FIND(".",'Output Progetto'!B360&amp;" - "&amp;'Output Progetto'!D360)-1)&amp;" - "&amp;INDEX(Riferimenti!$BB$2:$BB$41,1))-1),Riferimenti!$BZ$2:$CE$41,3,0),1,2)="LT",FALSE,TRUE)</f>
        <v>1</v>
      </c>
    </row>
    <row r="361" spans="2:23" ht="12.75" x14ac:dyDescent="0.2">
      <c r="B361" s="42"/>
      <c r="C361" s="42"/>
      <c r="D361" s="42"/>
      <c r="E361" s="64"/>
      <c r="F361" s="64"/>
      <c r="G361" s="42"/>
      <c r="P361" s="2" t="str">
        <f ca="1">IF(S361="Attività","Obiettivi generali",VLOOKUP(MID(S361,1,FIND(" ",S361)-1),Riferimenti!$BZ$2:$CE$41,5,0))</f>
        <v>Obiettivi generali</v>
      </c>
      <c r="Q361" s="2" t="str">
        <f ca="1">IF(S361="Attività","Obiettivi operativi",VLOOKUP(MID(S361,1,FIND(" ",S361)-1),Riferimenti!$BZ$2:$CE$41,6,0))</f>
        <v>Obiettivi operativi</v>
      </c>
      <c r="R361" s="2" t="str">
        <f ca="1">IF(S361="Attività","Linee Intervento",VLOOKUP(MID(S361,1,FIND(" ",S361)-1),Riferimenti!$BZ$2:$CE$41,3,0))</f>
        <v>Linee Intervento</v>
      </c>
      <c r="S361" s="2" t="str">
        <f ca="1">IF(T361="Output","Attività","A"&amp;MID(T361,1,FIND(".",T361)-1)&amp;" - "&amp;INDEX(Riferimenti!$BB$2:$BB$41,V361))</f>
        <v>Attività</v>
      </c>
      <c r="T361" s="2" t="str">
        <f ca="1">IF(OR(W361=FALSE,'Output Progetto'!U361=TRUE),"Output",'Output Progetto'!B361&amp;" - "&amp;'Output Progetto'!D361)</f>
        <v>Output</v>
      </c>
      <c r="U361" s="2" t="str">
        <f ca="1">IF(S361="Attività","Risultato Atteso",VLOOKUP(MID(S361,1,FIND(" ",S361)-1),Riferimenti!$BZ$2:$CE$41,4,0))</f>
        <v>Risultato Atteso</v>
      </c>
      <c r="V361" s="2">
        <f t="shared" si="6"/>
        <v>30</v>
      </c>
      <c r="W361" s="2" t="b">
        <f ca="1">IF(MID(VLOOKUP(MID("A"&amp;MID('Output Progetto'!B361&amp;" - "&amp;'Output Progetto'!D361,1,FIND(".",'Output Progetto'!B361&amp;" - "&amp;'Output Progetto'!D361)-1)&amp;" - "&amp;INDEX(Riferimenti!$BB$2:$BB$41,1),1,FIND(" ","A"&amp;MID('Output Progetto'!B361&amp;" - "&amp;'Output Progetto'!D361,1,FIND(".",'Output Progetto'!B361&amp;" - "&amp;'Output Progetto'!D361)-1)&amp;" - "&amp;INDEX(Riferimenti!$BB$2:$BB$41,1))-1),Riferimenti!$BZ$2:$CE$41,3,0),1,2)="LT",FALSE,TRUE)</f>
        <v>1</v>
      </c>
    </row>
    <row r="362" spans="2:23" ht="12.75" x14ac:dyDescent="0.2">
      <c r="B362" s="42"/>
      <c r="C362" s="42"/>
      <c r="D362" s="42"/>
      <c r="E362" s="64"/>
      <c r="F362" s="64"/>
      <c r="G362" s="42"/>
      <c r="P362" s="2" t="str">
        <f ca="1">IF(S362="Attività","Obiettivi generali",VLOOKUP(MID(S362,1,FIND(" ",S362)-1),Riferimenti!$BZ$2:$CE$41,5,0))</f>
        <v>Obiettivi generali</v>
      </c>
      <c r="Q362" s="2" t="str">
        <f ca="1">IF(S362="Attività","Obiettivi operativi",VLOOKUP(MID(S362,1,FIND(" ",S362)-1),Riferimenti!$BZ$2:$CE$41,6,0))</f>
        <v>Obiettivi operativi</v>
      </c>
      <c r="R362" s="2" t="str">
        <f ca="1">IF(S362="Attività","Linee Intervento",VLOOKUP(MID(S362,1,FIND(" ",S362)-1),Riferimenti!$BZ$2:$CE$41,3,0))</f>
        <v>Linee Intervento</v>
      </c>
      <c r="S362" s="2" t="str">
        <f ca="1">IF(T362="Output","Attività","A"&amp;MID(T362,1,FIND(".",T362)-1)&amp;" - "&amp;INDEX(Riferimenti!$BB$2:$BB$41,V362))</f>
        <v>Attività</v>
      </c>
      <c r="T362" s="2" t="str">
        <f ca="1">IF(OR(W362=FALSE,'Output Progetto'!U362=TRUE),"Output",'Output Progetto'!B362&amp;" - "&amp;'Output Progetto'!D362)</f>
        <v>Output</v>
      </c>
      <c r="U362" s="2" t="str">
        <f ca="1">IF(S362="Attività","Risultato Atteso",VLOOKUP(MID(S362,1,FIND(" ",S362)-1),Riferimenti!$BZ$2:$CE$41,4,0))</f>
        <v>Risultato Atteso</v>
      </c>
      <c r="V362" s="2">
        <f t="shared" si="6"/>
        <v>30</v>
      </c>
      <c r="W362" s="2" t="b">
        <f ca="1">IF(MID(VLOOKUP(MID("A"&amp;MID('Output Progetto'!B362&amp;" - "&amp;'Output Progetto'!D362,1,FIND(".",'Output Progetto'!B362&amp;" - "&amp;'Output Progetto'!D362)-1)&amp;" - "&amp;INDEX(Riferimenti!$BB$2:$BB$41,1),1,FIND(" ","A"&amp;MID('Output Progetto'!B362&amp;" - "&amp;'Output Progetto'!D362,1,FIND(".",'Output Progetto'!B362&amp;" - "&amp;'Output Progetto'!D362)-1)&amp;" - "&amp;INDEX(Riferimenti!$BB$2:$BB$41,1))-1),Riferimenti!$BZ$2:$CE$41,3,0),1,2)="LT",FALSE,TRUE)</f>
        <v>1</v>
      </c>
    </row>
    <row r="363" spans="2:23" ht="12.75" x14ac:dyDescent="0.2">
      <c r="B363" s="42"/>
      <c r="C363" s="42"/>
      <c r="D363" s="42"/>
      <c r="E363" s="64"/>
      <c r="F363" s="64"/>
      <c r="G363" s="42"/>
      <c r="P363" s="2" t="str">
        <f ca="1">IF(S363="Attività","Obiettivi generali",VLOOKUP(MID(S363,1,FIND(" ",S363)-1),Riferimenti!$BZ$2:$CE$41,5,0))</f>
        <v>Obiettivi generali</v>
      </c>
      <c r="Q363" s="2" t="str">
        <f ca="1">IF(S363="Attività","Obiettivi operativi",VLOOKUP(MID(S363,1,FIND(" ",S363)-1),Riferimenti!$BZ$2:$CE$41,6,0))</f>
        <v>Obiettivi operativi</v>
      </c>
      <c r="R363" s="2" t="str">
        <f ca="1">IF(S363="Attività","Linee Intervento",VLOOKUP(MID(S363,1,FIND(" ",S363)-1),Riferimenti!$BZ$2:$CE$41,3,0))</f>
        <v>Linee Intervento</v>
      </c>
      <c r="S363" s="2" t="str">
        <f ca="1">IF(T363="Output","Attività","A"&amp;MID(T363,1,FIND(".",T363)-1)&amp;" - "&amp;INDEX(Riferimenti!$BB$2:$BB$41,V363))</f>
        <v>Attività</v>
      </c>
      <c r="T363" s="2" t="str">
        <f ca="1">IF(OR(W363=FALSE,'Output Progetto'!U363=TRUE),"Output",'Output Progetto'!B363&amp;" - "&amp;'Output Progetto'!D363)</f>
        <v>Output</v>
      </c>
      <c r="U363" s="2" t="str">
        <f ca="1">IF(S363="Attività","Risultato Atteso",VLOOKUP(MID(S363,1,FIND(" ",S363)-1),Riferimenti!$BZ$2:$CE$41,4,0))</f>
        <v>Risultato Atteso</v>
      </c>
      <c r="V363" s="2">
        <f t="shared" si="6"/>
        <v>30</v>
      </c>
      <c r="W363" s="2" t="b">
        <f ca="1">IF(MID(VLOOKUP(MID("A"&amp;MID('Output Progetto'!B363&amp;" - "&amp;'Output Progetto'!D363,1,FIND(".",'Output Progetto'!B363&amp;" - "&amp;'Output Progetto'!D363)-1)&amp;" - "&amp;INDEX(Riferimenti!$BB$2:$BB$41,1),1,FIND(" ","A"&amp;MID('Output Progetto'!B363&amp;" - "&amp;'Output Progetto'!D363,1,FIND(".",'Output Progetto'!B363&amp;" - "&amp;'Output Progetto'!D363)-1)&amp;" - "&amp;INDEX(Riferimenti!$BB$2:$BB$41,1))-1),Riferimenti!$BZ$2:$CE$41,3,0),1,2)="LT",FALSE,TRUE)</f>
        <v>1</v>
      </c>
    </row>
    <row r="364" spans="2:23" ht="12.75" x14ac:dyDescent="0.2">
      <c r="B364" s="42"/>
      <c r="C364" s="42"/>
      <c r="D364" s="42"/>
      <c r="E364" s="64"/>
      <c r="F364" s="64"/>
      <c r="G364" s="42"/>
      <c r="P364" s="2" t="str">
        <f ca="1">IF(S364="Attività","Obiettivi generali",VLOOKUP(MID(S364,1,FIND(" ",S364)-1),Riferimenti!$BZ$2:$CE$41,5,0))</f>
        <v>Obiettivi generali</v>
      </c>
      <c r="Q364" s="2" t="str">
        <f ca="1">IF(S364="Attività","Obiettivi operativi",VLOOKUP(MID(S364,1,FIND(" ",S364)-1),Riferimenti!$BZ$2:$CE$41,6,0))</f>
        <v>Obiettivi operativi</v>
      </c>
      <c r="R364" s="2" t="str">
        <f ca="1">IF(S364="Attività","Linee Intervento",VLOOKUP(MID(S364,1,FIND(" ",S364)-1),Riferimenti!$BZ$2:$CE$41,3,0))</f>
        <v>Linee Intervento</v>
      </c>
      <c r="S364" s="2" t="str">
        <f ca="1">IF(T364="Output","Attività","A"&amp;MID(T364,1,FIND(".",T364)-1)&amp;" - "&amp;INDEX(Riferimenti!$BB$2:$BB$41,V364))</f>
        <v>Attività</v>
      </c>
      <c r="T364" s="2" t="str">
        <f ca="1">IF(OR(W364=FALSE,'Output Progetto'!U364=TRUE),"Output",'Output Progetto'!B364&amp;" - "&amp;'Output Progetto'!D364)</f>
        <v>Output</v>
      </c>
      <c r="U364" s="2" t="str">
        <f ca="1">IF(S364="Attività","Risultato Atteso",VLOOKUP(MID(S364,1,FIND(" ",S364)-1),Riferimenti!$BZ$2:$CE$41,4,0))</f>
        <v>Risultato Atteso</v>
      </c>
      <c r="V364" s="2">
        <f t="shared" si="6"/>
        <v>30</v>
      </c>
      <c r="W364" s="2" t="b">
        <f ca="1">IF(MID(VLOOKUP(MID("A"&amp;MID('Output Progetto'!B364&amp;" - "&amp;'Output Progetto'!D364,1,FIND(".",'Output Progetto'!B364&amp;" - "&amp;'Output Progetto'!D364)-1)&amp;" - "&amp;INDEX(Riferimenti!$BB$2:$BB$41,1),1,FIND(" ","A"&amp;MID('Output Progetto'!B364&amp;" - "&amp;'Output Progetto'!D364,1,FIND(".",'Output Progetto'!B364&amp;" - "&amp;'Output Progetto'!D364)-1)&amp;" - "&amp;INDEX(Riferimenti!$BB$2:$BB$41,1))-1),Riferimenti!$BZ$2:$CE$41,3,0),1,2)="LT",FALSE,TRUE)</f>
        <v>1</v>
      </c>
    </row>
    <row r="365" spans="2:23" ht="12.75" x14ac:dyDescent="0.2">
      <c r="B365" s="42"/>
      <c r="C365" s="42"/>
      <c r="D365" s="42"/>
      <c r="E365" s="64"/>
      <c r="F365" s="64"/>
      <c r="G365" s="42"/>
      <c r="P365" s="2" t="str">
        <f ca="1">IF(S365="Attività","Obiettivi generali",VLOOKUP(MID(S365,1,FIND(" ",S365)-1),Riferimenti!$BZ$2:$CE$41,5,0))</f>
        <v>Obiettivi generali</v>
      </c>
      <c r="Q365" s="2" t="str">
        <f ca="1">IF(S365="Attività","Obiettivi operativi",VLOOKUP(MID(S365,1,FIND(" ",S365)-1),Riferimenti!$BZ$2:$CE$41,6,0))</f>
        <v>Obiettivi operativi</v>
      </c>
      <c r="R365" s="2" t="str">
        <f ca="1">IF(S365="Attività","Linee Intervento",VLOOKUP(MID(S365,1,FIND(" ",S365)-1),Riferimenti!$BZ$2:$CE$41,3,0))</f>
        <v>Linee Intervento</v>
      </c>
      <c r="S365" s="2" t="str">
        <f ca="1">IF(T365="Output","Attività","A"&amp;MID(T365,1,FIND(".",T365)-1)&amp;" - "&amp;INDEX(Riferimenti!$BB$2:$BB$41,V365))</f>
        <v>Attività</v>
      </c>
      <c r="T365" s="2" t="str">
        <f ca="1">IF(OR(W365=FALSE,'Output Progetto'!U365=TRUE),"Output",'Output Progetto'!B365&amp;" - "&amp;'Output Progetto'!D365)</f>
        <v>Output</v>
      </c>
      <c r="U365" s="2" t="str">
        <f ca="1">IF(S365="Attività","Risultato Atteso",VLOOKUP(MID(S365,1,FIND(" ",S365)-1),Riferimenti!$BZ$2:$CE$41,4,0))</f>
        <v>Risultato Atteso</v>
      </c>
      <c r="V365" s="2">
        <f t="shared" si="6"/>
        <v>30</v>
      </c>
      <c r="W365" s="2" t="b">
        <f ca="1">IF(MID(VLOOKUP(MID("A"&amp;MID('Output Progetto'!B365&amp;" - "&amp;'Output Progetto'!D365,1,FIND(".",'Output Progetto'!B365&amp;" - "&amp;'Output Progetto'!D365)-1)&amp;" - "&amp;INDEX(Riferimenti!$BB$2:$BB$41,1),1,FIND(" ","A"&amp;MID('Output Progetto'!B365&amp;" - "&amp;'Output Progetto'!D365,1,FIND(".",'Output Progetto'!B365&amp;" - "&amp;'Output Progetto'!D365)-1)&amp;" - "&amp;INDEX(Riferimenti!$BB$2:$BB$41,1))-1),Riferimenti!$BZ$2:$CE$41,3,0),1,2)="LT",FALSE,TRUE)</f>
        <v>1</v>
      </c>
    </row>
    <row r="366" spans="2:23" ht="12.75" x14ac:dyDescent="0.2">
      <c r="B366" s="42"/>
      <c r="C366" s="42"/>
      <c r="D366" s="42"/>
      <c r="E366" s="64"/>
      <c r="F366" s="64"/>
      <c r="G366" s="42"/>
      <c r="P366" s="2" t="str">
        <f ca="1">IF(S366="Attività","Obiettivi generali",VLOOKUP(MID(S366,1,FIND(" ",S366)-1),Riferimenti!$BZ$2:$CE$41,5,0))</f>
        <v>Obiettivi generali</v>
      </c>
      <c r="Q366" s="2" t="str">
        <f ca="1">IF(S366="Attività","Obiettivi operativi",VLOOKUP(MID(S366,1,FIND(" ",S366)-1),Riferimenti!$BZ$2:$CE$41,6,0))</f>
        <v>Obiettivi operativi</v>
      </c>
      <c r="R366" s="2" t="str">
        <f ca="1">IF(S366="Attività","Linee Intervento",VLOOKUP(MID(S366,1,FIND(" ",S366)-1),Riferimenti!$BZ$2:$CE$41,3,0))</f>
        <v>Linee Intervento</v>
      </c>
      <c r="S366" s="2" t="str">
        <f ca="1">IF(T366="Output","Attività","A"&amp;MID(T366,1,FIND(".",T366)-1)&amp;" - "&amp;INDEX(Riferimenti!$BB$2:$BB$41,V366))</f>
        <v>Attività</v>
      </c>
      <c r="T366" s="2" t="str">
        <f ca="1">IF(OR(W366=FALSE,'Output Progetto'!U366=TRUE),"Output",'Output Progetto'!B366&amp;" - "&amp;'Output Progetto'!D366)</f>
        <v>Output</v>
      </c>
      <c r="U366" s="2" t="str">
        <f ca="1">IF(S366="Attività","Risultato Atteso",VLOOKUP(MID(S366,1,FIND(" ",S366)-1),Riferimenti!$BZ$2:$CE$41,4,0))</f>
        <v>Risultato Atteso</v>
      </c>
      <c r="V366" s="2">
        <f t="shared" si="6"/>
        <v>30</v>
      </c>
      <c r="W366" s="2" t="b">
        <f ca="1">IF(MID(VLOOKUP(MID("A"&amp;MID('Output Progetto'!B366&amp;" - "&amp;'Output Progetto'!D366,1,FIND(".",'Output Progetto'!B366&amp;" - "&amp;'Output Progetto'!D366)-1)&amp;" - "&amp;INDEX(Riferimenti!$BB$2:$BB$41,1),1,FIND(" ","A"&amp;MID('Output Progetto'!B366&amp;" - "&amp;'Output Progetto'!D366,1,FIND(".",'Output Progetto'!B366&amp;" - "&amp;'Output Progetto'!D366)-1)&amp;" - "&amp;INDEX(Riferimenti!$BB$2:$BB$41,1))-1),Riferimenti!$BZ$2:$CE$41,3,0),1,2)="LT",FALSE,TRUE)</f>
        <v>1</v>
      </c>
    </row>
    <row r="367" spans="2:23" ht="12.75" x14ac:dyDescent="0.2">
      <c r="B367" s="42"/>
      <c r="C367" s="42"/>
      <c r="D367" s="42"/>
      <c r="E367" s="64"/>
      <c r="F367" s="64"/>
      <c r="G367" s="42"/>
      <c r="P367" s="2" t="str">
        <f ca="1">IF(S367="Attività","Obiettivi generali",VLOOKUP(MID(S367,1,FIND(" ",S367)-1),Riferimenti!$BZ$2:$CE$41,5,0))</f>
        <v>Obiettivi generali</v>
      </c>
      <c r="Q367" s="2" t="str">
        <f ca="1">IF(S367="Attività","Obiettivi operativi",VLOOKUP(MID(S367,1,FIND(" ",S367)-1),Riferimenti!$BZ$2:$CE$41,6,0))</f>
        <v>Obiettivi operativi</v>
      </c>
      <c r="R367" s="2" t="str">
        <f ca="1">IF(S367="Attività","Linee Intervento",VLOOKUP(MID(S367,1,FIND(" ",S367)-1),Riferimenti!$BZ$2:$CE$41,3,0))</f>
        <v>Linee Intervento</v>
      </c>
      <c r="S367" s="2" t="str">
        <f ca="1">IF(T367="Output","Attività","A"&amp;MID(T367,1,FIND(".",T367)-1)&amp;" - "&amp;INDEX(Riferimenti!$BB$2:$BB$41,V367))</f>
        <v>Attività</v>
      </c>
      <c r="T367" s="2" t="str">
        <f ca="1">IF(OR(W367=FALSE,'Output Progetto'!U367=TRUE),"Output",'Output Progetto'!B367&amp;" - "&amp;'Output Progetto'!D367)</f>
        <v>Output</v>
      </c>
      <c r="U367" s="2" t="str">
        <f ca="1">IF(S367="Attività","Risultato Atteso",VLOOKUP(MID(S367,1,FIND(" ",S367)-1),Riferimenti!$BZ$2:$CE$41,4,0))</f>
        <v>Risultato Atteso</v>
      </c>
      <c r="V367" s="2">
        <f t="shared" si="6"/>
        <v>30</v>
      </c>
      <c r="W367" s="2" t="b">
        <f ca="1">IF(MID(VLOOKUP(MID("A"&amp;MID('Output Progetto'!B367&amp;" - "&amp;'Output Progetto'!D367,1,FIND(".",'Output Progetto'!B367&amp;" - "&amp;'Output Progetto'!D367)-1)&amp;" - "&amp;INDEX(Riferimenti!$BB$2:$BB$41,1),1,FIND(" ","A"&amp;MID('Output Progetto'!B367&amp;" - "&amp;'Output Progetto'!D367,1,FIND(".",'Output Progetto'!B367&amp;" - "&amp;'Output Progetto'!D367)-1)&amp;" - "&amp;INDEX(Riferimenti!$BB$2:$BB$41,1))-1),Riferimenti!$BZ$2:$CE$41,3,0),1,2)="LT",FALSE,TRUE)</f>
        <v>1</v>
      </c>
    </row>
    <row r="368" spans="2:23" ht="12.75" x14ac:dyDescent="0.2">
      <c r="B368" s="42"/>
      <c r="C368" s="42"/>
      <c r="D368" s="42"/>
      <c r="E368" s="64"/>
      <c r="F368" s="64"/>
      <c r="G368" s="42"/>
      <c r="P368" s="2" t="str">
        <f ca="1">IF(S368="Attività","Obiettivi generali",VLOOKUP(MID(S368,1,FIND(" ",S368)-1),Riferimenti!$BZ$2:$CE$41,5,0))</f>
        <v>Obiettivi generali</v>
      </c>
      <c r="Q368" s="2" t="str">
        <f ca="1">IF(S368="Attività","Obiettivi operativi",VLOOKUP(MID(S368,1,FIND(" ",S368)-1),Riferimenti!$BZ$2:$CE$41,6,0))</f>
        <v>Obiettivi operativi</v>
      </c>
      <c r="R368" s="2" t="str">
        <f ca="1">IF(S368="Attività","Linee Intervento",VLOOKUP(MID(S368,1,FIND(" ",S368)-1),Riferimenti!$BZ$2:$CE$41,3,0))</f>
        <v>Linee Intervento</v>
      </c>
      <c r="S368" s="2" t="str">
        <f ca="1">IF(T368="Output","Attività","A"&amp;MID(T368,1,FIND(".",T368)-1)&amp;" - "&amp;INDEX(Riferimenti!$BB$2:$BB$41,V368))</f>
        <v>Attività</v>
      </c>
      <c r="T368" s="2" t="str">
        <f ca="1">IF(OR(W368=FALSE,'Output Progetto'!U368=TRUE),"Output",'Output Progetto'!B368&amp;" - "&amp;'Output Progetto'!D368)</f>
        <v>Output</v>
      </c>
      <c r="U368" s="2" t="str">
        <f ca="1">IF(S368="Attività","Risultato Atteso",VLOOKUP(MID(S368,1,FIND(" ",S368)-1),Riferimenti!$BZ$2:$CE$41,4,0))</f>
        <v>Risultato Atteso</v>
      </c>
      <c r="V368" s="2">
        <f t="shared" si="6"/>
        <v>31</v>
      </c>
      <c r="W368" s="2" t="b">
        <f ca="1">IF(MID(VLOOKUP(MID("A"&amp;MID('Output Progetto'!B368&amp;" - "&amp;'Output Progetto'!D368,1,FIND(".",'Output Progetto'!B368&amp;" - "&amp;'Output Progetto'!D368)-1)&amp;" - "&amp;INDEX(Riferimenti!$BB$2:$BB$41,1),1,FIND(" ","A"&amp;MID('Output Progetto'!B368&amp;" - "&amp;'Output Progetto'!D368,1,FIND(".",'Output Progetto'!B368&amp;" - "&amp;'Output Progetto'!D368)-1)&amp;" - "&amp;INDEX(Riferimenti!$BB$2:$BB$41,1))-1),Riferimenti!$BZ$2:$CE$41,3,0),1,2)="LT",FALSE,TRUE)</f>
        <v>1</v>
      </c>
    </row>
    <row r="369" spans="2:23" ht="12.75" x14ac:dyDescent="0.2">
      <c r="B369" s="42"/>
      <c r="C369" s="42"/>
      <c r="D369" s="42"/>
      <c r="E369" s="64"/>
      <c r="F369" s="64"/>
      <c r="G369" s="42"/>
      <c r="P369" s="2" t="str">
        <f ca="1">IF(S369="Attività","Obiettivi generali",VLOOKUP(MID(S369,1,FIND(" ",S369)-1),Riferimenti!$BZ$2:$CE$41,5,0))</f>
        <v>Obiettivi generali</v>
      </c>
      <c r="Q369" s="2" t="str">
        <f ca="1">IF(S369="Attività","Obiettivi operativi",VLOOKUP(MID(S369,1,FIND(" ",S369)-1),Riferimenti!$BZ$2:$CE$41,6,0))</f>
        <v>Obiettivi operativi</v>
      </c>
      <c r="R369" s="2" t="str">
        <f ca="1">IF(S369="Attività","Linee Intervento",VLOOKUP(MID(S369,1,FIND(" ",S369)-1),Riferimenti!$BZ$2:$CE$41,3,0))</f>
        <v>Linee Intervento</v>
      </c>
      <c r="S369" s="2" t="str">
        <f ca="1">IF(T369="Output","Attività","A"&amp;MID(T369,1,FIND(".",T369)-1)&amp;" - "&amp;INDEX(Riferimenti!$BB$2:$BB$41,V369))</f>
        <v>Attività</v>
      </c>
      <c r="T369" s="2" t="str">
        <f ca="1">IF(OR(W369=FALSE,'Output Progetto'!U369=TRUE),"Output",'Output Progetto'!B369&amp;" - "&amp;'Output Progetto'!D369)</f>
        <v>Output</v>
      </c>
      <c r="U369" s="2" t="str">
        <f ca="1">IF(S369="Attività","Risultato Atteso",VLOOKUP(MID(S369,1,FIND(" ",S369)-1),Riferimenti!$BZ$2:$CE$41,4,0))</f>
        <v>Risultato Atteso</v>
      </c>
      <c r="V369" s="2">
        <f t="shared" si="6"/>
        <v>31</v>
      </c>
      <c r="W369" s="2" t="b">
        <f ca="1">IF(MID(VLOOKUP(MID("A"&amp;MID('Output Progetto'!B369&amp;" - "&amp;'Output Progetto'!D369,1,FIND(".",'Output Progetto'!B369&amp;" - "&amp;'Output Progetto'!D369)-1)&amp;" - "&amp;INDEX(Riferimenti!$BB$2:$BB$41,1),1,FIND(" ","A"&amp;MID('Output Progetto'!B369&amp;" - "&amp;'Output Progetto'!D369,1,FIND(".",'Output Progetto'!B369&amp;" - "&amp;'Output Progetto'!D369)-1)&amp;" - "&amp;INDEX(Riferimenti!$BB$2:$BB$41,1))-1),Riferimenti!$BZ$2:$CE$41,3,0),1,2)="LT",FALSE,TRUE)</f>
        <v>1</v>
      </c>
    </row>
    <row r="370" spans="2:23" ht="12.75" x14ac:dyDescent="0.2">
      <c r="B370" s="42"/>
      <c r="C370" s="42"/>
      <c r="D370" s="42"/>
      <c r="E370" s="64"/>
      <c r="F370" s="64"/>
      <c r="G370" s="42"/>
      <c r="P370" s="2" t="str">
        <f ca="1">IF(S370="Attività","Obiettivi generali",VLOOKUP(MID(S370,1,FIND(" ",S370)-1),Riferimenti!$BZ$2:$CE$41,5,0))</f>
        <v>Obiettivi generali</v>
      </c>
      <c r="Q370" s="2" t="str">
        <f ca="1">IF(S370="Attività","Obiettivi operativi",VLOOKUP(MID(S370,1,FIND(" ",S370)-1),Riferimenti!$BZ$2:$CE$41,6,0))</f>
        <v>Obiettivi operativi</v>
      </c>
      <c r="R370" s="2" t="str">
        <f ca="1">IF(S370="Attività","Linee Intervento",VLOOKUP(MID(S370,1,FIND(" ",S370)-1),Riferimenti!$BZ$2:$CE$41,3,0))</f>
        <v>Linee Intervento</v>
      </c>
      <c r="S370" s="2" t="str">
        <f ca="1">IF(T370="Output","Attività","A"&amp;MID(T370,1,FIND(".",T370)-1)&amp;" - "&amp;INDEX(Riferimenti!$BB$2:$BB$41,V370))</f>
        <v>Attività</v>
      </c>
      <c r="T370" s="2" t="str">
        <f ca="1">IF(OR(W370=FALSE,'Output Progetto'!U370=TRUE),"Output",'Output Progetto'!B370&amp;" - "&amp;'Output Progetto'!D370)</f>
        <v>Output</v>
      </c>
      <c r="U370" s="2" t="str">
        <f ca="1">IF(S370="Attività","Risultato Atteso",VLOOKUP(MID(S370,1,FIND(" ",S370)-1),Riferimenti!$BZ$2:$CE$41,4,0))</f>
        <v>Risultato Atteso</v>
      </c>
      <c r="V370" s="2">
        <f t="shared" si="6"/>
        <v>31</v>
      </c>
      <c r="W370" s="2" t="b">
        <f ca="1">IF(MID(VLOOKUP(MID("A"&amp;MID('Output Progetto'!B370&amp;" - "&amp;'Output Progetto'!D370,1,FIND(".",'Output Progetto'!B370&amp;" - "&amp;'Output Progetto'!D370)-1)&amp;" - "&amp;INDEX(Riferimenti!$BB$2:$BB$41,1),1,FIND(" ","A"&amp;MID('Output Progetto'!B370&amp;" - "&amp;'Output Progetto'!D370,1,FIND(".",'Output Progetto'!B370&amp;" - "&amp;'Output Progetto'!D370)-1)&amp;" - "&amp;INDEX(Riferimenti!$BB$2:$BB$41,1))-1),Riferimenti!$BZ$2:$CE$41,3,0),1,2)="LT",FALSE,TRUE)</f>
        <v>1</v>
      </c>
    </row>
    <row r="371" spans="2:23" ht="12.75" x14ac:dyDescent="0.2">
      <c r="B371" s="42"/>
      <c r="C371" s="42"/>
      <c r="D371" s="42"/>
      <c r="E371" s="64"/>
      <c r="F371" s="64"/>
      <c r="G371" s="42"/>
      <c r="P371" s="2" t="str">
        <f ca="1">IF(S371="Attività","Obiettivi generali",VLOOKUP(MID(S371,1,FIND(" ",S371)-1),Riferimenti!$BZ$2:$CE$41,5,0))</f>
        <v>Obiettivi generali</v>
      </c>
      <c r="Q371" s="2" t="str">
        <f ca="1">IF(S371="Attività","Obiettivi operativi",VLOOKUP(MID(S371,1,FIND(" ",S371)-1),Riferimenti!$BZ$2:$CE$41,6,0))</f>
        <v>Obiettivi operativi</v>
      </c>
      <c r="R371" s="2" t="str">
        <f ca="1">IF(S371="Attività","Linee Intervento",VLOOKUP(MID(S371,1,FIND(" ",S371)-1),Riferimenti!$BZ$2:$CE$41,3,0))</f>
        <v>Linee Intervento</v>
      </c>
      <c r="S371" s="2" t="str">
        <f ca="1">IF(T371="Output","Attività","A"&amp;MID(T371,1,FIND(".",T371)-1)&amp;" - "&amp;INDEX(Riferimenti!$BB$2:$BB$41,V371))</f>
        <v>Attività</v>
      </c>
      <c r="T371" s="2" t="str">
        <f ca="1">IF(OR(W371=FALSE,'Output Progetto'!U371=TRUE),"Output",'Output Progetto'!B371&amp;" - "&amp;'Output Progetto'!D371)</f>
        <v>Output</v>
      </c>
      <c r="U371" s="2" t="str">
        <f ca="1">IF(S371="Attività","Risultato Atteso",VLOOKUP(MID(S371,1,FIND(" ",S371)-1),Riferimenti!$BZ$2:$CE$41,4,0))</f>
        <v>Risultato Atteso</v>
      </c>
      <c r="V371" s="2">
        <f t="shared" si="6"/>
        <v>31</v>
      </c>
      <c r="W371" s="2" t="b">
        <f ca="1">IF(MID(VLOOKUP(MID("A"&amp;MID('Output Progetto'!B371&amp;" - "&amp;'Output Progetto'!D371,1,FIND(".",'Output Progetto'!B371&amp;" - "&amp;'Output Progetto'!D371)-1)&amp;" - "&amp;INDEX(Riferimenti!$BB$2:$BB$41,1),1,FIND(" ","A"&amp;MID('Output Progetto'!B371&amp;" - "&amp;'Output Progetto'!D371,1,FIND(".",'Output Progetto'!B371&amp;" - "&amp;'Output Progetto'!D371)-1)&amp;" - "&amp;INDEX(Riferimenti!$BB$2:$BB$41,1))-1),Riferimenti!$BZ$2:$CE$41,3,0),1,2)="LT",FALSE,TRUE)</f>
        <v>1</v>
      </c>
    </row>
    <row r="372" spans="2:23" ht="12.75" x14ac:dyDescent="0.2">
      <c r="B372" s="42"/>
      <c r="C372" s="42"/>
      <c r="D372" s="42"/>
      <c r="E372" s="64"/>
      <c r="F372" s="64"/>
      <c r="G372" s="42"/>
      <c r="P372" s="2" t="str">
        <f ca="1">IF(S372="Attività","Obiettivi generali",VLOOKUP(MID(S372,1,FIND(" ",S372)-1),Riferimenti!$BZ$2:$CE$41,5,0))</f>
        <v>Obiettivi generali</v>
      </c>
      <c r="Q372" s="2" t="str">
        <f ca="1">IF(S372="Attività","Obiettivi operativi",VLOOKUP(MID(S372,1,FIND(" ",S372)-1),Riferimenti!$BZ$2:$CE$41,6,0))</f>
        <v>Obiettivi operativi</v>
      </c>
      <c r="R372" s="2" t="str">
        <f ca="1">IF(S372="Attività","Linee Intervento",VLOOKUP(MID(S372,1,FIND(" ",S372)-1),Riferimenti!$BZ$2:$CE$41,3,0))</f>
        <v>Linee Intervento</v>
      </c>
      <c r="S372" s="2" t="str">
        <f ca="1">IF(T372="Output","Attività","A"&amp;MID(T372,1,FIND(".",T372)-1)&amp;" - "&amp;INDEX(Riferimenti!$BB$2:$BB$41,V372))</f>
        <v>Attività</v>
      </c>
      <c r="T372" s="2" t="str">
        <f ca="1">IF(OR(W372=FALSE,'Output Progetto'!U372=TRUE),"Output",'Output Progetto'!B372&amp;" - "&amp;'Output Progetto'!D372)</f>
        <v>Output</v>
      </c>
      <c r="U372" s="2" t="str">
        <f ca="1">IF(S372="Attività","Risultato Atteso",VLOOKUP(MID(S372,1,FIND(" ",S372)-1),Riferimenti!$BZ$2:$CE$41,4,0))</f>
        <v>Risultato Atteso</v>
      </c>
      <c r="V372" s="2">
        <f t="shared" si="6"/>
        <v>31</v>
      </c>
      <c r="W372" s="2" t="b">
        <f ca="1">IF(MID(VLOOKUP(MID("A"&amp;MID('Output Progetto'!B372&amp;" - "&amp;'Output Progetto'!D372,1,FIND(".",'Output Progetto'!B372&amp;" - "&amp;'Output Progetto'!D372)-1)&amp;" - "&amp;INDEX(Riferimenti!$BB$2:$BB$41,1),1,FIND(" ","A"&amp;MID('Output Progetto'!B372&amp;" - "&amp;'Output Progetto'!D372,1,FIND(".",'Output Progetto'!B372&amp;" - "&amp;'Output Progetto'!D372)-1)&amp;" - "&amp;INDEX(Riferimenti!$BB$2:$BB$41,1))-1),Riferimenti!$BZ$2:$CE$41,3,0),1,2)="LT",FALSE,TRUE)</f>
        <v>1</v>
      </c>
    </row>
    <row r="373" spans="2:23" ht="12.75" x14ac:dyDescent="0.2">
      <c r="B373" s="42"/>
      <c r="C373" s="42"/>
      <c r="D373" s="42"/>
      <c r="E373" s="64"/>
      <c r="F373" s="64"/>
      <c r="G373" s="42"/>
      <c r="P373" s="2" t="str">
        <f ca="1">IF(S373="Attività","Obiettivi generali",VLOOKUP(MID(S373,1,FIND(" ",S373)-1),Riferimenti!$BZ$2:$CE$41,5,0))</f>
        <v>Obiettivi generali</v>
      </c>
      <c r="Q373" s="2" t="str">
        <f ca="1">IF(S373="Attività","Obiettivi operativi",VLOOKUP(MID(S373,1,FIND(" ",S373)-1),Riferimenti!$BZ$2:$CE$41,6,0))</f>
        <v>Obiettivi operativi</v>
      </c>
      <c r="R373" s="2" t="str">
        <f ca="1">IF(S373="Attività","Linee Intervento",VLOOKUP(MID(S373,1,FIND(" ",S373)-1),Riferimenti!$BZ$2:$CE$41,3,0))</f>
        <v>Linee Intervento</v>
      </c>
      <c r="S373" s="2" t="str">
        <f ca="1">IF(T373="Output","Attività","A"&amp;MID(T373,1,FIND(".",T373)-1)&amp;" - "&amp;INDEX(Riferimenti!$BB$2:$BB$41,V373))</f>
        <v>Attività</v>
      </c>
      <c r="T373" s="2" t="str">
        <f ca="1">IF(OR(W373=FALSE,'Output Progetto'!U373=TRUE),"Output",'Output Progetto'!B373&amp;" - "&amp;'Output Progetto'!D373)</f>
        <v>Output</v>
      </c>
      <c r="U373" s="2" t="str">
        <f ca="1">IF(S373="Attività","Risultato Atteso",VLOOKUP(MID(S373,1,FIND(" ",S373)-1),Riferimenti!$BZ$2:$CE$41,4,0))</f>
        <v>Risultato Atteso</v>
      </c>
      <c r="V373" s="2">
        <f t="shared" si="6"/>
        <v>31</v>
      </c>
      <c r="W373" s="2" t="b">
        <f ca="1">IF(MID(VLOOKUP(MID("A"&amp;MID('Output Progetto'!B373&amp;" - "&amp;'Output Progetto'!D373,1,FIND(".",'Output Progetto'!B373&amp;" - "&amp;'Output Progetto'!D373)-1)&amp;" - "&amp;INDEX(Riferimenti!$BB$2:$BB$41,1),1,FIND(" ","A"&amp;MID('Output Progetto'!B373&amp;" - "&amp;'Output Progetto'!D373,1,FIND(".",'Output Progetto'!B373&amp;" - "&amp;'Output Progetto'!D373)-1)&amp;" - "&amp;INDEX(Riferimenti!$BB$2:$BB$41,1))-1),Riferimenti!$BZ$2:$CE$41,3,0),1,2)="LT",FALSE,TRUE)</f>
        <v>1</v>
      </c>
    </row>
    <row r="374" spans="2:23" ht="12.75" x14ac:dyDescent="0.2">
      <c r="B374" s="42"/>
      <c r="C374" s="42"/>
      <c r="D374" s="42"/>
      <c r="E374" s="64"/>
      <c r="F374" s="64"/>
      <c r="G374" s="42"/>
      <c r="P374" s="2" t="str">
        <f ca="1">IF(S374="Attività","Obiettivi generali",VLOOKUP(MID(S374,1,FIND(" ",S374)-1),Riferimenti!$BZ$2:$CE$41,5,0))</f>
        <v>Obiettivi generali</v>
      </c>
      <c r="Q374" s="2" t="str">
        <f ca="1">IF(S374="Attività","Obiettivi operativi",VLOOKUP(MID(S374,1,FIND(" ",S374)-1),Riferimenti!$BZ$2:$CE$41,6,0))</f>
        <v>Obiettivi operativi</v>
      </c>
      <c r="R374" s="2" t="str">
        <f ca="1">IF(S374="Attività","Linee Intervento",VLOOKUP(MID(S374,1,FIND(" ",S374)-1),Riferimenti!$BZ$2:$CE$41,3,0))</f>
        <v>Linee Intervento</v>
      </c>
      <c r="S374" s="2" t="str">
        <f ca="1">IF(T374="Output","Attività","A"&amp;MID(T374,1,FIND(".",T374)-1)&amp;" - "&amp;INDEX(Riferimenti!$BB$2:$BB$41,V374))</f>
        <v>Attività</v>
      </c>
      <c r="T374" s="2" t="str">
        <f ca="1">IF(OR(W374=FALSE,'Output Progetto'!U374=TRUE),"Output",'Output Progetto'!B374&amp;" - "&amp;'Output Progetto'!D374)</f>
        <v>Output</v>
      </c>
      <c r="U374" s="2" t="str">
        <f ca="1">IF(S374="Attività","Risultato Atteso",VLOOKUP(MID(S374,1,FIND(" ",S374)-1),Riferimenti!$BZ$2:$CE$41,4,0))</f>
        <v>Risultato Atteso</v>
      </c>
      <c r="V374" s="2">
        <f t="shared" si="6"/>
        <v>31</v>
      </c>
      <c r="W374" s="2" t="b">
        <f ca="1">IF(MID(VLOOKUP(MID("A"&amp;MID('Output Progetto'!B374&amp;" - "&amp;'Output Progetto'!D374,1,FIND(".",'Output Progetto'!B374&amp;" - "&amp;'Output Progetto'!D374)-1)&amp;" - "&amp;INDEX(Riferimenti!$BB$2:$BB$41,1),1,FIND(" ","A"&amp;MID('Output Progetto'!B374&amp;" - "&amp;'Output Progetto'!D374,1,FIND(".",'Output Progetto'!B374&amp;" - "&amp;'Output Progetto'!D374)-1)&amp;" - "&amp;INDEX(Riferimenti!$BB$2:$BB$41,1))-1),Riferimenti!$BZ$2:$CE$41,3,0),1,2)="LT",FALSE,TRUE)</f>
        <v>1</v>
      </c>
    </row>
    <row r="375" spans="2:23" ht="12.75" x14ac:dyDescent="0.2">
      <c r="B375" s="42"/>
      <c r="C375" s="42"/>
      <c r="D375" s="42"/>
      <c r="E375" s="64"/>
      <c r="F375" s="64"/>
      <c r="G375" s="42"/>
      <c r="P375" s="2" t="str">
        <f ca="1">IF(S375="Attività","Obiettivi generali",VLOOKUP(MID(S375,1,FIND(" ",S375)-1),Riferimenti!$BZ$2:$CE$41,5,0))</f>
        <v>Obiettivi generali</v>
      </c>
      <c r="Q375" s="2" t="str">
        <f ca="1">IF(S375="Attività","Obiettivi operativi",VLOOKUP(MID(S375,1,FIND(" ",S375)-1),Riferimenti!$BZ$2:$CE$41,6,0))</f>
        <v>Obiettivi operativi</v>
      </c>
      <c r="R375" s="2" t="str">
        <f ca="1">IF(S375="Attività","Linee Intervento",VLOOKUP(MID(S375,1,FIND(" ",S375)-1),Riferimenti!$BZ$2:$CE$41,3,0))</f>
        <v>Linee Intervento</v>
      </c>
      <c r="S375" s="2" t="str">
        <f ca="1">IF(T375="Output","Attività","A"&amp;MID(T375,1,FIND(".",T375)-1)&amp;" - "&amp;INDEX(Riferimenti!$BB$2:$BB$41,V375))</f>
        <v>Attività</v>
      </c>
      <c r="T375" s="2" t="str">
        <f ca="1">IF(OR(W375=FALSE,'Output Progetto'!U375=TRUE),"Output",'Output Progetto'!B375&amp;" - "&amp;'Output Progetto'!D375)</f>
        <v>Output</v>
      </c>
      <c r="U375" s="2" t="str">
        <f ca="1">IF(S375="Attività","Risultato Atteso",VLOOKUP(MID(S375,1,FIND(" ",S375)-1),Riferimenti!$BZ$2:$CE$41,4,0))</f>
        <v>Risultato Atteso</v>
      </c>
      <c r="V375" s="2">
        <f t="shared" si="6"/>
        <v>31</v>
      </c>
      <c r="W375" s="2" t="b">
        <f ca="1">IF(MID(VLOOKUP(MID("A"&amp;MID('Output Progetto'!B375&amp;" - "&amp;'Output Progetto'!D375,1,FIND(".",'Output Progetto'!B375&amp;" - "&amp;'Output Progetto'!D375)-1)&amp;" - "&amp;INDEX(Riferimenti!$BB$2:$BB$41,1),1,FIND(" ","A"&amp;MID('Output Progetto'!B375&amp;" - "&amp;'Output Progetto'!D375,1,FIND(".",'Output Progetto'!B375&amp;" - "&amp;'Output Progetto'!D375)-1)&amp;" - "&amp;INDEX(Riferimenti!$BB$2:$BB$41,1))-1),Riferimenti!$BZ$2:$CE$41,3,0),1,2)="LT",FALSE,TRUE)</f>
        <v>1</v>
      </c>
    </row>
    <row r="376" spans="2:23" ht="12.75" x14ac:dyDescent="0.2">
      <c r="B376" s="42"/>
      <c r="C376" s="42"/>
      <c r="D376" s="42"/>
      <c r="E376" s="64"/>
      <c r="F376" s="64"/>
      <c r="G376" s="42"/>
      <c r="P376" s="2" t="str">
        <f ca="1">IF(S376="Attività","Obiettivi generali",VLOOKUP(MID(S376,1,FIND(" ",S376)-1),Riferimenti!$BZ$2:$CE$41,5,0))</f>
        <v>Obiettivi generali</v>
      </c>
      <c r="Q376" s="2" t="str">
        <f ca="1">IF(S376="Attività","Obiettivi operativi",VLOOKUP(MID(S376,1,FIND(" ",S376)-1),Riferimenti!$BZ$2:$CE$41,6,0))</f>
        <v>Obiettivi operativi</v>
      </c>
      <c r="R376" s="2" t="str">
        <f ca="1">IF(S376="Attività","Linee Intervento",VLOOKUP(MID(S376,1,FIND(" ",S376)-1),Riferimenti!$BZ$2:$CE$41,3,0))</f>
        <v>Linee Intervento</v>
      </c>
      <c r="S376" s="2" t="str">
        <f ca="1">IF(T376="Output","Attività","A"&amp;MID(T376,1,FIND(".",T376)-1)&amp;" - "&amp;INDEX(Riferimenti!$BB$2:$BB$41,V376))</f>
        <v>Attività</v>
      </c>
      <c r="T376" s="2" t="str">
        <f ca="1">IF(OR(W376=FALSE,'Output Progetto'!U376=TRUE),"Output",'Output Progetto'!B376&amp;" - "&amp;'Output Progetto'!D376)</f>
        <v>Output</v>
      </c>
      <c r="U376" s="2" t="str">
        <f ca="1">IF(S376="Attività","Risultato Atteso",VLOOKUP(MID(S376,1,FIND(" ",S376)-1),Riferimenti!$BZ$2:$CE$41,4,0))</f>
        <v>Risultato Atteso</v>
      </c>
      <c r="V376" s="2">
        <f t="shared" si="6"/>
        <v>31</v>
      </c>
      <c r="W376" s="2" t="b">
        <f ca="1">IF(MID(VLOOKUP(MID("A"&amp;MID('Output Progetto'!B376&amp;" - "&amp;'Output Progetto'!D376,1,FIND(".",'Output Progetto'!B376&amp;" - "&amp;'Output Progetto'!D376)-1)&amp;" - "&amp;INDEX(Riferimenti!$BB$2:$BB$41,1),1,FIND(" ","A"&amp;MID('Output Progetto'!B376&amp;" - "&amp;'Output Progetto'!D376,1,FIND(".",'Output Progetto'!B376&amp;" - "&amp;'Output Progetto'!D376)-1)&amp;" - "&amp;INDEX(Riferimenti!$BB$2:$BB$41,1))-1),Riferimenti!$BZ$2:$CE$41,3,0),1,2)="LT",FALSE,TRUE)</f>
        <v>1</v>
      </c>
    </row>
    <row r="377" spans="2:23" ht="12.75" x14ac:dyDescent="0.2">
      <c r="B377" s="42"/>
      <c r="C377" s="42"/>
      <c r="D377" s="42"/>
      <c r="E377" s="64"/>
      <c r="F377" s="64"/>
      <c r="G377" s="42"/>
      <c r="P377" s="2" t="str">
        <f ca="1">IF(S377="Attività","Obiettivi generali",VLOOKUP(MID(S377,1,FIND(" ",S377)-1),Riferimenti!$BZ$2:$CE$41,5,0))</f>
        <v>Obiettivi generali</v>
      </c>
      <c r="Q377" s="2" t="str">
        <f ca="1">IF(S377="Attività","Obiettivi operativi",VLOOKUP(MID(S377,1,FIND(" ",S377)-1),Riferimenti!$BZ$2:$CE$41,6,0))</f>
        <v>Obiettivi operativi</v>
      </c>
      <c r="R377" s="2" t="str">
        <f ca="1">IF(S377="Attività","Linee Intervento",VLOOKUP(MID(S377,1,FIND(" ",S377)-1),Riferimenti!$BZ$2:$CE$41,3,0))</f>
        <v>Linee Intervento</v>
      </c>
      <c r="S377" s="2" t="str">
        <f ca="1">IF(T377="Output","Attività","A"&amp;MID(T377,1,FIND(".",T377)-1)&amp;" - "&amp;INDEX(Riferimenti!$BB$2:$BB$41,V377))</f>
        <v>Attività</v>
      </c>
      <c r="T377" s="2" t="str">
        <f ca="1">IF(OR(W377=FALSE,'Output Progetto'!U377=TRUE),"Output",'Output Progetto'!B377&amp;" - "&amp;'Output Progetto'!D377)</f>
        <v>Output</v>
      </c>
      <c r="U377" s="2" t="str">
        <f ca="1">IF(S377="Attività","Risultato Atteso",VLOOKUP(MID(S377,1,FIND(" ",S377)-1),Riferimenti!$BZ$2:$CE$41,4,0))</f>
        <v>Risultato Atteso</v>
      </c>
      <c r="V377" s="2">
        <f t="shared" si="6"/>
        <v>31</v>
      </c>
      <c r="W377" s="2" t="b">
        <f ca="1">IF(MID(VLOOKUP(MID("A"&amp;MID('Output Progetto'!B377&amp;" - "&amp;'Output Progetto'!D377,1,FIND(".",'Output Progetto'!B377&amp;" - "&amp;'Output Progetto'!D377)-1)&amp;" - "&amp;INDEX(Riferimenti!$BB$2:$BB$41,1),1,FIND(" ","A"&amp;MID('Output Progetto'!B377&amp;" - "&amp;'Output Progetto'!D377,1,FIND(".",'Output Progetto'!B377&amp;" - "&amp;'Output Progetto'!D377)-1)&amp;" - "&amp;INDEX(Riferimenti!$BB$2:$BB$41,1))-1),Riferimenti!$BZ$2:$CE$41,3,0),1,2)="LT",FALSE,TRUE)</f>
        <v>1</v>
      </c>
    </row>
    <row r="378" spans="2:23" ht="12.75" x14ac:dyDescent="0.2">
      <c r="B378" s="42"/>
      <c r="C378" s="42"/>
      <c r="D378" s="42"/>
      <c r="E378" s="64"/>
      <c r="F378" s="64"/>
      <c r="G378" s="42"/>
      <c r="P378" s="2" t="str">
        <f ca="1">IF(S378="Attività","Obiettivi generali",VLOOKUP(MID(S378,1,FIND(" ",S378)-1),Riferimenti!$BZ$2:$CE$41,5,0))</f>
        <v>Obiettivi generali</v>
      </c>
      <c r="Q378" s="2" t="str">
        <f ca="1">IF(S378="Attività","Obiettivi operativi",VLOOKUP(MID(S378,1,FIND(" ",S378)-1),Riferimenti!$BZ$2:$CE$41,6,0))</f>
        <v>Obiettivi operativi</v>
      </c>
      <c r="R378" s="2" t="str">
        <f ca="1">IF(S378="Attività","Linee Intervento",VLOOKUP(MID(S378,1,FIND(" ",S378)-1),Riferimenti!$BZ$2:$CE$41,3,0))</f>
        <v>Linee Intervento</v>
      </c>
      <c r="S378" s="2" t="str">
        <f ca="1">IF(T378="Output","Attività","A"&amp;MID(T378,1,FIND(".",T378)-1)&amp;" - "&amp;INDEX(Riferimenti!$BB$2:$BB$41,V378))</f>
        <v>Attività</v>
      </c>
      <c r="T378" s="2" t="str">
        <f ca="1">IF(OR(W378=FALSE,'Output Progetto'!U378=TRUE),"Output",'Output Progetto'!B378&amp;" - "&amp;'Output Progetto'!D378)</f>
        <v>Output</v>
      </c>
      <c r="U378" s="2" t="str">
        <f ca="1">IF(S378="Attività","Risultato Atteso",VLOOKUP(MID(S378,1,FIND(" ",S378)-1),Riferimenti!$BZ$2:$CE$41,4,0))</f>
        <v>Risultato Atteso</v>
      </c>
      <c r="V378" s="2">
        <f t="shared" si="6"/>
        <v>31</v>
      </c>
      <c r="W378" s="2" t="b">
        <f ca="1">IF(MID(VLOOKUP(MID("A"&amp;MID('Output Progetto'!B378&amp;" - "&amp;'Output Progetto'!D378,1,FIND(".",'Output Progetto'!B378&amp;" - "&amp;'Output Progetto'!D378)-1)&amp;" - "&amp;INDEX(Riferimenti!$BB$2:$BB$41,1),1,FIND(" ","A"&amp;MID('Output Progetto'!B378&amp;" - "&amp;'Output Progetto'!D378,1,FIND(".",'Output Progetto'!B378&amp;" - "&amp;'Output Progetto'!D378)-1)&amp;" - "&amp;INDEX(Riferimenti!$BB$2:$BB$41,1))-1),Riferimenti!$BZ$2:$CE$41,3,0),1,2)="LT",FALSE,TRUE)</f>
        <v>1</v>
      </c>
    </row>
    <row r="379" spans="2:23" ht="12.75" x14ac:dyDescent="0.2">
      <c r="B379" s="42"/>
      <c r="C379" s="42"/>
      <c r="D379" s="42"/>
      <c r="E379" s="64"/>
      <c r="F379" s="64"/>
      <c r="G379" s="42"/>
      <c r="P379" s="2" t="str">
        <f ca="1">IF(S379="Attività","Obiettivi generali",VLOOKUP(MID(S379,1,FIND(" ",S379)-1),Riferimenti!$BZ$2:$CE$41,5,0))</f>
        <v>Obiettivi generali</v>
      </c>
      <c r="Q379" s="2" t="str">
        <f ca="1">IF(S379="Attività","Obiettivi operativi",VLOOKUP(MID(S379,1,FIND(" ",S379)-1),Riferimenti!$BZ$2:$CE$41,6,0))</f>
        <v>Obiettivi operativi</v>
      </c>
      <c r="R379" s="2" t="str">
        <f ca="1">IF(S379="Attività","Linee Intervento",VLOOKUP(MID(S379,1,FIND(" ",S379)-1),Riferimenti!$BZ$2:$CE$41,3,0))</f>
        <v>Linee Intervento</v>
      </c>
      <c r="S379" s="2" t="str">
        <f ca="1">IF(T379="Output","Attività","A"&amp;MID(T379,1,FIND(".",T379)-1)&amp;" - "&amp;INDEX(Riferimenti!$BB$2:$BB$41,V379))</f>
        <v>Attività</v>
      </c>
      <c r="T379" s="2" t="str">
        <f ca="1">IF(OR(W379=FALSE,'Output Progetto'!U379=TRUE),"Output",'Output Progetto'!B379&amp;" - "&amp;'Output Progetto'!D379)</f>
        <v>Output</v>
      </c>
      <c r="U379" s="2" t="str">
        <f ca="1">IF(S379="Attività","Risultato Atteso",VLOOKUP(MID(S379,1,FIND(" ",S379)-1),Riferimenti!$BZ$2:$CE$41,4,0))</f>
        <v>Risultato Atteso</v>
      </c>
      <c r="V379" s="2">
        <f t="shared" si="6"/>
        <v>31</v>
      </c>
      <c r="W379" s="2" t="b">
        <f ca="1">IF(MID(VLOOKUP(MID("A"&amp;MID('Output Progetto'!B379&amp;" - "&amp;'Output Progetto'!D379,1,FIND(".",'Output Progetto'!B379&amp;" - "&amp;'Output Progetto'!D379)-1)&amp;" - "&amp;INDEX(Riferimenti!$BB$2:$BB$41,1),1,FIND(" ","A"&amp;MID('Output Progetto'!B379&amp;" - "&amp;'Output Progetto'!D379,1,FIND(".",'Output Progetto'!B379&amp;" - "&amp;'Output Progetto'!D379)-1)&amp;" - "&amp;INDEX(Riferimenti!$BB$2:$BB$41,1))-1),Riferimenti!$BZ$2:$CE$41,3,0),1,2)="LT",FALSE,TRUE)</f>
        <v>1</v>
      </c>
    </row>
    <row r="380" spans="2:23" ht="12.75" x14ac:dyDescent="0.2">
      <c r="B380" s="42"/>
      <c r="C380" s="42"/>
      <c r="D380" s="42"/>
      <c r="E380" s="64"/>
      <c r="F380" s="64"/>
      <c r="G380" s="42"/>
      <c r="P380" s="2" t="str">
        <f ca="1">IF(S380="Attività","Obiettivi generali",VLOOKUP(MID(S380,1,FIND(" ",S380)-1),Riferimenti!$BZ$2:$CE$41,5,0))</f>
        <v>Obiettivi generali</v>
      </c>
      <c r="Q380" s="2" t="str">
        <f ca="1">IF(S380="Attività","Obiettivi operativi",VLOOKUP(MID(S380,1,FIND(" ",S380)-1),Riferimenti!$BZ$2:$CE$41,6,0))</f>
        <v>Obiettivi operativi</v>
      </c>
      <c r="R380" s="2" t="str">
        <f ca="1">IF(S380="Attività","Linee Intervento",VLOOKUP(MID(S380,1,FIND(" ",S380)-1),Riferimenti!$BZ$2:$CE$41,3,0))</f>
        <v>Linee Intervento</v>
      </c>
      <c r="S380" s="2" t="str">
        <f ca="1">IF(T380="Output","Attività","A"&amp;MID(T380,1,FIND(".",T380)-1)&amp;" - "&amp;INDEX(Riferimenti!$BB$2:$BB$41,V380))</f>
        <v>Attività</v>
      </c>
      <c r="T380" s="2" t="str">
        <f ca="1">IF(OR(W380=FALSE,'Output Progetto'!U380=TRUE),"Output",'Output Progetto'!B380&amp;" - "&amp;'Output Progetto'!D380)</f>
        <v>Output</v>
      </c>
      <c r="U380" s="2" t="str">
        <f ca="1">IF(S380="Attività","Risultato Atteso",VLOOKUP(MID(S380,1,FIND(" ",S380)-1),Riferimenti!$BZ$2:$CE$41,4,0))</f>
        <v>Risultato Atteso</v>
      </c>
      <c r="V380" s="2">
        <f t="shared" si="6"/>
        <v>32</v>
      </c>
      <c r="W380" s="2" t="b">
        <f ca="1">IF(MID(VLOOKUP(MID("A"&amp;MID('Output Progetto'!B380&amp;" - "&amp;'Output Progetto'!D380,1,FIND(".",'Output Progetto'!B380&amp;" - "&amp;'Output Progetto'!D380)-1)&amp;" - "&amp;INDEX(Riferimenti!$BB$2:$BB$41,1),1,FIND(" ","A"&amp;MID('Output Progetto'!B380&amp;" - "&amp;'Output Progetto'!D380,1,FIND(".",'Output Progetto'!B380&amp;" - "&amp;'Output Progetto'!D380)-1)&amp;" - "&amp;INDEX(Riferimenti!$BB$2:$BB$41,1))-1),Riferimenti!$BZ$2:$CE$41,3,0),1,2)="LT",FALSE,TRUE)</f>
        <v>1</v>
      </c>
    </row>
    <row r="381" spans="2:23" ht="12.75" x14ac:dyDescent="0.2">
      <c r="B381" s="42"/>
      <c r="C381" s="42"/>
      <c r="D381" s="42"/>
      <c r="E381" s="64"/>
      <c r="F381" s="64"/>
      <c r="G381" s="42"/>
      <c r="P381" s="2" t="str">
        <f ca="1">IF(S381="Attività","Obiettivi generali",VLOOKUP(MID(S381,1,FIND(" ",S381)-1),Riferimenti!$BZ$2:$CE$41,5,0))</f>
        <v>Obiettivi generali</v>
      </c>
      <c r="Q381" s="2" t="str">
        <f ca="1">IF(S381="Attività","Obiettivi operativi",VLOOKUP(MID(S381,1,FIND(" ",S381)-1),Riferimenti!$BZ$2:$CE$41,6,0))</f>
        <v>Obiettivi operativi</v>
      </c>
      <c r="R381" s="2" t="str">
        <f ca="1">IF(S381="Attività","Linee Intervento",VLOOKUP(MID(S381,1,FIND(" ",S381)-1),Riferimenti!$BZ$2:$CE$41,3,0))</f>
        <v>Linee Intervento</v>
      </c>
      <c r="S381" s="2" t="str">
        <f ca="1">IF(T381="Output","Attività","A"&amp;MID(T381,1,FIND(".",T381)-1)&amp;" - "&amp;INDEX(Riferimenti!$BB$2:$BB$41,V381))</f>
        <v>Attività</v>
      </c>
      <c r="T381" s="2" t="str">
        <f ca="1">IF(OR(W381=FALSE,'Output Progetto'!U381=TRUE),"Output",'Output Progetto'!B381&amp;" - "&amp;'Output Progetto'!D381)</f>
        <v>Output</v>
      </c>
      <c r="U381" s="2" t="str">
        <f ca="1">IF(S381="Attività","Risultato Atteso",VLOOKUP(MID(S381,1,FIND(" ",S381)-1),Riferimenti!$BZ$2:$CE$41,4,0))</f>
        <v>Risultato Atteso</v>
      </c>
      <c r="V381" s="2">
        <f t="shared" si="6"/>
        <v>32</v>
      </c>
      <c r="W381" s="2" t="b">
        <f ca="1">IF(MID(VLOOKUP(MID("A"&amp;MID('Output Progetto'!B381&amp;" - "&amp;'Output Progetto'!D381,1,FIND(".",'Output Progetto'!B381&amp;" - "&amp;'Output Progetto'!D381)-1)&amp;" - "&amp;INDEX(Riferimenti!$BB$2:$BB$41,1),1,FIND(" ","A"&amp;MID('Output Progetto'!B381&amp;" - "&amp;'Output Progetto'!D381,1,FIND(".",'Output Progetto'!B381&amp;" - "&amp;'Output Progetto'!D381)-1)&amp;" - "&amp;INDEX(Riferimenti!$BB$2:$BB$41,1))-1),Riferimenti!$BZ$2:$CE$41,3,0),1,2)="LT",FALSE,TRUE)</f>
        <v>1</v>
      </c>
    </row>
    <row r="382" spans="2:23" ht="12.75" x14ac:dyDescent="0.2">
      <c r="B382" s="42"/>
      <c r="C382" s="42"/>
      <c r="D382" s="42"/>
      <c r="E382" s="64"/>
      <c r="F382" s="64"/>
      <c r="G382" s="42"/>
      <c r="P382" s="2" t="str">
        <f ca="1">IF(S382="Attività","Obiettivi generali",VLOOKUP(MID(S382,1,FIND(" ",S382)-1),Riferimenti!$BZ$2:$CE$41,5,0))</f>
        <v>Obiettivi generali</v>
      </c>
      <c r="Q382" s="2" t="str">
        <f ca="1">IF(S382="Attività","Obiettivi operativi",VLOOKUP(MID(S382,1,FIND(" ",S382)-1),Riferimenti!$BZ$2:$CE$41,6,0))</f>
        <v>Obiettivi operativi</v>
      </c>
      <c r="R382" s="2" t="str">
        <f ca="1">IF(S382="Attività","Linee Intervento",VLOOKUP(MID(S382,1,FIND(" ",S382)-1),Riferimenti!$BZ$2:$CE$41,3,0))</f>
        <v>Linee Intervento</v>
      </c>
      <c r="S382" s="2" t="str">
        <f ca="1">IF(T382="Output","Attività","A"&amp;MID(T382,1,FIND(".",T382)-1)&amp;" - "&amp;INDEX(Riferimenti!$BB$2:$BB$41,V382))</f>
        <v>Attività</v>
      </c>
      <c r="T382" s="2" t="str">
        <f ca="1">IF(OR(W382=FALSE,'Output Progetto'!U382=TRUE),"Output",'Output Progetto'!B382&amp;" - "&amp;'Output Progetto'!D382)</f>
        <v>Output</v>
      </c>
      <c r="U382" s="2" t="str">
        <f ca="1">IF(S382="Attività","Risultato Atteso",VLOOKUP(MID(S382,1,FIND(" ",S382)-1),Riferimenti!$BZ$2:$CE$41,4,0))</f>
        <v>Risultato Atteso</v>
      </c>
      <c r="V382" s="2">
        <f t="shared" si="6"/>
        <v>32</v>
      </c>
      <c r="W382" s="2" t="b">
        <f ca="1">IF(MID(VLOOKUP(MID("A"&amp;MID('Output Progetto'!B382&amp;" - "&amp;'Output Progetto'!D382,1,FIND(".",'Output Progetto'!B382&amp;" - "&amp;'Output Progetto'!D382)-1)&amp;" - "&amp;INDEX(Riferimenti!$BB$2:$BB$41,1),1,FIND(" ","A"&amp;MID('Output Progetto'!B382&amp;" - "&amp;'Output Progetto'!D382,1,FIND(".",'Output Progetto'!B382&amp;" - "&amp;'Output Progetto'!D382)-1)&amp;" - "&amp;INDEX(Riferimenti!$BB$2:$BB$41,1))-1),Riferimenti!$BZ$2:$CE$41,3,0),1,2)="LT",FALSE,TRUE)</f>
        <v>1</v>
      </c>
    </row>
    <row r="383" spans="2:23" ht="12.75" x14ac:dyDescent="0.2">
      <c r="B383" s="42"/>
      <c r="C383" s="42"/>
      <c r="D383" s="42"/>
      <c r="E383" s="64"/>
      <c r="F383" s="64"/>
      <c r="G383" s="42"/>
      <c r="P383" s="2" t="str">
        <f ca="1">IF(S383="Attività","Obiettivi generali",VLOOKUP(MID(S383,1,FIND(" ",S383)-1),Riferimenti!$BZ$2:$CE$41,5,0))</f>
        <v>Obiettivi generali</v>
      </c>
      <c r="Q383" s="2" t="str">
        <f ca="1">IF(S383="Attività","Obiettivi operativi",VLOOKUP(MID(S383,1,FIND(" ",S383)-1),Riferimenti!$BZ$2:$CE$41,6,0))</f>
        <v>Obiettivi operativi</v>
      </c>
      <c r="R383" s="2" t="str">
        <f ca="1">IF(S383="Attività","Linee Intervento",VLOOKUP(MID(S383,1,FIND(" ",S383)-1),Riferimenti!$BZ$2:$CE$41,3,0))</f>
        <v>Linee Intervento</v>
      </c>
      <c r="S383" s="2" t="str">
        <f ca="1">IF(T383="Output","Attività","A"&amp;MID(T383,1,FIND(".",T383)-1)&amp;" - "&amp;INDEX(Riferimenti!$BB$2:$BB$41,V383))</f>
        <v>Attività</v>
      </c>
      <c r="T383" s="2" t="str">
        <f ca="1">IF(OR(W383=FALSE,'Output Progetto'!U383=TRUE),"Output",'Output Progetto'!B383&amp;" - "&amp;'Output Progetto'!D383)</f>
        <v>Output</v>
      </c>
      <c r="U383" s="2" t="str">
        <f ca="1">IF(S383="Attività","Risultato Atteso",VLOOKUP(MID(S383,1,FIND(" ",S383)-1),Riferimenti!$BZ$2:$CE$41,4,0))</f>
        <v>Risultato Atteso</v>
      </c>
      <c r="V383" s="2">
        <f t="shared" si="6"/>
        <v>32</v>
      </c>
      <c r="W383" s="2" t="b">
        <f ca="1">IF(MID(VLOOKUP(MID("A"&amp;MID('Output Progetto'!B383&amp;" - "&amp;'Output Progetto'!D383,1,FIND(".",'Output Progetto'!B383&amp;" - "&amp;'Output Progetto'!D383)-1)&amp;" - "&amp;INDEX(Riferimenti!$BB$2:$BB$41,1),1,FIND(" ","A"&amp;MID('Output Progetto'!B383&amp;" - "&amp;'Output Progetto'!D383,1,FIND(".",'Output Progetto'!B383&amp;" - "&amp;'Output Progetto'!D383)-1)&amp;" - "&amp;INDEX(Riferimenti!$BB$2:$BB$41,1))-1),Riferimenti!$BZ$2:$CE$41,3,0),1,2)="LT",FALSE,TRUE)</f>
        <v>1</v>
      </c>
    </row>
    <row r="384" spans="2:23" ht="12.75" x14ac:dyDescent="0.2">
      <c r="B384" s="42"/>
      <c r="C384" s="42"/>
      <c r="D384" s="42"/>
      <c r="E384" s="64"/>
      <c r="F384" s="64"/>
      <c r="G384" s="42"/>
      <c r="P384" s="2" t="str">
        <f ca="1">IF(S384="Attività","Obiettivi generali",VLOOKUP(MID(S384,1,FIND(" ",S384)-1),Riferimenti!$BZ$2:$CE$41,5,0))</f>
        <v>Obiettivi generali</v>
      </c>
      <c r="Q384" s="2" t="str">
        <f ca="1">IF(S384="Attività","Obiettivi operativi",VLOOKUP(MID(S384,1,FIND(" ",S384)-1),Riferimenti!$BZ$2:$CE$41,6,0))</f>
        <v>Obiettivi operativi</v>
      </c>
      <c r="R384" s="2" t="str">
        <f ca="1">IF(S384="Attività","Linee Intervento",VLOOKUP(MID(S384,1,FIND(" ",S384)-1),Riferimenti!$BZ$2:$CE$41,3,0))</f>
        <v>Linee Intervento</v>
      </c>
      <c r="S384" s="2" t="str">
        <f ca="1">IF(T384="Output","Attività","A"&amp;MID(T384,1,FIND(".",T384)-1)&amp;" - "&amp;INDEX(Riferimenti!$BB$2:$BB$41,V384))</f>
        <v>Attività</v>
      </c>
      <c r="T384" s="2" t="str">
        <f ca="1">IF(OR(W384=FALSE,'Output Progetto'!U384=TRUE),"Output",'Output Progetto'!B384&amp;" - "&amp;'Output Progetto'!D384)</f>
        <v>Output</v>
      </c>
      <c r="U384" s="2" t="str">
        <f ca="1">IF(S384="Attività","Risultato Atteso",VLOOKUP(MID(S384,1,FIND(" ",S384)-1),Riferimenti!$BZ$2:$CE$41,4,0))</f>
        <v>Risultato Atteso</v>
      </c>
      <c r="V384" s="2">
        <f t="shared" si="6"/>
        <v>32</v>
      </c>
      <c r="W384" s="2" t="b">
        <f ca="1">IF(MID(VLOOKUP(MID("A"&amp;MID('Output Progetto'!B384&amp;" - "&amp;'Output Progetto'!D384,1,FIND(".",'Output Progetto'!B384&amp;" - "&amp;'Output Progetto'!D384)-1)&amp;" - "&amp;INDEX(Riferimenti!$BB$2:$BB$41,1),1,FIND(" ","A"&amp;MID('Output Progetto'!B384&amp;" - "&amp;'Output Progetto'!D384,1,FIND(".",'Output Progetto'!B384&amp;" - "&amp;'Output Progetto'!D384)-1)&amp;" - "&amp;INDEX(Riferimenti!$BB$2:$BB$41,1))-1),Riferimenti!$BZ$2:$CE$41,3,0),1,2)="LT",FALSE,TRUE)</f>
        <v>1</v>
      </c>
    </row>
    <row r="385" spans="2:23" ht="12.75" x14ac:dyDescent="0.2">
      <c r="B385" s="42"/>
      <c r="C385" s="42"/>
      <c r="D385" s="42"/>
      <c r="E385" s="64"/>
      <c r="F385" s="64"/>
      <c r="G385" s="42"/>
      <c r="P385" s="2" t="str">
        <f ca="1">IF(S385="Attività","Obiettivi generali",VLOOKUP(MID(S385,1,FIND(" ",S385)-1),Riferimenti!$BZ$2:$CE$41,5,0))</f>
        <v>Obiettivi generali</v>
      </c>
      <c r="Q385" s="2" t="str">
        <f ca="1">IF(S385="Attività","Obiettivi operativi",VLOOKUP(MID(S385,1,FIND(" ",S385)-1),Riferimenti!$BZ$2:$CE$41,6,0))</f>
        <v>Obiettivi operativi</v>
      </c>
      <c r="R385" s="2" t="str">
        <f ca="1">IF(S385="Attività","Linee Intervento",VLOOKUP(MID(S385,1,FIND(" ",S385)-1),Riferimenti!$BZ$2:$CE$41,3,0))</f>
        <v>Linee Intervento</v>
      </c>
      <c r="S385" s="2" t="str">
        <f ca="1">IF(T385="Output","Attività","A"&amp;MID(T385,1,FIND(".",T385)-1)&amp;" - "&amp;INDEX(Riferimenti!$BB$2:$BB$41,V385))</f>
        <v>Attività</v>
      </c>
      <c r="T385" s="2" t="str">
        <f ca="1">IF(OR(W385=FALSE,'Output Progetto'!U385=TRUE),"Output",'Output Progetto'!B385&amp;" - "&amp;'Output Progetto'!D385)</f>
        <v>Output</v>
      </c>
      <c r="U385" s="2" t="str">
        <f ca="1">IF(S385="Attività","Risultato Atteso",VLOOKUP(MID(S385,1,FIND(" ",S385)-1),Riferimenti!$BZ$2:$CE$41,4,0))</f>
        <v>Risultato Atteso</v>
      </c>
      <c r="V385" s="2">
        <f t="shared" si="6"/>
        <v>32</v>
      </c>
      <c r="W385" s="2" t="b">
        <f ca="1">IF(MID(VLOOKUP(MID("A"&amp;MID('Output Progetto'!B385&amp;" - "&amp;'Output Progetto'!D385,1,FIND(".",'Output Progetto'!B385&amp;" - "&amp;'Output Progetto'!D385)-1)&amp;" - "&amp;INDEX(Riferimenti!$BB$2:$BB$41,1),1,FIND(" ","A"&amp;MID('Output Progetto'!B385&amp;" - "&amp;'Output Progetto'!D385,1,FIND(".",'Output Progetto'!B385&amp;" - "&amp;'Output Progetto'!D385)-1)&amp;" - "&amp;INDEX(Riferimenti!$BB$2:$BB$41,1))-1),Riferimenti!$BZ$2:$CE$41,3,0),1,2)="LT",FALSE,TRUE)</f>
        <v>1</v>
      </c>
    </row>
    <row r="386" spans="2:23" ht="12.75" x14ac:dyDescent="0.2">
      <c r="B386" s="42"/>
      <c r="C386" s="42"/>
      <c r="D386" s="42"/>
      <c r="E386" s="64"/>
      <c r="F386" s="64"/>
      <c r="G386" s="42"/>
      <c r="P386" s="2" t="str">
        <f ca="1">IF(S386="Attività","Obiettivi generali",VLOOKUP(MID(S386,1,FIND(" ",S386)-1),Riferimenti!$BZ$2:$CE$41,5,0))</f>
        <v>Obiettivi generali</v>
      </c>
      <c r="Q386" s="2" t="str">
        <f ca="1">IF(S386="Attività","Obiettivi operativi",VLOOKUP(MID(S386,1,FIND(" ",S386)-1),Riferimenti!$BZ$2:$CE$41,6,0))</f>
        <v>Obiettivi operativi</v>
      </c>
      <c r="R386" s="2" t="str">
        <f ca="1">IF(S386="Attività","Linee Intervento",VLOOKUP(MID(S386,1,FIND(" ",S386)-1),Riferimenti!$BZ$2:$CE$41,3,0))</f>
        <v>Linee Intervento</v>
      </c>
      <c r="S386" s="2" t="str">
        <f ca="1">IF(T386="Output","Attività","A"&amp;MID(T386,1,FIND(".",T386)-1)&amp;" - "&amp;INDEX(Riferimenti!$BB$2:$BB$41,V386))</f>
        <v>Attività</v>
      </c>
      <c r="T386" s="2" t="str">
        <f ca="1">IF(OR(W386=FALSE,'Output Progetto'!U386=TRUE),"Output",'Output Progetto'!B386&amp;" - "&amp;'Output Progetto'!D386)</f>
        <v>Output</v>
      </c>
      <c r="U386" s="2" t="str">
        <f ca="1">IF(S386="Attività","Risultato Atteso",VLOOKUP(MID(S386,1,FIND(" ",S386)-1),Riferimenti!$BZ$2:$CE$41,4,0))</f>
        <v>Risultato Atteso</v>
      </c>
      <c r="V386" s="2">
        <f t="shared" si="6"/>
        <v>32</v>
      </c>
      <c r="W386" s="2" t="b">
        <f ca="1">IF(MID(VLOOKUP(MID("A"&amp;MID('Output Progetto'!B386&amp;" - "&amp;'Output Progetto'!D386,1,FIND(".",'Output Progetto'!B386&amp;" - "&amp;'Output Progetto'!D386)-1)&amp;" - "&amp;INDEX(Riferimenti!$BB$2:$BB$41,1),1,FIND(" ","A"&amp;MID('Output Progetto'!B386&amp;" - "&amp;'Output Progetto'!D386,1,FIND(".",'Output Progetto'!B386&amp;" - "&amp;'Output Progetto'!D386)-1)&amp;" - "&amp;INDEX(Riferimenti!$BB$2:$BB$41,1))-1),Riferimenti!$BZ$2:$CE$41,3,0),1,2)="LT",FALSE,TRUE)</f>
        <v>1</v>
      </c>
    </row>
    <row r="387" spans="2:23" ht="12.75" x14ac:dyDescent="0.2">
      <c r="B387" s="42"/>
      <c r="C387" s="42"/>
      <c r="D387" s="42"/>
      <c r="E387" s="64"/>
      <c r="F387" s="64"/>
      <c r="G387" s="42"/>
      <c r="P387" s="2" t="str">
        <f ca="1">IF(S387="Attività","Obiettivi generali",VLOOKUP(MID(S387,1,FIND(" ",S387)-1),Riferimenti!$BZ$2:$CE$41,5,0))</f>
        <v>Obiettivi generali</v>
      </c>
      <c r="Q387" s="2" t="str">
        <f ca="1">IF(S387="Attività","Obiettivi operativi",VLOOKUP(MID(S387,1,FIND(" ",S387)-1),Riferimenti!$BZ$2:$CE$41,6,0))</f>
        <v>Obiettivi operativi</v>
      </c>
      <c r="R387" s="2" t="str">
        <f ca="1">IF(S387="Attività","Linee Intervento",VLOOKUP(MID(S387,1,FIND(" ",S387)-1),Riferimenti!$BZ$2:$CE$41,3,0))</f>
        <v>Linee Intervento</v>
      </c>
      <c r="S387" s="2" t="str">
        <f ca="1">IF(T387="Output","Attività","A"&amp;MID(T387,1,FIND(".",T387)-1)&amp;" - "&amp;INDEX(Riferimenti!$BB$2:$BB$41,V387))</f>
        <v>Attività</v>
      </c>
      <c r="T387" s="2" t="str">
        <f ca="1">IF(OR(W387=FALSE,'Output Progetto'!U387=TRUE),"Output",'Output Progetto'!B387&amp;" - "&amp;'Output Progetto'!D387)</f>
        <v>Output</v>
      </c>
      <c r="U387" s="2" t="str">
        <f ca="1">IF(S387="Attività","Risultato Atteso",VLOOKUP(MID(S387,1,FIND(" ",S387)-1),Riferimenti!$BZ$2:$CE$41,4,0))</f>
        <v>Risultato Atteso</v>
      </c>
      <c r="V387" s="2">
        <f t="shared" si="6"/>
        <v>32</v>
      </c>
      <c r="W387" s="2" t="b">
        <f ca="1">IF(MID(VLOOKUP(MID("A"&amp;MID('Output Progetto'!B387&amp;" - "&amp;'Output Progetto'!D387,1,FIND(".",'Output Progetto'!B387&amp;" - "&amp;'Output Progetto'!D387)-1)&amp;" - "&amp;INDEX(Riferimenti!$BB$2:$BB$41,1),1,FIND(" ","A"&amp;MID('Output Progetto'!B387&amp;" - "&amp;'Output Progetto'!D387,1,FIND(".",'Output Progetto'!B387&amp;" - "&amp;'Output Progetto'!D387)-1)&amp;" - "&amp;INDEX(Riferimenti!$BB$2:$BB$41,1))-1),Riferimenti!$BZ$2:$CE$41,3,0),1,2)="LT",FALSE,TRUE)</f>
        <v>1</v>
      </c>
    </row>
    <row r="388" spans="2:23" ht="12.75" x14ac:dyDescent="0.2">
      <c r="B388" s="42"/>
      <c r="C388" s="42"/>
      <c r="D388" s="42"/>
      <c r="E388" s="64"/>
      <c r="F388" s="64"/>
      <c r="G388" s="42"/>
      <c r="P388" s="2" t="str">
        <f ca="1">IF(S388="Attività","Obiettivi generali",VLOOKUP(MID(S388,1,FIND(" ",S388)-1),Riferimenti!$BZ$2:$CE$41,5,0))</f>
        <v>Obiettivi generali</v>
      </c>
      <c r="Q388" s="2" t="str">
        <f ca="1">IF(S388="Attività","Obiettivi operativi",VLOOKUP(MID(S388,1,FIND(" ",S388)-1),Riferimenti!$BZ$2:$CE$41,6,0))</f>
        <v>Obiettivi operativi</v>
      </c>
      <c r="R388" s="2" t="str">
        <f ca="1">IF(S388="Attività","Linee Intervento",VLOOKUP(MID(S388,1,FIND(" ",S388)-1),Riferimenti!$BZ$2:$CE$41,3,0))</f>
        <v>Linee Intervento</v>
      </c>
      <c r="S388" s="2" t="str">
        <f ca="1">IF(T388="Output","Attività","A"&amp;MID(T388,1,FIND(".",T388)-1)&amp;" - "&amp;INDEX(Riferimenti!$BB$2:$BB$41,V388))</f>
        <v>Attività</v>
      </c>
      <c r="T388" s="2" t="str">
        <f ca="1">IF(OR(W388=FALSE,'Output Progetto'!U388=TRUE),"Output",'Output Progetto'!B388&amp;" - "&amp;'Output Progetto'!D388)</f>
        <v>Output</v>
      </c>
      <c r="U388" s="2" t="str">
        <f ca="1">IF(S388="Attività","Risultato Atteso",VLOOKUP(MID(S388,1,FIND(" ",S388)-1),Riferimenti!$BZ$2:$CE$41,4,0))</f>
        <v>Risultato Atteso</v>
      </c>
      <c r="V388" s="2">
        <f t="shared" si="6"/>
        <v>32</v>
      </c>
      <c r="W388" s="2" t="b">
        <f ca="1">IF(MID(VLOOKUP(MID("A"&amp;MID('Output Progetto'!B388&amp;" - "&amp;'Output Progetto'!D388,1,FIND(".",'Output Progetto'!B388&amp;" - "&amp;'Output Progetto'!D388)-1)&amp;" - "&amp;INDEX(Riferimenti!$BB$2:$BB$41,1),1,FIND(" ","A"&amp;MID('Output Progetto'!B388&amp;" - "&amp;'Output Progetto'!D388,1,FIND(".",'Output Progetto'!B388&amp;" - "&amp;'Output Progetto'!D388)-1)&amp;" - "&amp;INDEX(Riferimenti!$BB$2:$BB$41,1))-1),Riferimenti!$BZ$2:$CE$41,3,0),1,2)="LT",FALSE,TRUE)</f>
        <v>1</v>
      </c>
    </row>
    <row r="389" spans="2:23" ht="12.75" x14ac:dyDescent="0.2">
      <c r="B389" s="42"/>
      <c r="C389" s="42"/>
      <c r="D389" s="42"/>
      <c r="E389" s="64"/>
      <c r="F389" s="64"/>
      <c r="G389" s="42"/>
      <c r="P389" s="2" t="str">
        <f ca="1">IF(S389="Attività","Obiettivi generali",VLOOKUP(MID(S389,1,FIND(" ",S389)-1),Riferimenti!$BZ$2:$CE$41,5,0))</f>
        <v>Obiettivi generali</v>
      </c>
      <c r="Q389" s="2" t="str">
        <f ca="1">IF(S389="Attività","Obiettivi operativi",VLOOKUP(MID(S389,1,FIND(" ",S389)-1),Riferimenti!$BZ$2:$CE$41,6,0))</f>
        <v>Obiettivi operativi</v>
      </c>
      <c r="R389" s="2" t="str">
        <f ca="1">IF(S389="Attività","Linee Intervento",VLOOKUP(MID(S389,1,FIND(" ",S389)-1),Riferimenti!$BZ$2:$CE$41,3,0))</f>
        <v>Linee Intervento</v>
      </c>
      <c r="S389" s="2" t="str">
        <f ca="1">IF(T389="Output","Attività","A"&amp;MID(T389,1,FIND(".",T389)-1)&amp;" - "&amp;INDEX(Riferimenti!$BB$2:$BB$41,V389))</f>
        <v>Attività</v>
      </c>
      <c r="T389" s="2" t="str">
        <f ca="1">IF(OR(W389=FALSE,'Output Progetto'!U389=TRUE),"Output",'Output Progetto'!B389&amp;" - "&amp;'Output Progetto'!D389)</f>
        <v>Output</v>
      </c>
      <c r="U389" s="2" t="str">
        <f ca="1">IF(S389="Attività","Risultato Atteso",VLOOKUP(MID(S389,1,FIND(" ",S389)-1),Riferimenti!$BZ$2:$CE$41,4,0))</f>
        <v>Risultato Atteso</v>
      </c>
      <c r="V389" s="2">
        <f t="shared" si="6"/>
        <v>32</v>
      </c>
      <c r="W389" s="2" t="b">
        <f ca="1">IF(MID(VLOOKUP(MID("A"&amp;MID('Output Progetto'!B389&amp;" - "&amp;'Output Progetto'!D389,1,FIND(".",'Output Progetto'!B389&amp;" - "&amp;'Output Progetto'!D389)-1)&amp;" - "&amp;INDEX(Riferimenti!$BB$2:$BB$41,1),1,FIND(" ","A"&amp;MID('Output Progetto'!B389&amp;" - "&amp;'Output Progetto'!D389,1,FIND(".",'Output Progetto'!B389&amp;" - "&amp;'Output Progetto'!D389)-1)&amp;" - "&amp;INDEX(Riferimenti!$BB$2:$BB$41,1))-1),Riferimenti!$BZ$2:$CE$41,3,0),1,2)="LT",FALSE,TRUE)</f>
        <v>1</v>
      </c>
    </row>
    <row r="390" spans="2:23" ht="12.75" x14ac:dyDescent="0.2">
      <c r="B390" s="42"/>
      <c r="C390" s="42"/>
      <c r="D390" s="42"/>
      <c r="E390" s="64"/>
      <c r="F390" s="64"/>
      <c r="G390" s="42"/>
      <c r="P390" s="2" t="str">
        <f ca="1">IF(S390="Attività","Obiettivi generali",VLOOKUP(MID(S390,1,FIND(" ",S390)-1),Riferimenti!$BZ$2:$CE$41,5,0))</f>
        <v>Obiettivi generali</v>
      </c>
      <c r="Q390" s="2" t="str">
        <f ca="1">IF(S390="Attività","Obiettivi operativi",VLOOKUP(MID(S390,1,FIND(" ",S390)-1),Riferimenti!$BZ$2:$CE$41,6,0))</f>
        <v>Obiettivi operativi</v>
      </c>
      <c r="R390" s="2" t="str">
        <f ca="1">IF(S390="Attività","Linee Intervento",VLOOKUP(MID(S390,1,FIND(" ",S390)-1),Riferimenti!$BZ$2:$CE$41,3,0))</f>
        <v>Linee Intervento</v>
      </c>
      <c r="S390" s="2" t="str">
        <f ca="1">IF(T390="Output","Attività","A"&amp;MID(T390,1,FIND(".",T390)-1)&amp;" - "&amp;INDEX(Riferimenti!$BB$2:$BB$41,V390))</f>
        <v>Attività</v>
      </c>
      <c r="T390" s="2" t="str">
        <f ca="1">IF(OR(W390=FALSE,'Output Progetto'!U390=TRUE),"Output",'Output Progetto'!B390&amp;" - "&amp;'Output Progetto'!D390)</f>
        <v>Output</v>
      </c>
      <c r="U390" s="2" t="str">
        <f ca="1">IF(S390="Attività","Risultato Atteso",VLOOKUP(MID(S390,1,FIND(" ",S390)-1),Riferimenti!$BZ$2:$CE$41,4,0))</f>
        <v>Risultato Atteso</v>
      </c>
      <c r="V390" s="2">
        <f t="shared" si="6"/>
        <v>32</v>
      </c>
      <c r="W390" s="2" t="b">
        <f ca="1">IF(MID(VLOOKUP(MID("A"&amp;MID('Output Progetto'!B390&amp;" - "&amp;'Output Progetto'!D390,1,FIND(".",'Output Progetto'!B390&amp;" - "&amp;'Output Progetto'!D390)-1)&amp;" - "&amp;INDEX(Riferimenti!$BB$2:$BB$41,1),1,FIND(" ","A"&amp;MID('Output Progetto'!B390&amp;" - "&amp;'Output Progetto'!D390,1,FIND(".",'Output Progetto'!B390&amp;" - "&amp;'Output Progetto'!D390)-1)&amp;" - "&amp;INDEX(Riferimenti!$BB$2:$BB$41,1))-1),Riferimenti!$BZ$2:$CE$41,3,0),1,2)="LT",FALSE,TRUE)</f>
        <v>1</v>
      </c>
    </row>
    <row r="391" spans="2:23" ht="12.75" x14ac:dyDescent="0.2">
      <c r="B391" s="42"/>
      <c r="C391" s="42"/>
      <c r="D391" s="42"/>
      <c r="E391" s="64"/>
      <c r="F391" s="64"/>
      <c r="G391" s="42"/>
      <c r="P391" s="2" t="str">
        <f ca="1">IF(S391="Attività","Obiettivi generali",VLOOKUP(MID(S391,1,FIND(" ",S391)-1),Riferimenti!$BZ$2:$CE$41,5,0))</f>
        <v>Obiettivi generali</v>
      </c>
      <c r="Q391" s="2" t="str">
        <f ca="1">IF(S391="Attività","Obiettivi operativi",VLOOKUP(MID(S391,1,FIND(" ",S391)-1),Riferimenti!$BZ$2:$CE$41,6,0))</f>
        <v>Obiettivi operativi</v>
      </c>
      <c r="R391" s="2" t="str">
        <f ca="1">IF(S391="Attività","Linee Intervento",VLOOKUP(MID(S391,1,FIND(" ",S391)-1),Riferimenti!$BZ$2:$CE$41,3,0))</f>
        <v>Linee Intervento</v>
      </c>
      <c r="S391" s="2" t="str">
        <f ca="1">IF(T391="Output","Attività","A"&amp;MID(T391,1,FIND(".",T391)-1)&amp;" - "&amp;INDEX(Riferimenti!$BB$2:$BB$41,V391))</f>
        <v>Attività</v>
      </c>
      <c r="T391" s="2" t="str">
        <f ca="1">IF(OR(W391=FALSE,'Output Progetto'!U391=TRUE),"Output",'Output Progetto'!B391&amp;" - "&amp;'Output Progetto'!D391)</f>
        <v>Output</v>
      </c>
      <c r="U391" s="2" t="str">
        <f ca="1">IF(S391="Attività","Risultato Atteso",VLOOKUP(MID(S391,1,FIND(" ",S391)-1),Riferimenti!$BZ$2:$CE$41,4,0))</f>
        <v>Risultato Atteso</v>
      </c>
      <c r="V391" s="2">
        <f t="shared" si="6"/>
        <v>32</v>
      </c>
      <c r="W391" s="2" t="b">
        <f ca="1">IF(MID(VLOOKUP(MID("A"&amp;MID('Output Progetto'!B391&amp;" - "&amp;'Output Progetto'!D391,1,FIND(".",'Output Progetto'!B391&amp;" - "&amp;'Output Progetto'!D391)-1)&amp;" - "&amp;INDEX(Riferimenti!$BB$2:$BB$41,1),1,FIND(" ","A"&amp;MID('Output Progetto'!B391&amp;" - "&amp;'Output Progetto'!D391,1,FIND(".",'Output Progetto'!B391&amp;" - "&amp;'Output Progetto'!D391)-1)&amp;" - "&amp;INDEX(Riferimenti!$BB$2:$BB$41,1))-1),Riferimenti!$BZ$2:$CE$41,3,0),1,2)="LT",FALSE,TRUE)</f>
        <v>1</v>
      </c>
    </row>
    <row r="392" spans="2:23" ht="12.75" x14ac:dyDescent="0.2">
      <c r="B392" s="42"/>
      <c r="C392" s="42"/>
      <c r="D392" s="42"/>
      <c r="E392" s="64"/>
      <c r="F392" s="64"/>
      <c r="G392" s="42"/>
      <c r="P392" s="2" t="str">
        <f ca="1">IF(S392="Attività","Obiettivi generali",VLOOKUP(MID(S392,1,FIND(" ",S392)-1),Riferimenti!$BZ$2:$CE$41,5,0))</f>
        <v>Obiettivi generali</v>
      </c>
      <c r="Q392" s="2" t="str">
        <f ca="1">IF(S392="Attività","Obiettivi operativi",VLOOKUP(MID(S392,1,FIND(" ",S392)-1),Riferimenti!$BZ$2:$CE$41,6,0))</f>
        <v>Obiettivi operativi</v>
      </c>
      <c r="R392" s="2" t="str">
        <f ca="1">IF(S392="Attività","Linee Intervento",VLOOKUP(MID(S392,1,FIND(" ",S392)-1),Riferimenti!$BZ$2:$CE$41,3,0))</f>
        <v>Linee Intervento</v>
      </c>
      <c r="S392" s="2" t="str">
        <f ca="1">IF(T392="Output","Attività","A"&amp;MID(T392,1,FIND(".",T392)-1)&amp;" - "&amp;INDEX(Riferimenti!$BB$2:$BB$41,V392))</f>
        <v>Attività</v>
      </c>
      <c r="T392" s="2" t="str">
        <f ca="1">IF(OR(W392=FALSE,'Output Progetto'!U392=TRUE),"Output",'Output Progetto'!B392&amp;" - "&amp;'Output Progetto'!D392)</f>
        <v>Output</v>
      </c>
      <c r="U392" s="2" t="str">
        <f ca="1">IF(S392="Attività","Risultato Atteso",VLOOKUP(MID(S392,1,FIND(" ",S392)-1),Riferimenti!$BZ$2:$CE$41,4,0))</f>
        <v>Risultato Atteso</v>
      </c>
      <c r="V392" s="2">
        <f t="shared" si="6"/>
        <v>33</v>
      </c>
      <c r="W392" s="2" t="b">
        <f ca="1">IF(MID(VLOOKUP(MID("A"&amp;MID('Output Progetto'!B392&amp;" - "&amp;'Output Progetto'!D392,1,FIND(".",'Output Progetto'!B392&amp;" - "&amp;'Output Progetto'!D392)-1)&amp;" - "&amp;INDEX(Riferimenti!$BB$2:$BB$41,1),1,FIND(" ","A"&amp;MID('Output Progetto'!B392&amp;" - "&amp;'Output Progetto'!D392,1,FIND(".",'Output Progetto'!B392&amp;" - "&amp;'Output Progetto'!D392)-1)&amp;" - "&amp;INDEX(Riferimenti!$BB$2:$BB$41,1))-1),Riferimenti!$BZ$2:$CE$41,3,0),1,2)="LT",FALSE,TRUE)</f>
        <v>1</v>
      </c>
    </row>
    <row r="393" spans="2:23" ht="12.75" x14ac:dyDescent="0.2">
      <c r="B393" s="42"/>
      <c r="C393" s="42"/>
      <c r="D393" s="42"/>
      <c r="E393" s="64"/>
      <c r="F393" s="64"/>
      <c r="G393" s="42"/>
      <c r="P393" s="2" t="str">
        <f ca="1">IF(S393="Attività","Obiettivi generali",VLOOKUP(MID(S393,1,FIND(" ",S393)-1),Riferimenti!$BZ$2:$CE$41,5,0))</f>
        <v>Obiettivi generali</v>
      </c>
      <c r="Q393" s="2" t="str">
        <f ca="1">IF(S393="Attività","Obiettivi operativi",VLOOKUP(MID(S393,1,FIND(" ",S393)-1),Riferimenti!$BZ$2:$CE$41,6,0))</f>
        <v>Obiettivi operativi</v>
      </c>
      <c r="R393" s="2" t="str">
        <f ca="1">IF(S393="Attività","Linee Intervento",VLOOKUP(MID(S393,1,FIND(" ",S393)-1),Riferimenti!$BZ$2:$CE$41,3,0))</f>
        <v>Linee Intervento</v>
      </c>
      <c r="S393" s="2" t="str">
        <f ca="1">IF(T393="Output","Attività","A"&amp;MID(T393,1,FIND(".",T393)-1)&amp;" - "&amp;INDEX(Riferimenti!$BB$2:$BB$41,V393))</f>
        <v>Attività</v>
      </c>
      <c r="T393" s="2" t="str">
        <f ca="1">IF(OR(W393=FALSE,'Output Progetto'!U393=TRUE),"Output",'Output Progetto'!B393&amp;" - "&amp;'Output Progetto'!D393)</f>
        <v>Output</v>
      </c>
      <c r="U393" s="2" t="str">
        <f ca="1">IF(S393="Attività","Risultato Atteso",VLOOKUP(MID(S393,1,FIND(" ",S393)-1),Riferimenti!$BZ$2:$CE$41,4,0))</f>
        <v>Risultato Atteso</v>
      </c>
      <c r="V393" s="2">
        <f t="shared" si="6"/>
        <v>33</v>
      </c>
      <c r="W393" s="2" t="b">
        <f ca="1">IF(MID(VLOOKUP(MID("A"&amp;MID('Output Progetto'!B393&amp;" - "&amp;'Output Progetto'!D393,1,FIND(".",'Output Progetto'!B393&amp;" - "&amp;'Output Progetto'!D393)-1)&amp;" - "&amp;INDEX(Riferimenti!$BB$2:$BB$41,1),1,FIND(" ","A"&amp;MID('Output Progetto'!B393&amp;" - "&amp;'Output Progetto'!D393,1,FIND(".",'Output Progetto'!B393&amp;" - "&amp;'Output Progetto'!D393)-1)&amp;" - "&amp;INDEX(Riferimenti!$BB$2:$BB$41,1))-1),Riferimenti!$BZ$2:$CE$41,3,0),1,2)="LT",FALSE,TRUE)</f>
        <v>1</v>
      </c>
    </row>
    <row r="394" spans="2:23" ht="12.75" x14ac:dyDescent="0.2">
      <c r="B394" s="42"/>
      <c r="C394" s="42"/>
      <c r="D394" s="42"/>
      <c r="E394" s="64"/>
      <c r="F394" s="64"/>
      <c r="G394" s="42"/>
      <c r="P394" s="2" t="str">
        <f ca="1">IF(S394="Attività","Obiettivi generali",VLOOKUP(MID(S394,1,FIND(" ",S394)-1),Riferimenti!$BZ$2:$CE$41,5,0))</f>
        <v>Obiettivi generali</v>
      </c>
      <c r="Q394" s="2" t="str">
        <f ca="1">IF(S394="Attività","Obiettivi operativi",VLOOKUP(MID(S394,1,FIND(" ",S394)-1),Riferimenti!$BZ$2:$CE$41,6,0))</f>
        <v>Obiettivi operativi</v>
      </c>
      <c r="R394" s="2" t="str">
        <f ca="1">IF(S394="Attività","Linee Intervento",VLOOKUP(MID(S394,1,FIND(" ",S394)-1),Riferimenti!$BZ$2:$CE$41,3,0))</f>
        <v>Linee Intervento</v>
      </c>
      <c r="S394" s="2" t="str">
        <f ca="1">IF(T394="Output","Attività","A"&amp;MID(T394,1,FIND(".",T394)-1)&amp;" - "&amp;INDEX(Riferimenti!$BB$2:$BB$41,V394))</f>
        <v>Attività</v>
      </c>
      <c r="T394" s="2" t="str">
        <f ca="1">IF(OR(W394=FALSE,'Output Progetto'!U394=TRUE),"Output",'Output Progetto'!B394&amp;" - "&amp;'Output Progetto'!D394)</f>
        <v>Output</v>
      </c>
      <c r="U394" s="2" t="str">
        <f ca="1">IF(S394="Attività","Risultato Atteso",VLOOKUP(MID(S394,1,FIND(" ",S394)-1),Riferimenti!$BZ$2:$CE$41,4,0))</f>
        <v>Risultato Atteso</v>
      </c>
      <c r="V394" s="2">
        <f t="shared" si="6"/>
        <v>33</v>
      </c>
      <c r="W394" s="2" t="b">
        <f ca="1">IF(MID(VLOOKUP(MID("A"&amp;MID('Output Progetto'!B394&amp;" - "&amp;'Output Progetto'!D394,1,FIND(".",'Output Progetto'!B394&amp;" - "&amp;'Output Progetto'!D394)-1)&amp;" - "&amp;INDEX(Riferimenti!$BB$2:$BB$41,1),1,FIND(" ","A"&amp;MID('Output Progetto'!B394&amp;" - "&amp;'Output Progetto'!D394,1,FIND(".",'Output Progetto'!B394&amp;" - "&amp;'Output Progetto'!D394)-1)&amp;" - "&amp;INDEX(Riferimenti!$BB$2:$BB$41,1))-1),Riferimenti!$BZ$2:$CE$41,3,0),1,2)="LT",FALSE,TRUE)</f>
        <v>1</v>
      </c>
    </row>
    <row r="395" spans="2:23" ht="12.75" x14ac:dyDescent="0.2">
      <c r="B395" s="42"/>
      <c r="C395" s="42"/>
      <c r="D395" s="42"/>
      <c r="E395" s="64"/>
      <c r="F395" s="64"/>
      <c r="G395" s="42"/>
      <c r="P395" s="2" t="str">
        <f ca="1">IF(S395="Attività","Obiettivi generali",VLOOKUP(MID(S395,1,FIND(" ",S395)-1),Riferimenti!$BZ$2:$CE$41,5,0))</f>
        <v>Obiettivi generali</v>
      </c>
      <c r="Q395" s="2" t="str">
        <f ca="1">IF(S395="Attività","Obiettivi operativi",VLOOKUP(MID(S395,1,FIND(" ",S395)-1),Riferimenti!$BZ$2:$CE$41,6,0))</f>
        <v>Obiettivi operativi</v>
      </c>
      <c r="R395" s="2" t="str">
        <f ca="1">IF(S395="Attività","Linee Intervento",VLOOKUP(MID(S395,1,FIND(" ",S395)-1),Riferimenti!$BZ$2:$CE$41,3,0))</f>
        <v>Linee Intervento</v>
      </c>
      <c r="S395" s="2" t="str">
        <f ca="1">IF(T395="Output","Attività","A"&amp;MID(T395,1,FIND(".",T395)-1)&amp;" - "&amp;INDEX(Riferimenti!$BB$2:$BB$41,V395))</f>
        <v>Attività</v>
      </c>
      <c r="T395" s="2" t="str">
        <f ca="1">IF(OR(W395=FALSE,'Output Progetto'!U395=TRUE),"Output",'Output Progetto'!B395&amp;" - "&amp;'Output Progetto'!D395)</f>
        <v>Output</v>
      </c>
      <c r="U395" s="2" t="str">
        <f ca="1">IF(S395="Attività","Risultato Atteso",VLOOKUP(MID(S395,1,FIND(" ",S395)-1),Riferimenti!$BZ$2:$CE$41,4,0))</f>
        <v>Risultato Atteso</v>
      </c>
      <c r="V395" s="2">
        <f t="shared" si="6"/>
        <v>33</v>
      </c>
      <c r="W395" s="2" t="b">
        <f ca="1">IF(MID(VLOOKUP(MID("A"&amp;MID('Output Progetto'!B395&amp;" - "&amp;'Output Progetto'!D395,1,FIND(".",'Output Progetto'!B395&amp;" - "&amp;'Output Progetto'!D395)-1)&amp;" - "&amp;INDEX(Riferimenti!$BB$2:$BB$41,1),1,FIND(" ","A"&amp;MID('Output Progetto'!B395&amp;" - "&amp;'Output Progetto'!D395,1,FIND(".",'Output Progetto'!B395&amp;" - "&amp;'Output Progetto'!D395)-1)&amp;" - "&amp;INDEX(Riferimenti!$BB$2:$BB$41,1))-1),Riferimenti!$BZ$2:$CE$41,3,0),1,2)="LT",FALSE,TRUE)</f>
        <v>1</v>
      </c>
    </row>
    <row r="396" spans="2:23" ht="12.75" x14ac:dyDescent="0.2">
      <c r="B396" s="42"/>
      <c r="C396" s="42"/>
      <c r="D396" s="42"/>
      <c r="E396" s="64"/>
      <c r="F396" s="64"/>
      <c r="G396" s="42"/>
      <c r="P396" s="2" t="str">
        <f ca="1">IF(S396="Attività","Obiettivi generali",VLOOKUP(MID(S396,1,FIND(" ",S396)-1),Riferimenti!$BZ$2:$CE$41,5,0))</f>
        <v>Obiettivi generali</v>
      </c>
      <c r="Q396" s="2" t="str">
        <f ca="1">IF(S396="Attività","Obiettivi operativi",VLOOKUP(MID(S396,1,FIND(" ",S396)-1),Riferimenti!$BZ$2:$CE$41,6,0))</f>
        <v>Obiettivi operativi</v>
      </c>
      <c r="R396" s="2" t="str">
        <f ca="1">IF(S396="Attività","Linee Intervento",VLOOKUP(MID(S396,1,FIND(" ",S396)-1),Riferimenti!$BZ$2:$CE$41,3,0))</f>
        <v>Linee Intervento</v>
      </c>
      <c r="S396" s="2" t="str">
        <f ca="1">IF(T396="Output","Attività","A"&amp;MID(T396,1,FIND(".",T396)-1)&amp;" - "&amp;INDEX(Riferimenti!$BB$2:$BB$41,V396))</f>
        <v>Attività</v>
      </c>
      <c r="T396" s="2" t="str">
        <f ca="1">IF(OR(W396=FALSE,'Output Progetto'!U396=TRUE),"Output",'Output Progetto'!B396&amp;" - "&amp;'Output Progetto'!D396)</f>
        <v>Output</v>
      </c>
      <c r="U396" s="2" t="str">
        <f ca="1">IF(S396="Attività","Risultato Atteso",VLOOKUP(MID(S396,1,FIND(" ",S396)-1),Riferimenti!$BZ$2:$CE$41,4,0))</f>
        <v>Risultato Atteso</v>
      </c>
      <c r="V396" s="2">
        <f t="shared" si="6"/>
        <v>33</v>
      </c>
      <c r="W396" s="2" t="b">
        <f ca="1">IF(MID(VLOOKUP(MID("A"&amp;MID('Output Progetto'!B396&amp;" - "&amp;'Output Progetto'!D396,1,FIND(".",'Output Progetto'!B396&amp;" - "&amp;'Output Progetto'!D396)-1)&amp;" - "&amp;INDEX(Riferimenti!$BB$2:$BB$41,1),1,FIND(" ","A"&amp;MID('Output Progetto'!B396&amp;" - "&amp;'Output Progetto'!D396,1,FIND(".",'Output Progetto'!B396&amp;" - "&amp;'Output Progetto'!D396)-1)&amp;" - "&amp;INDEX(Riferimenti!$BB$2:$BB$41,1))-1),Riferimenti!$BZ$2:$CE$41,3,0),1,2)="LT",FALSE,TRUE)</f>
        <v>1</v>
      </c>
    </row>
    <row r="397" spans="2:23" ht="12.75" x14ac:dyDescent="0.2">
      <c r="B397" s="42"/>
      <c r="C397" s="42"/>
      <c r="D397" s="42"/>
      <c r="E397" s="64"/>
      <c r="F397" s="64"/>
      <c r="G397" s="42"/>
      <c r="P397" s="2" t="str">
        <f ca="1">IF(S397="Attività","Obiettivi generali",VLOOKUP(MID(S397,1,FIND(" ",S397)-1),Riferimenti!$BZ$2:$CE$41,5,0))</f>
        <v>Obiettivi generali</v>
      </c>
      <c r="Q397" s="2" t="str">
        <f ca="1">IF(S397="Attività","Obiettivi operativi",VLOOKUP(MID(S397,1,FIND(" ",S397)-1),Riferimenti!$BZ$2:$CE$41,6,0))</f>
        <v>Obiettivi operativi</v>
      </c>
      <c r="R397" s="2" t="str">
        <f ca="1">IF(S397="Attività","Linee Intervento",VLOOKUP(MID(S397,1,FIND(" ",S397)-1),Riferimenti!$BZ$2:$CE$41,3,0))</f>
        <v>Linee Intervento</v>
      </c>
      <c r="S397" s="2" t="str">
        <f ca="1">IF(T397="Output","Attività","A"&amp;MID(T397,1,FIND(".",T397)-1)&amp;" - "&amp;INDEX(Riferimenti!$BB$2:$BB$41,V397))</f>
        <v>Attività</v>
      </c>
      <c r="T397" s="2" t="str">
        <f ca="1">IF(OR(W397=FALSE,'Output Progetto'!U397=TRUE),"Output",'Output Progetto'!B397&amp;" - "&amp;'Output Progetto'!D397)</f>
        <v>Output</v>
      </c>
      <c r="U397" s="2" t="str">
        <f ca="1">IF(S397="Attività","Risultato Atteso",VLOOKUP(MID(S397,1,FIND(" ",S397)-1),Riferimenti!$BZ$2:$CE$41,4,0))</f>
        <v>Risultato Atteso</v>
      </c>
      <c r="V397" s="2">
        <f t="shared" si="6"/>
        <v>33</v>
      </c>
      <c r="W397" s="2" t="b">
        <f ca="1">IF(MID(VLOOKUP(MID("A"&amp;MID('Output Progetto'!B397&amp;" - "&amp;'Output Progetto'!D397,1,FIND(".",'Output Progetto'!B397&amp;" - "&amp;'Output Progetto'!D397)-1)&amp;" - "&amp;INDEX(Riferimenti!$BB$2:$BB$41,1),1,FIND(" ","A"&amp;MID('Output Progetto'!B397&amp;" - "&amp;'Output Progetto'!D397,1,FIND(".",'Output Progetto'!B397&amp;" - "&amp;'Output Progetto'!D397)-1)&amp;" - "&amp;INDEX(Riferimenti!$BB$2:$BB$41,1))-1),Riferimenti!$BZ$2:$CE$41,3,0),1,2)="LT",FALSE,TRUE)</f>
        <v>1</v>
      </c>
    </row>
    <row r="398" spans="2:23" ht="12.75" x14ac:dyDescent="0.2">
      <c r="B398" s="42"/>
      <c r="C398" s="42"/>
      <c r="D398" s="42"/>
      <c r="E398" s="64"/>
      <c r="F398" s="64"/>
      <c r="G398" s="42"/>
      <c r="P398" s="2" t="str">
        <f ca="1">IF(S398="Attività","Obiettivi generali",VLOOKUP(MID(S398,1,FIND(" ",S398)-1),Riferimenti!$BZ$2:$CE$41,5,0))</f>
        <v>Obiettivi generali</v>
      </c>
      <c r="Q398" s="2" t="str">
        <f ca="1">IF(S398="Attività","Obiettivi operativi",VLOOKUP(MID(S398,1,FIND(" ",S398)-1),Riferimenti!$BZ$2:$CE$41,6,0))</f>
        <v>Obiettivi operativi</v>
      </c>
      <c r="R398" s="2" t="str">
        <f ca="1">IF(S398="Attività","Linee Intervento",VLOOKUP(MID(S398,1,FIND(" ",S398)-1),Riferimenti!$BZ$2:$CE$41,3,0))</f>
        <v>Linee Intervento</v>
      </c>
      <c r="S398" s="2" t="str">
        <f ca="1">IF(T398="Output","Attività","A"&amp;MID(T398,1,FIND(".",T398)-1)&amp;" - "&amp;INDEX(Riferimenti!$BB$2:$BB$41,V398))</f>
        <v>Attività</v>
      </c>
      <c r="T398" s="2" t="str">
        <f ca="1">IF(OR(W398=FALSE,'Output Progetto'!U398=TRUE),"Output",'Output Progetto'!B398&amp;" - "&amp;'Output Progetto'!D398)</f>
        <v>Output</v>
      </c>
      <c r="U398" s="2" t="str">
        <f ca="1">IF(S398="Attività","Risultato Atteso",VLOOKUP(MID(S398,1,FIND(" ",S398)-1),Riferimenti!$BZ$2:$CE$41,4,0))</f>
        <v>Risultato Atteso</v>
      </c>
      <c r="V398" s="2">
        <f t="shared" si="6"/>
        <v>33</v>
      </c>
      <c r="W398" s="2" t="b">
        <f ca="1">IF(MID(VLOOKUP(MID("A"&amp;MID('Output Progetto'!B398&amp;" - "&amp;'Output Progetto'!D398,1,FIND(".",'Output Progetto'!B398&amp;" - "&amp;'Output Progetto'!D398)-1)&amp;" - "&amp;INDEX(Riferimenti!$BB$2:$BB$41,1),1,FIND(" ","A"&amp;MID('Output Progetto'!B398&amp;" - "&amp;'Output Progetto'!D398,1,FIND(".",'Output Progetto'!B398&amp;" - "&amp;'Output Progetto'!D398)-1)&amp;" - "&amp;INDEX(Riferimenti!$BB$2:$BB$41,1))-1),Riferimenti!$BZ$2:$CE$41,3,0),1,2)="LT",FALSE,TRUE)</f>
        <v>1</v>
      </c>
    </row>
    <row r="399" spans="2:23" ht="12.75" x14ac:dyDescent="0.2">
      <c r="B399" s="42"/>
      <c r="C399" s="42"/>
      <c r="D399" s="42"/>
      <c r="E399" s="64"/>
      <c r="F399" s="64"/>
      <c r="G399" s="42"/>
      <c r="P399" s="2" t="str">
        <f ca="1">IF(S399="Attività","Obiettivi generali",VLOOKUP(MID(S399,1,FIND(" ",S399)-1),Riferimenti!$BZ$2:$CE$41,5,0))</f>
        <v>Obiettivi generali</v>
      </c>
      <c r="Q399" s="2" t="str">
        <f ca="1">IF(S399="Attività","Obiettivi operativi",VLOOKUP(MID(S399,1,FIND(" ",S399)-1),Riferimenti!$BZ$2:$CE$41,6,0))</f>
        <v>Obiettivi operativi</v>
      </c>
      <c r="R399" s="2" t="str">
        <f ca="1">IF(S399="Attività","Linee Intervento",VLOOKUP(MID(S399,1,FIND(" ",S399)-1),Riferimenti!$BZ$2:$CE$41,3,0))</f>
        <v>Linee Intervento</v>
      </c>
      <c r="S399" s="2" t="str">
        <f ca="1">IF(T399="Output","Attività","A"&amp;MID(T399,1,FIND(".",T399)-1)&amp;" - "&amp;INDEX(Riferimenti!$BB$2:$BB$41,V399))</f>
        <v>Attività</v>
      </c>
      <c r="T399" s="2" t="str">
        <f ca="1">IF(OR(W399=FALSE,'Output Progetto'!U399=TRUE),"Output",'Output Progetto'!B399&amp;" - "&amp;'Output Progetto'!D399)</f>
        <v>Output</v>
      </c>
      <c r="U399" s="2" t="str">
        <f ca="1">IF(S399="Attività","Risultato Atteso",VLOOKUP(MID(S399,1,FIND(" ",S399)-1),Riferimenti!$BZ$2:$CE$41,4,0))</f>
        <v>Risultato Atteso</v>
      </c>
      <c r="V399" s="2">
        <f t="shared" si="6"/>
        <v>33</v>
      </c>
      <c r="W399" s="2" t="b">
        <f ca="1">IF(MID(VLOOKUP(MID("A"&amp;MID('Output Progetto'!B399&amp;" - "&amp;'Output Progetto'!D399,1,FIND(".",'Output Progetto'!B399&amp;" - "&amp;'Output Progetto'!D399)-1)&amp;" - "&amp;INDEX(Riferimenti!$BB$2:$BB$41,1),1,FIND(" ","A"&amp;MID('Output Progetto'!B399&amp;" - "&amp;'Output Progetto'!D399,1,FIND(".",'Output Progetto'!B399&amp;" - "&amp;'Output Progetto'!D399)-1)&amp;" - "&amp;INDEX(Riferimenti!$BB$2:$BB$41,1))-1),Riferimenti!$BZ$2:$CE$41,3,0),1,2)="LT",FALSE,TRUE)</f>
        <v>1</v>
      </c>
    </row>
    <row r="400" spans="2:23" ht="12.75" x14ac:dyDescent="0.2">
      <c r="B400" s="42"/>
      <c r="C400" s="42"/>
      <c r="D400" s="42"/>
      <c r="E400" s="64"/>
      <c r="F400" s="64"/>
      <c r="G400" s="42"/>
      <c r="P400" s="2" t="str">
        <f ca="1">IF(S400="Attività","Obiettivi generali",VLOOKUP(MID(S400,1,FIND(" ",S400)-1),Riferimenti!$BZ$2:$CE$41,5,0))</f>
        <v>Obiettivi generali</v>
      </c>
      <c r="Q400" s="2" t="str">
        <f ca="1">IF(S400="Attività","Obiettivi operativi",VLOOKUP(MID(S400,1,FIND(" ",S400)-1),Riferimenti!$BZ$2:$CE$41,6,0))</f>
        <v>Obiettivi operativi</v>
      </c>
      <c r="R400" s="2" t="str">
        <f ca="1">IF(S400="Attività","Linee Intervento",VLOOKUP(MID(S400,1,FIND(" ",S400)-1),Riferimenti!$BZ$2:$CE$41,3,0))</f>
        <v>Linee Intervento</v>
      </c>
      <c r="S400" s="2" t="str">
        <f ca="1">IF(T400="Output","Attività","A"&amp;MID(T400,1,FIND(".",T400)-1)&amp;" - "&amp;INDEX(Riferimenti!$BB$2:$BB$41,V400))</f>
        <v>Attività</v>
      </c>
      <c r="T400" s="2" t="str">
        <f ca="1">IF(OR(W400=FALSE,'Output Progetto'!U400=TRUE),"Output",'Output Progetto'!B400&amp;" - "&amp;'Output Progetto'!D400)</f>
        <v>Output</v>
      </c>
      <c r="U400" s="2" t="str">
        <f ca="1">IF(S400="Attività","Risultato Atteso",VLOOKUP(MID(S400,1,FIND(" ",S400)-1),Riferimenti!$BZ$2:$CE$41,4,0))</f>
        <v>Risultato Atteso</v>
      </c>
      <c r="V400" s="2">
        <f t="shared" si="6"/>
        <v>33</v>
      </c>
      <c r="W400" s="2" t="b">
        <f ca="1">IF(MID(VLOOKUP(MID("A"&amp;MID('Output Progetto'!B400&amp;" - "&amp;'Output Progetto'!D400,1,FIND(".",'Output Progetto'!B400&amp;" - "&amp;'Output Progetto'!D400)-1)&amp;" - "&amp;INDEX(Riferimenti!$BB$2:$BB$41,1),1,FIND(" ","A"&amp;MID('Output Progetto'!B400&amp;" - "&amp;'Output Progetto'!D400,1,FIND(".",'Output Progetto'!B400&amp;" - "&amp;'Output Progetto'!D400)-1)&amp;" - "&amp;INDEX(Riferimenti!$BB$2:$BB$41,1))-1),Riferimenti!$BZ$2:$CE$41,3,0),1,2)="LT",FALSE,TRUE)</f>
        <v>1</v>
      </c>
    </row>
    <row r="401" spans="2:23" ht="12.75" x14ac:dyDescent="0.2">
      <c r="B401" s="42"/>
      <c r="C401" s="42"/>
      <c r="D401" s="42"/>
      <c r="E401" s="64"/>
      <c r="F401" s="64"/>
      <c r="G401" s="42"/>
      <c r="P401" s="2" t="str">
        <f ca="1">IF(S401="Attività","Obiettivi generali",VLOOKUP(MID(S401,1,FIND(" ",S401)-1),Riferimenti!$BZ$2:$CE$41,5,0))</f>
        <v>Obiettivi generali</v>
      </c>
      <c r="Q401" s="2" t="str">
        <f ca="1">IF(S401="Attività","Obiettivi operativi",VLOOKUP(MID(S401,1,FIND(" ",S401)-1),Riferimenti!$BZ$2:$CE$41,6,0))</f>
        <v>Obiettivi operativi</v>
      </c>
      <c r="R401" s="2" t="str">
        <f ca="1">IF(S401="Attività","Linee Intervento",VLOOKUP(MID(S401,1,FIND(" ",S401)-1),Riferimenti!$BZ$2:$CE$41,3,0))</f>
        <v>Linee Intervento</v>
      </c>
      <c r="S401" s="2" t="str">
        <f ca="1">IF(T401="Output","Attività","A"&amp;MID(T401,1,FIND(".",T401)-1)&amp;" - "&amp;INDEX(Riferimenti!$BB$2:$BB$41,V401))</f>
        <v>Attività</v>
      </c>
      <c r="T401" s="2" t="str">
        <f ca="1">IF(OR(W401=FALSE,'Output Progetto'!U401=TRUE),"Output",'Output Progetto'!B401&amp;" - "&amp;'Output Progetto'!D401)</f>
        <v>Output</v>
      </c>
      <c r="U401" s="2" t="str">
        <f ca="1">IF(S401="Attività","Risultato Atteso",VLOOKUP(MID(S401,1,FIND(" ",S401)-1),Riferimenti!$BZ$2:$CE$41,4,0))</f>
        <v>Risultato Atteso</v>
      </c>
      <c r="V401" s="2">
        <f t="shared" si="6"/>
        <v>33</v>
      </c>
      <c r="W401" s="2" t="b">
        <f ca="1">IF(MID(VLOOKUP(MID("A"&amp;MID('Output Progetto'!B401&amp;" - "&amp;'Output Progetto'!D401,1,FIND(".",'Output Progetto'!B401&amp;" - "&amp;'Output Progetto'!D401)-1)&amp;" - "&amp;INDEX(Riferimenti!$BB$2:$BB$41,1),1,FIND(" ","A"&amp;MID('Output Progetto'!B401&amp;" - "&amp;'Output Progetto'!D401,1,FIND(".",'Output Progetto'!B401&amp;" - "&amp;'Output Progetto'!D401)-1)&amp;" - "&amp;INDEX(Riferimenti!$BB$2:$BB$41,1))-1),Riferimenti!$BZ$2:$CE$41,3,0),1,2)="LT",FALSE,TRUE)</f>
        <v>1</v>
      </c>
    </row>
    <row r="402" spans="2:23" ht="12.75" x14ac:dyDescent="0.2">
      <c r="B402" s="42"/>
      <c r="C402" s="42"/>
      <c r="D402" s="42"/>
      <c r="E402" s="64"/>
      <c r="F402" s="64"/>
      <c r="G402" s="42"/>
      <c r="P402" s="2" t="str">
        <f ca="1">IF(S402="Attività","Obiettivi generali",VLOOKUP(MID(S402,1,FIND(" ",S402)-1),Riferimenti!$BZ$2:$CE$41,5,0))</f>
        <v>Obiettivi generali</v>
      </c>
      <c r="Q402" s="2" t="str">
        <f ca="1">IF(S402="Attività","Obiettivi operativi",VLOOKUP(MID(S402,1,FIND(" ",S402)-1),Riferimenti!$BZ$2:$CE$41,6,0))</f>
        <v>Obiettivi operativi</v>
      </c>
      <c r="R402" s="2" t="str">
        <f ca="1">IF(S402="Attività","Linee Intervento",VLOOKUP(MID(S402,1,FIND(" ",S402)-1),Riferimenti!$BZ$2:$CE$41,3,0))</f>
        <v>Linee Intervento</v>
      </c>
      <c r="S402" s="2" t="str">
        <f ca="1">IF(T402="Output","Attività","A"&amp;MID(T402,1,FIND(".",T402)-1)&amp;" - "&amp;INDEX(Riferimenti!$BB$2:$BB$41,V402))</f>
        <v>Attività</v>
      </c>
      <c r="T402" s="2" t="str">
        <f ca="1">IF(OR(W402=FALSE,'Output Progetto'!U402=TRUE),"Output",'Output Progetto'!B402&amp;" - "&amp;'Output Progetto'!D402)</f>
        <v>Output</v>
      </c>
      <c r="U402" s="2" t="str">
        <f ca="1">IF(S402="Attività","Risultato Atteso",VLOOKUP(MID(S402,1,FIND(" ",S402)-1),Riferimenti!$BZ$2:$CE$41,4,0))</f>
        <v>Risultato Atteso</v>
      </c>
      <c r="V402" s="2">
        <f t="shared" si="6"/>
        <v>33</v>
      </c>
      <c r="W402" s="2" t="b">
        <f ca="1">IF(MID(VLOOKUP(MID("A"&amp;MID('Output Progetto'!B402&amp;" - "&amp;'Output Progetto'!D402,1,FIND(".",'Output Progetto'!B402&amp;" - "&amp;'Output Progetto'!D402)-1)&amp;" - "&amp;INDEX(Riferimenti!$BB$2:$BB$41,1),1,FIND(" ","A"&amp;MID('Output Progetto'!B402&amp;" - "&amp;'Output Progetto'!D402,1,FIND(".",'Output Progetto'!B402&amp;" - "&amp;'Output Progetto'!D402)-1)&amp;" - "&amp;INDEX(Riferimenti!$BB$2:$BB$41,1))-1),Riferimenti!$BZ$2:$CE$41,3,0),1,2)="LT",FALSE,TRUE)</f>
        <v>1</v>
      </c>
    </row>
    <row r="403" spans="2:23" ht="12.75" x14ac:dyDescent="0.2">
      <c r="B403" s="42"/>
      <c r="C403" s="42"/>
      <c r="D403" s="42"/>
      <c r="E403" s="64"/>
      <c r="F403" s="64"/>
      <c r="G403" s="42"/>
      <c r="P403" s="2" t="str">
        <f ca="1">IF(S403="Attività","Obiettivi generali",VLOOKUP(MID(S403,1,FIND(" ",S403)-1),Riferimenti!$BZ$2:$CE$41,5,0))</f>
        <v>Obiettivi generali</v>
      </c>
      <c r="Q403" s="2" t="str">
        <f ca="1">IF(S403="Attività","Obiettivi operativi",VLOOKUP(MID(S403,1,FIND(" ",S403)-1),Riferimenti!$BZ$2:$CE$41,6,0))</f>
        <v>Obiettivi operativi</v>
      </c>
      <c r="R403" s="2" t="str">
        <f ca="1">IF(S403="Attività","Linee Intervento",VLOOKUP(MID(S403,1,FIND(" ",S403)-1),Riferimenti!$BZ$2:$CE$41,3,0))</f>
        <v>Linee Intervento</v>
      </c>
      <c r="S403" s="2" t="str">
        <f ca="1">IF(T403="Output","Attività","A"&amp;MID(T403,1,FIND(".",T403)-1)&amp;" - "&amp;INDEX(Riferimenti!$BB$2:$BB$41,V403))</f>
        <v>Attività</v>
      </c>
      <c r="T403" s="2" t="str">
        <f ca="1">IF(OR(W403=FALSE,'Output Progetto'!U403=TRUE),"Output",'Output Progetto'!B403&amp;" - "&amp;'Output Progetto'!D403)</f>
        <v>Output</v>
      </c>
      <c r="U403" s="2" t="str">
        <f ca="1">IF(S403="Attività","Risultato Atteso",VLOOKUP(MID(S403,1,FIND(" ",S403)-1),Riferimenti!$BZ$2:$CE$41,4,0))</f>
        <v>Risultato Atteso</v>
      </c>
      <c r="V403" s="2">
        <f t="shared" si="6"/>
        <v>33</v>
      </c>
      <c r="W403" s="2" t="b">
        <f ca="1">IF(MID(VLOOKUP(MID("A"&amp;MID('Output Progetto'!B403&amp;" - "&amp;'Output Progetto'!D403,1,FIND(".",'Output Progetto'!B403&amp;" - "&amp;'Output Progetto'!D403)-1)&amp;" - "&amp;INDEX(Riferimenti!$BB$2:$BB$41,1),1,FIND(" ","A"&amp;MID('Output Progetto'!B403&amp;" - "&amp;'Output Progetto'!D403,1,FIND(".",'Output Progetto'!B403&amp;" - "&amp;'Output Progetto'!D403)-1)&amp;" - "&amp;INDEX(Riferimenti!$BB$2:$BB$41,1))-1),Riferimenti!$BZ$2:$CE$41,3,0),1,2)="LT",FALSE,TRUE)</f>
        <v>1</v>
      </c>
    </row>
    <row r="404" spans="2:23" ht="12.75" x14ac:dyDescent="0.2">
      <c r="B404" s="42"/>
      <c r="C404" s="42"/>
      <c r="D404" s="42"/>
      <c r="E404" s="64"/>
      <c r="F404" s="64"/>
      <c r="G404" s="42"/>
      <c r="P404" s="2" t="str">
        <f ca="1">IF(S404="Attività","Obiettivi generali",VLOOKUP(MID(S404,1,FIND(" ",S404)-1),Riferimenti!$BZ$2:$CE$41,5,0))</f>
        <v>Obiettivi generali</v>
      </c>
      <c r="Q404" s="2" t="str">
        <f ca="1">IF(S404="Attività","Obiettivi operativi",VLOOKUP(MID(S404,1,FIND(" ",S404)-1),Riferimenti!$BZ$2:$CE$41,6,0))</f>
        <v>Obiettivi operativi</v>
      </c>
      <c r="R404" s="2" t="str">
        <f ca="1">IF(S404="Attività","Linee Intervento",VLOOKUP(MID(S404,1,FIND(" ",S404)-1),Riferimenti!$BZ$2:$CE$41,3,0))</f>
        <v>Linee Intervento</v>
      </c>
      <c r="S404" s="2" t="str">
        <f ca="1">IF(T404="Output","Attività","A"&amp;MID(T404,1,FIND(".",T404)-1)&amp;" - "&amp;INDEX(Riferimenti!$BB$2:$BB$41,V404))</f>
        <v>Attività</v>
      </c>
      <c r="T404" s="2" t="str">
        <f ca="1">IF(OR(W404=FALSE,'Output Progetto'!U404=TRUE),"Output",'Output Progetto'!B404&amp;" - "&amp;'Output Progetto'!D404)</f>
        <v>Output</v>
      </c>
      <c r="U404" s="2" t="str">
        <f ca="1">IF(S404="Attività","Risultato Atteso",VLOOKUP(MID(S404,1,FIND(" ",S404)-1),Riferimenti!$BZ$2:$CE$41,4,0))</f>
        <v>Risultato Atteso</v>
      </c>
      <c r="V404" s="2">
        <f t="shared" si="6"/>
        <v>34</v>
      </c>
      <c r="W404" s="2" t="b">
        <f ca="1">IF(MID(VLOOKUP(MID("A"&amp;MID('Output Progetto'!B404&amp;" - "&amp;'Output Progetto'!D404,1,FIND(".",'Output Progetto'!B404&amp;" - "&amp;'Output Progetto'!D404)-1)&amp;" - "&amp;INDEX(Riferimenti!$BB$2:$BB$41,1),1,FIND(" ","A"&amp;MID('Output Progetto'!B404&amp;" - "&amp;'Output Progetto'!D404,1,FIND(".",'Output Progetto'!B404&amp;" - "&amp;'Output Progetto'!D404)-1)&amp;" - "&amp;INDEX(Riferimenti!$BB$2:$BB$41,1))-1),Riferimenti!$BZ$2:$CE$41,3,0),1,2)="LT",FALSE,TRUE)</f>
        <v>1</v>
      </c>
    </row>
    <row r="405" spans="2:23" ht="12.75" x14ac:dyDescent="0.2">
      <c r="B405" s="42"/>
      <c r="C405" s="42"/>
      <c r="D405" s="42"/>
      <c r="E405" s="64"/>
      <c r="F405" s="64"/>
      <c r="G405" s="42"/>
      <c r="P405" s="2" t="str">
        <f ca="1">IF(S405="Attività","Obiettivi generali",VLOOKUP(MID(S405,1,FIND(" ",S405)-1),Riferimenti!$BZ$2:$CE$41,5,0))</f>
        <v>Obiettivi generali</v>
      </c>
      <c r="Q405" s="2" t="str">
        <f ca="1">IF(S405="Attività","Obiettivi operativi",VLOOKUP(MID(S405,1,FIND(" ",S405)-1),Riferimenti!$BZ$2:$CE$41,6,0))</f>
        <v>Obiettivi operativi</v>
      </c>
      <c r="R405" s="2" t="str">
        <f ca="1">IF(S405="Attività","Linee Intervento",VLOOKUP(MID(S405,1,FIND(" ",S405)-1),Riferimenti!$BZ$2:$CE$41,3,0))</f>
        <v>Linee Intervento</v>
      </c>
      <c r="S405" s="2" t="str">
        <f ca="1">IF(T405="Output","Attività","A"&amp;MID(T405,1,FIND(".",T405)-1)&amp;" - "&amp;INDEX(Riferimenti!$BB$2:$BB$41,V405))</f>
        <v>Attività</v>
      </c>
      <c r="T405" s="2" t="str">
        <f ca="1">IF(OR(W405=FALSE,'Output Progetto'!U405=TRUE),"Output",'Output Progetto'!B405&amp;" - "&amp;'Output Progetto'!D405)</f>
        <v>Output</v>
      </c>
      <c r="U405" s="2" t="str">
        <f ca="1">IF(S405="Attività","Risultato Atteso",VLOOKUP(MID(S405,1,FIND(" ",S405)-1),Riferimenti!$BZ$2:$CE$41,4,0))</f>
        <v>Risultato Atteso</v>
      </c>
      <c r="V405" s="2">
        <f t="shared" ref="V405:V468" si="7">V393+1</f>
        <v>34</v>
      </c>
      <c r="W405" s="2" t="b">
        <f ca="1">IF(MID(VLOOKUP(MID("A"&amp;MID('Output Progetto'!B405&amp;" - "&amp;'Output Progetto'!D405,1,FIND(".",'Output Progetto'!B405&amp;" - "&amp;'Output Progetto'!D405)-1)&amp;" - "&amp;INDEX(Riferimenti!$BB$2:$BB$41,1),1,FIND(" ","A"&amp;MID('Output Progetto'!B405&amp;" - "&amp;'Output Progetto'!D405,1,FIND(".",'Output Progetto'!B405&amp;" - "&amp;'Output Progetto'!D405)-1)&amp;" - "&amp;INDEX(Riferimenti!$BB$2:$BB$41,1))-1),Riferimenti!$BZ$2:$CE$41,3,0),1,2)="LT",FALSE,TRUE)</f>
        <v>1</v>
      </c>
    </row>
    <row r="406" spans="2:23" ht="12.75" x14ac:dyDescent="0.2">
      <c r="B406" s="42"/>
      <c r="C406" s="42"/>
      <c r="D406" s="42"/>
      <c r="E406" s="64"/>
      <c r="F406" s="64"/>
      <c r="G406" s="42"/>
      <c r="P406" s="2" t="str">
        <f ca="1">IF(S406="Attività","Obiettivi generali",VLOOKUP(MID(S406,1,FIND(" ",S406)-1),Riferimenti!$BZ$2:$CE$41,5,0))</f>
        <v>Obiettivi generali</v>
      </c>
      <c r="Q406" s="2" t="str">
        <f ca="1">IF(S406="Attività","Obiettivi operativi",VLOOKUP(MID(S406,1,FIND(" ",S406)-1),Riferimenti!$BZ$2:$CE$41,6,0))</f>
        <v>Obiettivi operativi</v>
      </c>
      <c r="R406" s="2" t="str">
        <f ca="1">IF(S406="Attività","Linee Intervento",VLOOKUP(MID(S406,1,FIND(" ",S406)-1),Riferimenti!$BZ$2:$CE$41,3,0))</f>
        <v>Linee Intervento</v>
      </c>
      <c r="S406" s="2" t="str">
        <f ca="1">IF(T406="Output","Attività","A"&amp;MID(T406,1,FIND(".",T406)-1)&amp;" - "&amp;INDEX(Riferimenti!$BB$2:$BB$41,V406))</f>
        <v>Attività</v>
      </c>
      <c r="T406" s="2" t="str">
        <f ca="1">IF(OR(W406=FALSE,'Output Progetto'!U406=TRUE),"Output",'Output Progetto'!B406&amp;" - "&amp;'Output Progetto'!D406)</f>
        <v>Output</v>
      </c>
      <c r="U406" s="2" t="str">
        <f ca="1">IF(S406="Attività","Risultato Atteso",VLOOKUP(MID(S406,1,FIND(" ",S406)-1),Riferimenti!$BZ$2:$CE$41,4,0))</f>
        <v>Risultato Atteso</v>
      </c>
      <c r="V406" s="2">
        <f t="shared" si="7"/>
        <v>34</v>
      </c>
      <c r="W406" s="2" t="b">
        <f ca="1">IF(MID(VLOOKUP(MID("A"&amp;MID('Output Progetto'!B406&amp;" - "&amp;'Output Progetto'!D406,1,FIND(".",'Output Progetto'!B406&amp;" - "&amp;'Output Progetto'!D406)-1)&amp;" - "&amp;INDEX(Riferimenti!$BB$2:$BB$41,1),1,FIND(" ","A"&amp;MID('Output Progetto'!B406&amp;" - "&amp;'Output Progetto'!D406,1,FIND(".",'Output Progetto'!B406&amp;" - "&amp;'Output Progetto'!D406)-1)&amp;" - "&amp;INDEX(Riferimenti!$BB$2:$BB$41,1))-1),Riferimenti!$BZ$2:$CE$41,3,0),1,2)="LT",FALSE,TRUE)</f>
        <v>1</v>
      </c>
    </row>
    <row r="407" spans="2:23" ht="12.75" x14ac:dyDescent="0.2">
      <c r="B407" s="42"/>
      <c r="C407" s="42"/>
      <c r="D407" s="42"/>
      <c r="E407" s="64"/>
      <c r="F407" s="64"/>
      <c r="G407" s="42"/>
      <c r="P407" s="2" t="str">
        <f ca="1">IF(S407="Attività","Obiettivi generali",VLOOKUP(MID(S407,1,FIND(" ",S407)-1),Riferimenti!$BZ$2:$CE$41,5,0))</f>
        <v>Obiettivi generali</v>
      </c>
      <c r="Q407" s="2" t="str">
        <f ca="1">IF(S407="Attività","Obiettivi operativi",VLOOKUP(MID(S407,1,FIND(" ",S407)-1),Riferimenti!$BZ$2:$CE$41,6,0))</f>
        <v>Obiettivi operativi</v>
      </c>
      <c r="R407" s="2" t="str">
        <f ca="1">IF(S407="Attività","Linee Intervento",VLOOKUP(MID(S407,1,FIND(" ",S407)-1),Riferimenti!$BZ$2:$CE$41,3,0))</f>
        <v>Linee Intervento</v>
      </c>
      <c r="S407" s="2" t="str">
        <f ca="1">IF(T407="Output","Attività","A"&amp;MID(T407,1,FIND(".",T407)-1)&amp;" - "&amp;INDEX(Riferimenti!$BB$2:$BB$41,V407))</f>
        <v>Attività</v>
      </c>
      <c r="T407" s="2" t="str">
        <f ca="1">IF(OR(W407=FALSE,'Output Progetto'!U407=TRUE),"Output",'Output Progetto'!B407&amp;" - "&amp;'Output Progetto'!D407)</f>
        <v>Output</v>
      </c>
      <c r="U407" s="2" t="str">
        <f ca="1">IF(S407="Attività","Risultato Atteso",VLOOKUP(MID(S407,1,FIND(" ",S407)-1),Riferimenti!$BZ$2:$CE$41,4,0))</f>
        <v>Risultato Atteso</v>
      </c>
      <c r="V407" s="2">
        <f t="shared" si="7"/>
        <v>34</v>
      </c>
      <c r="W407" s="2" t="b">
        <f ca="1">IF(MID(VLOOKUP(MID("A"&amp;MID('Output Progetto'!B407&amp;" - "&amp;'Output Progetto'!D407,1,FIND(".",'Output Progetto'!B407&amp;" - "&amp;'Output Progetto'!D407)-1)&amp;" - "&amp;INDEX(Riferimenti!$BB$2:$BB$41,1),1,FIND(" ","A"&amp;MID('Output Progetto'!B407&amp;" - "&amp;'Output Progetto'!D407,1,FIND(".",'Output Progetto'!B407&amp;" - "&amp;'Output Progetto'!D407)-1)&amp;" - "&amp;INDEX(Riferimenti!$BB$2:$BB$41,1))-1),Riferimenti!$BZ$2:$CE$41,3,0),1,2)="LT",FALSE,TRUE)</f>
        <v>1</v>
      </c>
    </row>
    <row r="408" spans="2:23" ht="12.75" x14ac:dyDescent="0.2">
      <c r="B408" s="42"/>
      <c r="C408" s="42"/>
      <c r="D408" s="42"/>
      <c r="E408" s="64"/>
      <c r="F408" s="64"/>
      <c r="G408" s="42"/>
      <c r="P408" s="2" t="str">
        <f ca="1">IF(S408="Attività","Obiettivi generali",VLOOKUP(MID(S408,1,FIND(" ",S408)-1),Riferimenti!$BZ$2:$CE$41,5,0))</f>
        <v>Obiettivi generali</v>
      </c>
      <c r="Q408" s="2" t="str">
        <f ca="1">IF(S408="Attività","Obiettivi operativi",VLOOKUP(MID(S408,1,FIND(" ",S408)-1),Riferimenti!$BZ$2:$CE$41,6,0))</f>
        <v>Obiettivi operativi</v>
      </c>
      <c r="R408" s="2" t="str">
        <f ca="1">IF(S408="Attività","Linee Intervento",VLOOKUP(MID(S408,1,FIND(" ",S408)-1),Riferimenti!$BZ$2:$CE$41,3,0))</f>
        <v>Linee Intervento</v>
      </c>
      <c r="S408" s="2" t="str">
        <f ca="1">IF(T408="Output","Attività","A"&amp;MID(T408,1,FIND(".",T408)-1)&amp;" - "&amp;INDEX(Riferimenti!$BB$2:$BB$41,V408))</f>
        <v>Attività</v>
      </c>
      <c r="T408" s="2" t="str">
        <f ca="1">IF(OR(W408=FALSE,'Output Progetto'!U408=TRUE),"Output",'Output Progetto'!B408&amp;" - "&amp;'Output Progetto'!D408)</f>
        <v>Output</v>
      </c>
      <c r="U408" s="2" t="str">
        <f ca="1">IF(S408="Attività","Risultato Atteso",VLOOKUP(MID(S408,1,FIND(" ",S408)-1),Riferimenti!$BZ$2:$CE$41,4,0))</f>
        <v>Risultato Atteso</v>
      </c>
      <c r="V408" s="2">
        <f t="shared" si="7"/>
        <v>34</v>
      </c>
      <c r="W408" s="2" t="b">
        <f ca="1">IF(MID(VLOOKUP(MID("A"&amp;MID('Output Progetto'!B408&amp;" - "&amp;'Output Progetto'!D408,1,FIND(".",'Output Progetto'!B408&amp;" - "&amp;'Output Progetto'!D408)-1)&amp;" - "&amp;INDEX(Riferimenti!$BB$2:$BB$41,1),1,FIND(" ","A"&amp;MID('Output Progetto'!B408&amp;" - "&amp;'Output Progetto'!D408,1,FIND(".",'Output Progetto'!B408&amp;" - "&amp;'Output Progetto'!D408)-1)&amp;" - "&amp;INDEX(Riferimenti!$BB$2:$BB$41,1))-1),Riferimenti!$BZ$2:$CE$41,3,0),1,2)="LT",FALSE,TRUE)</f>
        <v>1</v>
      </c>
    </row>
    <row r="409" spans="2:23" ht="12.75" x14ac:dyDescent="0.2">
      <c r="B409" s="42"/>
      <c r="C409" s="42"/>
      <c r="D409" s="42"/>
      <c r="E409" s="64"/>
      <c r="F409" s="64"/>
      <c r="G409" s="42"/>
      <c r="P409" s="2" t="str">
        <f ca="1">IF(S409="Attività","Obiettivi generali",VLOOKUP(MID(S409,1,FIND(" ",S409)-1),Riferimenti!$BZ$2:$CE$41,5,0))</f>
        <v>Obiettivi generali</v>
      </c>
      <c r="Q409" s="2" t="str">
        <f ca="1">IF(S409="Attività","Obiettivi operativi",VLOOKUP(MID(S409,1,FIND(" ",S409)-1),Riferimenti!$BZ$2:$CE$41,6,0))</f>
        <v>Obiettivi operativi</v>
      </c>
      <c r="R409" s="2" t="str">
        <f ca="1">IF(S409="Attività","Linee Intervento",VLOOKUP(MID(S409,1,FIND(" ",S409)-1),Riferimenti!$BZ$2:$CE$41,3,0))</f>
        <v>Linee Intervento</v>
      </c>
      <c r="S409" s="2" t="str">
        <f ca="1">IF(T409="Output","Attività","A"&amp;MID(T409,1,FIND(".",T409)-1)&amp;" - "&amp;INDEX(Riferimenti!$BB$2:$BB$41,V409))</f>
        <v>Attività</v>
      </c>
      <c r="T409" s="2" t="str">
        <f ca="1">IF(OR(W409=FALSE,'Output Progetto'!U409=TRUE),"Output",'Output Progetto'!B409&amp;" - "&amp;'Output Progetto'!D409)</f>
        <v>Output</v>
      </c>
      <c r="U409" s="2" t="str">
        <f ca="1">IF(S409="Attività","Risultato Atteso",VLOOKUP(MID(S409,1,FIND(" ",S409)-1),Riferimenti!$BZ$2:$CE$41,4,0))</f>
        <v>Risultato Atteso</v>
      </c>
      <c r="V409" s="2">
        <f t="shared" si="7"/>
        <v>34</v>
      </c>
      <c r="W409" s="2" t="b">
        <f ca="1">IF(MID(VLOOKUP(MID("A"&amp;MID('Output Progetto'!B409&amp;" - "&amp;'Output Progetto'!D409,1,FIND(".",'Output Progetto'!B409&amp;" - "&amp;'Output Progetto'!D409)-1)&amp;" - "&amp;INDEX(Riferimenti!$BB$2:$BB$41,1),1,FIND(" ","A"&amp;MID('Output Progetto'!B409&amp;" - "&amp;'Output Progetto'!D409,1,FIND(".",'Output Progetto'!B409&amp;" - "&amp;'Output Progetto'!D409)-1)&amp;" - "&amp;INDEX(Riferimenti!$BB$2:$BB$41,1))-1),Riferimenti!$BZ$2:$CE$41,3,0),1,2)="LT",FALSE,TRUE)</f>
        <v>1</v>
      </c>
    </row>
    <row r="410" spans="2:23" ht="12.75" x14ac:dyDescent="0.2">
      <c r="B410" s="42"/>
      <c r="C410" s="42"/>
      <c r="D410" s="42"/>
      <c r="E410" s="64"/>
      <c r="F410" s="64"/>
      <c r="G410" s="42"/>
      <c r="P410" s="2" t="str">
        <f ca="1">IF(S410="Attività","Obiettivi generali",VLOOKUP(MID(S410,1,FIND(" ",S410)-1),Riferimenti!$BZ$2:$CE$41,5,0))</f>
        <v>Obiettivi generali</v>
      </c>
      <c r="Q410" s="2" t="str">
        <f ca="1">IF(S410="Attività","Obiettivi operativi",VLOOKUP(MID(S410,1,FIND(" ",S410)-1),Riferimenti!$BZ$2:$CE$41,6,0))</f>
        <v>Obiettivi operativi</v>
      </c>
      <c r="R410" s="2" t="str">
        <f ca="1">IF(S410="Attività","Linee Intervento",VLOOKUP(MID(S410,1,FIND(" ",S410)-1),Riferimenti!$BZ$2:$CE$41,3,0))</f>
        <v>Linee Intervento</v>
      </c>
      <c r="S410" s="2" t="str">
        <f ca="1">IF(T410="Output","Attività","A"&amp;MID(T410,1,FIND(".",T410)-1)&amp;" - "&amp;INDEX(Riferimenti!$BB$2:$BB$41,V410))</f>
        <v>Attività</v>
      </c>
      <c r="T410" s="2" t="str">
        <f ca="1">IF(OR(W410=FALSE,'Output Progetto'!U410=TRUE),"Output",'Output Progetto'!B410&amp;" - "&amp;'Output Progetto'!D410)</f>
        <v>Output</v>
      </c>
      <c r="U410" s="2" t="str">
        <f ca="1">IF(S410="Attività","Risultato Atteso",VLOOKUP(MID(S410,1,FIND(" ",S410)-1),Riferimenti!$BZ$2:$CE$41,4,0))</f>
        <v>Risultato Atteso</v>
      </c>
      <c r="V410" s="2">
        <f t="shared" si="7"/>
        <v>34</v>
      </c>
      <c r="W410" s="2" t="b">
        <f ca="1">IF(MID(VLOOKUP(MID("A"&amp;MID('Output Progetto'!B410&amp;" - "&amp;'Output Progetto'!D410,1,FIND(".",'Output Progetto'!B410&amp;" - "&amp;'Output Progetto'!D410)-1)&amp;" - "&amp;INDEX(Riferimenti!$BB$2:$BB$41,1),1,FIND(" ","A"&amp;MID('Output Progetto'!B410&amp;" - "&amp;'Output Progetto'!D410,1,FIND(".",'Output Progetto'!B410&amp;" - "&amp;'Output Progetto'!D410)-1)&amp;" - "&amp;INDEX(Riferimenti!$BB$2:$BB$41,1))-1),Riferimenti!$BZ$2:$CE$41,3,0),1,2)="LT",FALSE,TRUE)</f>
        <v>1</v>
      </c>
    </row>
    <row r="411" spans="2:23" ht="12.75" x14ac:dyDescent="0.2">
      <c r="B411" s="42"/>
      <c r="C411" s="42"/>
      <c r="D411" s="42"/>
      <c r="E411" s="64"/>
      <c r="F411" s="64"/>
      <c r="G411" s="42"/>
      <c r="P411" s="2" t="str">
        <f ca="1">IF(S411="Attività","Obiettivi generali",VLOOKUP(MID(S411,1,FIND(" ",S411)-1),Riferimenti!$BZ$2:$CE$41,5,0))</f>
        <v>Obiettivi generali</v>
      </c>
      <c r="Q411" s="2" t="str">
        <f ca="1">IF(S411="Attività","Obiettivi operativi",VLOOKUP(MID(S411,1,FIND(" ",S411)-1),Riferimenti!$BZ$2:$CE$41,6,0))</f>
        <v>Obiettivi operativi</v>
      </c>
      <c r="R411" s="2" t="str">
        <f ca="1">IF(S411="Attività","Linee Intervento",VLOOKUP(MID(S411,1,FIND(" ",S411)-1),Riferimenti!$BZ$2:$CE$41,3,0))</f>
        <v>Linee Intervento</v>
      </c>
      <c r="S411" s="2" t="str">
        <f ca="1">IF(T411="Output","Attività","A"&amp;MID(T411,1,FIND(".",T411)-1)&amp;" - "&amp;INDEX(Riferimenti!$BB$2:$BB$41,V411))</f>
        <v>Attività</v>
      </c>
      <c r="T411" s="2" t="str">
        <f ca="1">IF(OR(W411=FALSE,'Output Progetto'!U411=TRUE),"Output",'Output Progetto'!B411&amp;" - "&amp;'Output Progetto'!D411)</f>
        <v>Output</v>
      </c>
      <c r="U411" s="2" t="str">
        <f ca="1">IF(S411="Attività","Risultato Atteso",VLOOKUP(MID(S411,1,FIND(" ",S411)-1),Riferimenti!$BZ$2:$CE$41,4,0))</f>
        <v>Risultato Atteso</v>
      </c>
      <c r="V411" s="2">
        <f t="shared" si="7"/>
        <v>34</v>
      </c>
      <c r="W411" s="2" t="b">
        <f ca="1">IF(MID(VLOOKUP(MID("A"&amp;MID('Output Progetto'!B411&amp;" - "&amp;'Output Progetto'!D411,1,FIND(".",'Output Progetto'!B411&amp;" - "&amp;'Output Progetto'!D411)-1)&amp;" - "&amp;INDEX(Riferimenti!$BB$2:$BB$41,1),1,FIND(" ","A"&amp;MID('Output Progetto'!B411&amp;" - "&amp;'Output Progetto'!D411,1,FIND(".",'Output Progetto'!B411&amp;" - "&amp;'Output Progetto'!D411)-1)&amp;" - "&amp;INDEX(Riferimenti!$BB$2:$BB$41,1))-1),Riferimenti!$BZ$2:$CE$41,3,0),1,2)="LT",FALSE,TRUE)</f>
        <v>1</v>
      </c>
    </row>
    <row r="412" spans="2:23" ht="12.75" x14ac:dyDescent="0.2">
      <c r="B412" s="42"/>
      <c r="C412" s="42"/>
      <c r="D412" s="42"/>
      <c r="E412" s="64"/>
      <c r="F412" s="64"/>
      <c r="G412" s="42"/>
      <c r="P412" s="2" t="str">
        <f ca="1">IF(S412="Attività","Obiettivi generali",VLOOKUP(MID(S412,1,FIND(" ",S412)-1),Riferimenti!$BZ$2:$CE$41,5,0))</f>
        <v>Obiettivi generali</v>
      </c>
      <c r="Q412" s="2" t="str">
        <f ca="1">IF(S412="Attività","Obiettivi operativi",VLOOKUP(MID(S412,1,FIND(" ",S412)-1),Riferimenti!$BZ$2:$CE$41,6,0))</f>
        <v>Obiettivi operativi</v>
      </c>
      <c r="R412" s="2" t="str">
        <f ca="1">IF(S412="Attività","Linee Intervento",VLOOKUP(MID(S412,1,FIND(" ",S412)-1),Riferimenti!$BZ$2:$CE$41,3,0))</f>
        <v>Linee Intervento</v>
      </c>
      <c r="S412" s="2" t="str">
        <f ca="1">IF(T412="Output","Attività","A"&amp;MID(T412,1,FIND(".",T412)-1)&amp;" - "&amp;INDEX(Riferimenti!$BB$2:$BB$41,V412))</f>
        <v>Attività</v>
      </c>
      <c r="T412" s="2" t="str">
        <f ca="1">IF(OR(W412=FALSE,'Output Progetto'!U412=TRUE),"Output",'Output Progetto'!B412&amp;" - "&amp;'Output Progetto'!D412)</f>
        <v>Output</v>
      </c>
      <c r="U412" s="2" t="str">
        <f ca="1">IF(S412="Attività","Risultato Atteso",VLOOKUP(MID(S412,1,FIND(" ",S412)-1),Riferimenti!$BZ$2:$CE$41,4,0))</f>
        <v>Risultato Atteso</v>
      </c>
      <c r="V412" s="2">
        <f t="shared" si="7"/>
        <v>34</v>
      </c>
      <c r="W412" s="2" t="b">
        <f ca="1">IF(MID(VLOOKUP(MID("A"&amp;MID('Output Progetto'!B412&amp;" - "&amp;'Output Progetto'!D412,1,FIND(".",'Output Progetto'!B412&amp;" - "&amp;'Output Progetto'!D412)-1)&amp;" - "&amp;INDEX(Riferimenti!$BB$2:$BB$41,1),1,FIND(" ","A"&amp;MID('Output Progetto'!B412&amp;" - "&amp;'Output Progetto'!D412,1,FIND(".",'Output Progetto'!B412&amp;" - "&amp;'Output Progetto'!D412)-1)&amp;" - "&amp;INDEX(Riferimenti!$BB$2:$BB$41,1))-1),Riferimenti!$BZ$2:$CE$41,3,0),1,2)="LT",FALSE,TRUE)</f>
        <v>1</v>
      </c>
    </row>
    <row r="413" spans="2:23" ht="12.75" x14ac:dyDescent="0.2">
      <c r="B413" s="42"/>
      <c r="C413" s="42"/>
      <c r="D413" s="42"/>
      <c r="E413" s="64"/>
      <c r="F413" s="64"/>
      <c r="G413" s="42"/>
      <c r="P413" s="2" t="str">
        <f ca="1">IF(S413="Attività","Obiettivi generali",VLOOKUP(MID(S413,1,FIND(" ",S413)-1),Riferimenti!$BZ$2:$CE$41,5,0))</f>
        <v>Obiettivi generali</v>
      </c>
      <c r="Q413" s="2" t="str">
        <f ca="1">IF(S413="Attività","Obiettivi operativi",VLOOKUP(MID(S413,1,FIND(" ",S413)-1),Riferimenti!$BZ$2:$CE$41,6,0))</f>
        <v>Obiettivi operativi</v>
      </c>
      <c r="R413" s="2" t="str">
        <f ca="1">IF(S413="Attività","Linee Intervento",VLOOKUP(MID(S413,1,FIND(" ",S413)-1),Riferimenti!$BZ$2:$CE$41,3,0))</f>
        <v>Linee Intervento</v>
      </c>
      <c r="S413" s="2" t="str">
        <f ca="1">IF(T413="Output","Attività","A"&amp;MID(T413,1,FIND(".",T413)-1)&amp;" - "&amp;INDEX(Riferimenti!$BB$2:$BB$41,V413))</f>
        <v>Attività</v>
      </c>
      <c r="T413" s="2" t="str">
        <f ca="1">IF(OR(W413=FALSE,'Output Progetto'!U413=TRUE),"Output",'Output Progetto'!B413&amp;" - "&amp;'Output Progetto'!D413)</f>
        <v>Output</v>
      </c>
      <c r="U413" s="2" t="str">
        <f ca="1">IF(S413="Attività","Risultato Atteso",VLOOKUP(MID(S413,1,FIND(" ",S413)-1),Riferimenti!$BZ$2:$CE$41,4,0))</f>
        <v>Risultato Atteso</v>
      </c>
      <c r="V413" s="2">
        <f t="shared" si="7"/>
        <v>34</v>
      </c>
      <c r="W413" s="2" t="b">
        <f ca="1">IF(MID(VLOOKUP(MID("A"&amp;MID('Output Progetto'!B413&amp;" - "&amp;'Output Progetto'!D413,1,FIND(".",'Output Progetto'!B413&amp;" - "&amp;'Output Progetto'!D413)-1)&amp;" - "&amp;INDEX(Riferimenti!$BB$2:$BB$41,1),1,FIND(" ","A"&amp;MID('Output Progetto'!B413&amp;" - "&amp;'Output Progetto'!D413,1,FIND(".",'Output Progetto'!B413&amp;" - "&amp;'Output Progetto'!D413)-1)&amp;" - "&amp;INDEX(Riferimenti!$BB$2:$BB$41,1))-1),Riferimenti!$BZ$2:$CE$41,3,0),1,2)="LT",FALSE,TRUE)</f>
        <v>1</v>
      </c>
    </row>
    <row r="414" spans="2:23" ht="12.75" x14ac:dyDescent="0.2">
      <c r="B414" s="42"/>
      <c r="C414" s="42"/>
      <c r="D414" s="42"/>
      <c r="E414" s="64"/>
      <c r="F414" s="64"/>
      <c r="G414" s="42"/>
      <c r="P414" s="2" t="str">
        <f ca="1">IF(S414="Attività","Obiettivi generali",VLOOKUP(MID(S414,1,FIND(" ",S414)-1),Riferimenti!$BZ$2:$CE$41,5,0))</f>
        <v>Obiettivi generali</v>
      </c>
      <c r="Q414" s="2" t="str">
        <f ca="1">IF(S414="Attività","Obiettivi operativi",VLOOKUP(MID(S414,1,FIND(" ",S414)-1),Riferimenti!$BZ$2:$CE$41,6,0))</f>
        <v>Obiettivi operativi</v>
      </c>
      <c r="R414" s="2" t="str">
        <f ca="1">IF(S414="Attività","Linee Intervento",VLOOKUP(MID(S414,1,FIND(" ",S414)-1),Riferimenti!$BZ$2:$CE$41,3,0))</f>
        <v>Linee Intervento</v>
      </c>
      <c r="S414" s="2" t="str">
        <f ca="1">IF(T414="Output","Attività","A"&amp;MID(T414,1,FIND(".",T414)-1)&amp;" - "&amp;INDEX(Riferimenti!$BB$2:$BB$41,V414))</f>
        <v>Attività</v>
      </c>
      <c r="T414" s="2" t="str">
        <f ca="1">IF(OR(W414=FALSE,'Output Progetto'!U414=TRUE),"Output",'Output Progetto'!B414&amp;" - "&amp;'Output Progetto'!D414)</f>
        <v>Output</v>
      </c>
      <c r="U414" s="2" t="str">
        <f ca="1">IF(S414="Attività","Risultato Atteso",VLOOKUP(MID(S414,1,FIND(" ",S414)-1),Riferimenti!$BZ$2:$CE$41,4,0))</f>
        <v>Risultato Atteso</v>
      </c>
      <c r="V414" s="2">
        <f t="shared" si="7"/>
        <v>34</v>
      </c>
      <c r="W414" s="2" t="b">
        <f ca="1">IF(MID(VLOOKUP(MID("A"&amp;MID('Output Progetto'!B414&amp;" - "&amp;'Output Progetto'!D414,1,FIND(".",'Output Progetto'!B414&amp;" - "&amp;'Output Progetto'!D414)-1)&amp;" - "&amp;INDEX(Riferimenti!$BB$2:$BB$41,1),1,FIND(" ","A"&amp;MID('Output Progetto'!B414&amp;" - "&amp;'Output Progetto'!D414,1,FIND(".",'Output Progetto'!B414&amp;" - "&amp;'Output Progetto'!D414)-1)&amp;" - "&amp;INDEX(Riferimenti!$BB$2:$BB$41,1))-1),Riferimenti!$BZ$2:$CE$41,3,0),1,2)="LT",FALSE,TRUE)</f>
        <v>1</v>
      </c>
    </row>
    <row r="415" spans="2:23" ht="12.75" x14ac:dyDescent="0.2">
      <c r="B415" s="42"/>
      <c r="C415" s="42"/>
      <c r="D415" s="42"/>
      <c r="E415" s="64"/>
      <c r="F415" s="64"/>
      <c r="G415" s="42"/>
      <c r="P415" s="2" t="str">
        <f ca="1">IF(S415="Attività","Obiettivi generali",VLOOKUP(MID(S415,1,FIND(" ",S415)-1),Riferimenti!$BZ$2:$CE$41,5,0))</f>
        <v>Obiettivi generali</v>
      </c>
      <c r="Q415" s="2" t="str">
        <f ca="1">IF(S415="Attività","Obiettivi operativi",VLOOKUP(MID(S415,1,FIND(" ",S415)-1),Riferimenti!$BZ$2:$CE$41,6,0))</f>
        <v>Obiettivi operativi</v>
      </c>
      <c r="R415" s="2" t="str">
        <f ca="1">IF(S415="Attività","Linee Intervento",VLOOKUP(MID(S415,1,FIND(" ",S415)-1),Riferimenti!$BZ$2:$CE$41,3,0))</f>
        <v>Linee Intervento</v>
      </c>
      <c r="S415" s="2" t="str">
        <f ca="1">IF(T415="Output","Attività","A"&amp;MID(T415,1,FIND(".",T415)-1)&amp;" - "&amp;INDEX(Riferimenti!$BB$2:$BB$41,V415))</f>
        <v>Attività</v>
      </c>
      <c r="T415" s="2" t="str">
        <f ca="1">IF(OR(W415=FALSE,'Output Progetto'!U415=TRUE),"Output",'Output Progetto'!B415&amp;" - "&amp;'Output Progetto'!D415)</f>
        <v>Output</v>
      </c>
      <c r="U415" s="2" t="str">
        <f ca="1">IF(S415="Attività","Risultato Atteso",VLOOKUP(MID(S415,1,FIND(" ",S415)-1),Riferimenti!$BZ$2:$CE$41,4,0))</f>
        <v>Risultato Atteso</v>
      </c>
      <c r="V415" s="2">
        <f t="shared" si="7"/>
        <v>34</v>
      </c>
      <c r="W415" s="2" t="b">
        <f ca="1">IF(MID(VLOOKUP(MID("A"&amp;MID('Output Progetto'!B415&amp;" - "&amp;'Output Progetto'!D415,1,FIND(".",'Output Progetto'!B415&amp;" - "&amp;'Output Progetto'!D415)-1)&amp;" - "&amp;INDEX(Riferimenti!$BB$2:$BB$41,1),1,FIND(" ","A"&amp;MID('Output Progetto'!B415&amp;" - "&amp;'Output Progetto'!D415,1,FIND(".",'Output Progetto'!B415&amp;" - "&amp;'Output Progetto'!D415)-1)&amp;" - "&amp;INDEX(Riferimenti!$BB$2:$BB$41,1))-1),Riferimenti!$BZ$2:$CE$41,3,0),1,2)="LT",FALSE,TRUE)</f>
        <v>1</v>
      </c>
    </row>
    <row r="416" spans="2:23" ht="12.75" x14ac:dyDescent="0.2">
      <c r="B416" s="42"/>
      <c r="C416" s="42"/>
      <c r="D416" s="42"/>
      <c r="E416" s="64"/>
      <c r="F416" s="64"/>
      <c r="G416" s="42"/>
      <c r="P416" s="2" t="str">
        <f ca="1">IF(S416="Attività","Obiettivi generali",VLOOKUP(MID(S416,1,FIND(" ",S416)-1),Riferimenti!$BZ$2:$CE$41,5,0))</f>
        <v>Obiettivi generali</v>
      </c>
      <c r="Q416" s="2" t="str">
        <f ca="1">IF(S416="Attività","Obiettivi operativi",VLOOKUP(MID(S416,1,FIND(" ",S416)-1),Riferimenti!$BZ$2:$CE$41,6,0))</f>
        <v>Obiettivi operativi</v>
      </c>
      <c r="R416" s="2" t="str">
        <f ca="1">IF(S416="Attività","Linee Intervento",VLOOKUP(MID(S416,1,FIND(" ",S416)-1),Riferimenti!$BZ$2:$CE$41,3,0))</f>
        <v>Linee Intervento</v>
      </c>
      <c r="S416" s="2" t="str">
        <f ca="1">IF(T416="Output","Attività","A"&amp;MID(T416,1,FIND(".",T416)-1)&amp;" - "&amp;INDEX(Riferimenti!$BB$2:$BB$41,V416))</f>
        <v>Attività</v>
      </c>
      <c r="T416" s="2" t="str">
        <f ca="1">IF(OR(W416=FALSE,'Output Progetto'!U416=TRUE),"Output",'Output Progetto'!B416&amp;" - "&amp;'Output Progetto'!D416)</f>
        <v>Output</v>
      </c>
      <c r="U416" s="2" t="str">
        <f ca="1">IF(S416="Attività","Risultato Atteso",VLOOKUP(MID(S416,1,FIND(" ",S416)-1),Riferimenti!$BZ$2:$CE$41,4,0))</f>
        <v>Risultato Atteso</v>
      </c>
      <c r="V416" s="2">
        <f t="shared" si="7"/>
        <v>35</v>
      </c>
      <c r="W416" s="2" t="b">
        <f ca="1">IF(MID(VLOOKUP(MID("A"&amp;MID('Output Progetto'!B416&amp;" - "&amp;'Output Progetto'!D416,1,FIND(".",'Output Progetto'!B416&amp;" - "&amp;'Output Progetto'!D416)-1)&amp;" - "&amp;INDEX(Riferimenti!$BB$2:$BB$41,1),1,FIND(" ","A"&amp;MID('Output Progetto'!B416&amp;" - "&amp;'Output Progetto'!D416,1,FIND(".",'Output Progetto'!B416&amp;" - "&amp;'Output Progetto'!D416)-1)&amp;" - "&amp;INDEX(Riferimenti!$BB$2:$BB$41,1))-1),Riferimenti!$BZ$2:$CE$41,3,0),1,2)="LT",FALSE,TRUE)</f>
        <v>1</v>
      </c>
    </row>
    <row r="417" spans="2:23" ht="12.75" x14ac:dyDescent="0.2">
      <c r="B417" s="42"/>
      <c r="C417" s="42"/>
      <c r="D417" s="42"/>
      <c r="E417" s="64"/>
      <c r="F417" s="64"/>
      <c r="G417" s="42"/>
      <c r="P417" s="2" t="str">
        <f ca="1">IF(S417="Attività","Obiettivi generali",VLOOKUP(MID(S417,1,FIND(" ",S417)-1),Riferimenti!$BZ$2:$CE$41,5,0))</f>
        <v>Obiettivi generali</v>
      </c>
      <c r="Q417" s="2" t="str">
        <f ca="1">IF(S417="Attività","Obiettivi operativi",VLOOKUP(MID(S417,1,FIND(" ",S417)-1),Riferimenti!$BZ$2:$CE$41,6,0))</f>
        <v>Obiettivi operativi</v>
      </c>
      <c r="R417" s="2" t="str">
        <f ca="1">IF(S417="Attività","Linee Intervento",VLOOKUP(MID(S417,1,FIND(" ",S417)-1),Riferimenti!$BZ$2:$CE$41,3,0))</f>
        <v>Linee Intervento</v>
      </c>
      <c r="S417" s="2" t="str">
        <f ca="1">IF(T417="Output","Attività","A"&amp;MID(T417,1,FIND(".",T417)-1)&amp;" - "&amp;INDEX(Riferimenti!$BB$2:$BB$41,V417))</f>
        <v>Attività</v>
      </c>
      <c r="T417" s="2" t="str">
        <f ca="1">IF(OR(W417=FALSE,'Output Progetto'!U417=TRUE),"Output",'Output Progetto'!B417&amp;" - "&amp;'Output Progetto'!D417)</f>
        <v>Output</v>
      </c>
      <c r="U417" s="2" t="str">
        <f ca="1">IF(S417="Attività","Risultato Atteso",VLOOKUP(MID(S417,1,FIND(" ",S417)-1),Riferimenti!$BZ$2:$CE$41,4,0))</f>
        <v>Risultato Atteso</v>
      </c>
      <c r="V417" s="2">
        <f t="shared" si="7"/>
        <v>35</v>
      </c>
      <c r="W417" s="2" t="b">
        <f ca="1">IF(MID(VLOOKUP(MID("A"&amp;MID('Output Progetto'!B417&amp;" - "&amp;'Output Progetto'!D417,1,FIND(".",'Output Progetto'!B417&amp;" - "&amp;'Output Progetto'!D417)-1)&amp;" - "&amp;INDEX(Riferimenti!$BB$2:$BB$41,1),1,FIND(" ","A"&amp;MID('Output Progetto'!B417&amp;" - "&amp;'Output Progetto'!D417,1,FIND(".",'Output Progetto'!B417&amp;" - "&amp;'Output Progetto'!D417)-1)&amp;" - "&amp;INDEX(Riferimenti!$BB$2:$BB$41,1))-1),Riferimenti!$BZ$2:$CE$41,3,0),1,2)="LT",FALSE,TRUE)</f>
        <v>1</v>
      </c>
    </row>
    <row r="418" spans="2:23" ht="12.75" x14ac:dyDescent="0.2">
      <c r="B418" s="42"/>
      <c r="C418" s="42"/>
      <c r="D418" s="42"/>
      <c r="E418" s="64"/>
      <c r="F418" s="64"/>
      <c r="G418" s="42"/>
      <c r="P418" s="2" t="str">
        <f ca="1">IF(S418="Attività","Obiettivi generali",VLOOKUP(MID(S418,1,FIND(" ",S418)-1),Riferimenti!$BZ$2:$CE$41,5,0))</f>
        <v>Obiettivi generali</v>
      </c>
      <c r="Q418" s="2" t="str">
        <f ca="1">IF(S418="Attività","Obiettivi operativi",VLOOKUP(MID(S418,1,FIND(" ",S418)-1),Riferimenti!$BZ$2:$CE$41,6,0))</f>
        <v>Obiettivi operativi</v>
      </c>
      <c r="R418" s="2" t="str">
        <f ca="1">IF(S418="Attività","Linee Intervento",VLOOKUP(MID(S418,1,FIND(" ",S418)-1),Riferimenti!$BZ$2:$CE$41,3,0))</f>
        <v>Linee Intervento</v>
      </c>
      <c r="S418" s="2" t="str">
        <f ca="1">IF(T418="Output","Attività","A"&amp;MID(T418,1,FIND(".",T418)-1)&amp;" - "&amp;INDEX(Riferimenti!$BB$2:$BB$41,V418))</f>
        <v>Attività</v>
      </c>
      <c r="T418" s="2" t="str">
        <f ca="1">IF(OR(W418=FALSE,'Output Progetto'!U418=TRUE),"Output",'Output Progetto'!B418&amp;" - "&amp;'Output Progetto'!D418)</f>
        <v>Output</v>
      </c>
      <c r="U418" s="2" t="str">
        <f ca="1">IF(S418="Attività","Risultato Atteso",VLOOKUP(MID(S418,1,FIND(" ",S418)-1),Riferimenti!$BZ$2:$CE$41,4,0))</f>
        <v>Risultato Atteso</v>
      </c>
      <c r="V418" s="2">
        <f t="shared" si="7"/>
        <v>35</v>
      </c>
      <c r="W418" s="2" t="b">
        <f ca="1">IF(MID(VLOOKUP(MID("A"&amp;MID('Output Progetto'!B418&amp;" - "&amp;'Output Progetto'!D418,1,FIND(".",'Output Progetto'!B418&amp;" - "&amp;'Output Progetto'!D418)-1)&amp;" - "&amp;INDEX(Riferimenti!$BB$2:$BB$41,1),1,FIND(" ","A"&amp;MID('Output Progetto'!B418&amp;" - "&amp;'Output Progetto'!D418,1,FIND(".",'Output Progetto'!B418&amp;" - "&amp;'Output Progetto'!D418)-1)&amp;" - "&amp;INDEX(Riferimenti!$BB$2:$BB$41,1))-1),Riferimenti!$BZ$2:$CE$41,3,0),1,2)="LT",FALSE,TRUE)</f>
        <v>1</v>
      </c>
    </row>
    <row r="419" spans="2:23" ht="12.75" x14ac:dyDescent="0.2">
      <c r="B419" s="42"/>
      <c r="C419" s="42"/>
      <c r="D419" s="42"/>
      <c r="E419" s="64"/>
      <c r="F419" s="64"/>
      <c r="G419" s="42"/>
      <c r="P419" s="2" t="str">
        <f ca="1">IF(S419="Attività","Obiettivi generali",VLOOKUP(MID(S419,1,FIND(" ",S419)-1),Riferimenti!$BZ$2:$CE$41,5,0))</f>
        <v>Obiettivi generali</v>
      </c>
      <c r="Q419" s="2" t="str">
        <f ca="1">IF(S419="Attività","Obiettivi operativi",VLOOKUP(MID(S419,1,FIND(" ",S419)-1),Riferimenti!$BZ$2:$CE$41,6,0))</f>
        <v>Obiettivi operativi</v>
      </c>
      <c r="R419" s="2" t="str">
        <f ca="1">IF(S419="Attività","Linee Intervento",VLOOKUP(MID(S419,1,FIND(" ",S419)-1),Riferimenti!$BZ$2:$CE$41,3,0))</f>
        <v>Linee Intervento</v>
      </c>
      <c r="S419" s="2" t="str">
        <f ca="1">IF(T419="Output","Attività","A"&amp;MID(T419,1,FIND(".",T419)-1)&amp;" - "&amp;INDEX(Riferimenti!$BB$2:$BB$41,V419))</f>
        <v>Attività</v>
      </c>
      <c r="T419" s="2" t="str">
        <f ca="1">IF(OR(W419=FALSE,'Output Progetto'!U419=TRUE),"Output",'Output Progetto'!B419&amp;" - "&amp;'Output Progetto'!D419)</f>
        <v>Output</v>
      </c>
      <c r="U419" s="2" t="str">
        <f ca="1">IF(S419="Attività","Risultato Atteso",VLOOKUP(MID(S419,1,FIND(" ",S419)-1),Riferimenti!$BZ$2:$CE$41,4,0))</f>
        <v>Risultato Atteso</v>
      </c>
      <c r="V419" s="2">
        <f t="shared" si="7"/>
        <v>35</v>
      </c>
      <c r="W419" s="2" t="b">
        <f ca="1">IF(MID(VLOOKUP(MID("A"&amp;MID('Output Progetto'!B419&amp;" - "&amp;'Output Progetto'!D419,1,FIND(".",'Output Progetto'!B419&amp;" - "&amp;'Output Progetto'!D419)-1)&amp;" - "&amp;INDEX(Riferimenti!$BB$2:$BB$41,1),1,FIND(" ","A"&amp;MID('Output Progetto'!B419&amp;" - "&amp;'Output Progetto'!D419,1,FIND(".",'Output Progetto'!B419&amp;" - "&amp;'Output Progetto'!D419)-1)&amp;" - "&amp;INDEX(Riferimenti!$BB$2:$BB$41,1))-1),Riferimenti!$BZ$2:$CE$41,3,0),1,2)="LT",FALSE,TRUE)</f>
        <v>1</v>
      </c>
    </row>
    <row r="420" spans="2:23" ht="12.75" x14ac:dyDescent="0.2">
      <c r="B420" s="42"/>
      <c r="C420" s="42"/>
      <c r="D420" s="42"/>
      <c r="E420" s="64"/>
      <c r="F420" s="64"/>
      <c r="G420" s="42"/>
      <c r="P420" s="2" t="str">
        <f ca="1">IF(S420="Attività","Obiettivi generali",VLOOKUP(MID(S420,1,FIND(" ",S420)-1),Riferimenti!$BZ$2:$CE$41,5,0))</f>
        <v>Obiettivi generali</v>
      </c>
      <c r="Q420" s="2" t="str">
        <f ca="1">IF(S420="Attività","Obiettivi operativi",VLOOKUP(MID(S420,1,FIND(" ",S420)-1),Riferimenti!$BZ$2:$CE$41,6,0))</f>
        <v>Obiettivi operativi</v>
      </c>
      <c r="R420" s="2" t="str">
        <f ca="1">IF(S420="Attività","Linee Intervento",VLOOKUP(MID(S420,1,FIND(" ",S420)-1),Riferimenti!$BZ$2:$CE$41,3,0))</f>
        <v>Linee Intervento</v>
      </c>
      <c r="S420" s="2" t="str">
        <f ca="1">IF(T420="Output","Attività","A"&amp;MID(T420,1,FIND(".",T420)-1)&amp;" - "&amp;INDEX(Riferimenti!$BB$2:$BB$41,V420))</f>
        <v>Attività</v>
      </c>
      <c r="T420" s="2" t="str">
        <f ca="1">IF(OR(W420=FALSE,'Output Progetto'!U420=TRUE),"Output",'Output Progetto'!B420&amp;" - "&amp;'Output Progetto'!D420)</f>
        <v>Output</v>
      </c>
      <c r="U420" s="2" t="str">
        <f ca="1">IF(S420="Attività","Risultato Atteso",VLOOKUP(MID(S420,1,FIND(" ",S420)-1),Riferimenti!$BZ$2:$CE$41,4,0))</f>
        <v>Risultato Atteso</v>
      </c>
      <c r="V420" s="2">
        <f t="shared" si="7"/>
        <v>35</v>
      </c>
      <c r="W420" s="2" t="b">
        <f ca="1">IF(MID(VLOOKUP(MID("A"&amp;MID('Output Progetto'!B420&amp;" - "&amp;'Output Progetto'!D420,1,FIND(".",'Output Progetto'!B420&amp;" - "&amp;'Output Progetto'!D420)-1)&amp;" - "&amp;INDEX(Riferimenti!$BB$2:$BB$41,1),1,FIND(" ","A"&amp;MID('Output Progetto'!B420&amp;" - "&amp;'Output Progetto'!D420,1,FIND(".",'Output Progetto'!B420&amp;" - "&amp;'Output Progetto'!D420)-1)&amp;" - "&amp;INDEX(Riferimenti!$BB$2:$BB$41,1))-1),Riferimenti!$BZ$2:$CE$41,3,0),1,2)="LT",FALSE,TRUE)</f>
        <v>1</v>
      </c>
    </row>
    <row r="421" spans="2:23" ht="12.75" x14ac:dyDescent="0.2">
      <c r="B421" s="42"/>
      <c r="C421" s="42"/>
      <c r="D421" s="42"/>
      <c r="E421" s="64"/>
      <c r="F421" s="64"/>
      <c r="G421" s="42"/>
      <c r="P421" s="2" t="str">
        <f ca="1">IF(S421="Attività","Obiettivi generali",VLOOKUP(MID(S421,1,FIND(" ",S421)-1),Riferimenti!$BZ$2:$CE$41,5,0))</f>
        <v>Obiettivi generali</v>
      </c>
      <c r="Q421" s="2" t="str">
        <f ca="1">IF(S421="Attività","Obiettivi operativi",VLOOKUP(MID(S421,1,FIND(" ",S421)-1),Riferimenti!$BZ$2:$CE$41,6,0))</f>
        <v>Obiettivi operativi</v>
      </c>
      <c r="R421" s="2" t="str">
        <f ca="1">IF(S421="Attività","Linee Intervento",VLOOKUP(MID(S421,1,FIND(" ",S421)-1),Riferimenti!$BZ$2:$CE$41,3,0))</f>
        <v>Linee Intervento</v>
      </c>
      <c r="S421" s="2" t="str">
        <f ca="1">IF(T421="Output","Attività","A"&amp;MID(T421,1,FIND(".",T421)-1)&amp;" - "&amp;INDEX(Riferimenti!$BB$2:$BB$41,V421))</f>
        <v>Attività</v>
      </c>
      <c r="T421" s="2" t="str">
        <f ca="1">IF(OR(W421=FALSE,'Output Progetto'!U421=TRUE),"Output",'Output Progetto'!B421&amp;" - "&amp;'Output Progetto'!D421)</f>
        <v>Output</v>
      </c>
      <c r="U421" s="2" t="str">
        <f ca="1">IF(S421="Attività","Risultato Atteso",VLOOKUP(MID(S421,1,FIND(" ",S421)-1),Riferimenti!$BZ$2:$CE$41,4,0))</f>
        <v>Risultato Atteso</v>
      </c>
      <c r="V421" s="2">
        <f t="shared" si="7"/>
        <v>35</v>
      </c>
      <c r="W421" s="2" t="b">
        <f ca="1">IF(MID(VLOOKUP(MID("A"&amp;MID('Output Progetto'!B421&amp;" - "&amp;'Output Progetto'!D421,1,FIND(".",'Output Progetto'!B421&amp;" - "&amp;'Output Progetto'!D421)-1)&amp;" - "&amp;INDEX(Riferimenti!$BB$2:$BB$41,1),1,FIND(" ","A"&amp;MID('Output Progetto'!B421&amp;" - "&amp;'Output Progetto'!D421,1,FIND(".",'Output Progetto'!B421&amp;" - "&amp;'Output Progetto'!D421)-1)&amp;" - "&amp;INDEX(Riferimenti!$BB$2:$BB$41,1))-1),Riferimenti!$BZ$2:$CE$41,3,0),1,2)="LT",FALSE,TRUE)</f>
        <v>1</v>
      </c>
    </row>
    <row r="422" spans="2:23" ht="12.75" x14ac:dyDescent="0.2">
      <c r="B422" s="42"/>
      <c r="C422" s="42"/>
      <c r="D422" s="42"/>
      <c r="E422" s="64"/>
      <c r="F422" s="64"/>
      <c r="G422" s="42"/>
      <c r="P422" s="2" t="str">
        <f ca="1">IF(S422="Attività","Obiettivi generali",VLOOKUP(MID(S422,1,FIND(" ",S422)-1),Riferimenti!$BZ$2:$CE$41,5,0))</f>
        <v>Obiettivi generali</v>
      </c>
      <c r="Q422" s="2" t="str">
        <f ca="1">IF(S422="Attività","Obiettivi operativi",VLOOKUP(MID(S422,1,FIND(" ",S422)-1),Riferimenti!$BZ$2:$CE$41,6,0))</f>
        <v>Obiettivi operativi</v>
      </c>
      <c r="R422" s="2" t="str">
        <f ca="1">IF(S422="Attività","Linee Intervento",VLOOKUP(MID(S422,1,FIND(" ",S422)-1),Riferimenti!$BZ$2:$CE$41,3,0))</f>
        <v>Linee Intervento</v>
      </c>
      <c r="S422" s="2" t="str">
        <f ca="1">IF(T422="Output","Attività","A"&amp;MID(T422,1,FIND(".",T422)-1)&amp;" - "&amp;INDEX(Riferimenti!$BB$2:$BB$41,V422))</f>
        <v>Attività</v>
      </c>
      <c r="T422" s="2" t="str">
        <f ca="1">IF(OR(W422=FALSE,'Output Progetto'!U422=TRUE),"Output",'Output Progetto'!B422&amp;" - "&amp;'Output Progetto'!D422)</f>
        <v>Output</v>
      </c>
      <c r="U422" s="2" t="str">
        <f ca="1">IF(S422="Attività","Risultato Atteso",VLOOKUP(MID(S422,1,FIND(" ",S422)-1),Riferimenti!$BZ$2:$CE$41,4,0))</f>
        <v>Risultato Atteso</v>
      </c>
      <c r="V422" s="2">
        <f t="shared" si="7"/>
        <v>35</v>
      </c>
      <c r="W422" s="2" t="b">
        <f ca="1">IF(MID(VLOOKUP(MID("A"&amp;MID('Output Progetto'!B422&amp;" - "&amp;'Output Progetto'!D422,1,FIND(".",'Output Progetto'!B422&amp;" - "&amp;'Output Progetto'!D422)-1)&amp;" - "&amp;INDEX(Riferimenti!$BB$2:$BB$41,1),1,FIND(" ","A"&amp;MID('Output Progetto'!B422&amp;" - "&amp;'Output Progetto'!D422,1,FIND(".",'Output Progetto'!B422&amp;" - "&amp;'Output Progetto'!D422)-1)&amp;" - "&amp;INDEX(Riferimenti!$BB$2:$BB$41,1))-1),Riferimenti!$BZ$2:$CE$41,3,0),1,2)="LT",FALSE,TRUE)</f>
        <v>1</v>
      </c>
    </row>
    <row r="423" spans="2:23" ht="12.75" x14ac:dyDescent="0.2">
      <c r="B423" s="42"/>
      <c r="C423" s="42"/>
      <c r="D423" s="42"/>
      <c r="E423" s="64"/>
      <c r="F423" s="64"/>
      <c r="G423" s="42"/>
      <c r="P423" s="2" t="str">
        <f ca="1">IF(S423="Attività","Obiettivi generali",VLOOKUP(MID(S423,1,FIND(" ",S423)-1),Riferimenti!$BZ$2:$CE$41,5,0))</f>
        <v>Obiettivi generali</v>
      </c>
      <c r="Q423" s="2" t="str">
        <f ca="1">IF(S423="Attività","Obiettivi operativi",VLOOKUP(MID(S423,1,FIND(" ",S423)-1),Riferimenti!$BZ$2:$CE$41,6,0))</f>
        <v>Obiettivi operativi</v>
      </c>
      <c r="R423" s="2" t="str">
        <f ca="1">IF(S423="Attività","Linee Intervento",VLOOKUP(MID(S423,1,FIND(" ",S423)-1),Riferimenti!$BZ$2:$CE$41,3,0))</f>
        <v>Linee Intervento</v>
      </c>
      <c r="S423" s="2" t="str">
        <f ca="1">IF(T423="Output","Attività","A"&amp;MID(T423,1,FIND(".",T423)-1)&amp;" - "&amp;INDEX(Riferimenti!$BB$2:$BB$41,V423))</f>
        <v>Attività</v>
      </c>
      <c r="T423" s="2" t="str">
        <f ca="1">IF(OR(W423=FALSE,'Output Progetto'!U423=TRUE),"Output",'Output Progetto'!B423&amp;" - "&amp;'Output Progetto'!D423)</f>
        <v>Output</v>
      </c>
      <c r="U423" s="2" t="str">
        <f ca="1">IF(S423="Attività","Risultato Atteso",VLOOKUP(MID(S423,1,FIND(" ",S423)-1),Riferimenti!$BZ$2:$CE$41,4,0))</f>
        <v>Risultato Atteso</v>
      </c>
      <c r="V423" s="2">
        <f t="shared" si="7"/>
        <v>35</v>
      </c>
      <c r="W423" s="2" t="b">
        <f ca="1">IF(MID(VLOOKUP(MID("A"&amp;MID('Output Progetto'!B423&amp;" - "&amp;'Output Progetto'!D423,1,FIND(".",'Output Progetto'!B423&amp;" - "&amp;'Output Progetto'!D423)-1)&amp;" - "&amp;INDEX(Riferimenti!$BB$2:$BB$41,1),1,FIND(" ","A"&amp;MID('Output Progetto'!B423&amp;" - "&amp;'Output Progetto'!D423,1,FIND(".",'Output Progetto'!B423&amp;" - "&amp;'Output Progetto'!D423)-1)&amp;" - "&amp;INDEX(Riferimenti!$BB$2:$BB$41,1))-1),Riferimenti!$BZ$2:$CE$41,3,0),1,2)="LT",FALSE,TRUE)</f>
        <v>1</v>
      </c>
    </row>
    <row r="424" spans="2:23" ht="12.75" x14ac:dyDescent="0.2">
      <c r="B424" s="42"/>
      <c r="C424" s="42"/>
      <c r="D424" s="42"/>
      <c r="E424" s="64"/>
      <c r="F424" s="64"/>
      <c r="G424" s="42"/>
      <c r="P424" s="2" t="str">
        <f ca="1">IF(S424="Attività","Obiettivi generali",VLOOKUP(MID(S424,1,FIND(" ",S424)-1),Riferimenti!$BZ$2:$CE$41,5,0))</f>
        <v>Obiettivi generali</v>
      </c>
      <c r="Q424" s="2" t="str">
        <f ca="1">IF(S424="Attività","Obiettivi operativi",VLOOKUP(MID(S424,1,FIND(" ",S424)-1),Riferimenti!$BZ$2:$CE$41,6,0))</f>
        <v>Obiettivi operativi</v>
      </c>
      <c r="R424" s="2" t="str">
        <f ca="1">IF(S424="Attività","Linee Intervento",VLOOKUP(MID(S424,1,FIND(" ",S424)-1),Riferimenti!$BZ$2:$CE$41,3,0))</f>
        <v>Linee Intervento</v>
      </c>
      <c r="S424" s="2" t="str">
        <f ca="1">IF(T424="Output","Attività","A"&amp;MID(T424,1,FIND(".",T424)-1)&amp;" - "&amp;INDEX(Riferimenti!$BB$2:$BB$41,V424))</f>
        <v>Attività</v>
      </c>
      <c r="T424" s="2" t="str">
        <f ca="1">IF(OR(W424=FALSE,'Output Progetto'!U424=TRUE),"Output",'Output Progetto'!B424&amp;" - "&amp;'Output Progetto'!D424)</f>
        <v>Output</v>
      </c>
      <c r="U424" s="2" t="str">
        <f ca="1">IF(S424="Attività","Risultato Atteso",VLOOKUP(MID(S424,1,FIND(" ",S424)-1),Riferimenti!$BZ$2:$CE$41,4,0))</f>
        <v>Risultato Atteso</v>
      </c>
      <c r="V424" s="2">
        <f t="shared" si="7"/>
        <v>35</v>
      </c>
      <c r="W424" s="2" t="b">
        <f ca="1">IF(MID(VLOOKUP(MID("A"&amp;MID('Output Progetto'!B424&amp;" - "&amp;'Output Progetto'!D424,1,FIND(".",'Output Progetto'!B424&amp;" - "&amp;'Output Progetto'!D424)-1)&amp;" - "&amp;INDEX(Riferimenti!$BB$2:$BB$41,1),1,FIND(" ","A"&amp;MID('Output Progetto'!B424&amp;" - "&amp;'Output Progetto'!D424,1,FIND(".",'Output Progetto'!B424&amp;" - "&amp;'Output Progetto'!D424)-1)&amp;" - "&amp;INDEX(Riferimenti!$BB$2:$BB$41,1))-1),Riferimenti!$BZ$2:$CE$41,3,0),1,2)="LT",FALSE,TRUE)</f>
        <v>1</v>
      </c>
    </row>
    <row r="425" spans="2:23" ht="12.75" x14ac:dyDescent="0.2">
      <c r="B425" s="42"/>
      <c r="C425" s="42"/>
      <c r="D425" s="42"/>
      <c r="E425" s="64"/>
      <c r="F425" s="64"/>
      <c r="G425" s="42"/>
      <c r="P425" s="2" t="str">
        <f ca="1">IF(S425="Attività","Obiettivi generali",VLOOKUP(MID(S425,1,FIND(" ",S425)-1),Riferimenti!$BZ$2:$CE$41,5,0))</f>
        <v>Obiettivi generali</v>
      </c>
      <c r="Q425" s="2" t="str">
        <f ca="1">IF(S425="Attività","Obiettivi operativi",VLOOKUP(MID(S425,1,FIND(" ",S425)-1),Riferimenti!$BZ$2:$CE$41,6,0))</f>
        <v>Obiettivi operativi</v>
      </c>
      <c r="R425" s="2" t="str">
        <f ca="1">IF(S425="Attività","Linee Intervento",VLOOKUP(MID(S425,1,FIND(" ",S425)-1),Riferimenti!$BZ$2:$CE$41,3,0))</f>
        <v>Linee Intervento</v>
      </c>
      <c r="S425" s="2" t="str">
        <f ca="1">IF(T425="Output","Attività","A"&amp;MID(T425,1,FIND(".",T425)-1)&amp;" - "&amp;INDEX(Riferimenti!$BB$2:$BB$41,V425))</f>
        <v>Attività</v>
      </c>
      <c r="T425" s="2" t="str">
        <f ca="1">IF(OR(W425=FALSE,'Output Progetto'!U425=TRUE),"Output",'Output Progetto'!B425&amp;" - "&amp;'Output Progetto'!D425)</f>
        <v>Output</v>
      </c>
      <c r="U425" s="2" t="str">
        <f ca="1">IF(S425="Attività","Risultato Atteso",VLOOKUP(MID(S425,1,FIND(" ",S425)-1),Riferimenti!$BZ$2:$CE$41,4,0))</f>
        <v>Risultato Atteso</v>
      </c>
      <c r="V425" s="2">
        <f t="shared" si="7"/>
        <v>35</v>
      </c>
      <c r="W425" s="2" t="b">
        <f ca="1">IF(MID(VLOOKUP(MID("A"&amp;MID('Output Progetto'!B425&amp;" - "&amp;'Output Progetto'!D425,1,FIND(".",'Output Progetto'!B425&amp;" - "&amp;'Output Progetto'!D425)-1)&amp;" - "&amp;INDEX(Riferimenti!$BB$2:$BB$41,1),1,FIND(" ","A"&amp;MID('Output Progetto'!B425&amp;" - "&amp;'Output Progetto'!D425,1,FIND(".",'Output Progetto'!B425&amp;" - "&amp;'Output Progetto'!D425)-1)&amp;" - "&amp;INDEX(Riferimenti!$BB$2:$BB$41,1))-1),Riferimenti!$BZ$2:$CE$41,3,0),1,2)="LT",FALSE,TRUE)</f>
        <v>1</v>
      </c>
    </row>
    <row r="426" spans="2:23" ht="12.75" x14ac:dyDescent="0.2">
      <c r="B426" s="42"/>
      <c r="C426" s="42"/>
      <c r="D426" s="42"/>
      <c r="E426" s="64"/>
      <c r="F426" s="64"/>
      <c r="G426" s="42"/>
      <c r="P426" s="2" t="str">
        <f ca="1">IF(S426="Attività","Obiettivi generali",VLOOKUP(MID(S426,1,FIND(" ",S426)-1),Riferimenti!$BZ$2:$CE$41,5,0))</f>
        <v>Obiettivi generali</v>
      </c>
      <c r="Q426" s="2" t="str">
        <f ca="1">IF(S426="Attività","Obiettivi operativi",VLOOKUP(MID(S426,1,FIND(" ",S426)-1),Riferimenti!$BZ$2:$CE$41,6,0))</f>
        <v>Obiettivi operativi</v>
      </c>
      <c r="R426" s="2" t="str">
        <f ca="1">IF(S426="Attività","Linee Intervento",VLOOKUP(MID(S426,1,FIND(" ",S426)-1),Riferimenti!$BZ$2:$CE$41,3,0))</f>
        <v>Linee Intervento</v>
      </c>
      <c r="S426" s="2" t="str">
        <f ca="1">IF(T426="Output","Attività","A"&amp;MID(T426,1,FIND(".",T426)-1)&amp;" - "&amp;INDEX(Riferimenti!$BB$2:$BB$41,V426))</f>
        <v>Attività</v>
      </c>
      <c r="T426" s="2" t="str">
        <f ca="1">IF(OR(W426=FALSE,'Output Progetto'!U426=TRUE),"Output",'Output Progetto'!B426&amp;" - "&amp;'Output Progetto'!D426)</f>
        <v>Output</v>
      </c>
      <c r="U426" s="2" t="str">
        <f ca="1">IF(S426="Attività","Risultato Atteso",VLOOKUP(MID(S426,1,FIND(" ",S426)-1),Riferimenti!$BZ$2:$CE$41,4,0))</f>
        <v>Risultato Atteso</v>
      </c>
      <c r="V426" s="2">
        <f t="shared" si="7"/>
        <v>35</v>
      </c>
      <c r="W426" s="2" t="b">
        <f ca="1">IF(MID(VLOOKUP(MID("A"&amp;MID('Output Progetto'!B426&amp;" - "&amp;'Output Progetto'!D426,1,FIND(".",'Output Progetto'!B426&amp;" - "&amp;'Output Progetto'!D426)-1)&amp;" - "&amp;INDEX(Riferimenti!$BB$2:$BB$41,1),1,FIND(" ","A"&amp;MID('Output Progetto'!B426&amp;" - "&amp;'Output Progetto'!D426,1,FIND(".",'Output Progetto'!B426&amp;" - "&amp;'Output Progetto'!D426)-1)&amp;" - "&amp;INDEX(Riferimenti!$BB$2:$BB$41,1))-1),Riferimenti!$BZ$2:$CE$41,3,0),1,2)="LT",FALSE,TRUE)</f>
        <v>1</v>
      </c>
    </row>
    <row r="427" spans="2:23" ht="12.75" x14ac:dyDescent="0.2">
      <c r="B427" s="42"/>
      <c r="C427" s="42"/>
      <c r="D427" s="42"/>
      <c r="E427" s="64"/>
      <c r="F427" s="64"/>
      <c r="G427" s="42"/>
      <c r="P427" s="2" t="str">
        <f ca="1">IF(S427="Attività","Obiettivi generali",VLOOKUP(MID(S427,1,FIND(" ",S427)-1),Riferimenti!$BZ$2:$CE$41,5,0))</f>
        <v>Obiettivi generali</v>
      </c>
      <c r="Q427" s="2" t="str">
        <f ca="1">IF(S427="Attività","Obiettivi operativi",VLOOKUP(MID(S427,1,FIND(" ",S427)-1),Riferimenti!$BZ$2:$CE$41,6,0))</f>
        <v>Obiettivi operativi</v>
      </c>
      <c r="R427" s="2" t="str">
        <f ca="1">IF(S427="Attività","Linee Intervento",VLOOKUP(MID(S427,1,FIND(" ",S427)-1),Riferimenti!$BZ$2:$CE$41,3,0))</f>
        <v>Linee Intervento</v>
      </c>
      <c r="S427" s="2" t="str">
        <f ca="1">IF(T427="Output","Attività","A"&amp;MID(T427,1,FIND(".",T427)-1)&amp;" - "&amp;INDEX(Riferimenti!$BB$2:$BB$41,V427))</f>
        <v>Attività</v>
      </c>
      <c r="T427" s="2" t="str">
        <f ca="1">IF(OR(W427=FALSE,'Output Progetto'!U427=TRUE),"Output",'Output Progetto'!B427&amp;" - "&amp;'Output Progetto'!D427)</f>
        <v>Output</v>
      </c>
      <c r="U427" s="2" t="str">
        <f ca="1">IF(S427="Attività","Risultato Atteso",VLOOKUP(MID(S427,1,FIND(" ",S427)-1),Riferimenti!$BZ$2:$CE$41,4,0))</f>
        <v>Risultato Atteso</v>
      </c>
      <c r="V427" s="2">
        <f t="shared" si="7"/>
        <v>35</v>
      </c>
      <c r="W427" s="2" t="b">
        <f ca="1">IF(MID(VLOOKUP(MID("A"&amp;MID('Output Progetto'!B427&amp;" - "&amp;'Output Progetto'!D427,1,FIND(".",'Output Progetto'!B427&amp;" - "&amp;'Output Progetto'!D427)-1)&amp;" - "&amp;INDEX(Riferimenti!$BB$2:$BB$41,1),1,FIND(" ","A"&amp;MID('Output Progetto'!B427&amp;" - "&amp;'Output Progetto'!D427,1,FIND(".",'Output Progetto'!B427&amp;" - "&amp;'Output Progetto'!D427)-1)&amp;" - "&amp;INDEX(Riferimenti!$BB$2:$BB$41,1))-1),Riferimenti!$BZ$2:$CE$41,3,0),1,2)="LT",FALSE,TRUE)</f>
        <v>1</v>
      </c>
    </row>
    <row r="428" spans="2:23" ht="12.75" x14ac:dyDescent="0.2">
      <c r="B428" s="42"/>
      <c r="C428" s="42"/>
      <c r="D428" s="42"/>
      <c r="E428" s="64"/>
      <c r="F428" s="64"/>
      <c r="G428" s="42"/>
      <c r="P428" s="2" t="str">
        <f ca="1">IF(S428="Attività","Obiettivi generali",VLOOKUP(MID(S428,1,FIND(" ",S428)-1),Riferimenti!$BZ$2:$CE$41,5,0))</f>
        <v>Obiettivi generali</v>
      </c>
      <c r="Q428" s="2" t="str">
        <f ca="1">IF(S428="Attività","Obiettivi operativi",VLOOKUP(MID(S428,1,FIND(" ",S428)-1),Riferimenti!$BZ$2:$CE$41,6,0))</f>
        <v>Obiettivi operativi</v>
      </c>
      <c r="R428" s="2" t="str">
        <f ca="1">IF(S428="Attività","Linee Intervento",VLOOKUP(MID(S428,1,FIND(" ",S428)-1),Riferimenti!$BZ$2:$CE$41,3,0))</f>
        <v>Linee Intervento</v>
      </c>
      <c r="S428" s="2" t="str">
        <f ca="1">IF(T428="Output","Attività","A"&amp;MID(T428,1,FIND(".",T428)-1)&amp;" - "&amp;INDEX(Riferimenti!$BB$2:$BB$41,V428))</f>
        <v>Attività</v>
      </c>
      <c r="T428" s="2" t="str">
        <f ca="1">IF(OR(W428=FALSE,'Output Progetto'!U428=TRUE),"Output",'Output Progetto'!B428&amp;" - "&amp;'Output Progetto'!D428)</f>
        <v>Output</v>
      </c>
      <c r="U428" s="2" t="str">
        <f ca="1">IF(S428="Attività","Risultato Atteso",VLOOKUP(MID(S428,1,FIND(" ",S428)-1),Riferimenti!$BZ$2:$CE$41,4,0))</f>
        <v>Risultato Atteso</v>
      </c>
      <c r="V428" s="2">
        <f t="shared" si="7"/>
        <v>36</v>
      </c>
      <c r="W428" s="2" t="b">
        <f ca="1">IF(MID(VLOOKUP(MID("A"&amp;MID('Output Progetto'!B428&amp;" - "&amp;'Output Progetto'!D428,1,FIND(".",'Output Progetto'!B428&amp;" - "&amp;'Output Progetto'!D428)-1)&amp;" - "&amp;INDEX(Riferimenti!$BB$2:$BB$41,1),1,FIND(" ","A"&amp;MID('Output Progetto'!B428&amp;" - "&amp;'Output Progetto'!D428,1,FIND(".",'Output Progetto'!B428&amp;" - "&amp;'Output Progetto'!D428)-1)&amp;" - "&amp;INDEX(Riferimenti!$BB$2:$BB$41,1))-1),Riferimenti!$BZ$2:$CE$41,3,0),1,2)="LT",FALSE,TRUE)</f>
        <v>1</v>
      </c>
    </row>
    <row r="429" spans="2:23" ht="12.75" x14ac:dyDescent="0.2">
      <c r="B429" s="42"/>
      <c r="C429" s="42"/>
      <c r="D429" s="42"/>
      <c r="E429" s="64"/>
      <c r="F429" s="64"/>
      <c r="G429" s="42"/>
      <c r="P429" s="2" t="str">
        <f ca="1">IF(S429="Attività","Obiettivi generali",VLOOKUP(MID(S429,1,FIND(" ",S429)-1),Riferimenti!$BZ$2:$CE$41,5,0))</f>
        <v>Obiettivi generali</v>
      </c>
      <c r="Q429" s="2" t="str">
        <f ca="1">IF(S429="Attività","Obiettivi operativi",VLOOKUP(MID(S429,1,FIND(" ",S429)-1),Riferimenti!$BZ$2:$CE$41,6,0))</f>
        <v>Obiettivi operativi</v>
      </c>
      <c r="R429" s="2" t="str">
        <f ca="1">IF(S429="Attività","Linee Intervento",VLOOKUP(MID(S429,1,FIND(" ",S429)-1),Riferimenti!$BZ$2:$CE$41,3,0))</f>
        <v>Linee Intervento</v>
      </c>
      <c r="S429" s="2" t="str">
        <f ca="1">IF(T429="Output","Attività","A"&amp;MID(T429,1,FIND(".",T429)-1)&amp;" - "&amp;INDEX(Riferimenti!$BB$2:$BB$41,V429))</f>
        <v>Attività</v>
      </c>
      <c r="T429" s="2" t="str">
        <f ca="1">IF(OR(W429=FALSE,'Output Progetto'!U429=TRUE),"Output",'Output Progetto'!B429&amp;" - "&amp;'Output Progetto'!D429)</f>
        <v>Output</v>
      </c>
      <c r="U429" s="2" t="str">
        <f ca="1">IF(S429="Attività","Risultato Atteso",VLOOKUP(MID(S429,1,FIND(" ",S429)-1),Riferimenti!$BZ$2:$CE$41,4,0))</f>
        <v>Risultato Atteso</v>
      </c>
      <c r="V429" s="2">
        <f t="shared" si="7"/>
        <v>36</v>
      </c>
      <c r="W429" s="2" t="b">
        <f ca="1">IF(MID(VLOOKUP(MID("A"&amp;MID('Output Progetto'!B429&amp;" - "&amp;'Output Progetto'!D429,1,FIND(".",'Output Progetto'!B429&amp;" - "&amp;'Output Progetto'!D429)-1)&amp;" - "&amp;INDEX(Riferimenti!$BB$2:$BB$41,1),1,FIND(" ","A"&amp;MID('Output Progetto'!B429&amp;" - "&amp;'Output Progetto'!D429,1,FIND(".",'Output Progetto'!B429&amp;" - "&amp;'Output Progetto'!D429)-1)&amp;" - "&amp;INDEX(Riferimenti!$BB$2:$BB$41,1))-1),Riferimenti!$BZ$2:$CE$41,3,0),1,2)="LT",FALSE,TRUE)</f>
        <v>1</v>
      </c>
    </row>
    <row r="430" spans="2:23" ht="12.75" x14ac:dyDescent="0.2">
      <c r="B430" s="42"/>
      <c r="C430" s="42"/>
      <c r="D430" s="42"/>
      <c r="E430" s="64"/>
      <c r="F430" s="64"/>
      <c r="G430" s="42"/>
      <c r="P430" s="2" t="str">
        <f ca="1">IF(S430="Attività","Obiettivi generali",VLOOKUP(MID(S430,1,FIND(" ",S430)-1),Riferimenti!$BZ$2:$CE$41,5,0))</f>
        <v>Obiettivi generali</v>
      </c>
      <c r="Q430" s="2" t="str">
        <f ca="1">IF(S430="Attività","Obiettivi operativi",VLOOKUP(MID(S430,1,FIND(" ",S430)-1),Riferimenti!$BZ$2:$CE$41,6,0))</f>
        <v>Obiettivi operativi</v>
      </c>
      <c r="R430" s="2" t="str">
        <f ca="1">IF(S430="Attività","Linee Intervento",VLOOKUP(MID(S430,1,FIND(" ",S430)-1),Riferimenti!$BZ$2:$CE$41,3,0))</f>
        <v>Linee Intervento</v>
      </c>
      <c r="S430" s="2" t="str">
        <f ca="1">IF(T430="Output","Attività","A"&amp;MID(T430,1,FIND(".",T430)-1)&amp;" - "&amp;INDEX(Riferimenti!$BB$2:$BB$41,V430))</f>
        <v>Attività</v>
      </c>
      <c r="T430" s="2" t="str">
        <f ca="1">IF(OR(W430=FALSE,'Output Progetto'!U430=TRUE),"Output",'Output Progetto'!B430&amp;" - "&amp;'Output Progetto'!D430)</f>
        <v>Output</v>
      </c>
      <c r="U430" s="2" t="str">
        <f ca="1">IF(S430="Attività","Risultato Atteso",VLOOKUP(MID(S430,1,FIND(" ",S430)-1),Riferimenti!$BZ$2:$CE$41,4,0))</f>
        <v>Risultato Atteso</v>
      </c>
      <c r="V430" s="2">
        <f t="shared" si="7"/>
        <v>36</v>
      </c>
      <c r="W430" s="2" t="b">
        <f ca="1">IF(MID(VLOOKUP(MID("A"&amp;MID('Output Progetto'!B430&amp;" - "&amp;'Output Progetto'!D430,1,FIND(".",'Output Progetto'!B430&amp;" - "&amp;'Output Progetto'!D430)-1)&amp;" - "&amp;INDEX(Riferimenti!$BB$2:$BB$41,1),1,FIND(" ","A"&amp;MID('Output Progetto'!B430&amp;" - "&amp;'Output Progetto'!D430,1,FIND(".",'Output Progetto'!B430&amp;" - "&amp;'Output Progetto'!D430)-1)&amp;" - "&amp;INDEX(Riferimenti!$BB$2:$BB$41,1))-1),Riferimenti!$BZ$2:$CE$41,3,0),1,2)="LT",FALSE,TRUE)</f>
        <v>1</v>
      </c>
    </row>
    <row r="431" spans="2:23" ht="12.75" x14ac:dyDescent="0.2">
      <c r="B431" s="42"/>
      <c r="C431" s="42"/>
      <c r="D431" s="42"/>
      <c r="E431" s="64"/>
      <c r="F431" s="64"/>
      <c r="G431" s="42"/>
      <c r="P431" s="2" t="str">
        <f ca="1">IF(S431="Attività","Obiettivi generali",VLOOKUP(MID(S431,1,FIND(" ",S431)-1),Riferimenti!$BZ$2:$CE$41,5,0))</f>
        <v>Obiettivi generali</v>
      </c>
      <c r="Q431" s="2" t="str">
        <f ca="1">IF(S431="Attività","Obiettivi operativi",VLOOKUP(MID(S431,1,FIND(" ",S431)-1),Riferimenti!$BZ$2:$CE$41,6,0))</f>
        <v>Obiettivi operativi</v>
      </c>
      <c r="R431" s="2" t="str">
        <f ca="1">IF(S431="Attività","Linee Intervento",VLOOKUP(MID(S431,1,FIND(" ",S431)-1),Riferimenti!$BZ$2:$CE$41,3,0))</f>
        <v>Linee Intervento</v>
      </c>
      <c r="S431" s="2" t="str">
        <f ca="1">IF(T431="Output","Attività","A"&amp;MID(T431,1,FIND(".",T431)-1)&amp;" - "&amp;INDEX(Riferimenti!$BB$2:$BB$41,V431))</f>
        <v>Attività</v>
      </c>
      <c r="T431" s="2" t="str">
        <f ca="1">IF(OR(W431=FALSE,'Output Progetto'!U431=TRUE),"Output",'Output Progetto'!B431&amp;" - "&amp;'Output Progetto'!D431)</f>
        <v>Output</v>
      </c>
      <c r="U431" s="2" t="str">
        <f ca="1">IF(S431="Attività","Risultato Atteso",VLOOKUP(MID(S431,1,FIND(" ",S431)-1),Riferimenti!$BZ$2:$CE$41,4,0))</f>
        <v>Risultato Atteso</v>
      </c>
      <c r="V431" s="2">
        <f t="shared" si="7"/>
        <v>36</v>
      </c>
      <c r="W431" s="2" t="b">
        <f ca="1">IF(MID(VLOOKUP(MID("A"&amp;MID('Output Progetto'!B431&amp;" - "&amp;'Output Progetto'!D431,1,FIND(".",'Output Progetto'!B431&amp;" - "&amp;'Output Progetto'!D431)-1)&amp;" - "&amp;INDEX(Riferimenti!$BB$2:$BB$41,1),1,FIND(" ","A"&amp;MID('Output Progetto'!B431&amp;" - "&amp;'Output Progetto'!D431,1,FIND(".",'Output Progetto'!B431&amp;" - "&amp;'Output Progetto'!D431)-1)&amp;" - "&amp;INDEX(Riferimenti!$BB$2:$BB$41,1))-1),Riferimenti!$BZ$2:$CE$41,3,0),1,2)="LT",FALSE,TRUE)</f>
        <v>1</v>
      </c>
    </row>
    <row r="432" spans="2:23" ht="12.75" x14ac:dyDescent="0.2">
      <c r="B432" s="42"/>
      <c r="C432" s="42"/>
      <c r="D432" s="42"/>
      <c r="E432" s="64"/>
      <c r="F432" s="64"/>
      <c r="G432" s="42"/>
      <c r="P432" s="2" t="str">
        <f ca="1">IF(S432="Attività","Obiettivi generali",VLOOKUP(MID(S432,1,FIND(" ",S432)-1),Riferimenti!$BZ$2:$CE$41,5,0))</f>
        <v>Obiettivi generali</v>
      </c>
      <c r="Q432" s="2" t="str">
        <f ca="1">IF(S432="Attività","Obiettivi operativi",VLOOKUP(MID(S432,1,FIND(" ",S432)-1),Riferimenti!$BZ$2:$CE$41,6,0))</f>
        <v>Obiettivi operativi</v>
      </c>
      <c r="R432" s="2" t="str">
        <f ca="1">IF(S432="Attività","Linee Intervento",VLOOKUP(MID(S432,1,FIND(" ",S432)-1),Riferimenti!$BZ$2:$CE$41,3,0))</f>
        <v>Linee Intervento</v>
      </c>
      <c r="S432" s="2" t="str">
        <f ca="1">IF(T432="Output","Attività","A"&amp;MID(T432,1,FIND(".",T432)-1)&amp;" - "&amp;INDEX(Riferimenti!$BB$2:$BB$41,V432))</f>
        <v>Attività</v>
      </c>
      <c r="T432" s="2" t="str">
        <f ca="1">IF(OR(W432=FALSE,'Output Progetto'!U432=TRUE),"Output",'Output Progetto'!B432&amp;" - "&amp;'Output Progetto'!D432)</f>
        <v>Output</v>
      </c>
      <c r="U432" s="2" t="str">
        <f ca="1">IF(S432="Attività","Risultato Atteso",VLOOKUP(MID(S432,1,FIND(" ",S432)-1),Riferimenti!$BZ$2:$CE$41,4,0))</f>
        <v>Risultato Atteso</v>
      </c>
      <c r="V432" s="2">
        <f t="shared" si="7"/>
        <v>36</v>
      </c>
      <c r="W432" s="2" t="b">
        <f ca="1">IF(MID(VLOOKUP(MID("A"&amp;MID('Output Progetto'!B432&amp;" - "&amp;'Output Progetto'!D432,1,FIND(".",'Output Progetto'!B432&amp;" - "&amp;'Output Progetto'!D432)-1)&amp;" - "&amp;INDEX(Riferimenti!$BB$2:$BB$41,1),1,FIND(" ","A"&amp;MID('Output Progetto'!B432&amp;" - "&amp;'Output Progetto'!D432,1,FIND(".",'Output Progetto'!B432&amp;" - "&amp;'Output Progetto'!D432)-1)&amp;" - "&amp;INDEX(Riferimenti!$BB$2:$BB$41,1))-1),Riferimenti!$BZ$2:$CE$41,3,0),1,2)="LT",FALSE,TRUE)</f>
        <v>1</v>
      </c>
    </row>
    <row r="433" spans="2:23" ht="12.75" x14ac:dyDescent="0.2">
      <c r="B433" s="42"/>
      <c r="C433" s="42"/>
      <c r="D433" s="42"/>
      <c r="E433" s="64"/>
      <c r="F433" s="64"/>
      <c r="G433" s="42"/>
      <c r="P433" s="2" t="str">
        <f ca="1">IF(S433="Attività","Obiettivi generali",VLOOKUP(MID(S433,1,FIND(" ",S433)-1),Riferimenti!$BZ$2:$CE$41,5,0))</f>
        <v>Obiettivi generali</v>
      </c>
      <c r="Q433" s="2" t="str">
        <f ca="1">IF(S433="Attività","Obiettivi operativi",VLOOKUP(MID(S433,1,FIND(" ",S433)-1),Riferimenti!$BZ$2:$CE$41,6,0))</f>
        <v>Obiettivi operativi</v>
      </c>
      <c r="R433" s="2" t="str">
        <f ca="1">IF(S433="Attività","Linee Intervento",VLOOKUP(MID(S433,1,FIND(" ",S433)-1),Riferimenti!$BZ$2:$CE$41,3,0))</f>
        <v>Linee Intervento</v>
      </c>
      <c r="S433" s="2" t="str">
        <f ca="1">IF(T433="Output","Attività","A"&amp;MID(T433,1,FIND(".",T433)-1)&amp;" - "&amp;INDEX(Riferimenti!$BB$2:$BB$41,V433))</f>
        <v>Attività</v>
      </c>
      <c r="T433" s="2" t="str">
        <f ca="1">IF(OR(W433=FALSE,'Output Progetto'!U433=TRUE),"Output",'Output Progetto'!B433&amp;" - "&amp;'Output Progetto'!D433)</f>
        <v>Output</v>
      </c>
      <c r="U433" s="2" t="str">
        <f ca="1">IF(S433="Attività","Risultato Atteso",VLOOKUP(MID(S433,1,FIND(" ",S433)-1),Riferimenti!$BZ$2:$CE$41,4,0))</f>
        <v>Risultato Atteso</v>
      </c>
      <c r="V433" s="2">
        <f t="shared" si="7"/>
        <v>36</v>
      </c>
      <c r="W433" s="2" t="b">
        <f ca="1">IF(MID(VLOOKUP(MID("A"&amp;MID('Output Progetto'!B433&amp;" - "&amp;'Output Progetto'!D433,1,FIND(".",'Output Progetto'!B433&amp;" - "&amp;'Output Progetto'!D433)-1)&amp;" - "&amp;INDEX(Riferimenti!$BB$2:$BB$41,1),1,FIND(" ","A"&amp;MID('Output Progetto'!B433&amp;" - "&amp;'Output Progetto'!D433,1,FIND(".",'Output Progetto'!B433&amp;" - "&amp;'Output Progetto'!D433)-1)&amp;" - "&amp;INDEX(Riferimenti!$BB$2:$BB$41,1))-1),Riferimenti!$BZ$2:$CE$41,3,0),1,2)="LT",FALSE,TRUE)</f>
        <v>1</v>
      </c>
    </row>
    <row r="434" spans="2:23" ht="12.75" x14ac:dyDescent="0.2">
      <c r="B434" s="42"/>
      <c r="C434" s="42"/>
      <c r="D434" s="42"/>
      <c r="E434" s="64"/>
      <c r="F434" s="64"/>
      <c r="G434" s="42"/>
      <c r="P434" s="2" t="str">
        <f ca="1">IF(S434="Attività","Obiettivi generali",VLOOKUP(MID(S434,1,FIND(" ",S434)-1),Riferimenti!$BZ$2:$CE$41,5,0))</f>
        <v>Obiettivi generali</v>
      </c>
      <c r="Q434" s="2" t="str">
        <f ca="1">IF(S434="Attività","Obiettivi operativi",VLOOKUP(MID(S434,1,FIND(" ",S434)-1),Riferimenti!$BZ$2:$CE$41,6,0))</f>
        <v>Obiettivi operativi</v>
      </c>
      <c r="R434" s="2" t="str">
        <f ca="1">IF(S434="Attività","Linee Intervento",VLOOKUP(MID(S434,1,FIND(" ",S434)-1),Riferimenti!$BZ$2:$CE$41,3,0))</f>
        <v>Linee Intervento</v>
      </c>
      <c r="S434" s="2" t="str">
        <f ca="1">IF(T434="Output","Attività","A"&amp;MID(T434,1,FIND(".",T434)-1)&amp;" - "&amp;INDEX(Riferimenti!$BB$2:$BB$41,V434))</f>
        <v>Attività</v>
      </c>
      <c r="T434" s="2" t="str">
        <f ca="1">IF(OR(W434=FALSE,'Output Progetto'!U434=TRUE),"Output",'Output Progetto'!B434&amp;" - "&amp;'Output Progetto'!D434)</f>
        <v>Output</v>
      </c>
      <c r="U434" s="2" t="str">
        <f ca="1">IF(S434="Attività","Risultato Atteso",VLOOKUP(MID(S434,1,FIND(" ",S434)-1),Riferimenti!$BZ$2:$CE$41,4,0))</f>
        <v>Risultato Atteso</v>
      </c>
      <c r="V434" s="2">
        <f t="shared" si="7"/>
        <v>36</v>
      </c>
      <c r="W434" s="2" t="b">
        <f ca="1">IF(MID(VLOOKUP(MID("A"&amp;MID('Output Progetto'!B434&amp;" - "&amp;'Output Progetto'!D434,1,FIND(".",'Output Progetto'!B434&amp;" - "&amp;'Output Progetto'!D434)-1)&amp;" - "&amp;INDEX(Riferimenti!$BB$2:$BB$41,1),1,FIND(" ","A"&amp;MID('Output Progetto'!B434&amp;" - "&amp;'Output Progetto'!D434,1,FIND(".",'Output Progetto'!B434&amp;" - "&amp;'Output Progetto'!D434)-1)&amp;" - "&amp;INDEX(Riferimenti!$BB$2:$BB$41,1))-1),Riferimenti!$BZ$2:$CE$41,3,0),1,2)="LT",FALSE,TRUE)</f>
        <v>1</v>
      </c>
    </row>
    <row r="435" spans="2:23" ht="12.75" x14ac:dyDescent="0.2">
      <c r="B435" s="42"/>
      <c r="C435" s="42"/>
      <c r="D435" s="42"/>
      <c r="E435" s="64"/>
      <c r="F435" s="64"/>
      <c r="G435" s="42"/>
      <c r="P435" s="2" t="str">
        <f ca="1">IF(S435="Attività","Obiettivi generali",VLOOKUP(MID(S435,1,FIND(" ",S435)-1),Riferimenti!$BZ$2:$CE$41,5,0))</f>
        <v>Obiettivi generali</v>
      </c>
      <c r="Q435" s="2" t="str">
        <f ca="1">IF(S435="Attività","Obiettivi operativi",VLOOKUP(MID(S435,1,FIND(" ",S435)-1),Riferimenti!$BZ$2:$CE$41,6,0))</f>
        <v>Obiettivi operativi</v>
      </c>
      <c r="R435" s="2" t="str">
        <f ca="1">IF(S435="Attività","Linee Intervento",VLOOKUP(MID(S435,1,FIND(" ",S435)-1),Riferimenti!$BZ$2:$CE$41,3,0))</f>
        <v>Linee Intervento</v>
      </c>
      <c r="S435" s="2" t="str">
        <f ca="1">IF(T435="Output","Attività","A"&amp;MID(T435,1,FIND(".",T435)-1)&amp;" - "&amp;INDEX(Riferimenti!$BB$2:$BB$41,V435))</f>
        <v>Attività</v>
      </c>
      <c r="T435" s="2" t="str">
        <f ca="1">IF(OR(W435=FALSE,'Output Progetto'!U435=TRUE),"Output",'Output Progetto'!B435&amp;" - "&amp;'Output Progetto'!D435)</f>
        <v>Output</v>
      </c>
      <c r="U435" s="2" t="str">
        <f ca="1">IF(S435="Attività","Risultato Atteso",VLOOKUP(MID(S435,1,FIND(" ",S435)-1),Riferimenti!$BZ$2:$CE$41,4,0))</f>
        <v>Risultato Atteso</v>
      </c>
      <c r="V435" s="2">
        <f t="shared" si="7"/>
        <v>36</v>
      </c>
      <c r="W435" s="2" t="b">
        <f ca="1">IF(MID(VLOOKUP(MID("A"&amp;MID('Output Progetto'!B435&amp;" - "&amp;'Output Progetto'!D435,1,FIND(".",'Output Progetto'!B435&amp;" - "&amp;'Output Progetto'!D435)-1)&amp;" - "&amp;INDEX(Riferimenti!$BB$2:$BB$41,1),1,FIND(" ","A"&amp;MID('Output Progetto'!B435&amp;" - "&amp;'Output Progetto'!D435,1,FIND(".",'Output Progetto'!B435&amp;" - "&amp;'Output Progetto'!D435)-1)&amp;" - "&amp;INDEX(Riferimenti!$BB$2:$BB$41,1))-1),Riferimenti!$BZ$2:$CE$41,3,0),1,2)="LT",FALSE,TRUE)</f>
        <v>1</v>
      </c>
    </row>
    <row r="436" spans="2:23" ht="12.75" x14ac:dyDescent="0.2">
      <c r="B436" s="42"/>
      <c r="C436" s="42"/>
      <c r="D436" s="42"/>
      <c r="E436" s="64"/>
      <c r="F436" s="64"/>
      <c r="G436" s="42"/>
      <c r="P436" s="2" t="str">
        <f ca="1">IF(S436="Attività","Obiettivi generali",VLOOKUP(MID(S436,1,FIND(" ",S436)-1),Riferimenti!$BZ$2:$CE$41,5,0))</f>
        <v>Obiettivi generali</v>
      </c>
      <c r="Q436" s="2" t="str">
        <f ca="1">IF(S436="Attività","Obiettivi operativi",VLOOKUP(MID(S436,1,FIND(" ",S436)-1),Riferimenti!$BZ$2:$CE$41,6,0))</f>
        <v>Obiettivi operativi</v>
      </c>
      <c r="R436" s="2" t="str">
        <f ca="1">IF(S436="Attività","Linee Intervento",VLOOKUP(MID(S436,1,FIND(" ",S436)-1),Riferimenti!$BZ$2:$CE$41,3,0))</f>
        <v>Linee Intervento</v>
      </c>
      <c r="S436" s="2" t="str">
        <f ca="1">IF(T436="Output","Attività","A"&amp;MID(T436,1,FIND(".",T436)-1)&amp;" - "&amp;INDEX(Riferimenti!$BB$2:$BB$41,V436))</f>
        <v>Attività</v>
      </c>
      <c r="T436" s="2" t="str">
        <f ca="1">IF(OR(W436=FALSE,'Output Progetto'!U436=TRUE),"Output",'Output Progetto'!B436&amp;" - "&amp;'Output Progetto'!D436)</f>
        <v>Output</v>
      </c>
      <c r="U436" s="2" t="str">
        <f ca="1">IF(S436="Attività","Risultato Atteso",VLOOKUP(MID(S436,1,FIND(" ",S436)-1),Riferimenti!$BZ$2:$CE$41,4,0))</f>
        <v>Risultato Atteso</v>
      </c>
      <c r="V436" s="2">
        <f t="shared" si="7"/>
        <v>36</v>
      </c>
      <c r="W436" s="2" t="b">
        <f ca="1">IF(MID(VLOOKUP(MID("A"&amp;MID('Output Progetto'!B436&amp;" - "&amp;'Output Progetto'!D436,1,FIND(".",'Output Progetto'!B436&amp;" - "&amp;'Output Progetto'!D436)-1)&amp;" - "&amp;INDEX(Riferimenti!$BB$2:$BB$41,1),1,FIND(" ","A"&amp;MID('Output Progetto'!B436&amp;" - "&amp;'Output Progetto'!D436,1,FIND(".",'Output Progetto'!B436&amp;" - "&amp;'Output Progetto'!D436)-1)&amp;" - "&amp;INDEX(Riferimenti!$BB$2:$BB$41,1))-1),Riferimenti!$BZ$2:$CE$41,3,0),1,2)="LT",FALSE,TRUE)</f>
        <v>1</v>
      </c>
    </row>
    <row r="437" spans="2:23" ht="12.75" x14ac:dyDescent="0.2">
      <c r="B437" s="42"/>
      <c r="C437" s="42"/>
      <c r="D437" s="42"/>
      <c r="E437" s="64"/>
      <c r="F437" s="64"/>
      <c r="G437" s="42"/>
      <c r="P437" s="2" t="str">
        <f ca="1">IF(S437="Attività","Obiettivi generali",VLOOKUP(MID(S437,1,FIND(" ",S437)-1),Riferimenti!$BZ$2:$CE$41,5,0))</f>
        <v>Obiettivi generali</v>
      </c>
      <c r="Q437" s="2" t="str">
        <f ca="1">IF(S437="Attività","Obiettivi operativi",VLOOKUP(MID(S437,1,FIND(" ",S437)-1),Riferimenti!$BZ$2:$CE$41,6,0))</f>
        <v>Obiettivi operativi</v>
      </c>
      <c r="R437" s="2" t="str">
        <f ca="1">IF(S437="Attività","Linee Intervento",VLOOKUP(MID(S437,1,FIND(" ",S437)-1),Riferimenti!$BZ$2:$CE$41,3,0))</f>
        <v>Linee Intervento</v>
      </c>
      <c r="S437" s="2" t="str">
        <f ca="1">IF(T437="Output","Attività","A"&amp;MID(T437,1,FIND(".",T437)-1)&amp;" - "&amp;INDEX(Riferimenti!$BB$2:$BB$41,V437))</f>
        <v>Attività</v>
      </c>
      <c r="T437" s="2" t="str">
        <f ca="1">IF(OR(W437=FALSE,'Output Progetto'!U437=TRUE),"Output",'Output Progetto'!B437&amp;" - "&amp;'Output Progetto'!D437)</f>
        <v>Output</v>
      </c>
      <c r="U437" s="2" t="str">
        <f ca="1">IF(S437="Attività","Risultato Atteso",VLOOKUP(MID(S437,1,FIND(" ",S437)-1),Riferimenti!$BZ$2:$CE$41,4,0))</f>
        <v>Risultato Atteso</v>
      </c>
      <c r="V437" s="2">
        <f t="shared" si="7"/>
        <v>36</v>
      </c>
      <c r="W437" s="2" t="b">
        <f ca="1">IF(MID(VLOOKUP(MID("A"&amp;MID('Output Progetto'!B437&amp;" - "&amp;'Output Progetto'!D437,1,FIND(".",'Output Progetto'!B437&amp;" - "&amp;'Output Progetto'!D437)-1)&amp;" - "&amp;INDEX(Riferimenti!$BB$2:$BB$41,1),1,FIND(" ","A"&amp;MID('Output Progetto'!B437&amp;" - "&amp;'Output Progetto'!D437,1,FIND(".",'Output Progetto'!B437&amp;" - "&amp;'Output Progetto'!D437)-1)&amp;" - "&amp;INDEX(Riferimenti!$BB$2:$BB$41,1))-1),Riferimenti!$BZ$2:$CE$41,3,0),1,2)="LT",FALSE,TRUE)</f>
        <v>1</v>
      </c>
    </row>
    <row r="438" spans="2:23" ht="12.75" x14ac:dyDescent="0.2">
      <c r="B438" s="42"/>
      <c r="C438" s="42"/>
      <c r="D438" s="42"/>
      <c r="E438" s="64"/>
      <c r="F438" s="64"/>
      <c r="G438" s="42"/>
      <c r="P438" s="2" t="str">
        <f ca="1">IF(S438="Attività","Obiettivi generali",VLOOKUP(MID(S438,1,FIND(" ",S438)-1),Riferimenti!$BZ$2:$CE$41,5,0))</f>
        <v>Obiettivi generali</v>
      </c>
      <c r="Q438" s="2" t="str">
        <f ca="1">IF(S438="Attività","Obiettivi operativi",VLOOKUP(MID(S438,1,FIND(" ",S438)-1),Riferimenti!$BZ$2:$CE$41,6,0))</f>
        <v>Obiettivi operativi</v>
      </c>
      <c r="R438" s="2" t="str">
        <f ca="1">IF(S438="Attività","Linee Intervento",VLOOKUP(MID(S438,1,FIND(" ",S438)-1),Riferimenti!$BZ$2:$CE$41,3,0))</f>
        <v>Linee Intervento</v>
      </c>
      <c r="S438" s="2" t="str">
        <f ca="1">IF(T438="Output","Attività","A"&amp;MID(T438,1,FIND(".",T438)-1)&amp;" - "&amp;INDEX(Riferimenti!$BB$2:$BB$41,V438))</f>
        <v>Attività</v>
      </c>
      <c r="T438" s="2" t="str">
        <f ca="1">IF(OR(W438=FALSE,'Output Progetto'!U438=TRUE),"Output",'Output Progetto'!B438&amp;" - "&amp;'Output Progetto'!D438)</f>
        <v>Output</v>
      </c>
      <c r="U438" s="2" t="str">
        <f ca="1">IF(S438="Attività","Risultato Atteso",VLOOKUP(MID(S438,1,FIND(" ",S438)-1),Riferimenti!$BZ$2:$CE$41,4,0))</f>
        <v>Risultato Atteso</v>
      </c>
      <c r="V438" s="2">
        <f t="shared" si="7"/>
        <v>36</v>
      </c>
      <c r="W438" s="2" t="b">
        <f ca="1">IF(MID(VLOOKUP(MID("A"&amp;MID('Output Progetto'!B438&amp;" - "&amp;'Output Progetto'!D438,1,FIND(".",'Output Progetto'!B438&amp;" - "&amp;'Output Progetto'!D438)-1)&amp;" - "&amp;INDEX(Riferimenti!$BB$2:$BB$41,1),1,FIND(" ","A"&amp;MID('Output Progetto'!B438&amp;" - "&amp;'Output Progetto'!D438,1,FIND(".",'Output Progetto'!B438&amp;" - "&amp;'Output Progetto'!D438)-1)&amp;" - "&amp;INDEX(Riferimenti!$BB$2:$BB$41,1))-1),Riferimenti!$BZ$2:$CE$41,3,0),1,2)="LT",FALSE,TRUE)</f>
        <v>1</v>
      </c>
    </row>
    <row r="439" spans="2:23" ht="12.75" x14ac:dyDescent="0.2">
      <c r="B439" s="42"/>
      <c r="C439" s="42"/>
      <c r="D439" s="42"/>
      <c r="E439" s="64"/>
      <c r="F439" s="64"/>
      <c r="G439" s="42"/>
      <c r="P439" s="2" t="str">
        <f ca="1">IF(S439="Attività","Obiettivi generali",VLOOKUP(MID(S439,1,FIND(" ",S439)-1),Riferimenti!$BZ$2:$CE$41,5,0))</f>
        <v>Obiettivi generali</v>
      </c>
      <c r="Q439" s="2" t="str">
        <f ca="1">IF(S439="Attività","Obiettivi operativi",VLOOKUP(MID(S439,1,FIND(" ",S439)-1),Riferimenti!$BZ$2:$CE$41,6,0))</f>
        <v>Obiettivi operativi</v>
      </c>
      <c r="R439" s="2" t="str">
        <f ca="1">IF(S439="Attività","Linee Intervento",VLOOKUP(MID(S439,1,FIND(" ",S439)-1),Riferimenti!$BZ$2:$CE$41,3,0))</f>
        <v>Linee Intervento</v>
      </c>
      <c r="S439" s="2" t="str">
        <f ca="1">IF(T439="Output","Attività","A"&amp;MID(T439,1,FIND(".",T439)-1)&amp;" - "&amp;INDEX(Riferimenti!$BB$2:$BB$41,V439))</f>
        <v>Attività</v>
      </c>
      <c r="T439" s="2" t="str">
        <f ca="1">IF(OR(W439=FALSE,'Output Progetto'!U439=TRUE),"Output",'Output Progetto'!B439&amp;" - "&amp;'Output Progetto'!D439)</f>
        <v>Output</v>
      </c>
      <c r="U439" s="2" t="str">
        <f ca="1">IF(S439="Attività","Risultato Atteso",VLOOKUP(MID(S439,1,FIND(" ",S439)-1),Riferimenti!$BZ$2:$CE$41,4,0))</f>
        <v>Risultato Atteso</v>
      </c>
      <c r="V439" s="2">
        <f t="shared" si="7"/>
        <v>36</v>
      </c>
      <c r="W439" s="2" t="b">
        <f ca="1">IF(MID(VLOOKUP(MID("A"&amp;MID('Output Progetto'!B439&amp;" - "&amp;'Output Progetto'!D439,1,FIND(".",'Output Progetto'!B439&amp;" - "&amp;'Output Progetto'!D439)-1)&amp;" - "&amp;INDEX(Riferimenti!$BB$2:$BB$41,1),1,FIND(" ","A"&amp;MID('Output Progetto'!B439&amp;" - "&amp;'Output Progetto'!D439,1,FIND(".",'Output Progetto'!B439&amp;" - "&amp;'Output Progetto'!D439)-1)&amp;" - "&amp;INDEX(Riferimenti!$BB$2:$BB$41,1))-1),Riferimenti!$BZ$2:$CE$41,3,0),1,2)="LT",FALSE,TRUE)</f>
        <v>1</v>
      </c>
    </row>
    <row r="440" spans="2:23" ht="12.75" x14ac:dyDescent="0.2">
      <c r="B440" s="42"/>
      <c r="C440" s="42"/>
      <c r="D440" s="42"/>
      <c r="E440" s="64"/>
      <c r="F440" s="64"/>
      <c r="G440" s="42"/>
      <c r="P440" s="2" t="str">
        <f ca="1">IF(S440="Attività","Obiettivi generali",VLOOKUP(MID(S440,1,FIND(" ",S440)-1),Riferimenti!$BZ$2:$CE$41,5,0))</f>
        <v>Obiettivi generali</v>
      </c>
      <c r="Q440" s="2" t="str">
        <f ca="1">IF(S440="Attività","Obiettivi operativi",VLOOKUP(MID(S440,1,FIND(" ",S440)-1),Riferimenti!$BZ$2:$CE$41,6,0))</f>
        <v>Obiettivi operativi</v>
      </c>
      <c r="R440" s="2" t="str">
        <f ca="1">IF(S440="Attività","Linee Intervento",VLOOKUP(MID(S440,1,FIND(" ",S440)-1),Riferimenti!$BZ$2:$CE$41,3,0))</f>
        <v>Linee Intervento</v>
      </c>
      <c r="S440" s="2" t="str">
        <f ca="1">IF(T440="Output","Attività","A"&amp;MID(T440,1,FIND(".",T440)-1)&amp;" - "&amp;INDEX(Riferimenti!$BB$2:$BB$41,V440))</f>
        <v>Attività</v>
      </c>
      <c r="T440" s="2" t="str">
        <f ca="1">IF(OR(W440=FALSE,'Output Progetto'!U440=TRUE),"Output",'Output Progetto'!B440&amp;" - "&amp;'Output Progetto'!D440)</f>
        <v>Output</v>
      </c>
      <c r="U440" s="2" t="str">
        <f ca="1">IF(S440="Attività","Risultato Atteso",VLOOKUP(MID(S440,1,FIND(" ",S440)-1),Riferimenti!$BZ$2:$CE$41,4,0))</f>
        <v>Risultato Atteso</v>
      </c>
      <c r="V440" s="2">
        <f t="shared" si="7"/>
        <v>37</v>
      </c>
      <c r="W440" s="2" t="b">
        <f ca="1">IF(MID(VLOOKUP(MID("A"&amp;MID('Output Progetto'!B440&amp;" - "&amp;'Output Progetto'!D440,1,FIND(".",'Output Progetto'!B440&amp;" - "&amp;'Output Progetto'!D440)-1)&amp;" - "&amp;INDEX(Riferimenti!$BB$2:$BB$41,1),1,FIND(" ","A"&amp;MID('Output Progetto'!B440&amp;" - "&amp;'Output Progetto'!D440,1,FIND(".",'Output Progetto'!B440&amp;" - "&amp;'Output Progetto'!D440)-1)&amp;" - "&amp;INDEX(Riferimenti!$BB$2:$BB$41,1))-1),Riferimenti!$BZ$2:$CE$41,3,0),1,2)="LT",FALSE,TRUE)</f>
        <v>1</v>
      </c>
    </row>
    <row r="441" spans="2:23" ht="12.75" x14ac:dyDescent="0.2">
      <c r="B441" s="42"/>
      <c r="C441" s="42"/>
      <c r="D441" s="42"/>
      <c r="E441" s="64"/>
      <c r="F441" s="64"/>
      <c r="G441" s="42"/>
      <c r="P441" s="2" t="str">
        <f ca="1">IF(S441="Attività","Obiettivi generali",VLOOKUP(MID(S441,1,FIND(" ",S441)-1),Riferimenti!$BZ$2:$CE$41,5,0))</f>
        <v>Obiettivi generali</v>
      </c>
      <c r="Q441" s="2" t="str">
        <f ca="1">IF(S441="Attività","Obiettivi operativi",VLOOKUP(MID(S441,1,FIND(" ",S441)-1),Riferimenti!$BZ$2:$CE$41,6,0))</f>
        <v>Obiettivi operativi</v>
      </c>
      <c r="R441" s="2" t="str">
        <f ca="1">IF(S441="Attività","Linee Intervento",VLOOKUP(MID(S441,1,FIND(" ",S441)-1),Riferimenti!$BZ$2:$CE$41,3,0))</f>
        <v>Linee Intervento</v>
      </c>
      <c r="S441" s="2" t="str">
        <f ca="1">IF(T441="Output","Attività","A"&amp;MID(T441,1,FIND(".",T441)-1)&amp;" - "&amp;INDEX(Riferimenti!$BB$2:$BB$41,V441))</f>
        <v>Attività</v>
      </c>
      <c r="T441" s="2" t="str">
        <f ca="1">IF(OR(W441=FALSE,'Output Progetto'!U441=TRUE),"Output",'Output Progetto'!B441&amp;" - "&amp;'Output Progetto'!D441)</f>
        <v>Output</v>
      </c>
      <c r="U441" s="2" t="str">
        <f ca="1">IF(S441="Attività","Risultato Atteso",VLOOKUP(MID(S441,1,FIND(" ",S441)-1),Riferimenti!$BZ$2:$CE$41,4,0))</f>
        <v>Risultato Atteso</v>
      </c>
      <c r="V441" s="2">
        <f t="shared" si="7"/>
        <v>37</v>
      </c>
      <c r="W441" s="2" t="b">
        <f ca="1">IF(MID(VLOOKUP(MID("A"&amp;MID('Output Progetto'!B441&amp;" - "&amp;'Output Progetto'!D441,1,FIND(".",'Output Progetto'!B441&amp;" - "&amp;'Output Progetto'!D441)-1)&amp;" - "&amp;INDEX(Riferimenti!$BB$2:$BB$41,1),1,FIND(" ","A"&amp;MID('Output Progetto'!B441&amp;" - "&amp;'Output Progetto'!D441,1,FIND(".",'Output Progetto'!B441&amp;" - "&amp;'Output Progetto'!D441)-1)&amp;" - "&amp;INDEX(Riferimenti!$BB$2:$BB$41,1))-1),Riferimenti!$BZ$2:$CE$41,3,0),1,2)="LT",FALSE,TRUE)</f>
        <v>1</v>
      </c>
    </row>
    <row r="442" spans="2:23" ht="12.75" x14ac:dyDescent="0.2">
      <c r="B442" s="42"/>
      <c r="C442" s="42"/>
      <c r="D442" s="42"/>
      <c r="E442" s="64"/>
      <c r="F442" s="64"/>
      <c r="G442" s="42"/>
      <c r="P442" s="2" t="str">
        <f ca="1">IF(S442="Attività","Obiettivi generali",VLOOKUP(MID(S442,1,FIND(" ",S442)-1),Riferimenti!$BZ$2:$CE$41,5,0))</f>
        <v>Obiettivi generali</v>
      </c>
      <c r="Q442" s="2" t="str">
        <f ca="1">IF(S442="Attività","Obiettivi operativi",VLOOKUP(MID(S442,1,FIND(" ",S442)-1),Riferimenti!$BZ$2:$CE$41,6,0))</f>
        <v>Obiettivi operativi</v>
      </c>
      <c r="R442" s="2" t="str">
        <f ca="1">IF(S442="Attività","Linee Intervento",VLOOKUP(MID(S442,1,FIND(" ",S442)-1),Riferimenti!$BZ$2:$CE$41,3,0))</f>
        <v>Linee Intervento</v>
      </c>
      <c r="S442" s="2" t="str">
        <f ca="1">IF(T442="Output","Attività","A"&amp;MID(T442,1,FIND(".",T442)-1)&amp;" - "&amp;INDEX(Riferimenti!$BB$2:$BB$41,V442))</f>
        <v>Attività</v>
      </c>
      <c r="T442" s="2" t="str">
        <f ca="1">IF(OR(W442=FALSE,'Output Progetto'!U442=TRUE),"Output",'Output Progetto'!B442&amp;" - "&amp;'Output Progetto'!D442)</f>
        <v>Output</v>
      </c>
      <c r="U442" s="2" t="str">
        <f ca="1">IF(S442="Attività","Risultato Atteso",VLOOKUP(MID(S442,1,FIND(" ",S442)-1),Riferimenti!$BZ$2:$CE$41,4,0))</f>
        <v>Risultato Atteso</v>
      </c>
      <c r="V442" s="2">
        <f t="shared" si="7"/>
        <v>37</v>
      </c>
      <c r="W442" s="2" t="b">
        <f ca="1">IF(MID(VLOOKUP(MID("A"&amp;MID('Output Progetto'!B442&amp;" - "&amp;'Output Progetto'!D442,1,FIND(".",'Output Progetto'!B442&amp;" - "&amp;'Output Progetto'!D442)-1)&amp;" - "&amp;INDEX(Riferimenti!$BB$2:$BB$41,1),1,FIND(" ","A"&amp;MID('Output Progetto'!B442&amp;" - "&amp;'Output Progetto'!D442,1,FIND(".",'Output Progetto'!B442&amp;" - "&amp;'Output Progetto'!D442)-1)&amp;" - "&amp;INDEX(Riferimenti!$BB$2:$BB$41,1))-1),Riferimenti!$BZ$2:$CE$41,3,0),1,2)="LT",FALSE,TRUE)</f>
        <v>1</v>
      </c>
    </row>
    <row r="443" spans="2:23" ht="12.75" x14ac:dyDescent="0.2">
      <c r="B443" s="42"/>
      <c r="C443" s="42"/>
      <c r="D443" s="42"/>
      <c r="E443" s="64"/>
      <c r="F443" s="64"/>
      <c r="G443" s="42"/>
      <c r="P443" s="2" t="str">
        <f ca="1">IF(S443="Attività","Obiettivi generali",VLOOKUP(MID(S443,1,FIND(" ",S443)-1),Riferimenti!$BZ$2:$CE$41,5,0))</f>
        <v>Obiettivi generali</v>
      </c>
      <c r="Q443" s="2" t="str">
        <f ca="1">IF(S443="Attività","Obiettivi operativi",VLOOKUP(MID(S443,1,FIND(" ",S443)-1),Riferimenti!$BZ$2:$CE$41,6,0))</f>
        <v>Obiettivi operativi</v>
      </c>
      <c r="R443" s="2" t="str">
        <f ca="1">IF(S443="Attività","Linee Intervento",VLOOKUP(MID(S443,1,FIND(" ",S443)-1),Riferimenti!$BZ$2:$CE$41,3,0))</f>
        <v>Linee Intervento</v>
      </c>
      <c r="S443" s="2" t="str">
        <f ca="1">IF(T443="Output","Attività","A"&amp;MID(T443,1,FIND(".",T443)-1)&amp;" - "&amp;INDEX(Riferimenti!$BB$2:$BB$41,V443))</f>
        <v>Attività</v>
      </c>
      <c r="T443" s="2" t="str">
        <f ca="1">IF(OR(W443=FALSE,'Output Progetto'!U443=TRUE),"Output",'Output Progetto'!B443&amp;" - "&amp;'Output Progetto'!D443)</f>
        <v>Output</v>
      </c>
      <c r="U443" s="2" t="str">
        <f ca="1">IF(S443="Attività","Risultato Atteso",VLOOKUP(MID(S443,1,FIND(" ",S443)-1),Riferimenti!$BZ$2:$CE$41,4,0))</f>
        <v>Risultato Atteso</v>
      </c>
      <c r="V443" s="2">
        <f t="shared" si="7"/>
        <v>37</v>
      </c>
      <c r="W443" s="2" t="b">
        <f ca="1">IF(MID(VLOOKUP(MID("A"&amp;MID('Output Progetto'!B443&amp;" - "&amp;'Output Progetto'!D443,1,FIND(".",'Output Progetto'!B443&amp;" - "&amp;'Output Progetto'!D443)-1)&amp;" - "&amp;INDEX(Riferimenti!$BB$2:$BB$41,1),1,FIND(" ","A"&amp;MID('Output Progetto'!B443&amp;" - "&amp;'Output Progetto'!D443,1,FIND(".",'Output Progetto'!B443&amp;" - "&amp;'Output Progetto'!D443)-1)&amp;" - "&amp;INDEX(Riferimenti!$BB$2:$BB$41,1))-1),Riferimenti!$BZ$2:$CE$41,3,0),1,2)="LT",FALSE,TRUE)</f>
        <v>1</v>
      </c>
    </row>
    <row r="444" spans="2:23" ht="12.75" x14ac:dyDescent="0.2">
      <c r="B444" s="42"/>
      <c r="C444" s="42"/>
      <c r="D444" s="42"/>
      <c r="E444" s="64"/>
      <c r="F444" s="64"/>
      <c r="G444" s="42"/>
      <c r="P444" s="2" t="str">
        <f ca="1">IF(S444="Attività","Obiettivi generali",VLOOKUP(MID(S444,1,FIND(" ",S444)-1),Riferimenti!$BZ$2:$CE$41,5,0))</f>
        <v>Obiettivi generali</v>
      </c>
      <c r="Q444" s="2" t="str">
        <f ca="1">IF(S444="Attività","Obiettivi operativi",VLOOKUP(MID(S444,1,FIND(" ",S444)-1),Riferimenti!$BZ$2:$CE$41,6,0))</f>
        <v>Obiettivi operativi</v>
      </c>
      <c r="R444" s="2" t="str">
        <f ca="1">IF(S444="Attività","Linee Intervento",VLOOKUP(MID(S444,1,FIND(" ",S444)-1),Riferimenti!$BZ$2:$CE$41,3,0))</f>
        <v>Linee Intervento</v>
      </c>
      <c r="S444" s="2" t="str">
        <f ca="1">IF(T444="Output","Attività","A"&amp;MID(T444,1,FIND(".",T444)-1)&amp;" - "&amp;INDEX(Riferimenti!$BB$2:$BB$41,V444))</f>
        <v>Attività</v>
      </c>
      <c r="T444" s="2" t="str">
        <f ca="1">IF(OR(W444=FALSE,'Output Progetto'!U444=TRUE),"Output",'Output Progetto'!B444&amp;" - "&amp;'Output Progetto'!D444)</f>
        <v>Output</v>
      </c>
      <c r="U444" s="2" t="str">
        <f ca="1">IF(S444="Attività","Risultato Atteso",VLOOKUP(MID(S444,1,FIND(" ",S444)-1),Riferimenti!$BZ$2:$CE$41,4,0))</f>
        <v>Risultato Atteso</v>
      </c>
      <c r="V444" s="2">
        <f t="shared" si="7"/>
        <v>37</v>
      </c>
      <c r="W444" s="2" t="b">
        <f ca="1">IF(MID(VLOOKUP(MID("A"&amp;MID('Output Progetto'!B444&amp;" - "&amp;'Output Progetto'!D444,1,FIND(".",'Output Progetto'!B444&amp;" - "&amp;'Output Progetto'!D444)-1)&amp;" - "&amp;INDEX(Riferimenti!$BB$2:$BB$41,1),1,FIND(" ","A"&amp;MID('Output Progetto'!B444&amp;" - "&amp;'Output Progetto'!D444,1,FIND(".",'Output Progetto'!B444&amp;" - "&amp;'Output Progetto'!D444)-1)&amp;" - "&amp;INDEX(Riferimenti!$BB$2:$BB$41,1))-1),Riferimenti!$BZ$2:$CE$41,3,0),1,2)="LT",FALSE,TRUE)</f>
        <v>1</v>
      </c>
    </row>
    <row r="445" spans="2:23" ht="12.75" x14ac:dyDescent="0.2">
      <c r="B445" s="42"/>
      <c r="C445" s="42"/>
      <c r="D445" s="42"/>
      <c r="E445" s="64"/>
      <c r="F445" s="64"/>
      <c r="G445" s="42"/>
      <c r="P445" s="2" t="str">
        <f ca="1">IF(S445="Attività","Obiettivi generali",VLOOKUP(MID(S445,1,FIND(" ",S445)-1),Riferimenti!$BZ$2:$CE$41,5,0))</f>
        <v>Obiettivi generali</v>
      </c>
      <c r="Q445" s="2" t="str">
        <f ca="1">IF(S445="Attività","Obiettivi operativi",VLOOKUP(MID(S445,1,FIND(" ",S445)-1),Riferimenti!$BZ$2:$CE$41,6,0))</f>
        <v>Obiettivi operativi</v>
      </c>
      <c r="R445" s="2" t="str">
        <f ca="1">IF(S445="Attività","Linee Intervento",VLOOKUP(MID(S445,1,FIND(" ",S445)-1),Riferimenti!$BZ$2:$CE$41,3,0))</f>
        <v>Linee Intervento</v>
      </c>
      <c r="S445" s="2" t="str">
        <f ca="1">IF(T445="Output","Attività","A"&amp;MID(T445,1,FIND(".",T445)-1)&amp;" - "&amp;INDEX(Riferimenti!$BB$2:$BB$41,V445))</f>
        <v>Attività</v>
      </c>
      <c r="T445" s="2" t="str">
        <f ca="1">IF(OR(W445=FALSE,'Output Progetto'!U445=TRUE),"Output",'Output Progetto'!B445&amp;" - "&amp;'Output Progetto'!D445)</f>
        <v>Output</v>
      </c>
      <c r="U445" s="2" t="str">
        <f ca="1">IF(S445="Attività","Risultato Atteso",VLOOKUP(MID(S445,1,FIND(" ",S445)-1),Riferimenti!$BZ$2:$CE$41,4,0))</f>
        <v>Risultato Atteso</v>
      </c>
      <c r="V445" s="2">
        <f t="shared" si="7"/>
        <v>37</v>
      </c>
      <c r="W445" s="2" t="b">
        <f ca="1">IF(MID(VLOOKUP(MID("A"&amp;MID('Output Progetto'!B445&amp;" - "&amp;'Output Progetto'!D445,1,FIND(".",'Output Progetto'!B445&amp;" - "&amp;'Output Progetto'!D445)-1)&amp;" - "&amp;INDEX(Riferimenti!$BB$2:$BB$41,1),1,FIND(" ","A"&amp;MID('Output Progetto'!B445&amp;" - "&amp;'Output Progetto'!D445,1,FIND(".",'Output Progetto'!B445&amp;" - "&amp;'Output Progetto'!D445)-1)&amp;" - "&amp;INDEX(Riferimenti!$BB$2:$BB$41,1))-1),Riferimenti!$BZ$2:$CE$41,3,0),1,2)="LT",FALSE,TRUE)</f>
        <v>1</v>
      </c>
    </row>
    <row r="446" spans="2:23" ht="12.75" x14ac:dyDescent="0.2">
      <c r="B446" s="42"/>
      <c r="C446" s="42"/>
      <c r="D446" s="42"/>
      <c r="E446" s="64"/>
      <c r="F446" s="64"/>
      <c r="G446" s="42"/>
      <c r="P446" s="2" t="str">
        <f ca="1">IF(S446="Attività","Obiettivi generali",VLOOKUP(MID(S446,1,FIND(" ",S446)-1),Riferimenti!$BZ$2:$CE$41,5,0))</f>
        <v>Obiettivi generali</v>
      </c>
      <c r="Q446" s="2" t="str">
        <f ca="1">IF(S446="Attività","Obiettivi operativi",VLOOKUP(MID(S446,1,FIND(" ",S446)-1),Riferimenti!$BZ$2:$CE$41,6,0))</f>
        <v>Obiettivi operativi</v>
      </c>
      <c r="R446" s="2" t="str">
        <f ca="1">IF(S446="Attività","Linee Intervento",VLOOKUP(MID(S446,1,FIND(" ",S446)-1),Riferimenti!$BZ$2:$CE$41,3,0))</f>
        <v>Linee Intervento</v>
      </c>
      <c r="S446" s="2" t="str">
        <f ca="1">IF(T446="Output","Attività","A"&amp;MID(T446,1,FIND(".",T446)-1)&amp;" - "&amp;INDEX(Riferimenti!$BB$2:$BB$41,V446))</f>
        <v>Attività</v>
      </c>
      <c r="T446" s="2" t="str">
        <f ca="1">IF(OR(W446=FALSE,'Output Progetto'!U446=TRUE),"Output",'Output Progetto'!B446&amp;" - "&amp;'Output Progetto'!D446)</f>
        <v>Output</v>
      </c>
      <c r="U446" s="2" t="str">
        <f ca="1">IF(S446="Attività","Risultato Atteso",VLOOKUP(MID(S446,1,FIND(" ",S446)-1),Riferimenti!$BZ$2:$CE$41,4,0))</f>
        <v>Risultato Atteso</v>
      </c>
      <c r="V446" s="2">
        <f t="shared" si="7"/>
        <v>37</v>
      </c>
      <c r="W446" s="2" t="b">
        <f ca="1">IF(MID(VLOOKUP(MID("A"&amp;MID('Output Progetto'!B446&amp;" - "&amp;'Output Progetto'!D446,1,FIND(".",'Output Progetto'!B446&amp;" - "&amp;'Output Progetto'!D446)-1)&amp;" - "&amp;INDEX(Riferimenti!$BB$2:$BB$41,1),1,FIND(" ","A"&amp;MID('Output Progetto'!B446&amp;" - "&amp;'Output Progetto'!D446,1,FIND(".",'Output Progetto'!B446&amp;" - "&amp;'Output Progetto'!D446)-1)&amp;" - "&amp;INDEX(Riferimenti!$BB$2:$BB$41,1))-1),Riferimenti!$BZ$2:$CE$41,3,0),1,2)="LT",FALSE,TRUE)</f>
        <v>1</v>
      </c>
    </row>
    <row r="447" spans="2:23" ht="12.75" x14ac:dyDescent="0.2">
      <c r="B447" s="42"/>
      <c r="C447" s="42"/>
      <c r="D447" s="42"/>
      <c r="E447" s="64"/>
      <c r="F447" s="64"/>
      <c r="G447" s="42"/>
      <c r="P447" s="2" t="str">
        <f ca="1">IF(S447="Attività","Obiettivi generali",VLOOKUP(MID(S447,1,FIND(" ",S447)-1),Riferimenti!$BZ$2:$CE$41,5,0))</f>
        <v>Obiettivi generali</v>
      </c>
      <c r="Q447" s="2" t="str">
        <f ca="1">IF(S447="Attività","Obiettivi operativi",VLOOKUP(MID(S447,1,FIND(" ",S447)-1),Riferimenti!$BZ$2:$CE$41,6,0))</f>
        <v>Obiettivi operativi</v>
      </c>
      <c r="R447" s="2" t="str">
        <f ca="1">IF(S447="Attività","Linee Intervento",VLOOKUP(MID(S447,1,FIND(" ",S447)-1),Riferimenti!$BZ$2:$CE$41,3,0))</f>
        <v>Linee Intervento</v>
      </c>
      <c r="S447" s="2" t="str">
        <f ca="1">IF(T447="Output","Attività","A"&amp;MID(T447,1,FIND(".",T447)-1)&amp;" - "&amp;INDEX(Riferimenti!$BB$2:$BB$41,V447))</f>
        <v>Attività</v>
      </c>
      <c r="T447" s="2" t="str">
        <f ca="1">IF(OR(W447=FALSE,'Output Progetto'!U447=TRUE),"Output",'Output Progetto'!B447&amp;" - "&amp;'Output Progetto'!D447)</f>
        <v>Output</v>
      </c>
      <c r="U447" s="2" t="str">
        <f ca="1">IF(S447="Attività","Risultato Atteso",VLOOKUP(MID(S447,1,FIND(" ",S447)-1),Riferimenti!$BZ$2:$CE$41,4,0))</f>
        <v>Risultato Atteso</v>
      </c>
      <c r="V447" s="2">
        <f t="shared" si="7"/>
        <v>37</v>
      </c>
      <c r="W447" s="2" t="b">
        <f ca="1">IF(MID(VLOOKUP(MID("A"&amp;MID('Output Progetto'!B447&amp;" - "&amp;'Output Progetto'!D447,1,FIND(".",'Output Progetto'!B447&amp;" - "&amp;'Output Progetto'!D447)-1)&amp;" - "&amp;INDEX(Riferimenti!$BB$2:$BB$41,1),1,FIND(" ","A"&amp;MID('Output Progetto'!B447&amp;" - "&amp;'Output Progetto'!D447,1,FIND(".",'Output Progetto'!B447&amp;" - "&amp;'Output Progetto'!D447)-1)&amp;" - "&amp;INDEX(Riferimenti!$BB$2:$BB$41,1))-1),Riferimenti!$BZ$2:$CE$41,3,0),1,2)="LT",FALSE,TRUE)</f>
        <v>1</v>
      </c>
    </row>
    <row r="448" spans="2:23" ht="12.75" x14ac:dyDescent="0.2">
      <c r="B448" s="42"/>
      <c r="C448" s="42"/>
      <c r="D448" s="42"/>
      <c r="E448" s="64"/>
      <c r="F448" s="64"/>
      <c r="G448" s="42"/>
      <c r="P448" s="2" t="str">
        <f ca="1">IF(S448="Attività","Obiettivi generali",VLOOKUP(MID(S448,1,FIND(" ",S448)-1),Riferimenti!$BZ$2:$CE$41,5,0))</f>
        <v>Obiettivi generali</v>
      </c>
      <c r="Q448" s="2" t="str">
        <f ca="1">IF(S448="Attività","Obiettivi operativi",VLOOKUP(MID(S448,1,FIND(" ",S448)-1),Riferimenti!$BZ$2:$CE$41,6,0))</f>
        <v>Obiettivi operativi</v>
      </c>
      <c r="R448" s="2" t="str">
        <f ca="1">IF(S448="Attività","Linee Intervento",VLOOKUP(MID(S448,1,FIND(" ",S448)-1),Riferimenti!$BZ$2:$CE$41,3,0))</f>
        <v>Linee Intervento</v>
      </c>
      <c r="S448" s="2" t="str">
        <f ca="1">IF(T448="Output","Attività","A"&amp;MID(T448,1,FIND(".",T448)-1)&amp;" - "&amp;INDEX(Riferimenti!$BB$2:$BB$41,V448))</f>
        <v>Attività</v>
      </c>
      <c r="T448" s="2" t="str">
        <f ca="1">IF(OR(W448=FALSE,'Output Progetto'!U448=TRUE),"Output",'Output Progetto'!B448&amp;" - "&amp;'Output Progetto'!D448)</f>
        <v>Output</v>
      </c>
      <c r="U448" s="2" t="str">
        <f ca="1">IF(S448="Attività","Risultato Atteso",VLOOKUP(MID(S448,1,FIND(" ",S448)-1),Riferimenti!$BZ$2:$CE$41,4,0))</f>
        <v>Risultato Atteso</v>
      </c>
      <c r="V448" s="2">
        <f t="shared" si="7"/>
        <v>37</v>
      </c>
      <c r="W448" s="2" t="b">
        <f ca="1">IF(MID(VLOOKUP(MID("A"&amp;MID('Output Progetto'!B448&amp;" - "&amp;'Output Progetto'!D448,1,FIND(".",'Output Progetto'!B448&amp;" - "&amp;'Output Progetto'!D448)-1)&amp;" - "&amp;INDEX(Riferimenti!$BB$2:$BB$41,1),1,FIND(" ","A"&amp;MID('Output Progetto'!B448&amp;" - "&amp;'Output Progetto'!D448,1,FIND(".",'Output Progetto'!B448&amp;" - "&amp;'Output Progetto'!D448)-1)&amp;" - "&amp;INDEX(Riferimenti!$BB$2:$BB$41,1))-1),Riferimenti!$BZ$2:$CE$41,3,0),1,2)="LT",FALSE,TRUE)</f>
        <v>1</v>
      </c>
    </row>
    <row r="449" spans="2:23" ht="12.75" x14ac:dyDescent="0.2">
      <c r="B449" s="42"/>
      <c r="C449" s="42"/>
      <c r="D449" s="42"/>
      <c r="E449" s="64"/>
      <c r="F449" s="64"/>
      <c r="G449" s="42"/>
      <c r="P449" s="2" t="str">
        <f ca="1">IF(S449="Attività","Obiettivi generali",VLOOKUP(MID(S449,1,FIND(" ",S449)-1),Riferimenti!$BZ$2:$CE$41,5,0))</f>
        <v>Obiettivi generali</v>
      </c>
      <c r="Q449" s="2" t="str">
        <f ca="1">IF(S449="Attività","Obiettivi operativi",VLOOKUP(MID(S449,1,FIND(" ",S449)-1),Riferimenti!$BZ$2:$CE$41,6,0))</f>
        <v>Obiettivi operativi</v>
      </c>
      <c r="R449" s="2" t="str">
        <f ca="1">IF(S449="Attività","Linee Intervento",VLOOKUP(MID(S449,1,FIND(" ",S449)-1),Riferimenti!$BZ$2:$CE$41,3,0))</f>
        <v>Linee Intervento</v>
      </c>
      <c r="S449" s="2" t="str">
        <f ca="1">IF(T449="Output","Attività","A"&amp;MID(T449,1,FIND(".",T449)-1)&amp;" - "&amp;INDEX(Riferimenti!$BB$2:$BB$41,V449))</f>
        <v>Attività</v>
      </c>
      <c r="T449" s="2" t="str">
        <f ca="1">IF(OR(W449=FALSE,'Output Progetto'!U449=TRUE),"Output",'Output Progetto'!B449&amp;" - "&amp;'Output Progetto'!D449)</f>
        <v>Output</v>
      </c>
      <c r="U449" s="2" t="str">
        <f ca="1">IF(S449="Attività","Risultato Atteso",VLOOKUP(MID(S449,1,FIND(" ",S449)-1),Riferimenti!$BZ$2:$CE$41,4,0))</f>
        <v>Risultato Atteso</v>
      </c>
      <c r="V449" s="2">
        <f t="shared" si="7"/>
        <v>37</v>
      </c>
      <c r="W449" s="2" t="b">
        <f ca="1">IF(MID(VLOOKUP(MID("A"&amp;MID('Output Progetto'!B449&amp;" - "&amp;'Output Progetto'!D449,1,FIND(".",'Output Progetto'!B449&amp;" - "&amp;'Output Progetto'!D449)-1)&amp;" - "&amp;INDEX(Riferimenti!$BB$2:$BB$41,1),1,FIND(" ","A"&amp;MID('Output Progetto'!B449&amp;" - "&amp;'Output Progetto'!D449,1,FIND(".",'Output Progetto'!B449&amp;" - "&amp;'Output Progetto'!D449)-1)&amp;" - "&amp;INDEX(Riferimenti!$BB$2:$BB$41,1))-1),Riferimenti!$BZ$2:$CE$41,3,0),1,2)="LT",FALSE,TRUE)</f>
        <v>1</v>
      </c>
    </row>
    <row r="450" spans="2:23" ht="12.75" x14ac:dyDescent="0.2">
      <c r="B450" s="42"/>
      <c r="C450" s="42"/>
      <c r="D450" s="42"/>
      <c r="E450" s="64"/>
      <c r="F450" s="64"/>
      <c r="G450" s="42"/>
      <c r="P450" s="2" t="str">
        <f ca="1">IF(S450="Attività","Obiettivi generali",VLOOKUP(MID(S450,1,FIND(" ",S450)-1),Riferimenti!$BZ$2:$CE$41,5,0))</f>
        <v>Obiettivi generali</v>
      </c>
      <c r="Q450" s="2" t="str">
        <f ca="1">IF(S450="Attività","Obiettivi operativi",VLOOKUP(MID(S450,1,FIND(" ",S450)-1),Riferimenti!$BZ$2:$CE$41,6,0))</f>
        <v>Obiettivi operativi</v>
      </c>
      <c r="R450" s="2" t="str">
        <f ca="1">IF(S450="Attività","Linee Intervento",VLOOKUP(MID(S450,1,FIND(" ",S450)-1),Riferimenti!$BZ$2:$CE$41,3,0))</f>
        <v>Linee Intervento</v>
      </c>
      <c r="S450" s="2" t="str">
        <f ca="1">IF(T450="Output","Attività","A"&amp;MID(T450,1,FIND(".",T450)-1)&amp;" - "&amp;INDEX(Riferimenti!$BB$2:$BB$41,V450))</f>
        <v>Attività</v>
      </c>
      <c r="T450" s="2" t="str">
        <f ca="1">IF(OR(W450=FALSE,'Output Progetto'!U450=TRUE),"Output",'Output Progetto'!B450&amp;" - "&amp;'Output Progetto'!D450)</f>
        <v>Output</v>
      </c>
      <c r="U450" s="2" t="str">
        <f ca="1">IF(S450="Attività","Risultato Atteso",VLOOKUP(MID(S450,1,FIND(" ",S450)-1),Riferimenti!$BZ$2:$CE$41,4,0))</f>
        <v>Risultato Atteso</v>
      </c>
      <c r="V450" s="2">
        <f t="shared" si="7"/>
        <v>37</v>
      </c>
      <c r="W450" s="2" t="b">
        <f ca="1">IF(MID(VLOOKUP(MID("A"&amp;MID('Output Progetto'!B450&amp;" - "&amp;'Output Progetto'!D450,1,FIND(".",'Output Progetto'!B450&amp;" - "&amp;'Output Progetto'!D450)-1)&amp;" - "&amp;INDEX(Riferimenti!$BB$2:$BB$41,1),1,FIND(" ","A"&amp;MID('Output Progetto'!B450&amp;" - "&amp;'Output Progetto'!D450,1,FIND(".",'Output Progetto'!B450&amp;" - "&amp;'Output Progetto'!D450)-1)&amp;" - "&amp;INDEX(Riferimenti!$BB$2:$BB$41,1))-1),Riferimenti!$BZ$2:$CE$41,3,0),1,2)="LT",FALSE,TRUE)</f>
        <v>1</v>
      </c>
    </row>
    <row r="451" spans="2:23" ht="12.75" x14ac:dyDescent="0.2">
      <c r="B451" s="42"/>
      <c r="C451" s="42"/>
      <c r="D451" s="42"/>
      <c r="E451" s="64"/>
      <c r="F451" s="64"/>
      <c r="G451" s="42"/>
      <c r="P451" s="2" t="str">
        <f ca="1">IF(S451="Attività","Obiettivi generali",VLOOKUP(MID(S451,1,FIND(" ",S451)-1),Riferimenti!$BZ$2:$CE$41,5,0))</f>
        <v>Obiettivi generali</v>
      </c>
      <c r="Q451" s="2" t="str">
        <f ca="1">IF(S451="Attività","Obiettivi operativi",VLOOKUP(MID(S451,1,FIND(" ",S451)-1),Riferimenti!$BZ$2:$CE$41,6,0))</f>
        <v>Obiettivi operativi</v>
      </c>
      <c r="R451" s="2" t="str">
        <f ca="1">IF(S451="Attività","Linee Intervento",VLOOKUP(MID(S451,1,FIND(" ",S451)-1),Riferimenti!$BZ$2:$CE$41,3,0))</f>
        <v>Linee Intervento</v>
      </c>
      <c r="S451" s="2" t="str">
        <f ca="1">IF(T451="Output","Attività","A"&amp;MID(T451,1,FIND(".",T451)-1)&amp;" - "&amp;INDEX(Riferimenti!$BB$2:$BB$41,V451))</f>
        <v>Attività</v>
      </c>
      <c r="T451" s="2" t="str">
        <f ca="1">IF(OR(W451=FALSE,'Output Progetto'!U451=TRUE),"Output",'Output Progetto'!B451&amp;" - "&amp;'Output Progetto'!D451)</f>
        <v>Output</v>
      </c>
      <c r="U451" s="2" t="str">
        <f ca="1">IF(S451="Attività","Risultato Atteso",VLOOKUP(MID(S451,1,FIND(" ",S451)-1),Riferimenti!$BZ$2:$CE$41,4,0))</f>
        <v>Risultato Atteso</v>
      </c>
      <c r="V451" s="2">
        <f t="shared" si="7"/>
        <v>37</v>
      </c>
      <c r="W451" s="2" t="b">
        <f ca="1">IF(MID(VLOOKUP(MID("A"&amp;MID('Output Progetto'!B451&amp;" - "&amp;'Output Progetto'!D451,1,FIND(".",'Output Progetto'!B451&amp;" - "&amp;'Output Progetto'!D451)-1)&amp;" - "&amp;INDEX(Riferimenti!$BB$2:$BB$41,1),1,FIND(" ","A"&amp;MID('Output Progetto'!B451&amp;" - "&amp;'Output Progetto'!D451,1,FIND(".",'Output Progetto'!B451&amp;" - "&amp;'Output Progetto'!D451)-1)&amp;" - "&amp;INDEX(Riferimenti!$BB$2:$BB$41,1))-1),Riferimenti!$BZ$2:$CE$41,3,0),1,2)="LT",FALSE,TRUE)</f>
        <v>1</v>
      </c>
    </row>
    <row r="452" spans="2:23" ht="12.75" x14ac:dyDescent="0.2">
      <c r="B452" s="42"/>
      <c r="C452" s="42"/>
      <c r="D452" s="42"/>
      <c r="E452" s="64"/>
      <c r="F452" s="64"/>
      <c r="G452" s="42"/>
      <c r="P452" s="2" t="str">
        <f ca="1">IF(S452="Attività","Obiettivi generali",VLOOKUP(MID(S452,1,FIND(" ",S452)-1),Riferimenti!$BZ$2:$CE$41,5,0))</f>
        <v>Obiettivi generali</v>
      </c>
      <c r="Q452" s="2" t="str">
        <f ca="1">IF(S452="Attività","Obiettivi operativi",VLOOKUP(MID(S452,1,FIND(" ",S452)-1),Riferimenti!$BZ$2:$CE$41,6,0))</f>
        <v>Obiettivi operativi</v>
      </c>
      <c r="R452" s="2" t="str">
        <f ca="1">IF(S452="Attività","Linee Intervento",VLOOKUP(MID(S452,1,FIND(" ",S452)-1),Riferimenti!$BZ$2:$CE$41,3,0))</f>
        <v>Linee Intervento</v>
      </c>
      <c r="S452" s="2" t="str">
        <f ca="1">IF(T452="Output","Attività","A"&amp;MID(T452,1,FIND(".",T452)-1)&amp;" - "&amp;INDEX(Riferimenti!$BB$2:$BB$41,V452))</f>
        <v>Attività</v>
      </c>
      <c r="T452" s="2" t="str">
        <f ca="1">IF(OR(W452=FALSE,'Output Progetto'!U452=TRUE),"Output",'Output Progetto'!B452&amp;" - "&amp;'Output Progetto'!D452)</f>
        <v>Output</v>
      </c>
      <c r="U452" s="2" t="str">
        <f ca="1">IF(S452="Attività","Risultato Atteso",VLOOKUP(MID(S452,1,FIND(" ",S452)-1),Riferimenti!$BZ$2:$CE$41,4,0))</f>
        <v>Risultato Atteso</v>
      </c>
      <c r="V452" s="2">
        <f t="shared" si="7"/>
        <v>38</v>
      </c>
      <c r="W452" s="2" t="b">
        <f ca="1">IF(MID(VLOOKUP(MID("A"&amp;MID('Output Progetto'!B452&amp;" - "&amp;'Output Progetto'!D452,1,FIND(".",'Output Progetto'!B452&amp;" - "&amp;'Output Progetto'!D452)-1)&amp;" - "&amp;INDEX(Riferimenti!$BB$2:$BB$41,1),1,FIND(" ","A"&amp;MID('Output Progetto'!B452&amp;" - "&amp;'Output Progetto'!D452,1,FIND(".",'Output Progetto'!B452&amp;" - "&amp;'Output Progetto'!D452)-1)&amp;" - "&amp;INDEX(Riferimenti!$BB$2:$BB$41,1))-1),Riferimenti!$BZ$2:$CE$41,3,0),1,2)="LT",FALSE,TRUE)</f>
        <v>1</v>
      </c>
    </row>
    <row r="453" spans="2:23" ht="12.75" x14ac:dyDescent="0.2">
      <c r="B453" s="42"/>
      <c r="C453" s="42"/>
      <c r="D453" s="42"/>
      <c r="E453" s="64"/>
      <c r="F453" s="64"/>
      <c r="G453" s="42"/>
      <c r="P453" s="2" t="str">
        <f ca="1">IF(S453="Attività","Obiettivi generali",VLOOKUP(MID(S453,1,FIND(" ",S453)-1),Riferimenti!$BZ$2:$CE$41,5,0))</f>
        <v>Obiettivi generali</v>
      </c>
      <c r="Q453" s="2" t="str">
        <f ca="1">IF(S453="Attività","Obiettivi operativi",VLOOKUP(MID(S453,1,FIND(" ",S453)-1),Riferimenti!$BZ$2:$CE$41,6,0))</f>
        <v>Obiettivi operativi</v>
      </c>
      <c r="R453" s="2" t="str">
        <f ca="1">IF(S453="Attività","Linee Intervento",VLOOKUP(MID(S453,1,FIND(" ",S453)-1),Riferimenti!$BZ$2:$CE$41,3,0))</f>
        <v>Linee Intervento</v>
      </c>
      <c r="S453" s="2" t="str">
        <f ca="1">IF(T453="Output","Attività","A"&amp;MID(T453,1,FIND(".",T453)-1)&amp;" - "&amp;INDEX(Riferimenti!$BB$2:$BB$41,V453))</f>
        <v>Attività</v>
      </c>
      <c r="T453" s="2" t="str">
        <f ca="1">IF(OR(W453=FALSE,'Output Progetto'!U453=TRUE),"Output",'Output Progetto'!B453&amp;" - "&amp;'Output Progetto'!D453)</f>
        <v>Output</v>
      </c>
      <c r="U453" s="2" t="str">
        <f ca="1">IF(S453="Attività","Risultato Atteso",VLOOKUP(MID(S453,1,FIND(" ",S453)-1),Riferimenti!$BZ$2:$CE$41,4,0))</f>
        <v>Risultato Atteso</v>
      </c>
      <c r="V453" s="2">
        <f t="shared" si="7"/>
        <v>38</v>
      </c>
      <c r="W453" s="2" t="b">
        <f ca="1">IF(MID(VLOOKUP(MID("A"&amp;MID('Output Progetto'!B453&amp;" - "&amp;'Output Progetto'!D453,1,FIND(".",'Output Progetto'!B453&amp;" - "&amp;'Output Progetto'!D453)-1)&amp;" - "&amp;INDEX(Riferimenti!$BB$2:$BB$41,1),1,FIND(" ","A"&amp;MID('Output Progetto'!B453&amp;" - "&amp;'Output Progetto'!D453,1,FIND(".",'Output Progetto'!B453&amp;" - "&amp;'Output Progetto'!D453)-1)&amp;" - "&amp;INDEX(Riferimenti!$BB$2:$BB$41,1))-1),Riferimenti!$BZ$2:$CE$41,3,0),1,2)="LT",FALSE,TRUE)</f>
        <v>1</v>
      </c>
    </row>
    <row r="454" spans="2:23" ht="12.75" x14ac:dyDescent="0.2">
      <c r="B454" s="42"/>
      <c r="C454" s="42"/>
      <c r="D454" s="42"/>
      <c r="E454" s="64"/>
      <c r="F454" s="64"/>
      <c r="G454" s="42"/>
      <c r="P454" s="2" t="str">
        <f ca="1">IF(S454="Attività","Obiettivi generali",VLOOKUP(MID(S454,1,FIND(" ",S454)-1),Riferimenti!$BZ$2:$CE$41,5,0))</f>
        <v>Obiettivi generali</v>
      </c>
      <c r="Q454" s="2" t="str">
        <f ca="1">IF(S454="Attività","Obiettivi operativi",VLOOKUP(MID(S454,1,FIND(" ",S454)-1),Riferimenti!$BZ$2:$CE$41,6,0))</f>
        <v>Obiettivi operativi</v>
      </c>
      <c r="R454" s="2" t="str">
        <f ca="1">IF(S454="Attività","Linee Intervento",VLOOKUP(MID(S454,1,FIND(" ",S454)-1),Riferimenti!$BZ$2:$CE$41,3,0))</f>
        <v>Linee Intervento</v>
      </c>
      <c r="S454" s="2" t="str">
        <f ca="1">IF(T454="Output","Attività","A"&amp;MID(T454,1,FIND(".",T454)-1)&amp;" - "&amp;INDEX(Riferimenti!$BB$2:$BB$41,V454))</f>
        <v>Attività</v>
      </c>
      <c r="T454" s="2" t="str">
        <f ca="1">IF(OR(W454=FALSE,'Output Progetto'!U454=TRUE),"Output",'Output Progetto'!B454&amp;" - "&amp;'Output Progetto'!D454)</f>
        <v>Output</v>
      </c>
      <c r="U454" s="2" t="str">
        <f ca="1">IF(S454="Attività","Risultato Atteso",VLOOKUP(MID(S454,1,FIND(" ",S454)-1),Riferimenti!$BZ$2:$CE$41,4,0))</f>
        <v>Risultato Atteso</v>
      </c>
      <c r="V454" s="2">
        <f t="shared" si="7"/>
        <v>38</v>
      </c>
      <c r="W454" s="2" t="b">
        <f ca="1">IF(MID(VLOOKUP(MID("A"&amp;MID('Output Progetto'!B454&amp;" - "&amp;'Output Progetto'!D454,1,FIND(".",'Output Progetto'!B454&amp;" - "&amp;'Output Progetto'!D454)-1)&amp;" - "&amp;INDEX(Riferimenti!$BB$2:$BB$41,1),1,FIND(" ","A"&amp;MID('Output Progetto'!B454&amp;" - "&amp;'Output Progetto'!D454,1,FIND(".",'Output Progetto'!B454&amp;" - "&amp;'Output Progetto'!D454)-1)&amp;" - "&amp;INDEX(Riferimenti!$BB$2:$BB$41,1))-1),Riferimenti!$BZ$2:$CE$41,3,0),1,2)="LT",FALSE,TRUE)</f>
        <v>1</v>
      </c>
    </row>
    <row r="455" spans="2:23" ht="12.75" x14ac:dyDescent="0.2">
      <c r="B455" s="42"/>
      <c r="C455" s="42"/>
      <c r="D455" s="42"/>
      <c r="E455" s="64"/>
      <c r="F455" s="64"/>
      <c r="G455" s="42"/>
      <c r="P455" s="2" t="str">
        <f ca="1">IF(S455="Attività","Obiettivi generali",VLOOKUP(MID(S455,1,FIND(" ",S455)-1),Riferimenti!$BZ$2:$CE$41,5,0))</f>
        <v>Obiettivi generali</v>
      </c>
      <c r="Q455" s="2" t="str">
        <f ca="1">IF(S455="Attività","Obiettivi operativi",VLOOKUP(MID(S455,1,FIND(" ",S455)-1),Riferimenti!$BZ$2:$CE$41,6,0))</f>
        <v>Obiettivi operativi</v>
      </c>
      <c r="R455" s="2" t="str">
        <f ca="1">IF(S455="Attività","Linee Intervento",VLOOKUP(MID(S455,1,FIND(" ",S455)-1),Riferimenti!$BZ$2:$CE$41,3,0))</f>
        <v>Linee Intervento</v>
      </c>
      <c r="S455" s="2" t="str">
        <f ca="1">IF(T455="Output","Attività","A"&amp;MID(T455,1,FIND(".",T455)-1)&amp;" - "&amp;INDEX(Riferimenti!$BB$2:$BB$41,V455))</f>
        <v>Attività</v>
      </c>
      <c r="T455" s="2" t="str">
        <f ca="1">IF(OR(W455=FALSE,'Output Progetto'!U455=TRUE),"Output",'Output Progetto'!B455&amp;" - "&amp;'Output Progetto'!D455)</f>
        <v>Output</v>
      </c>
      <c r="U455" s="2" t="str">
        <f ca="1">IF(S455="Attività","Risultato Atteso",VLOOKUP(MID(S455,1,FIND(" ",S455)-1),Riferimenti!$BZ$2:$CE$41,4,0))</f>
        <v>Risultato Atteso</v>
      </c>
      <c r="V455" s="2">
        <f t="shared" si="7"/>
        <v>38</v>
      </c>
      <c r="W455" s="2" t="b">
        <f ca="1">IF(MID(VLOOKUP(MID("A"&amp;MID('Output Progetto'!B455&amp;" - "&amp;'Output Progetto'!D455,1,FIND(".",'Output Progetto'!B455&amp;" - "&amp;'Output Progetto'!D455)-1)&amp;" - "&amp;INDEX(Riferimenti!$BB$2:$BB$41,1),1,FIND(" ","A"&amp;MID('Output Progetto'!B455&amp;" - "&amp;'Output Progetto'!D455,1,FIND(".",'Output Progetto'!B455&amp;" - "&amp;'Output Progetto'!D455)-1)&amp;" - "&amp;INDEX(Riferimenti!$BB$2:$BB$41,1))-1),Riferimenti!$BZ$2:$CE$41,3,0),1,2)="LT",FALSE,TRUE)</f>
        <v>1</v>
      </c>
    </row>
    <row r="456" spans="2:23" ht="12.75" x14ac:dyDescent="0.2">
      <c r="B456" s="42"/>
      <c r="C456" s="42"/>
      <c r="D456" s="42"/>
      <c r="E456" s="64"/>
      <c r="F456" s="64"/>
      <c r="G456" s="42"/>
      <c r="P456" s="2" t="str">
        <f ca="1">IF(S456="Attività","Obiettivi generali",VLOOKUP(MID(S456,1,FIND(" ",S456)-1),Riferimenti!$BZ$2:$CE$41,5,0))</f>
        <v>Obiettivi generali</v>
      </c>
      <c r="Q456" s="2" t="str">
        <f ca="1">IF(S456="Attività","Obiettivi operativi",VLOOKUP(MID(S456,1,FIND(" ",S456)-1),Riferimenti!$BZ$2:$CE$41,6,0))</f>
        <v>Obiettivi operativi</v>
      </c>
      <c r="R456" s="2" t="str">
        <f ca="1">IF(S456="Attività","Linee Intervento",VLOOKUP(MID(S456,1,FIND(" ",S456)-1),Riferimenti!$BZ$2:$CE$41,3,0))</f>
        <v>Linee Intervento</v>
      </c>
      <c r="S456" s="2" t="str">
        <f ca="1">IF(T456="Output","Attività","A"&amp;MID(T456,1,FIND(".",T456)-1)&amp;" - "&amp;INDEX(Riferimenti!$BB$2:$BB$41,V456))</f>
        <v>Attività</v>
      </c>
      <c r="T456" s="2" t="str">
        <f ca="1">IF(OR(W456=FALSE,'Output Progetto'!U456=TRUE),"Output",'Output Progetto'!B456&amp;" - "&amp;'Output Progetto'!D456)</f>
        <v>Output</v>
      </c>
      <c r="U456" s="2" t="str">
        <f ca="1">IF(S456="Attività","Risultato Atteso",VLOOKUP(MID(S456,1,FIND(" ",S456)-1),Riferimenti!$BZ$2:$CE$41,4,0))</f>
        <v>Risultato Atteso</v>
      </c>
      <c r="V456" s="2">
        <f t="shared" si="7"/>
        <v>38</v>
      </c>
      <c r="W456" s="2" t="b">
        <f ca="1">IF(MID(VLOOKUP(MID("A"&amp;MID('Output Progetto'!B456&amp;" - "&amp;'Output Progetto'!D456,1,FIND(".",'Output Progetto'!B456&amp;" - "&amp;'Output Progetto'!D456)-1)&amp;" - "&amp;INDEX(Riferimenti!$BB$2:$BB$41,1),1,FIND(" ","A"&amp;MID('Output Progetto'!B456&amp;" - "&amp;'Output Progetto'!D456,1,FIND(".",'Output Progetto'!B456&amp;" - "&amp;'Output Progetto'!D456)-1)&amp;" - "&amp;INDEX(Riferimenti!$BB$2:$BB$41,1))-1),Riferimenti!$BZ$2:$CE$41,3,0),1,2)="LT",FALSE,TRUE)</f>
        <v>1</v>
      </c>
    </row>
    <row r="457" spans="2:23" ht="12.75" x14ac:dyDescent="0.2">
      <c r="B457" s="42"/>
      <c r="C457" s="42"/>
      <c r="D457" s="42"/>
      <c r="E457" s="64"/>
      <c r="F457" s="64"/>
      <c r="G457" s="42"/>
      <c r="P457" s="2" t="str">
        <f ca="1">IF(S457="Attività","Obiettivi generali",VLOOKUP(MID(S457,1,FIND(" ",S457)-1),Riferimenti!$BZ$2:$CE$41,5,0))</f>
        <v>Obiettivi generali</v>
      </c>
      <c r="Q457" s="2" t="str">
        <f ca="1">IF(S457="Attività","Obiettivi operativi",VLOOKUP(MID(S457,1,FIND(" ",S457)-1),Riferimenti!$BZ$2:$CE$41,6,0))</f>
        <v>Obiettivi operativi</v>
      </c>
      <c r="R457" s="2" t="str">
        <f ca="1">IF(S457="Attività","Linee Intervento",VLOOKUP(MID(S457,1,FIND(" ",S457)-1),Riferimenti!$BZ$2:$CE$41,3,0))</f>
        <v>Linee Intervento</v>
      </c>
      <c r="S457" s="2" t="str">
        <f ca="1">IF(T457="Output","Attività","A"&amp;MID(T457,1,FIND(".",T457)-1)&amp;" - "&amp;INDEX(Riferimenti!$BB$2:$BB$41,V457))</f>
        <v>Attività</v>
      </c>
      <c r="T457" s="2" t="str">
        <f ca="1">IF(OR(W457=FALSE,'Output Progetto'!U457=TRUE),"Output",'Output Progetto'!B457&amp;" - "&amp;'Output Progetto'!D457)</f>
        <v>Output</v>
      </c>
      <c r="U457" s="2" t="str">
        <f ca="1">IF(S457="Attività","Risultato Atteso",VLOOKUP(MID(S457,1,FIND(" ",S457)-1),Riferimenti!$BZ$2:$CE$41,4,0))</f>
        <v>Risultato Atteso</v>
      </c>
      <c r="V457" s="2">
        <f t="shared" si="7"/>
        <v>38</v>
      </c>
      <c r="W457" s="2" t="b">
        <f ca="1">IF(MID(VLOOKUP(MID("A"&amp;MID('Output Progetto'!B457&amp;" - "&amp;'Output Progetto'!D457,1,FIND(".",'Output Progetto'!B457&amp;" - "&amp;'Output Progetto'!D457)-1)&amp;" - "&amp;INDEX(Riferimenti!$BB$2:$BB$41,1),1,FIND(" ","A"&amp;MID('Output Progetto'!B457&amp;" - "&amp;'Output Progetto'!D457,1,FIND(".",'Output Progetto'!B457&amp;" - "&amp;'Output Progetto'!D457)-1)&amp;" - "&amp;INDEX(Riferimenti!$BB$2:$BB$41,1))-1),Riferimenti!$BZ$2:$CE$41,3,0),1,2)="LT",FALSE,TRUE)</f>
        <v>1</v>
      </c>
    </row>
    <row r="458" spans="2:23" ht="12.75" x14ac:dyDescent="0.2">
      <c r="B458" s="42"/>
      <c r="C458" s="42"/>
      <c r="D458" s="42"/>
      <c r="E458" s="64"/>
      <c r="F458" s="64"/>
      <c r="G458" s="42"/>
      <c r="P458" s="2" t="str">
        <f ca="1">IF(S458="Attività","Obiettivi generali",VLOOKUP(MID(S458,1,FIND(" ",S458)-1),Riferimenti!$BZ$2:$CE$41,5,0))</f>
        <v>Obiettivi generali</v>
      </c>
      <c r="Q458" s="2" t="str">
        <f ca="1">IF(S458="Attività","Obiettivi operativi",VLOOKUP(MID(S458,1,FIND(" ",S458)-1),Riferimenti!$BZ$2:$CE$41,6,0))</f>
        <v>Obiettivi operativi</v>
      </c>
      <c r="R458" s="2" t="str">
        <f ca="1">IF(S458="Attività","Linee Intervento",VLOOKUP(MID(S458,1,FIND(" ",S458)-1),Riferimenti!$BZ$2:$CE$41,3,0))</f>
        <v>Linee Intervento</v>
      </c>
      <c r="S458" s="2" t="str">
        <f ca="1">IF(T458="Output","Attività","A"&amp;MID(T458,1,FIND(".",T458)-1)&amp;" - "&amp;INDEX(Riferimenti!$BB$2:$BB$41,V458))</f>
        <v>Attività</v>
      </c>
      <c r="T458" s="2" t="str">
        <f ca="1">IF(OR(W458=FALSE,'Output Progetto'!U458=TRUE),"Output",'Output Progetto'!B458&amp;" - "&amp;'Output Progetto'!D458)</f>
        <v>Output</v>
      </c>
      <c r="U458" s="2" t="str">
        <f ca="1">IF(S458="Attività","Risultato Atteso",VLOOKUP(MID(S458,1,FIND(" ",S458)-1),Riferimenti!$BZ$2:$CE$41,4,0))</f>
        <v>Risultato Atteso</v>
      </c>
      <c r="V458" s="2">
        <f t="shared" si="7"/>
        <v>38</v>
      </c>
      <c r="W458" s="2" t="b">
        <f ca="1">IF(MID(VLOOKUP(MID("A"&amp;MID('Output Progetto'!B458&amp;" - "&amp;'Output Progetto'!D458,1,FIND(".",'Output Progetto'!B458&amp;" - "&amp;'Output Progetto'!D458)-1)&amp;" - "&amp;INDEX(Riferimenti!$BB$2:$BB$41,1),1,FIND(" ","A"&amp;MID('Output Progetto'!B458&amp;" - "&amp;'Output Progetto'!D458,1,FIND(".",'Output Progetto'!B458&amp;" - "&amp;'Output Progetto'!D458)-1)&amp;" - "&amp;INDEX(Riferimenti!$BB$2:$BB$41,1))-1),Riferimenti!$BZ$2:$CE$41,3,0),1,2)="LT",FALSE,TRUE)</f>
        <v>1</v>
      </c>
    </row>
    <row r="459" spans="2:23" ht="12.75" x14ac:dyDescent="0.2">
      <c r="B459" s="42"/>
      <c r="C459" s="42"/>
      <c r="D459" s="42"/>
      <c r="E459" s="64"/>
      <c r="F459" s="64"/>
      <c r="G459" s="42"/>
      <c r="P459" s="2" t="str">
        <f ca="1">IF(S459="Attività","Obiettivi generali",VLOOKUP(MID(S459,1,FIND(" ",S459)-1),Riferimenti!$BZ$2:$CE$41,5,0))</f>
        <v>Obiettivi generali</v>
      </c>
      <c r="Q459" s="2" t="str">
        <f ca="1">IF(S459="Attività","Obiettivi operativi",VLOOKUP(MID(S459,1,FIND(" ",S459)-1),Riferimenti!$BZ$2:$CE$41,6,0))</f>
        <v>Obiettivi operativi</v>
      </c>
      <c r="R459" s="2" t="str">
        <f ca="1">IF(S459="Attività","Linee Intervento",VLOOKUP(MID(S459,1,FIND(" ",S459)-1),Riferimenti!$BZ$2:$CE$41,3,0))</f>
        <v>Linee Intervento</v>
      </c>
      <c r="S459" s="2" t="str">
        <f ca="1">IF(T459="Output","Attività","A"&amp;MID(T459,1,FIND(".",T459)-1)&amp;" - "&amp;INDEX(Riferimenti!$BB$2:$BB$41,V459))</f>
        <v>Attività</v>
      </c>
      <c r="T459" s="2" t="str">
        <f ca="1">IF(OR(W459=FALSE,'Output Progetto'!U459=TRUE),"Output",'Output Progetto'!B459&amp;" - "&amp;'Output Progetto'!D459)</f>
        <v>Output</v>
      </c>
      <c r="U459" s="2" t="str">
        <f ca="1">IF(S459="Attività","Risultato Atteso",VLOOKUP(MID(S459,1,FIND(" ",S459)-1),Riferimenti!$BZ$2:$CE$41,4,0))</f>
        <v>Risultato Atteso</v>
      </c>
      <c r="V459" s="2">
        <f t="shared" si="7"/>
        <v>38</v>
      </c>
      <c r="W459" s="2" t="b">
        <f ca="1">IF(MID(VLOOKUP(MID("A"&amp;MID('Output Progetto'!B459&amp;" - "&amp;'Output Progetto'!D459,1,FIND(".",'Output Progetto'!B459&amp;" - "&amp;'Output Progetto'!D459)-1)&amp;" - "&amp;INDEX(Riferimenti!$BB$2:$BB$41,1),1,FIND(" ","A"&amp;MID('Output Progetto'!B459&amp;" - "&amp;'Output Progetto'!D459,1,FIND(".",'Output Progetto'!B459&amp;" - "&amp;'Output Progetto'!D459)-1)&amp;" - "&amp;INDEX(Riferimenti!$BB$2:$BB$41,1))-1),Riferimenti!$BZ$2:$CE$41,3,0),1,2)="LT",FALSE,TRUE)</f>
        <v>1</v>
      </c>
    </row>
    <row r="460" spans="2:23" ht="12.75" x14ac:dyDescent="0.2">
      <c r="B460" s="42"/>
      <c r="C460" s="42"/>
      <c r="D460" s="42"/>
      <c r="E460" s="64"/>
      <c r="F460" s="64"/>
      <c r="G460" s="42"/>
      <c r="P460" s="2" t="str">
        <f ca="1">IF(S460="Attività","Obiettivi generali",VLOOKUP(MID(S460,1,FIND(" ",S460)-1),Riferimenti!$BZ$2:$CE$41,5,0))</f>
        <v>Obiettivi generali</v>
      </c>
      <c r="Q460" s="2" t="str">
        <f ca="1">IF(S460="Attività","Obiettivi operativi",VLOOKUP(MID(S460,1,FIND(" ",S460)-1),Riferimenti!$BZ$2:$CE$41,6,0))</f>
        <v>Obiettivi operativi</v>
      </c>
      <c r="R460" s="2" t="str">
        <f ca="1">IF(S460="Attività","Linee Intervento",VLOOKUP(MID(S460,1,FIND(" ",S460)-1),Riferimenti!$BZ$2:$CE$41,3,0))</f>
        <v>Linee Intervento</v>
      </c>
      <c r="S460" s="2" t="str">
        <f ca="1">IF(T460="Output","Attività","A"&amp;MID(T460,1,FIND(".",T460)-1)&amp;" - "&amp;INDEX(Riferimenti!$BB$2:$BB$41,V460))</f>
        <v>Attività</v>
      </c>
      <c r="T460" s="2" t="str">
        <f ca="1">IF(OR(W460=FALSE,'Output Progetto'!U460=TRUE),"Output",'Output Progetto'!B460&amp;" - "&amp;'Output Progetto'!D460)</f>
        <v>Output</v>
      </c>
      <c r="U460" s="2" t="str">
        <f ca="1">IF(S460="Attività","Risultato Atteso",VLOOKUP(MID(S460,1,FIND(" ",S460)-1),Riferimenti!$BZ$2:$CE$41,4,0))</f>
        <v>Risultato Atteso</v>
      </c>
      <c r="V460" s="2">
        <f t="shared" si="7"/>
        <v>38</v>
      </c>
      <c r="W460" s="2" t="b">
        <f ca="1">IF(MID(VLOOKUP(MID("A"&amp;MID('Output Progetto'!B460&amp;" - "&amp;'Output Progetto'!D460,1,FIND(".",'Output Progetto'!B460&amp;" - "&amp;'Output Progetto'!D460)-1)&amp;" - "&amp;INDEX(Riferimenti!$BB$2:$BB$41,1),1,FIND(" ","A"&amp;MID('Output Progetto'!B460&amp;" - "&amp;'Output Progetto'!D460,1,FIND(".",'Output Progetto'!B460&amp;" - "&amp;'Output Progetto'!D460)-1)&amp;" - "&amp;INDEX(Riferimenti!$BB$2:$BB$41,1))-1),Riferimenti!$BZ$2:$CE$41,3,0),1,2)="LT",FALSE,TRUE)</f>
        <v>1</v>
      </c>
    </row>
    <row r="461" spans="2:23" ht="12.75" x14ac:dyDescent="0.2">
      <c r="B461" s="42"/>
      <c r="C461" s="42"/>
      <c r="D461" s="42"/>
      <c r="E461" s="64"/>
      <c r="F461" s="64"/>
      <c r="G461" s="42"/>
      <c r="P461" s="2" t="str">
        <f ca="1">IF(S461="Attività","Obiettivi generali",VLOOKUP(MID(S461,1,FIND(" ",S461)-1),Riferimenti!$BZ$2:$CE$41,5,0))</f>
        <v>Obiettivi generali</v>
      </c>
      <c r="Q461" s="2" t="str">
        <f ca="1">IF(S461="Attività","Obiettivi operativi",VLOOKUP(MID(S461,1,FIND(" ",S461)-1),Riferimenti!$BZ$2:$CE$41,6,0))</f>
        <v>Obiettivi operativi</v>
      </c>
      <c r="R461" s="2" t="str">
        <f ca="1">IF(S461="Attività","Linee Intervento",VLOOKUP(MID(S461,1,FIND(" ",S461)-1),Riferimenti!$BZ$2:$CE$41,3,0))</f>
        <v>Linee Intervento</v>
      </c>
      <c r="S461" s="2" t="str">
        <f ca="1">IF(T461="Output","Attività","A"&amp;MID(T461,1,FIND(".",T461)-1)&amp;" - "&amp;INDEX(Riferimenti!$BB$2:$BB$41,V461))</f>
        <v>Attività</v>
      </c>
      <c r="T461" s="2" t="str">
        <f ca="1">IF(OR(W461=FALSE,'Output Progetto'!U461=TRUE),"Output",'Output Progetto'!B461&amp;" - "&amp;'Output Progetto'!D461)</f>
        <v>Output</v>
      </c>
      <c r="U461" s="2" t="str">
        <f ca="1">IF(S461="Attività","Risultato Atteso",VLOOKUP(MID(S461,1,FIND(" ",S461)-1),Riferimenti!$BZ$2:$CE$41,4,0))</f>
        <v>Risultato Atteso</v>
      </c>
      <c r="V461" s="2">
        <f t="shared" si="7"/>
        <v>38</v>
      </c>
      <c r="W461" s="2" t="b">
        <f ca="1">IF(MID(VLOOKUP(MID("A"&amp;MID('Output Progetto'!B461&amp;" - "&amp;'Output Progetto'!D461,1,FIND(".",'Output Progetto'!B461&amp;" - "&amp;'Output Progetto'!D461)-1)&amp;" - "&amp;INDEX(Riferimenti!$BB$2:$BB$41,1),1,FIND(" ","A"&amp;MID('Output Progetto'!B461&amp;" - "&amp;'Output Progetto'!D461,1,FIND(".",'Output Progetto'!B461&amp;" - "&amp;'Output Progetto'!D461)-1)&amp;" - "&amp;INDEX(Riferimenti!$BB$2:$BB$41,1))-1),Riferimenti!$BZ$2:$CE$41,3,0),1,2)="LT",FALSE,TRUE)</f>
        <v>1</v>
      </c>
    </row>
    <row r="462" spans="2:23" ht="12.75" x14ac:dyDescent="0.2">
      <c r="B462" s="42"/>
      <c r="C462" s="42"/>
      <c r="D462" s="42"/>
      <c r="E462" s="64"/>
      <c r="F462" s="64"/>
      <c r="G462" s="42"/>
      <c r="P462" s="2" t="str">
        <f ca="1">IF(S462="Attività","Obiettivi generali",VLOOKUP(MID(S462,1,FIND(" ",S462)-1),Riferimenti!$BZ$2:$CE$41,5,0))</f>
        <v>Obiettivi generali</v>
      </c>
      <c r="Q462" s="2" t="str">
        <f ca="1">IF(S462="Attività","Obiettivi operativi",VLOOKUP(MID(S462,1,FIND(" ",S462)-1),Riferimenti!$BZ$2:$CE$41,6,0))</f>
        <v>Obiettivi operativi</v>
      </c>
      <c r="R462" s="2" t="str">
        <f ca="1">IF(S462="Attività","Linee Intervento",VLOOKUP(MID(S462,1,FIND(" ",S462)-1),Riferimenti!$BZ$2:$CE$41,3,0))</f>
        <v>Linee Intervento</v>
      </c>
      <c r="S462" s="2" t="str">
        <f ca="1">IF(T462="Output","Attività","A"&amp;MID(T462,1,FIND(".",T462)-1)&amp;" - "&amp;INDEX(Riferimenti!$BB$2:$BB$41,V462))</f>
        <v>Attività</v>
      </c>
      <c r="T462" s="2" t="str">
        <f ca="1">IF(OR(W462=FALSE,'Output Progetto'!U462=TRUE),"Output",'Output Progetto'!B462&amp;" - "&amp;'Output Progetto'!D462)</f>
        <v>Output</v>
      </c>
      <c r="U462" s="2" t="str">
        <f ca="1">IF(S462="Attività","Risultato Atteso",VLOOKUP(MID(S462,1,FIND(" ",S462)-1),Riferimenti!$BZ$2:$CE$41,4,0))</f>
        <v>Risultato Atteso</v>
      </c>
      <c r="V462" s="2">
        <f t="shared" si="7"/>
        <v>38</v>
      </c>
      <c r="W462" s="2" t="b">
        <f ca="1">IF(MID(VLOOKUP(MID("A"&amp;MID('Output Progetto'!B462&amp;" - "&amp;'Output Progetto'!D462,1,FIND(".",'Output Progetto'!B462&amp;" - "&amp;'Output Progetto'!D462)-1)&amp;" - "&amp;INDEX(Riferimenti!$BB$2:$BB$41,1),1,FIND(" ","A"&amp;MID('Output Progetto'!B462&amp;" - "&amp;'Output Progetto'!D462,1,FIND(".",'Output Progetto'!B462&amp;" - "&amp;'Output Progetto'!D462)-1)&amp;" - "&amp;INDEX(Riferimenti!$BB$2:$BB$41,1))-1),Riferimenti!$BZ$2:$CE$41,3,0),1,2)="LT",FALSE,TRUE)</f>
        <v>1</v>
      </c>
    </row>
    <row r="463" spans="2:23" ht="12.75" x14ac:dyDescent="0.2">
      <c r="B463" s="42"/>
      <c r="C463" s="42"/>
      <c r="D463" s="42"/>
      <c r="E463" s="64"/>
      <c r="F463" s="64"/>
      <c r="G463" s="42"/>
      <c r="P463" s="2" t="str">
        <f ca="1">IF(S463="Attività","Obiettivi generali",VLOOKUP(MID(S463,1,FIND(" ",S463)-1),Riferimenti!$BZ$2:$CE$41,5,0))</f>
        <v>Obiettivi generali</v>
      </c>
      <c r="Q463" s="2" t="str">
        <f ca="1">IF(S463="Attività","Obiettivi operativi",VLOOKUP(MID(S463,1,FIND(" ",S463)-1),Riferimenti!$BZ$2:$CE$41,6,0))</f>
        <v>Obiettivi operativi</v>
      </c>
      <c r="R463" s="2" t="str">
        <f ca="1">IF(S463="Attività","Linee Intervento",VLOOKUP(MID(S463,1,FIND(" ",S463)-1),Riferimenti!$BZ$2:$CE$41,3,0))</f>
        <v>Linee Intervento</v>
      </c>
      <c r="S463" s="2" t="str">
        <f ca="1">IF(T463="Output","Attività","A"&amp;MID(T463,1,FIND(".",T463)-1)&amp;" - "&amp;INDEX(Riferimenti!$BB$2:$BB$41,V463))</f>
        <v>Attività</v>
      </c>
      <c r="T463" s="2" t="str">
        <f ca="1">IF(OR(W463=FALSE,'Output Progetto'!U463=TRUE),"Output",'Output Progetto'!B463&amp;" - "&amp;'Output Progetto'!D463)</f>
        <v>Output</v>
      </c>
      <c r="U463" s="2" t="str">
        <f ca="1">IF(S463="Attività","Risultato Atteso",VLOOKUP(MID(S463,1,FIND(" ",S463)-1),Riferimenti!$BZ$2:$CE$41,4,0))</f>
        <v>Risultato Atteso</v>
      </c>
      <c r="V463" s="2">
        <f t="shared" si="7"/>
        <v>38</v>
      </c>
      <c r="W463" s="2" t="b">
        <f ca="1">IF(MID(VLOOKUP(MID("A"&amp;MID('Output Progetto'!B463&amp;" - "&amp;'Output Progetto'!D463,1,FIND(".",'Output Progetto'!B463&amp;" - "&amp;'Output Progetto'!D463)-1)&amp;" - "&amp;INDEX(Riferimenti!$BB$2:$BB$41,1),1,FIND(" ","A"&amp;MID('Output Progetto'!B463&amp;" - "&amp;'Output Progetto'!D463,1,FIND(".",'Output Progetto'!B463&amp;" - "&amp;'Output Progetto'!D463)-1)&amp;" - "&amp;INDEX(Riferimenti!$BB$2:$BB$41,1))-1),Riferimenti!$BZ$2:$CE$41,3,0),1,2)="LT",FALSE,TRUE)</f>
        <v>1</v>
      </c>
    </row>
    <row r="464" spans="2:23" ht="12.75" x14ac:dyDescent="0.2">
      <c r="B464" s="42"/>
      <c r="C464" s="42"/>
      <c r="D464" s="42"/>
      <c r="E464" s="64"/>
      <c r="F464" s="64"/>
      <c r="G464" s="42"/>
      <c r="P464" s="2" t="str">
        <f ca="1">IF(S464="Attività","Obiettivi generali",VLOOKUP(MID(S464,1,FIND(" ",S464)-1),Riferimenti!$BZ$2:$CE$41,5,0))</f>
        <v>Obiettivi generali</v>
      </c>
      <c r="Q464" s="2" t="str">
        <f ca="1">IF(S464="Attività","Obiettivi operativi",VLOOKUP(MID(S464,1,FIND(" ",S464)-1),Riferimenti!$BZ$2:$CE$41,6,0))</f>
        <v>Obiettivi operativi</v>
      </c>
      <c r="R464" s="2" t="str">
        <f ca="1">IF(S464="Attività","Linee Intervento",VLOOKUP(MID(S464,1,FIND(" ",S464)-1),Riferimenti!$BZ$2:$CE$41,3,0))</f>
        <v>Linee Intervento</v>
      </c>
      <c r="S464" s="2" t="str">
        <f ca="1">IF(T464="Output","Attività","A"&amp;MID(T464,1,FIND(".",T464)-1)&amp;" - "&amp;INDEX(Riferimenti!$BB$2:$BB$41,V464))</f>
        <v>Attività</v>
      </c>
      <c r="T464" s="2" t="str">
        <f ca="1">IF(OR(W464=FALSE,'Output Progetto'!U464=TRUE),"Output",'Output Progetto'!B464&amp;" - "&amp;'Output Progetto'!D464)</f>
        <v>Output</v>
      </c>
      <c r="U464" s="2" t="str">
        <f ca="1">IF(S464="Attività","Risultato Atteso",VLOOKUP(MID(S464,1,FIND(" ",S464)-1),Riferimenti!$BZ$2:$CE$41,4,0))</f>
        <v>Risultato Atteso</v>
      </c>
      <c r="V464" s="2">
        <f t="shared" si="7"/>
        <v>39</v>
      </c>
      <c r="W464" s="2" t="b">
        <f ca="1">IF(MID(VLOOKUP(MID("A"&amp;MID('Output Progetto'!B464&amp;" - "&amp;'Output Progetto'!D464,1,FIND(".",'Output Progetto'!B464&amp;" - "&amp;'Output Progetto'!D464)-1)&amp;" - "&amp;INDEX(Riferimenti!$BB$2:$BB$41,1),1,FIND(" ","A"&amp;MID('Output Progetto'!B464&amp;" - "&amp;'Output Progetto'!D464,1,FIND(".",'Output Progetto'!B464&amp;" - "&amp;'Output Progetto'!D464)-1)&amp;" - "&amp;INDEX(Riferimenti!$BB$2:$BB$41,1))-1),Riferimenti!$BZ$2:$CE$41,3,0),1,2)="LT",FALSE,TRUE)</f>
        <v>1</v>
      </c>
    </row>
    <row r="465" spans="2:23" ht="12.75" x14ac:dyDescent="0.2">
      <c r="B465" s="42"/>
      <c r="C465" s="42"/>
      <c r="D465" s="42"/>
      <c r="E465" s="64"/>
      <c r="F465" s="64"/>
      <c r="G465" s="42"/>
      <c r="P465" s="2" t="str">
        <f ca="1">IF(S465="Attività","Obiettivi generali",VLOOKUP(MID(S465,1,FIND(" ",S465)-1),Riferimenti!$BZ$2:$CE$41,5,0))</f>
        <v>Obiettivi generali</v>
      </c>
      <c r="Q465" s="2" t="str">
        <f ca="1">IF(S465="Attività","Obiettivi operativi",VLOOKUP(MID(S465,1,FIND(" ",S465)-1),Riferimenti!$BZ$2:$CE$41,6,0))</f>
        <v>Obiettivi operativi</v>
      </c>
      <c r="R465" s="2" t="str">
        <f ca="1">IF(S465="Attività","Linee Intervento",VLOOKUP(MID(S465,1,FIND(" ",S465)-1),Riferimenti!$BZ$2:$CE$41,3,0))</f>
        <v>Linee Intervento</v>
      </c>
      <c r="S465" s="2" t="str">
        <f ca="1">IF(T465="Output","Attività","A"&amp;MID(T465,1,FIND(".",T465)-1)&amp;" - "&amp;INDEX(Riferimenti!$BB$2:$BB$41,V465))</f>
        <v>Attività</v>
      </c>
      <c r="T465" s="2" t="str">
        <f ca="1">IF(OR(W465=FALSE,'Output Progetto'!U465=TRUE),"Output",'Output Progetto'!B465&amp;" - "&amp;'Output Progetto'!D465)</f>
        <v>Output</v>
      </c>
      <c r="U465" s="2" t="str">
        <f ca="1">IF(S465="Attività","Risultato Atteso",VLOOKUP(MID(S465,1,FIND(" ",S465)-1),Riferimenti!$BZ$2:$CE$41,4,0))</f>
        <v>Risultato Atteso</v>
      </c>
      <c r="V465" s="2">
        <f t="shared" si="7"/>
        <v>39</v>
      </c>
      <c r="W465" s="2" t="b">
        <f ca="1">IF(MID(VLOOKUP(MID("A"&amp;MID('Output Progetto'!B465&amp;" - "&amp;'Output Progetto'!D465,1,FIND(".",'Output Progetto'!B465&amp;" - "&amp;'Output Progetto'!D465)-1)&amp;" - "&amp;INDEX(Riferimenti!$BB$2:$BB$41,1),1,FIND(" ","A"&amp;MID('Output Progetto'!B465&amp;" - "&amp;'Output Progetto'!D465,1,FIND(".",'Output Progetto'!B465&amp;" - "&amp;'Output Progetto'!D465)-1)&amp;" - "&amp;INDEX(Riferimenti!$BB$2:$BB$41,1))-1),Riferimenti!$BZ$2:$CE$41,3,0),1,2)="LT",FALSE,TRUE)</f>
        <v>1</v>
      </c>
    </row>
    <row r="466" spans="2:23" ht="12.75" x14ac:dyDescent="0.2">
      <c r="B466" s="42"/>
      <c r="C466" s="42"/>
      <c r="D466" s="42"/>
      <c r="E466" s="64"/>
      <c r="F466" s="64"/>
      <c r="G466" s="42"/>
      <c r="P466" s="2" t="str">
        <f ca="1">IF(S466="Attività","Obiettivi generali",VLOOKUP(MID(S466,1,FIND(" ",S466)-1),Riferimenti!$BZ$2:$CE$41,5,0))</f>
        <v>Obiettivi generali</v>
      </c>
      <c r="Q466" s="2" t="str">
        <f ca="1">IF(S466="Attività","Obiettivi operativi",VLOOKUP(MID(S466,1,FIND(" ",S466)-1),Riferimenti!$BZ$2:$CE$41,6,0))</f>
        <v>Obiettivi operativi</v>
      </c>
      <c r="R466" s="2" t="str">
        <f ca="1">IF(S466="Attività","Linee Intervento",VLOOKUP(MID(S466,1,FIND(" ",S466)-1),Riferimenti!$BZ$2:$CE$41,3,0))</f>
        <v>Linee Intervento</v>
      </c>
      <c r="S466" s="2" t="str">
        <f ca="1">IF(T466="Output","Attività","A"&amp;MID(T466,1,FIND(".",T466)-1)&amp;" - "&amp;INDEX(Riferimenti!$BB$2:$BB$41,V466))</f>
        <v>Attività</v>
      </c>
      <c r="T466" s="2" t="str">
        <f ca="1">IF(OR(W466=FALSE,'Output Progetto'!U466=TRUE),"Output",'Output Progetto'!B466&amp;" - "&amp;'Output Progetto'!D466)</f>
        <v>Output</v>
      </c>
      <c r="U466" s="2" t="str">
        <f ca="1">IF(S466="Attività","Risultato Atteso",VLOOKUP(MID(S466,1,FIND(" ",S466)-1),Riferimenti!$BZ$2:$CE$41,4,0))</f>
        <v>Risultato Atteso</v>
      </c>
      <c r="V466" s="2">
        <f t="shared" si="7"/>
        <v>39</v>
      </c>
      <c r="W466" s="2" t="b">
        <f ca="1">IF(MID(VLOOKUP(MID("A"&amp;MID('Output Progetto'!B466&amp;" - "&amp;'Output Progetto'!D466,1,FIND(".",'Output Progetto'!B466&amp;" - "&amp;'Output Progetto'!D466)-1)&amp;" - "&amp;INDEX(Riferimenti!$BB$2:$BB$41,1),1,FIND(" ","A"&amp;MID('Output Progetto'!B466&amp;" - "&amp;'Output Progetto'!D466,1,FIND(".",'Output Progetto'!B466&amp;" - "&amp;'Output Progetto'!D466)-1)&amp;" - "&amp;INDEX(Riferimenti!$BB$2:$BB$41,1))-1),Riferimenti!$BZ$2:$CE$41,3,0),1,2)="LT",FALSE,TRUE)</f>
        <v>1</v>
      </c>
    </row>
    <row r="467" spans="2:23" ht="12.75" x14ac:dyDescent="0.2">
      <c r="B467" s="42"/>
      <c r="C467" s="42"/>
      <c r="D467" s="42"/>
      <c r="E467" s="64"/>
      <c r="F467" s="64"/>
      <c r="G467" s="42"/>
      <c r="P467" s="2" t="str">
        <f ca="1">IF(S467="Attività","Obiettivi generali",VLOOKUP(MID(S467,1,FIND(" ",S467)-1),Riferimenti!$BZ$2:$CE$41,5,0))</f>
        <v>Obiettivi generali</v>
      </c>
      <c r="Q467" s="2" t="str">
        <f ca="1">IF(S467="Attività","Obiettivi operativi",VLOOKUP(MID(S467,1,FIND(" ",S467)-1),Riferimenti!$BZ$2:$CE$41,6,0))</f>
        <v>Obiettivi operativi</v>
      </c>
      <c r="R467" s="2" t="str">
        <f ca="1">IF(S467="Attività","Linee Intervento",VLOOKUP(MID(S467,1,FIND(" ",S467)-1),Riferimenti!$BZ$2:$CE$41,3,0))</f>
        <v>Linee Intervento</v>
      </c>
      <c r="S467" s="2" t="str">
        <f ca="1">IF(T467="Output","Attività","A"&amp;MID(T467,1,FIND(".",T467)-1)&amp;" - "&amp;INDEX(Riferimenti!$BB$2:$BB$41,V467))</f>
        <v>Attività</v>
      </c>
      <c r="T467" s="2" t="str">
        <f ca="1">IF(OR(W467=FALSE,'Output Progetto'!U467=TRUE),"Output",'Output Progetto'!B467&amp;" - "&amp;'Output Progetto'!D467)</f>
        <v>Output</v>
      </c>
      <c r="U467" s="2" t="str">
        <f ca="1">IF(S467="Attività","Risultato Atteso",VLOOKUP(MID(S467,1,FIND(" ",S467)-1),Riferimenti!$BZ$2:$CE$41,4,0))</f>
        <v>Risultato Atteso</v>
      </c>
      <c r="V467" s="2">
        <f t="shared" si="7"/>
        <v>39</v>
      </c>
      <c r="W467" s="2" t="b">
        <f ca="1">IF(MID(VLOOKUP(MID("A"&amp;MID('Output Progetto'!B467&amp;" - "&amp;'Output Progetto'!D467,1,FIND(".",'Output Progetto'!B467&amp;" - "&amp;'Output Progetto'!D467)-1)&amp;" - "&amp;INDEX(Riferimenti!$BB$2:$BB$41,1),1,FIND(" ","A"&amp;MID('Output Progetto'!B467&amp;" - "&amp;'Output Progetto'!D467,1,FIND(".",'Output Progetto'!B467&amp;" - "&amp;'Output Progetto'!D467)-1)&amp;" - "&amp;INDEX(Riferimenti!$BB$2:$BB$41,1))-1),Riferimenti!$BZ$2:$CE$41,3,0),1,2)="LT",FALSE,TRUE)</f>
        <v>1</v>
      </c>
    </row>
    <row r="468" spans="2:23" ht="12.75" x14ac:dyDescent="0.2">
      <c r="B468" s="42"/>
      <c r="C468" s="42"/>
      <c r="D468" s="42"/>
      <c r="E468" s="64"/>
      <c r="F468" s="64"/>
      <c r="G468" s="42"/>
      <c r="P468" s="2" t="str">
        <f ca="1">IF(S468="Attività","Obiettivi generali",VLOOKUP(MID(S468,1,FIND(" ",S468)-1),Riferimenti!$BZ$2:$CE$41,5,0))</f>
        <v>Obiettivi generali</v>
      </c>
      <c r="Q468" s="2" t="str">
        <f ca="1">IF(S468="Attività","Obiettivi operativi",VLOOKUP(MID(S468,1,FIND(" ",S468)-1),Riferimenti!$BZ$2:$CE$41,6,0))</f>
        <v>Obiettivi operativi</v>
      </c>
      <c r="R468" s="2" t="str">
        <f ca="1">IF(S468="Attività","Linee Intervento",VLOOKUP(MID(S468,1,FIND(" ",S468)-1),Riferimenti!$BZ$2:$CE$41,3,0))</f>
        <v>Linee Intervento</v>
      </c>
      <c r="S468" s="2" t="str">
        <f ca="1">IF(T468="Output","Attività","A"&amp;MID(T468,1,FIND(".",T468)-1)&amp;" - "&amp;INDEX(Riferimenti!$BB$2:$BB$41,V468))</f>
        <v>Attività</v>
      </c>
      <c r="T468" s="2" t="str">
        <f ca="1">IF(OR(W468=FALSE,'Output Progetto'!U468=TRUE),"Output",'Output Progetto'!B468&amp;" - "&amp;'Output Progetto'!D468)</f>
        <v>Output</v>
      </c>
      <c r="U468" s="2" t="str">
        <f ca="1">IF(S468="Attività","Risultato Atteso",VLOOKUP(MID(S468,1,FIND(" ",S468)-1),Riferimenti!$BZ$2:$CE$41,4,0))</f>
        <v>Risultato Atteso</v>
      </c>
      <c r="V468" s="2">
        <f t="shared" si="7"/>
        <v>39</v>
      </c>
      <c r="W468" s="2" t="b">
        <f ca="1">IF(MID(VLOOKUP(MID("A"&amp;MID('Output Progetto'!B468&amp;" - "&amp;'Output Progetto'!D468,1,FIND(".",'Output Progetto'!B468&amp;" - "&amp;'Output Progetto'!D468)-1)&amp;" - "&amp;INDEX(Riferimenti!$BB$2:$BB$41,1),1,FIND(" ","A"&amp;MID('Output Progetto'!B468&amp;" - "&amp;'Output Progetto'!D468,1,FIND(".",'Output Progetto'!B468&amp;" - "&amp;'Output Progetto'!D468)-1)&amp;" - "&amp;INDEX(Riferimenti!$BB$2:$BB$41,1))-1),Riferimenti!$BZ$2:$CE$41,3,0),1,2)="LT",FALSE,TRUE)</f>
        <v>1</v>
      </c>
    </row>
    <row r="469" spans="2:23" ht="12.75" x14ac:dyDescent="0.2">
      <c r="B469" s="42"/>
      <c r="C469" s="42"/>
      <c r="D469" s="42"/>
      <c r="E469" s="64"/>
      <c r="F469" s="64"/>
      <c r="G469" s="42"/>
      <c r="P469" s="2" t="str">
        <f ca="1">IF(S469="Attività","Obiettivi generali",VLOOKUP(MID(S469,1,FIND(" ",S469)-1),Riferimenti!$BZ$2:$CE$41,5,0))</f>
        <v>Obiettivi generali</v>
      </c>
      <c r="Q469" s="2" t="str">
        <f ca="1">IF(S469="Attività","Obiettivi operativi",VLOOKUP(MID(S469,1,FIND(" ",S469)-1),Riferimenti!$BZ$2:$CE$41,6,0))</f>
        <v>Obiettivi operativi</v>
      </c>
      <c r="R469" s="2" t="str">
        <f ca="1">IF(S469="Attività","Linee Intervento",VLOOKUP(MID(S469,1,FIND(" ",S469)-1),Riferimenti!$BZ$2:$CE$41,3,0))</f>
        <v>Linee Intervento</v>
      </c>
      <c r="S469" s="2" t="str">
        <f ca="1">IF(T469="Output","Attività","A"&amp;MID(T469,1,FIND(".",T469)-1)&amp;" - "&amp;INDEX(Riferimenti!$BB$2:$BB$41,V469))</f>
        <v>Attività</v>
      </c>
      <c r="T469" s="2" t="str">
        <f ca="1">IF(OR(W469=FALSE,'Output Progetto'!U469=TRUE),"Output",'Output Progetto'!B469&amp;" - "&amp;'Output Progetto'!D469)</f>
        <v>Output</v>
      </c>
      <c r="U469" s="2" t="str">
        <f ca="1">IF(S469="Attività","Risultato Atteso",VLOOKUP(MID(S469,1,FIND(" ",S469)-1),Riferimenti!$BZ$2:$CE$41,4,0))</f>
        <v>Risultato Atteso</v>
      </c>
      <c r="V469" s="2">
        <f t="shared" ref="V469:V487" si="8">V457+1</f>
        <v>39</v>
      </c>
      <c r="W469" s="2" t="b">
        <f ca="1">IF(MID(VLOOKUP(MID("A"&amp;MID('Output Progetto'!B469&amp;" - "&amp;'Output Progetto'!D469,1,FIND(".",'Output Progetto'!B469&amp;" - "&amp;'Output Progetto'!D469)-1)&amp;" - "&amp;INDEX(Riferimenti!$BB$2:$BB$41,1),1,FIND(" ","A"&amp;MID('Output Progetto'!B469&amp;" - "&amp;'Output Progetto'!D469,1,FIND(".",'Output Progetto'!B469&amp;" - "&amp;'Output Progetto'!D469)-1)&amp;" - "&amp;INDEX(Riferimenti!$BB$2:$BB$41,1))-1),Riferimenti!$BZ$2:$CE$41,3,0),1,2)="LT",FALSE,TRUE)</f>
        <v>1</v>
      </c>
    </row>
    <row r="470" spans="2:23" ht="12.75" x14ac:dyDescent="0.2">
      <c r="B470" s="42"/>
      <c r="C470" s="42"/>
      <c r="D470" s="42"/>
      <c r="E470" s="64"/>
      <c r="F470" s="64"/>
      <c r="G470" s="42"/>
      <c r="P470" s="2" t="str">
        <f ca="1">IF(S470="Attività","Obiettivi generali",VLOOKUP(MID(S470,1,FIND(" ",S470)-1),Riferimenti!$BZ$2:$CE$41,5,0))</f>
        <v>Obiettivi generali</v>
      </c>
      <c r="Q470" s="2" t="str">
        <f ca="1">IF(S470="Attività","Obiettivi operativi",VLOOKUP(MID(S470,1,FIND(" ",S470)-1),Riferimenti!$BZ$2:$CE$41,6,0))</f>
        <v>Obiettivi operativi</v>
      </c>
      <c r="R470" s="2" t="str">
        <f ca="1">IF(S470="Attività","Linee Intervento",VLOOKUP(MID(S470,1,FIND(" ",S470)-1),Riferimenti!$BZ$2:$CE$41,3,0))</f>
        <v>Linee Intervento</v>
      </c>
      <c r="S470" s="2" t="str">
        <f ca="1">IF(T470="Output","Attività","A"&amp;MID(T470,1,FIND(".",T470)-1)&amp;" - "&amp;INDEX(Riferimenti!$BB$2:$BB$41,V470))</f>
        <v>Attività</v>
      </c>
      <c r="T470" s="2" t="str">
        <f ca="1">IF(OR(W470=FALSE,'Output Progetto'!U470=TRUE),"Output",'Output Progetto'!B470&amp;" - "&amp;'Output Progetto'!D470)</f>
        <v>Output</v>
      </c>
      <c r="U470" s="2" t="str">
        <f ca="1">IF(S470="Attività","Risultato Atteso",VLOOKUP(MID(S470,1,FIND(" ",S470)-1),Riferimenti!$BZ$2:$CE$41,4,0))</f>
        <v>Risultato Atteso</v>
      </c>
      <c r="V470" s="2">
        <f t="shared" si="8"/>
        <v>39</v>
      </c>
      <c r="W470" s="2" t="b">
        <f ca="1">IF(MID(VLOOKUP(MID("A"&amp;MID('Output Progetto'!B470&amp;" - "&amp;'Output Progetto'!D470,1,FIND(".",'Output Progetto'!B470&amp;" - "&amp;'Output Progetto'!D470)-1)&amp;" - "&amp;INDEX(Riferimenti!$BB$2:$BB$41,1),1,FIND(" ","A"&amp;MID('Output Progetto'!B470&amp;" - "&amp;'Output Progetto'!D470,1,FIND(".",'Output Progetto'!B470&amp;" - "&amp;'Output Progetto'!D470)-1)&amp;" - "&amp;INDEX(Riferimenti!$BB$2:$BB$41,1))-1),Riferimenti!$BZ$2:$CE$41,3,0),1,2)="LT",FALSE,TRUE)</f>
        <v>1</v>
      </c>
    </row>
    <row r="471" spans="2:23" ht="12.75" x14ac:dyDescent="0.2">
      <c r="B471" s="42"/>
      <c r="C471" s="42"/>
      <c r="D471" s="42"/>
      <c r="E471" s="64"/>
      <c r="F471" s="64"/>
      <c r="G471" s="42"/>
      <c r="P471" s="2" t="str">
        <f ca="1">IF(S471="Attività","Obiettivi generali",VLOOKUP(MID(S471,1,FIND(" ",S471)-1),Riferimenti!$BZ$2:$CE$41,5,0))</f>
        <v>Obiettivi generali</v>
      </c>
      <c r="Q471" s="2" t="str">
        <f ca="1">IF(S471="Attività","Obiettivi operativi",VLOOKUP(MID(S471,1,FIND(" ",S471)-1),Riferimenti!$BZ$2:$CE$41,6,0))</f>
        <v>Obiettivi operativi</v>
      </c>
      <c r="R471" s="2" t="str">
        <f ca="1">IF(S471="Attività","Linee Intervento",VLOOKUP(MID(S471,1,FIND(" ",S471)-1),Riferimenti!$BZ$2:$CE$41,3,0))</f>
        <v>Linee Intervento</v>
      </c>
      <c r="S471" s="2" t="str">
        <f ca="1">IF(T471="Output","Attività","A"&amp;MID(T471,1,FIND(".",T471)-1)&amp;" - "&amp;INDEX(Riferimenti!$BB$2:$BB$41,V471))</f>
        <v>Attività</v>
      </c>
      <c r="T471" s="2" t="str">
        <f ca="1">IF(OR(W471=FALSE,'Output Progetto'!U471=TRUE),"Output",'Output Progetto'!B471&amp;" - "&amp;'Output Progetto'!D471)</f>
        <v>Output</v>
      </c>
      <c r="U471" s="2" t="str">
        <f ca="1">IF(S471="Attività","Risultato Atteso",VLOOKUP(MID(S471,1,FIND(" ",S471)-1),Riferimenti!$BZ$2:$CE$41,4,0))</f>
        <v>Risultato Atteso</v>
      </c>
      <c r="V471" s="2">
        <f t="shared" si="8"/>
        <v>39</v>
      </c>
      <c r="W471" s="2" t="b">
        <f ca="1">IF(MID(VLOOKUP(MID("A"&amp;MID('Output Progetto'!B471&amp;" - "&amp;'Output Progetto'!D471,1,FIND(".",'Output Progetto'!B471&amp;" - "&amp;'Output Progetto'!D471)-1)&amp;" - "&amp;INDEX(Riferimenti!$BB$2:$BB$41,1),1,FIND(" ","A"&amp;MID('Output Progetto'!B471&amp;" - "&amp;'Output Progetto'!D471,1,FIND(".",'Output Progetto'!B471&amp;" - "&amp;'Output Progetto'!D471)-1)&amp;" - "&amp;INDEX(Riferimenti!$BB$2:$BB$41,1))-1),Riferimenti!$BZ$2:$CE$41,3,0),1,2)="LT",FALSE,TRUE)</f>
        <v>1</v>
      </c>
    </row>
    <row r="472" spans="2:23" ht="12.75" x14ac:dyDescent="0.2">
      <c r="B472" s="42"/>
      <c r="C472" s="42"/>
      <c r="D472" s="42"/>
      <c r="E472" s="64"/>
      <c r="F472" s="64"/>
      <c r="G472" s="42"/>
      <c r="P472" s="2" t="str">
        <f ca="1">IF(S472="Attività","Obiettivi generali",VLOOKUP(MID(S472,1,FIND(" ",S472)-1),Riferimenti!$BZ$2:$CE$41,5,0))</f>
        <v>Obiettivi generali</v>
      </c>
      <c r="Q472" s="2" t="str">
        <f ca="1">IF(S472="Attività","Obiettivi operativi",VLOOKUP(MID(S472,1,FIND(" ",S472)-1),Riferimenti!$BZ$2:$CE$41,6,0))</f>
        <v>Obiettivi operativi</v>
      </c>
      <c r="R472" s="2" t="str">
        <f ca="1">IF(S472="Attività","Linee Intervento",VLOOKUP(MID(S472,1,FIND(" ",S472)-1),Riferimenti!$BZ$2:$CE$41,3,0))</f>
        <v>Linee Intervento</v>
      </c>
      <c r="S472" s="2" t="str">
        <f ca="1">IF(T472="Output","Attività","A"&amp;MID(T472,1,FIND(".",T472)-1)&amp;" - "&amp;INDEX(Riferimenti!$BB$2:$BB$41,V472))</f>
        <v>Attività</v>
      </c>
      <c r="T472" s="2" t="str">
        <f ca="1">IF(OR(W472=FALSE,'Output Progetto'!U472=TRUE),"Output",'Output Progetto'!B472&amp;" - "&amp;'Output Progetto'!D472)</f>
        <v>Output</v>
      </c>
      <c r="U472" s="2" t="str">
        <f ca="1">IF(S472="Attività","Risultato Atteso",VLOOKUP(MID(S472,1,FIND(" ",S472)-1),Riferimenti!$BZ$2:$CE$41,4,0))</f>
        <v>Risultato Atteso</v>
      </c>
      <c r="V472" s="2">
        <f t="shared" si="8"/>
        <v>39</v>
      </c>
      <c r="W472" s="2" t="b">
        <f ca="1">IF(MID(VLOOKUP(MID("A"&amp;MID('Output Progetto'!B472&amp;" - "&amp;'Output Progetto'!D472,1,FIND(".",'Output Progetto'!B472&amp;" - "&amp;'Output Progetto'!D472)-1)&amp;" - "&amp;INDEX(Riferimenti!$BB$2:$BB$41,1),1,FIND(" ","A"&amp;MID('Output Progetto'!B472&amp;" - "&amp;'Output Progetto'!D472,1,FIND(".",'Output Progetto'!B472&amp;" - "&amp;'Output Progetto'!D472)-1)&amp;" - "&amp;INDEX(Riferimenti!$BB$2:$BB$41,1))-1),Riferimenti!$BZ$2:$CE$41,3,0),1,2)="LT",FALSE,TRUE)</f>
        <v>1</v>
      </c>
    </row>
    <row r="473" spans="2:23" ht="12.75" x14ac:dyDescent="0.2">
      <c r="B473" s="42"/>
      <c r="C473" s="42"/>
      <c r="D473" s="42"/>
      <c r="E473" s="64"/>
      <c r="F473" s="64"/>
      <c r="G473" s="42"/>
      <c r="P473" s="2" t="str">
        <f ca="1">IF(S473="Attività","Obiettivi generali",VLOOKUP(MID(S473,1,FIND(" ",S473)-1),Riferimenti!$BZ$2:$CE$41,5,0))</f>
        <v>Obiettivi generali</v>
      </c>
      <c r="Q473" s="2" t="str">
        <f ca="1">IF(S473="Attività","Obiettivi operativi",VLOOKUP(MID(S473,1,FIND(" ",S473)-1),Riferimenti!$BZ$2:$CE$41,6,0))</f>
        <v>Obiettivi operativi</v>
      </c>
      <c r="R473" s="2" t="str">
        <f ca="1">IF(S473="Attività","Linee Intervento",VLOOKUP(MID(S473,1,FIND(" ",S473)-1),Riferimenti!$BZ$2:$CE$41,3,0))</f>
        <v>Linee Intervento</v>
      </c>
      <c r="S473" s="2" t="str">
        <f ca="1">IF(T473="Output","Attività","A"&amp;MID(T473,1,FIND(".",T473)-1)&amp;" - "&amp;INDEX(Riferimenti!$BB$2:$BB$41,V473))</f>
        <v>Attività</v>
      </c>
      <c r="T473" s="2" t="str">
        <f ca="1">IF(OR(W473=FALSE,'Output Progetto'!U473=TRUE),"Output",'Output Progetto'!B473&amp;" - "&amp;'Output Progetto'!D473)</f>
        <v>Output</v>
      </c>
      <c r="U473" s="2" t="str">
        <f ca="1">IF(S473="Attività","Risultato Atteso",VLOOKUP(MID(S473,1,FIND(" ",S473)-1),Riferimenti!$BZ$2:$CE$41,4,0))</f>
        <v>Risultato Atteso</v>
      </c>
      <c r="V473" s="2">
        <f t="shared" si="8"/>
        <v>39</v>
      </c>
      <c r="W473" s="2" t="b">
        <f ca="1">IF(MID(VLOOKUP(MID("A"&amp;MID('Output Progetto'!B473&amp;" - "&amp;'Output Progetto'!D473,1,FIND(".",'Output Progetto'!B473&amp;" - "&amp;'Output Progetto'!D473)-1)&amp;" - "&amp;INDEX(Riferimenti!$BB$2:$BB$41,1),1,FIND(" ","A"&amp;MID('Output Progetto'!B473&amp;" - "&amp;'Output Progetto'!D473,1,FIND(".",'Output Progetto'!B473&amp;" - "&amp;'Output Progetto'!D473)-1)&amp;" - "&amp;INDEX(Riferimenti!$BB$2:$BB$41,1))-1),Riferimenti!$BZ$2:$CE$41,3,0),1,2)="LT",FALSE,TRUE)</f>
        <v>1</v>
      </c>
    </row>
    <row r="474" spans="2:23" ht="12.75" x14ac:dyDescent="0.2">
      <c r="B474" s="42"/>
      <c r="C474" s="42"/>
      <c r="D474" s="42"/>
      <c r="E474" s="64"/>
      <c r="F474" s="64"/>
      <c r="G474" s="42"/>
      <c r="P474" s="2" t="str">
        <f ca="1">IF(S474="Attività","Obiettivi generali",VLOOKUP(MID(S474,1,FIND(" ",S474)-1),Riferimenti!$BZ$2:$CE$41,5,0))</f>
        <v>Obiettivi generali</v>
      </c>
      <c r="Q474" s="2" t="str">
        <f ca="1">IF(S474="Attività","Obiettivi operativi",VLOOKUP(MID(S474,1,FIND(" ",S474)-1),Riferimenti!$BZ$2:$CE$41,6,0))</f>
        <v>Obiettivi operativi</v>
      </c>
      <c r="R474" s="2" t="str">
        <f ca="1">IF(S474="Attività","Linee Intervento",VLOOKUP(MID(S474,1,FIND(" ",S474)-1),Riferimenti!$BZ$2:$CE$41,3,0))</f>
        <v>Linee Intervento</v>
      </c>
      <c r="S474" s="2" t="str">
        <f ca="1">IF(T474="Output","Attività","A"&amp;MID(T474,1,FIND(".",T474)-1)&amp;" - "&amp;INDEX(Riferimenti!$BB$2:$BB$41,V474))</f>
        <v>Attività</v>
      </c>
      <c r="T474" s="2" t="str">
        <f ca="1">IF(OR(W474=FALSE,'Output Progetto'!U474=TRUE),"Output",'Output Progetto'!B474&amp;" - "&amp;'Output Progetto'!D474)</f>
        <v>Output</v>
      </c>
      <c r="U474" s="2" t="str">
        <f ca="1">IF(S474="Attività","Risultato Atteso",VLOOKUP(MID(S474,1,FIND(" ",S474)-1),Riferimenti!$BZ$2:$CE$41,4,0))</f>
        <v>Risultato Atteso</v>
      </c>
      <c r="V474" s="2">
        <f t="shared" si="8"/>
        <v>39</v>
      </c>
      <c r="W474" s="2" t="b">
        <f ca="1">IF(MID(VLOOKUP(MID("A"&amp;MID('Output Progetto'!B474&amp;" - "&amp;'Output Progetto'!D474,1,FIND(".",'Output Progetto'!B474&amp;" - "&amp;'Output Progetto'!D474)-1)&amp;" - "&amp;INDEX(Riferimenti!$BB$2:$BB$41,1),1,FIND(" ","A"&amp;MID('Output Progetto'!B474&amp;" - "&amp;'Output Progetto'!D474,1,FIND(".",'Output Progetto'!B474&amp;" - "&amp;'Output Progetto'!D474)-1)&amp;" - "&amp;INDEX(Riferimenti!$BB$2:$BB$41,1))-1),Riferimenti!$BZ$2:$CE$41,3,0),1,2)="LT",FALSE,TRUE)</f>
        <v>1</v>
      </c>
    </row>
    <row r="475" spans="2:23" ht="12.75" x14ac:dyDescent="0.2">
      <c r="B475" s="42"/>
      <c r="C475" s="42"/>
      <c r="D475" s="42"/>
      <c r="E475" s="64"/>
      <c r="F475" s="64"/>
      <c r="G475" s="42"/>
      <c r="P475" s="2" t="str">
        <f ca="1">IF(S475="Attività","Obiettivi generali",VLOOKUP(MID(S475,1,FIND(" ",S475)-1),Riferimenti!$BZ$2:$CE$41,5,0))</f>
        <v>Obiettivi generali</v>
      </c>
      <c r="Q475" s="2" t="str">
        <f ca="1">IF(S475="Attività","Obiettivi operativi",VLOOKUP(MID(S475,1,FIND(" ",S475)-1),Riferimenti!$BZ$2:$CE$41,6,0))</f>
        <v>Obiettivi operativi</v>
      </c>
      <c r="R475" s="2" t="str">
        <f ca="1">IF(S475="Attività","Linee Intervento",VLOOKUP(MID(S475,1,FIND(" ",S475)-1),Riferimenti!$BZ$2:$CE$41,3,0))</f>
        <v>Linee Intervento</v>
      </c>
      <c r="S475" s="2" t="str">
        <f ca="1">IF(T475="Output","Attività","A"&amp;MID(T475,1,FIND(".",T475)-1)&amp;" - "&amp;INDEX(Riferimenti!$BB$2:$BB$41,V475))</f>
        <v>Attività</v>
      </c>
      <c r="T475" s="2" t="str">
        <f ca="1">IF(OR(W475=FALSE,'Output Progetto'!U475=TRUE),"Output",'Output Progetto'!B475&amp;" - "&amp;'Output Progetto'!D475)</f>
        <v>Output</v>
      </c>
      <c r="U475" s="2" t="str">
        <f ca="1">IF(S475="Attività","Risultato Atteso",VLOOKUP(MID(S475,1,FIND(" ",S475)-1),Riferimenti!$BZ$2:$CE$41,4,0))</f>
        <v>Risultato Atteso</v>
      </c>
      <c r="V475" s="2">
        <f t="shared" si="8"/>
        <v>39</v>
      </c>
      <c r="W475" s="2" t="b">
        <f ca="1">IF(MID(VLOOKUP(MID("A"&amp;MID('Output Progetto'!B475&amp;" - "&amp;'Output Progetto'!D475,1,FIND(".",'Output Progetto'!B475&amp;" - "&amp;'Output Progetto'!D475)-1)&amp;" - "&amp;INDEX(Riferimenti!$BB$2:$BB$41,1),1,FIND(" ","A"&amp;MID('Output Progetto'!B475&amp;" - "&amp;'Output Progetto'!D475,1,FIND(".",'Output Progetto'!B475&amp;" - "&amp;'Output Progetto'!D475)-1)&amp;" - "&amp;INDEX(Riferimenti!$BB$2:$BB$41,1))-1),Riferimenti!$BZ$2:$CE$41,3,0),1,2)="LT",FALSE,TRUE)</f>
        <v>1</v>
      </c>
    </row>
    <row r="476" spans="2:23" ht="12.75" x14ac:dyDescent="0.2">
      <c r="B476" s="42"/>
      <c r="C476" s="42"/>
      <c r="D476" s="42"/>
      <c r="E476" s="64"/>
      <c r="F476" s="64"/>
      <c r="G476" s="42"/>
      <c r="P476" s="2" t="str">
        <f ca="1">IF(S476="Attività","Obiettivi generali",VLOOKUP(MID(S476,1,FIND(" ",S476)-1),Riferimenti!$BZ$2:$CE$41,5,0))</f>
        <v>Obiettivi generali</v>
      </c>
      <c r="Q476" s="2" t="str">
        <f ca="1">IF(S476="Attività","Obiettivi operativi",VLOOKUP(MID(S476,1,FIND(" ",S476)-1),Riferimenti!$BZ$2:$CE$41,6,0))</f>
        <v>Obiettivi operativi</v>
      </c>
      <c r="R476" s="2" t="str">
        <f ca="1">IF(S476="Attività","Linee Intervento",VLOOKUP(MID(S476,1,FIND(" ",S476)-1),Riferimenti!$BZ$2:$CE$41,3,0))</f>
        <v>Linee Intervento</v>
      </c>
      <c r="S476" s="2" t="str">
        <f ca="1">IF(T476="Output","Attività","A"&amp;MID(T476,1,FIND(".",T476)-1)&amp;" - "&amp;INDEX(Riferimenti!$BB$2:$BB$41,V476))</f>
        <v>Attività</v>
      </c>
      <c r="T476" s="2" t="str">
        <f ca="1">IF(OR(W476=FALSE,'Output Progetto'!U476=TRUE),"Output",'Output Progetto'!B476&amp;" - "&amp;'Output Progetto'!D476)</f>
        <v>Output</v>
      </c>
      <c r="U476" s="2" t="str">
        <f ca="1">IF(S476="Attività","Risultato Atteso",VLOOKUP(MID(S476,1,FIND(" ",S476)-1),Riferimenti!$BZ$2:$CE$41,4,0))</f>
        <v>Risultato Atteso</v>
      </c>
      <c r="V476" s="2">
        <f t="shared" si="8"/>
        <v>40</v>
      </c>
      <c r="W476" s="2" t="b">
        <f ca="1">IF(MID(VLOOKUP(MID("A"&amp;MID('Output Progetto'!B476&amp;" - "&amp;'Output Progetto'!D476,1,FIND(".",'Output Progetto'!B476&amp;" - "&amp;'Output Progetto'!D476)-1)&amp;" - "&amp;INDEX(Riferimenti!$BB$2:$BB$41,1),1,FIND(" ","A"&amp;MID('Output Progetto'!B476&amp;" - "&amp;'Output Progetto'!D476,1,FIND(".",'Output Progetto'!B476&amp;" - "&amp;'Output Progetto'!D476)-1)&amp;" - "&amp;INDEX(Riferimenti!$BB$2:$BB$41,1))-1),Riferimenti!$BZ$2:$CE$41,3,0),1,2)="LT",FALSE,TRUE)</f>
        <v>1</v>
      </c>
    </row>
    <row r="477" spans="2:23" ht="12.75" x14ac:dyDescent="0.2">
      <c r="B477" s="42"/>
      <c r="C477" s="42"/>
      <c r="D477" s="42"/>
      <c r="E477" s="64"/>
      <c r="F477" s="64"/>
      <c r="G477" s="42"/>
      <c r="P477" s="2" t="str">
        <f ca="1">IF(S477="Attività","Obiettivi generali",VLOOKUP(MID(S477,1,FIND(" ",S477)-1),Riferimenti!$BZ$2:$CE$41,5,0))</f>
        <v>Obiettivi generali</v>
      </c>
      <c r="Q477" s="2" t="str">
        <f ca="1">IF(S477="Attività","Obiettivi operativi",VLOOKUP(MID(S477,1,FIND(" ",S477)-1),Riferimenti!$BZ$2:$CE$41,6,0))</f>
        <v>Obiettivi operativi</v>
      </c>
      <c r="R477" s="2" t="str">
        <f ca="1">IF(S477="Attività","Linee Intervento",VLOOKUP(MID(S477,1,FIND(" ",S477)-1),Riferimenti!$BZ$2:$CE$41,3,0))</f>
        <v>Linee Intervento</v>
      </c>
      <c r="S477" s="2" t="str">
        <f ca="1">IF(T477="Output","Attività","A"&amp;MID(T477,1,FIND(".",T477)-1)&amp;" - "&amp;INDEX(Riferimenti!$BB$2:$BB$41,V477))</f>
        <v>Attività</v>
      </c>
      <c r="T477" s="2" t="str">
        <f ca="1">IF(OR(W477=FALSE,'Output Progetto'!U477=TRUE),"Output",'Output Progetto'!B477&amp;" - "&amp;'Output Progetto'!D477)</f>
        <v>Output</v>
      </c>
      <c r="U477" s="2" t="str">
        <f ca="1">IF(S477="Attività","Risultato Atteso",VLOOKUP(MID(S477,1,FIND(" ",S477)-1),Riferimenti!$BZ$2:$CE$41,4,0))</f>
        <v>Risultato Atteso</v>
      </c>
      <c r="V477" s="2">
        <f t="shared" si="8"/>
        <v>40</v>
      </c>
      <c r="W477" s="2" t="b">
        <f ca="1">IF(MID(VLOOKUP(MID("A"&amp;MID('Output Progetto'!B477&amp;" - "&amp;'Output Progetto'!D477,1,FIND(".",'Output Progetto'!B477&amp;" - "&amp;'Output Progetto'!D477)-1)&amp;" - "&amp;INDEX(Riferimenti!$BB$2:$BB$41,1),1,FIND(" ","A"&amp;MID('Output Progetto'!B477&amp;" - "&amp;'Output Progetto'!D477,1,FIND(".",'Output Progetto'!B477&amp;" - "&amp;'Output Progetto'!D477)-1)&amp;" - "&amp;INDEX(Riferimenti!$BB$2:$BB$41,1))-1),Riferimenti!$BZ$2:$CE$41,3,0),1,2)="LT",FALSE,TRUE)</f>
        <v>1</v>
      </c>
    </row>
    <row r="478" spans="2:23" ht="12.75" x14ac:dyDescent="0.2">
      <c r="B478" s="42"/>
      <c r="C478" s="42"/>
      <c r="D478" s="42"/>
      <c r="E478" s="64"/>
      <c r="F478" s="64"/>
      <c r="G478" s="42"/>
      <c r="P478" s="2" t="str">
        <f ca="1">IF(S478="Attività","Obiettivi generali",VLOOKUP(MID(S478,1,FIND(" ",S478)-1),Riferimenti!$BZ$2:$CE$41,5,0))</f>
        <v>Obiettivi generali</v>
      </c>
      <c r="Q478" s="2" t="str">
        <f ca="1">IF(S478="Attività","Obiettivi operativi",VLOOKUP(MID(S478,1,FIND(" ",S478)-1),Riferimenti!$BZ$2:$CE$41,6,0))</f>
        <v>Obiettivi operativi</v>
      </c>
      <c r="R478" s="2" t="str">
        <f ca="1">IF(S478="Attività","Linee Intervento",VLOOKUP(MID(S478,1,FIND(" ",S478)-1),Riferimenti!$BZ$2:$CE$41,3,0))</f>
        <v>Linee Intervento</v>
      </c>
      <c r="S478" s="2" t="str">
        <f ca="1">IF(T478="Output","Attività","A"&amp;MID(T478,1,FIND(".",T478)-1)&amp;" - "&amp;INDEX(Riferimenti!$BB$2:$BB$41,V478))</f>
        <v>Attività</v>
      </c>
      <c r="T478" s="2" t="str">
        <f ca="1">IF(OR(W478=FALSE,'Output Progetto'!U478=TRUE),"Output",'Output Progetto'!B478&amp;" - "&amp;'Output Progetto'!D478)</f>
        <v>Output</v>
      </c>
      <c r="U478" s="2" t="str">
        <f ca="1">IF(S478="Attività","Risultato Atteso",VLOOKUP(MID(S478,1,FIND(" ",S478)-1),Riferimenti!$BZ$2:$CE$41,4,0))</f>
        <v>Risultato Atteso</v>
      </c>
      <c r="V478" s="2">
        <f t="shared" si="8"/>
        <v>40</v>
      </c>
      <c r="W478" s="2" t="b">
        <f ca="1">IF(MID(VLOOKUP(MID("A"&amp;MID('Output Progetto'!B478&amp;" - "&amp;'Output Progetto'!D478,1,FIND(".",'Output Progetto'!B478&amp;" - "&amp;'Output Progetto'!D478)-1)&amp;" - "&amp;INDEX(Riferimenti!$BB$2:$BB$41,1),1,FIND(" ","A"&amp;MID('Output Progetto'!B478&amp;" - "&amp;'Output Progetto'!D478,1,FIND(".",'Output Progetto'!B478&amp;" - "&amp;'Output Progetto'!D478)-1)&amp;" - "&amp;INDEX(Riferimenti!$BB$2:$BB$41,1))-1),Riferimenti!$BZ$2:$CE$41,3,0),1,2)="LT",FALSE,TRUE)</f>
        <v>1</v>
      </c>
    </row>
    <row r="479" spans="2:23" ht="12.75" x14ac:dyDescent="0.2">
      <c r="B479" s="42"/>
      <c r="C479" s="42"/>
      <c r="D479" s="42"/>
      <c r="E479" s="64"/>
      <c r="F479" s="64"/>
      <c r="G479" s="42"/>
      <c r="P479" s="2" t="str">
        <f ca="1">IF(S479="Attività","Obiettivi generali",VLOOKUP(MID(S479,1,FIND(" ",S479)-1),Riferimenti!$BZ$2:$CE$41,5,0))</f>
        <v>Obiettivi generali</v>
      </c>
      <c r="Q479" s="2" t="str">
        <f ca="1">IF(S479="Attività","Obiettivi operativi",VLOOKUP(MID(S479,1,FIND(" ",S479)-1),Riferimenti!$BZ$2:$CE$41,6,0))</f>
        <v>Obiettivi operativi</v>
      </c>
      <c r="R479" s="2" t="str">
        <f ca="1">IF(S479="Attività","Linee Intervento",VLOOKUP(MID(S479,1,FIND(" ",S479)-1),Riferimenti!$BZ$2:$CE$41,3,0))</f>
        <v>Linee Intervento</v>
      </c>
      <c r="S479" s="2" t="str">
        <f ca="1">IF(T479="Output","Attività","A"&amp;MID(T479,1,FIND(".",T479)-1)&amp;" - "&amp;INDEX(Riferimenti!$BB$2:$BB$41,V479))</f>
        <v>Attività</v>
      </c>
      <c r="T479" s="2" t="str">
        <f ca="1">IF(OR(W479=FALSE,'Output Progetto'!U479=TRUE),"Output",'Output Progetto'!B479&amp;" - "&amp;'Output Progetto'!D479)</f>
        <v>Output</v>
      </c>
      <c r="U479" s="2" t="str">
        <f ca="1">IF(S479="Attività","Risultato Atteso",VLOOKUP(MID(S479,1,FIND(" ",S479)-1),Riferimenti!$BZ$2:$CE$41,4,0))</f>
        <v>Risultato Atteso</v>
      </c>
      <c r="V479" s="2">
        <f t="shared" si="8"/>
        <v>40</v>
      </c>
      <c r="W479" s="2" t="b">
        <f ca="1">IF(MID(VLOOKUP(MID("A"&amp;MID('Output Progetto'!B479&amp;" - "&amp;'Output Progetto'!D479,1,FIND(".",'Output Progetto'!B479&amp;" - "&amp;'Output Progetto'!D479)-1)&amp;" - "&amp;INDEX(Riferimenti!$BB$2:$BB$41,1),1,FIND(" ","A"&amp;MID('Output Progetto'!B479&amp;" - "&amp;'Output Progetto'!D479,1,FIND(".",'Output Progetto'!B479&amp;" - "&amp;'Output Progetto'!D479)-1)&amp;" - "&amp;INDEX(Riferimenti!$BB$2:$BB$41,1))-1),Riferimenti!$BZ$2:$CE$41,3,0),1,2)="LT",FALSE,TRUE)</f>
        <v>1</v>
      </c>
    </row>
    <row r="480" spans="2:23" ht="12.75" x14ac:dyDescent="0.2">
      <c r="B480" s="42"/>
      <c r="C480" s="42"/>
      <c r="D480" s="42"/>
      <c r="E480" s="64"/>
      <c r="F480" s="64"/>
      <c r="G480" s="42"/>
      <c r="P480" s="2" t="str">
        <f ca="1">IF(S480="Attività","Obiettivi generali",VLOOKUP(MID(S480,1,FIND(" ",S480)-1),Riferimenti!$BZ$2:$CE$41,5,0))</f>
        <v>Obiettivi generali</v>
      </c>
      <c r="Q480" s="2" t="str">
        <f ca="1">IF(S480="Attività","Obiettivi operativi",VLOOKUP(MID(S480,1,FIND(" ",S480)-1),Riferimenti!$BZ$2:$CE$41,6,0))</f>
        <v>Obiettivi operativi</v>
      </c>
      <c r="R480" s="2" t="str">
        <f ca="1">IF(S480="Attività","Linee Intervento",VLOOKUP(MID(S480,1,FIND(" ",S480)-1),Riferimenti!$BZ$2:$CE$41,3,0))</f>
        <v>Linee Intervento</v>
      </c>
      <c r="S480" s="2" t="str">
        <f ca="1">IF(T480="Output","Attività","A"&amp;MID(T480,1,FIND(".",T480)-1)&amp;" - "&amp;INDEX(Riferimenti!$BB$2:$BB$41,V480))</f>
        <v>Attività</v>
      </c>
      <c r="T480" s="2" t="str">
        <f ca="1">IF(OR(W480=FALSE,'Output Progetto'!U480=TRUE),"Output",'Output Progetto'!B480&amp;" - "&amp;'Output Progetto'!D480)</f>
        <v>Output</v>
      </c>
      <c r="U480" s="2" t="str">
        <f ca="1">IF(S480="Attività","Risultato Atteso",VLOOKUP(MID(S480,1,FIND(" ",S480)-1),Riferimenti!$BZ$2:$CE$41,4,0))</f>
        <v>Risultato Atteso</v>
      </c>
      <c r="V480" s="2">
        <f t="shared" si="8"/>
        <v>40</v>
      </c>
      <c r="W480" s="2" t="b">
        <f ca="1">IF(MID(VLOOKUP(MID("A"&amp;MID('Output Progetto'!B480&amp;" - "&amp;'Output Progetto'!D480,1,FIND(".",'Output Progetto'!B480&amp;" - "&amp;'Output Progetto'!D480)-1)&amp;" - "&amp;INDEX(Riferimenti!$BB$2:$BB$41,1),1,FIND(" ","A"&amp;MID('Output Progetto'!B480&amp;" - "&amp;'Output Progetto'!D480,1,FIND(".",'Output Progetto'!B480&amp;" - "&amp;'Output Progetto'!D480)-1)&amp;" - "&amp;INDEX(Riferimenti!$BB$2:$BB$41,1))-1),Riferimenti!$BZ$2:$CE$41,3,0),1,2)="LT",FALSE,TRUE)</f>
        <v>1</v>
      </c>
    </row>
    <row r="481" spans="2:23" ht="12.75" x14ac:dyDescent="0.2">
      <c r="B481" s="42"/>
      <c r="C481" s="42"/>
      <c r="D481" s="42"/>
      <c r="E481" s="64"/>
      <c r="F481" s="64"/>
      <c r="G481" s="42"/>
      <c r="P481" s="2" t="str">
        <f ca="1">IF(S481="Attività","Obiettivi generali",VLOOKUP(MID(S481,1,FIND(" ",S481)-1),Riferimenti!$BZ$2:$CE$41,5,0))</f>
        <v>Obiettivi generali</v>
      </c>
      <c r="Q481" s="2" t="str">
        <f ca="1">IF(S481="Attività","Obiettivi operativi",VLOOKUP(MID(S481,1,FIND(" ",S481)-1),Riferimenti!$BZ$2:$CE$41,6,0))</f>
        <v>Obiettivi operativi</v>
      </c>
      <c r="R481" s="2" t="str">
        <f ca="1">IF(S481="Attività","Linee Intervento",VLOOKUP(MID(S481,1,FIND(" ",S481)-1),Riferimenti!$BZ$2:$CE$41,3,0))</f>
        <v>Linee Intervento</v>
      </c>
      <c r="S481" s="2" t="str">
        <f ca="1">IF(T481="Output","Attività","A"&amp;MID(T481,1,FIND(".",T481)-1)&amp;" - "&amp;INDEX(Riferimenti!$BB$2:$BB$41,V481))</f>
        <v>Attività</v>
      </c>
      <c r="T481" s="2" t="str">
        <f ca="1">IF(OR(W481=FALSE,'Output Progetto'!U481=TRUE),"Output",'Output Progetto'!B481&amp;" - "&amp;'Output Progetto'!D481)</f>
        <v>Output</v>
      </c>
      <c r="U481" s="2" t="str">
        <f ca="1">IF(S481="Attività","Risultato Atteso",VLOOKUP(MID(S481,1,FIND(" ",S481)-1),Riferimenti!$BZ$2:$CE$41,4,0))</f>
        <v>Risultato Atteso</v>
      </c>
      <c r="V481" s="2">
        <f t="shared" si="8"/>
        <v>40</v>
      </c>
      <c r="W481" s="2" t="b">
        <f ca="1">IF(MID(VLOOKUP(MID("A"&amp;MID('Output Progetto'!B481&amp;" - "&amp;'Output Progetto'!D481,1,FIND(".",'Output Progetto'!B481&amp;" - "&amp;'Output Progetto'!D481)-1)&amp;" - "&amp;INDEX(Riferimenti!$BB$2:$BB$41,1),1,FIND(" ","A"&amp;MID('Output Progetto'!B481&amp;" - "&amp;'Output Progetto'!D481,1,FIND(".",'Output Progetto'!B481&amp;" - "&amp;'Output Progetto'!D481)-1)&amp;" - "&amp;INDEX(Riferimenti!$BB$2:$BB$41,1))-1),Riferimenti!$BZ$2:$CE$41,3,0),1,2)="LT",FALSE,TRUE)</f>
        <v>1</v>
      </c>
    </row>
    <row r="482" spans="2:23" ht="12.75" x14ac:dyDescent="0.2">
      <c r="B482" s="42"/>
      <c r="C482" s="42"/>
      <c r="D482" s="42"/>
      <c r="E482" s="64"/>
      <c r="F482" s="64"/>
      <c r="G482" s="42"/>
      <c r="P482" s="2" t="str">
        <f ca="1">IF(S482="Attività","Obiettivi generali",VLOOKUP(MID(S482,1,FIND(" ",S482)-1),Riferimenti!$BZ$2:$CE$41,5,0))</f>
        <v>Obiettivi generali</v>
      </c>
      <c r="Q482" s="2" t="str">
        <f ca="1">IF(S482="Attività","Obiettivi operativi",VLOOKUP(MID(S482,1,FIND(" ",S482)-1),Riferimenti!$BZ$2:$CE$41,6,0))</f>
        <v>Obiettivi operativi</v>
      </c>
      <c r="R482" s="2" t="str">
        <f ca="1">IF(S482="Attività","Linee Intervento",VLOOKUP(MID(S482,1,FIND(" ",S482)-1),Riferimenti!$BZ$2:$CE$41,3,0))</f>
        <v>Linee Intervento</v>
      </c>
      <c r="S482" s="2" t="str">
        <f ca="1">IF(T482="Output","Attività","A"&amp;MID(T482,1,FIND(".",T482)-1)&amp;" - "&amp;INDEX(Riferimenti!$BB$2:$BB$41,V482))</f>
        <v>Attività</v>
      </c>
      <c r="T482" s="2" t="str">
        <f ca="1">IF(OR(W482=FALSE,'Output Progetto'!U482=TRUE),"Output",'Output Progetto'!B482&amp;" - "&amp;'Output Progetto'!D482)</f>
        <v>Output</v>
      </c>
      <c r="U482" s="2" t="str">
        <f ca="1">IF(S482="Attività","Risultato Atteso",VLOOKUP(MID(S482,1,FIND(" ",S482)-1),Riferimenti!$BZ$2:$CE$41,4,0))</f>
        <v>Risultato Atteso</v>
      </c>
      <c r="V482" s="2">
        <f t="shared" si="8"/>
        <v>40</v>
      </c>
      <c r="W482" s="2" t="b">
        <f ca="1">IF(MID(VLOOKUP(MID("A"&amp;MID('Output Progetto'!B482&amp;" - "&amp;'Output Progetto'!D482,1,FIND(".",'Output Progetto'!B482&amp;" - "&amp;'Output Progetto'!D482)-1)&amp;" - "&amp;INDEX(Riferimenti!$BB$2:$BB$41,1),1,FIND(" ","A"&amp;MID('Output Progetto'!B482&amp;" - "&amp;'Output Progetto'!D482,1,FIND(".",'Output Progetto'!B482&amp;" - "&amp;'Output Progetto'!D482)-1)&amp;" - "&amp;INDEX(Riferimenti!$BB$2:$BB$41,1))-1),Riferimenti!$BZ$2:$CE$41,3,0),1,2)="LT",FALSE,TRUE)</f>
        <v>1</v>
      </c>
    </row>
    <row r="483" spans="2:23" ht="12.75" x14ac:dyDescent="0.2">
      <c r="B483" s="42"/>
      <c r="C483" s="42"/>
      <c r="D483" s="42"/>
      <c r="E483" s="64"/>
      <c r="F483" s="64"/>
      <c r="G483" s="42"/>
      <c r="P483" s="2" t="str">
        <f ca="1">IF(S483="Attività","Obiettivi generali",VLOOKUP(MID(S483,1,FIND(" ",S483)-1),Riferimenti!$BZ$2:$CE$41,5,0))</f>
        <v>Obiettivi generali</v>
      </c>
      <c r="Q483" s="2" t="str">
        <f ca="1">IF(S483="Attività","Obiettivi operativi",VLOOKUP(MID(S483,1,FIND(" ",S483)-1),Riferimenti!$BZ$2:$CE$41,6,0))</f>
        <v>Obiettivi operativi</v>
      </c>
      <c r="R483" s="2" t="str">
        <f ca="1">IF(S483="Attività","Linee Intervento",VLOOKUP(MID(S483,1,FIND(" ",S483)-1),Riferimenti!$BZ$2:$CE$41,3,0))</f>
        <v>Linee Intervento</v>
      </c>
      <c r="S483" s="2" t="str">
        <f ca="1">IF(T483="Output","Attività","A"&amp;MID(T483,1,FIND(".",T483)-1)&amp;" - "&amp;INDEX(Riferimenti!$BB$2:$BB$41,V483))</f>
        <v>Attività</v>
      </c>
      <c r="T483" s="2" t="str">
        <f ca="1">IF(OR(W483=FALSE,'Output Progetto'!U483=TRUE),"Output",'Output Progetto'!B483&amp;" - "&amp;'Output Progetto'!D483)</f>
        <v>Output</v>
      </c>
      <c r="U483" s="2" t="str">
        <f ca="1">IF(S483="Attività","Risultato Atteso",VLOOKUP(MID(S483,1,FIND(" ",S483)-1),Riferimenti!$BZ$2:$CE$41,4,0))</f>
        <v>Risultato Atteso</v>
      </c>
      <c r="V483" s="2">
        <f t="shared" si="8"/>
        <v>40</v>
      </c>
      <c r="W483" s="2" t="b">
        <f ca="1">IF(MID(VLOOKUP(MID("A"&amp;MID('Output Progetto'!B483&amp;" - "&amp;'Output Progetto'!D483,1,FIND(".",'Output Progetto'!B483&amp;" - "&amp;'Output Progetto'!D483)-1)&amp;" - "&amp;INDEX(Riferimenti!$BB$2:$BB$41,1),1,FIND(" ","A"&amp;MID('Output Progetto'!B483&amp;" - "&amp;'Output Progetto'!D483,1,FIND(".",'Output Progetto'!B483&amp;" - "&amp;'Output Progetto'!D483)-1)&amp;" - "&amp;INDEX(Riferimenti!$BB$2:$BB$41,1))-1),Riferimenti!$BZ$2:$CE$41,3,0),1,2)="LT",FALSE,TRUE)</f>
        <v>1</v>
      </c>
    </row>
    <row r="484" spans="2:23" ht="12.75" x14ac:dyDescent="0.2">
      <c r="B484" s="42"/>
      <c r="C484" s="42"/>
      <c r="D484" s="42"/>
      <c r="E484" s="64"/>
      <c r="F484" s="64"/>
      <c r="G484" s="42"/>
      <c r="P484" s="2" t="str">
        <f ca="1">IF(S484="Attività","Obiettivi generali",VLOOKUP(MID(S484,1,FIND(" ",S484)-1),Riferimenti!$BZ$2:$CE$41,5,0))</f>
        <v>Obiettivi generali</v>
      </c>
      <c r="Q484" s="2" t="str">
        <f ca="1">IF(S484="Attività","Obiettivi operativi",VLOOKUP(MID(S484,1,FIND(" ",S484)-1),Riferimenti!$BZ$2:$CE$41,6,0))</f>
        <v>Obiettivi operativi</v>
      </c>
      <c r="R484" s="2" t="str">
        <f ca="1">IF(S484="Attività","Linee Intervento",VLOOKUP(MID(S484,1,FIND(" ",S484)-1),Riferimenti!$BZ$2:$CE$41,3,0))</f>
        <v>Linee Intervento</v>
      </c>
      <c r="S484" s="2" t="str">
        <f ca="1">IF(T484="Output","Attività","A"&amp;MID(T484,1,FIND(".",T484)-1)&amp;" - "&amp;INDEX(Riferimenti!$BB$2:$BB$41,V484))</f>
        <v>Attività</v>
      </c>
      <c r="T484" s="2" t="str">
        <f ca="1">IF(OR(W484=FALSE,'Output Progetto'!U484=TRUE),"Output",'Output Progetto'!B484&amp;" - "&amp;'Output Progetto'!D484)</f>
        <v>Output</v>
      </c>
      <c r="U484" s="2" t="str">
        <f ca="1">IF(S484="Attività","Risultato Atteso",VLOOKUP(MID(S484,1,FIND(" ",S484)-1),Riferimenti!$BZ$2:$CE$41,4,0))</f>
        <v>Risultato Atteso</v>
      </c>
      <c r="V484" s="2">
        <f t="shared" si="8"/>
        <v>40</v>
      </c>
      <c r="W484" s="2" t="b">
        <f ca="1">IF(MID(VLOOKUP(MID("A"&amp;MID('Output Progetto'!B484&amp;" - "&amp;'Output Progetto'!D484,1,FIND(".",'Output Progetto'!B484&amp;" - "&amp;'Output Progetto'!D484)-1)&amp;" - "&amp;INDEX(Riferimenti!$BB$2:$BB$41,1),1,FIND(" ","A"&amp;MID('Output Progetto'!B484&amp;" - "&amp;'Output Progetto'!D484,1,FIND(".",'Output Progetto'!B484&amp;" - "&amp;'Output Progetto'!D484)-1)&amp;" - "&amp;INDEX(Riferimenti!$BB$2:$BB$41,1))-1),Riferimenti!$BZ$2:$CE$41,3,0),1,2)="LT",FALSE,TRUE)</f>
        <v>1</v>
      </c>
    </row>
    <row r="485" spans="2:23" ht="12.75" x14ac:dyDescent="0.2">
      <c r="B485" s="42"/>
      <c r="C485" s="42"/>
      <c r="D485" s="42"/>
      <c r="E485" s="64"/>
      <c r="F485" s="64"/>
      <c r="G485" s="42"/>
      <c r="P485" s="2" t="str">
        <f ca="1">IF(S485="Attività","Obiettivi generali",VLOOKUP(MID(S485,1,FIND(" ",S485)-1),Riferimenti!$BZ$2:$CE$41,5,0))</f>
        <v>Obiettivi generali</v>
      </c>
      <c r="Q485" s="2" t="str">
        <f ca="1">IF(S485="Attività","Obiettivi operativi",VLOOKUP(MID(S485,1,FIND(" ",S485)-1),Riferimenti!$BZ$2:$CE$41,6,0))</f>
        <v>Obiettivi operativi</v>
      </c>
      <c r="R485" s="2" t="str">
        <f ca="1">IF(S485="Attività","Linee Intervento",VLOOKUP(MID(S485,1,FIND(" ",S485)-1),Riferimenti!$BZ$2:$CE$41,3,0))</f>
        <v>Linee Intervento</v>
      </c>
      <c r="S485" s="2" t="str">
        <f ca="1">IF(T485="Output","Attività","A"&amp;MID(T485,1,FIND(".",T485)-1)&amp;" - "&amp;INDEX(Riferimenti!$BB$2:$BB$41,V485))</f>
        <v>Attività</v>
      </c>
      <c r="T485" s="2" t="str">
        <f ca="1">IF(OR(W485=FALSE,'Output Progetto'!U485=TRUE),"Output",'Output Progetto'!B485&amp;" - "&amp;'Output Progetto'!D485)</f>
        <v>Output</v>
      </c>
      <c r="U485" s="2" t="str">
        <f ca="1">IF(S485="Attività","Risultato Atteso",VLOOKUP(MID(S485,1,FIND(" ",S485)-1),Riferimenti!$BZ$2:$CE$41,4,0))</f>
        <v>Risultato Atteso</v>
      </c>
      <c r="V485" s="2">
        <f t="shared" si="8"/>
        <v>40</v>
      </c>
      <c r="W485" s="2" t="b">
        <f ca="1">IF(MID(VLOOKUP(MID("A"&amp;MID('Output Progetto'!B485&amp;" - "&amp;'Output Progetto'!D485,1,FIND(".",'Output Progetto'!B485&amp;" - "&amp;'Output Progetto'!D485)-1)&amp;" - "&amp;INDEX(Riferimenti!$BB$2:$BB$41,1),1,FIND(" ","A"&amp;MID('Output Progetto'!B485&amp;" - "&amp;'Output Progetto'!D485,1,FIND(".",'Output Progetto'!B485&amp;" - "&amp;'Output Progetto'!D485)-1)&amp;" - "&amp;INDEX(Riferimenti!$BB$2:$BB$41,1))-1),Riferimenti!$BZ$2:$CE$41,3,0),1,2)="LT",FALSE,TRUE)</f>
        <v>1</v>
      </c>
    </row>
    <row r="486" spans="2:23" ht="12.75" x14ac:dyDescent="0.2">
      <c r="B486" s="42"/>
      <c r="C486" s="42"/>
      <c r="D486" s="42"/>
      <c r="E486" s="64"/>
      <c r="F486" s="64"/>
      <c r="G486" s="42"/>
      <c r="P486" s="2" t="str">
        <f ca="1">IF(S486="Attività","Obiettivi generali",VLOOKUP(MID(S486,1,FIND(" ",S486)-1),Riferimenti!$BZ$2:$CE$41,5,0))</f>
        <v>Obiettivi generali</v>
      </c>
      <c r="Q486" s="2" t="str">
        <f ca="1">IF(S486="Attività","Obiettivi operativi",VLOOKUP(MID(S486,1,FIND(" ",S486)-1),Riferimenti!$BZ$2:$CE$41,6,0))</f>
        <v>Obiettivi operativi</v>
      </c>
      <c r="R486" s="2" t="str">
        <f ca="1">IF(S486="Attività","Linee Intervento",VLOOKUP(MID(S486,1,FIND(" ",S486)-1),Riferimenti!$BZ$2:$CE$41,3,0))</f>
        <v>Linee Intervento</v>
      </c>
      <c r="S486" s="2" t="str">
        <f ca="1">IF(T486="Output","Attività","A"&amp;MID(T486,1,FIND(".",T486)-1)&amp;" - "&amp;INDEX(Riferimenti!$BB$2:$BB$41,V486))</f>
        <v>Attività</v>
      </c>
      <c r="T486" s="2" t="str">
        <f ca="1">IF(OR(W486=FALSE,'Output Progetto'!U486=TRUE),"Output",'Output Progetto'!B486&amp;" - "&amp;'Output Progetto'!D486)</f>
        <v>Output</v>
      </c>
      <c r="U486" s="2" t="str">
        <f ca="1">IF(S486="Attività","Risultato Atteso",VLOOKUP(MID(S486,1,FIND(" ",S486)-1),Riferimenti!$BZ$2:$CE$41,4,0))</f>
        <v>Risultato Atteso</v>
      </c>
      <c r="V486" s="2">
        <f t="shared" si="8"/>
        <v>40</v>
      </c>
      <c r="W486" s="2" t="b">
        <f ca="1">IF(MID(VLOOKUP(MID("A"&amp;MID('Output Progetto'!B486&amp;" - "&amp;'Output Progetto'!D486,1,FIND(".",'Output Progetto'!B486&amp;" - "&amp;'Output Progetto'!D486)-1)&amp;" - "&amp;INDEX(Riferimenti!$BB$2:$BB$41,1),1,FIND(" ","A"&amp;MID('Output Progetto'!B486&amp;" - "&amp;'Output Progetto'!D486,1,FIND(".",'Output Progetto'!B486&amp;" - "&amp;'Output Progetto'!D486)-1)&amp;" - "&amp;INDEX(Riferimenti!$BB$2:$BB$41,1))-1),Riferimenti!$BZ$2:$CE$41,3,0),1,2)="LT",FALSE,TRUE)</f>
        <v>1</v>
      </c>
    </row>
    <row r="487" spans="2:23" ht="15" customHeight="1" x14ac:dyDescent="0.2">
      <c r="P487" s="2" t="str">
        <f ca="1">IF(S487="Attività","Obiettivi generali",VLOOKUP(MID(S487,1,FIND(" ",S487)-1),Riferimenti!$BZ$2:$CE$41,5,0))</f>
        <v>Obiettivi generali</v>
      </c>
      <c r="Q487" s="2" t="str">
        <f ca="1">IF(S487="Attività","Obiettivi operativi",VLOOKUP(MID(S487,1,FIND(" ",S487)-1),Riferimenti!$BZ$2:$CE$41,6,0))</f>
        <v>Obiettivi operativi</v>
      </c>
      <c r="R487" s="2" t="str">
        <f ca="1">IF(S487="Attività","Linee Intervento",VLOOKUP(MID(S487,1,FIND(" ",S487)-1),Riferimenti!$BZ$2:$CE$41,3,0))</f>
        <v>Linee Intervento</v>
      </c>
      <c r="S487" s="2" t="str">
        <f ca="1">IF(T487="Output","Attività","A"&amp;MID(T487,1,FIND(".",T487)-1)&amp;" - "&amp;INDEX(Riferimenti!$BB$2:$BB$41,V487))</f>
        <v>Attività</v>
      </c>
      <c r="T487" s="2" t="str">
        <f ca="1">IF(OR(W487=FALSE,'Output Progetto'!U487=TRUE),"Output",'Output Progetto'!B487&amp;" - "&amp;'Output Progetto'!D487)</f>
        <v>Output</v>
      </c>
      <c r="U487" s="2" t="str">
        <f ca="1">IF(S487="Attività","Risultato Atteso",VLOOKUP(MID(S487,1,FIND(" ",S487)-1),Riferimenti!$BZ$2:$CE$41,4,0))</f>
        <v>Risultato Atteso</v>
      </c>
      <c r="V487" s="2">
        <f t="shared" si="8"/>
        <v>40</v>
      </c>
      <c r="W487" s="2" t="b">
        <f ca="1">IF(MID(VLOOKUP(MID("A"&amp;MID('Output Progetto'!B487&amp;" - "&amp;'Output Progetto'!D487,1,FIND(".",'Output Progetto'!B487&amp;" - "&amp;'Output Progetto'!D487)-1)&amp;" - "&amp;INDEX(Riferimenti!$BB$2:$BB$41,1),1,FIND(" ","A"&amp;MID('Output Progetto'!B487&amp;" - "&amp;'Output Progetto'!D487,1,FIND(".",'Output Progetto'!B487&amp;" - "&amp;'Output Progetto'!D487)-1)&amp;" - "&amp;INDEX(Riferimenti!$BB$2:$BB$41,1))-1),Riferimenti!$BZ$2:$CE$41,3,0),1,2)="LT",FALSE,TRUE)</f>
        <v>1</v>
      </c>
    </row>
  </sheetData>
  <sheetProtection algorithmName="SHA-1" hashValue="p8v4quOn5IKv2EN8HzDmD59eB+4=" saltValue="gaEL0OPHzBPkQOkWxsYgMA==" spinCount="100000" sheet="1" objects="1" scenarios="1"/>
  <mergeCells count="4">
    <mergeCell ref="B4:G4"/>
    <mergeCell ref="B8:B17"/>
    <mergeCell ref="C8:C17"/>
    <mergeCell ref="D8:D17"/>
  </mergeCells>
  <hyperlinks>
    <hyperlink ref="C2" location="'Indice sezioni'!A1" display="Torna all'indice"/>
  </hyperlinks>
  <pageMargins left="0.25" right="0.25" top="0.75" bottom="0.75" header="0.3" footer="0.3"/>
  <pageSetup paperSize="9" orientation="landscape" horizontalDpi="300" verticalDpi="3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B1:V213"/>
  <sheetViews>
    <sheetView showGridLines="0" workbookViewId="0">
      <selection activeCell="B17" sqref="B17:L17"/>
    </sheetView>
  </sheetViews>
  <sheetFormatPr defaultColWidth="9.140625" defaultRowHeight="15" customHeight="1" x14ac:dyDescent="0.2"/>
  <cols>
    <col min="1" max="1" width="1.42578125" style="2" customWidth="1"/>
    <col min="2" max="6" width="8.140625" style="2" customWidth="1"/>
    <col min="7" max="7" width="16.42578125" style="2" customWidth="1"/>
    <col min="8" max="9" width="8.140625" style="2" customWidth="1"/>
    <col min="10" max="10" width="17.42578125" style="2" customWidth="1"/>
    <col min="11" max="13" width="8.140625" style="2" customWidth="1"/>
    <col min="14" max="14" width="9.140625" style="2"/>
    <col min="15" max="15" width="0" style="2" hidden="1" customWidth="1"/>
    <col min="16" max="22" width="9.140625" style="2" hidden="1" customWidth="1"/>
    <col min="23" max="23" width="0" style="2" hidden="1" customWidth="1"/>
    <col min="24" max="16384" width="9.140625" style="2"/>
  </cols>
  <sheetData>
    <row r="1" spans="2:21" ht="7.5" customHeight="1" x14ac:dyDescent="0.2"/>
    <row r="2" spans="2:21" ht="15" customHeight="1" x14ac:dyDescent="0.2">
      <c r="G2" s="3" t="s">
        <v>13</v>
      </c>
      <c r="I2" s="14"/>
      <c r="M2" s="15"/>
    </row>
    <row r="4" spans="2:21" ht="15" customHeight="1" x14ac:dyDescent="0.2">
      <c r="B4" s="89" t="s">
        <v>397</v>
      </c>
      <c r="C4" s="90"/>
      <c r="D4" s="90"/>
      <c r="E4" s="90"/>
      <c r="F4" s="90"/>
      <c r="G4" s="90"/>
      <c r="H4" s="90"/>
      <c r="I4" s="90"/>
      <c r="J4" s="90"/>
      <c r="K4" s="90"/>
      <c r="L4" s="90"/>
      <c r="M4" s="91"/>
    </row>
    <row r="7" spans="2:21" ht="15" customHeight="1" x14ac:dyDescent="0.2">
      <c r="B7" s="177" t="s">
        <v>398</v>
      </c>
      <c r="C7" s="177"/>
      <c r="D7" s="177"/>
      <c r="E7" s="177"/>
      <c r="F7" s="177"/>
      <c r="G7" s="177"/>
      <c r="H7" s="177"/>
      <c r="I7" s="177"/>
      <c r="J7" s="177"/>
      <c r="K7" s="177"/>
      <c r="L7" s="177"/>
      <c r="M7" s="177"/>
    </row>
    <row r="8" spans="2:21" ht="15" customHeight="1" x14ac:dyDescent="0.2">
      <c r="B8" s="212" t="s">
        <v>1363</v>
      </c>
      <c r="C8" s="212"/>
      <c r="D8" s="212"/>
      <c r="E8" s="212"/>
      <c r="F8" s="212"/>
      <c r="G8" s="212"/>
      <c r="H8" s="212"/>
      <c r="I8" s="212"/>
      <c r="J8" s="212"/>
      <c r="K8" s="212"/>
      <c r="L8" s="212"/>
      <c r="M8" s="48"/>
      <c r="Q8" s="2" t="b">
        <f>IF(OR('Anagrafica Progetto'!$Q$22=1),FALSE,TRUE)</f>
        <v>1</v>
      </c>
      <c r="R8" s="2">
        <f ca="1">MATCH("X",INDIRECT(ADDRESS(ROW(Q8)+Q7,13)&amp;":"&amp;ADDRESS(ROW($Q$36),13)),0)</f>
        <v>11</v>
      </c>
      <c r="S8" s="2" t="s">
        <v>1363</v>
      </c>
      <c r="T8" s="2" t="s">
        <v>1348</v>
      </c>
      <c r="U8" s="2" t="s">
        <v>1332</v>
      </c>
    </row>
    <row r="9" spans="2:21" ht="15" customHeight="1" x14ac:dyDescent="0.2">
      <c r="B9" s="212" t="s">
        <v>1364</v>
      </c>
      <c r="C9" s="212"/>
      <c r="D9" s="212"/>
      <c r="E9" s="212"/>
      <c r="F9" s="212"/>
      <c r="G9" s="212"/>
      <c r="H9" s="212"/>
      <c r="I9" s="212"/>
      <c r="J9" s="212"/>
      <c r="K9" s="212"/>
      <c r="L9" s="212"/>
      <c r="M9" s="48"/>
      <c r="Q9" s="2" t="b">
        <f>IF(OR('Anagrafica Progetto'!$Q$22=1),FALSE,TRUE)</f>
        <v>1</v>
      </c>
      <c r="R9" s="2" t="e">
        <f ca="1">MATCH("X",INDIRECT(ADDRESS(ROW($Q$8)+R8,13)&amp;":"&amp;ADDRESS(ROW($Q$36),13)),0)+R8</f>
        <v>#N/A</v>
      </c>
      <c r="S9" s="2" t="s">
        <v>1364</v>
      </c>
      <c r="T9" s="2" t="s">
        <v>1349</v>
      </c>
      <c r="U9" s="2" t="s">
        <v>1333</v>
      </c>
    </row>
    <row r="10" spans="2:21" ht="15" customHeight="1" x14ac:dyDescent="0.2">
      <c r="B10" s="212" t="s">
        <v>1365</v>
      </c>
      <c r="C10" s="212"/>
      <c r="D10" s="212"/>
      <c r="E10" s="212"/>
      <c r="F10" s="212"/>
      <c r="G10" s="212"/>
      <c r="H10" s="212"/>
      <c r="I10" s="212"/>
      <c r="J10" s="212"/>
      <c r="K10" s="212"/>
      <c r="L10" s="212"/>
      <c r="M10" s="48"/>
      <c r="Q10" s="2" t="b">
        <f>IF(OR('Anagrafica Progetto'!$Q$22=2),FALSE,TRUE)</f>
        <v>1</v>
      </c>
      <c r="R10" s="2" t="e">
        <f t="shared" ref="R10:R13" ca="1" si="0">MATCH("X",INDIRECT(ADDRESS(ROW($Q$8)+R9,13)&amp;":"&amp;ADDRESS(ROW($Q$36),13)),0)+R9</f>
        <v>#N/A</v>
      </c>
      <c r="S10" s="2" t="s">
        <v>1365</v>
      </c>
      <c r="T10" s="2" t="s">
        <v>1350</v>
      </c>
      <c r="U10" s="2" t="s">
        <v>1334</v>
      </c>
    </row>
    <row r="11" spans="2:21" ht="15" customHeight="1" x14ac:dyDescent="0.2">
      <c r="B11" s="212" t="s">
        <v>1366</v>
      </c>
      <c r="C11" s="212"/>
      <c r="D11" s="212"/>
      <c r="E11" s="212"/>
      <c r="F11" s="212"/>
      <c r="G11" s="212"/>
      <c r="H11" s="212"/>
      <c r="I11" s="212"/>
      <c r="J11" s="212"/>
      <c r="K11" s="212"/>
      <c r="L11" s="212"/>
      <c r="M11" s="48"/>
      <c r="Q11" s="2" t="b">
        <f>IF(AND('Anagrafica Progetto'!$Q$22&gt;=3,'Anagrafica Progetto'!$Q$22&lt;=7),FALSE,TRUE)</f>
        <v>1</v>
      </c>
      <c r="R11" s="2" t="e">
        <f t="shared" ca="1" si="0"/>
        <v>#N/A</v>
      </c>
      <c r="S11" s="2" t="s">
        <v>1366</v>
      </c>
      <c r="T11" s="2" t="s">
        <v>1351</v>
      </c>
      <c r="U11" s="2" t="s">
        <v>1335</v>
      </c>
    </row>
    <row r="12" spans="2:21" ht="45" customHeight="1" x14ac:dyDescent="0.2">
      <c r="B12" s="212" t="s">
        <v>1394</v>
      </c>
      <c r="C12" s="212"/>
      <c r="D12" s="212"/>
      <c r="E12" s="212"/>
      <c r="F12" s="212"/>
      <c r="G12" s="212"/>
      <c r="H12" s="212"/>
      <c r="I12" s="212"/>
      <c r="J12" s="212"/>
      <c r="K12" s="212"/>
      <c r="L12" s="212"/>
      <c r="M12" s="48"/>
      <c r="Q12" s="2" t="b">
        <f>IF(AND('Anagrafica Progetto'!$Q$22&gt;=3,'Anagrafica Progetto'!$Q$22&lt;=7),FALSE,TRUE)</f>
        <v>1</v>
      </c>
      <c r="R12" s="2" t="e">
        <f t="shared" ca="1" si="0"/>
        <v>#N/A</v>
      </c>
      <c r="S12" s="2" t="s">
        <v>1394</v>
      </c>
      <c r="T12" s="2" t="s">
        <v>1352</v>
      </c>
      <c r="U12" s="2" t="s">
        <v>1336</v>
      </c>
    </row>
    <row r="13" spans="2:21" ht="15" customHeight="1" x14ac:dyDescent="0.2">
      <c r="B13" s="212" t="s">
        <v>1367</v>
      </c>
      <c r="C13" s="212"/>
      <c r="D13" s="212"/>
      <c r="E13" s="212"/>
      <c r="F13" s="212"/>
      <c r="G13" s="212"/>
      <c r="H13" s="212"/>
      <c r="I13" s="212"/>
      <c r="J13" s="212"/>
      <c r="K13" s="212"/>
      <c r="L13" s="212"/>
      <c r="M13" s="48"/>
      <c r="Q13" s="2" t="b">
        <f>IF(OR('Anagrafica Progetto'!$Q$22=8),FALSE,TRUE)</f>
        <v>1</v>
      </c>
      <c r="R13" s="2" t="e">
        <f t="shared" ca="1" si="0"/>
        <v>#N/A</v>
      </c>
      <c r="S13" s="2" t="s">
        <v>1367</v>
      </c>
      <c r="T13" s="2" t="s">
        <v>1353</v>
      </c>
      <c r="U13" s="2" t="s">
        <v>1337</v>
      </c>
    </row>
    <row r="14" spans="2:21" ht="15" customHeight="1" x14ac:dyDescent="0.2">
      <c r="B14" s="212" t="s">
        <v>1368</v>
      </c>
      <c r="C14" s="212"/>
      <c r="D14" s="212"/>
      <c r="E14" s="212"/>
      <c r="F14" s="212"/>
      <c r="G14" s="212"/>
      <c r="H14" s="212"/>
      <c r="I14" s="212"/>
      <c r="J14" s="212"/>
      <c r="K14" s="212"/>
      <c r="L14" s="212"/>
      <c r="M14" s="48"/>
      <c r="Q14" s="2" t="b">
        <f>IF(OR('Anagrafica Progetto'!$Q$22=8),FALSE,TRUE)</f>
        <v>1</v>
      </c>
      <c r="S14" s="2" t="s">
        <v>1368</v>
      </c>
      <c r="T14" s="2" t="s">
        <v>1354</v>
      </c>
      <c r="U14" s="2" t="s">
        <v>1338</v>
      </c>
    </row>
    <row r="15" spans="2:21" ht="30" customHeight="1" x14ac:dyDescent="0.2">
      <c r="B15" s="212" t="s">
        <v>1369</v>
      </c>
      <c r="C15" s="212"/>
      <c r="D15" s="212"/>
      <c r="E15" s="212"/>
      <c r="F15" s="212"/>
      <c r="G15" s="212"/>
      <c r="H15" s="212"/>
      <c r="I15" s="212"/>
      <c r="J15" s="212"/>
      <c r="K15" s="212"/>
      <c r="L15" s="212"/>
      <c r="M15" s="48"/>
      <c r="Q15" s="2" t="b">
        <f>IF(OR('Anagrafica Progetto'!$Q$22=8),FALSE,TRUE)</f>
        <v>1</v>
      </c>
      <c r="S15" s="2" t="s">
        <v>1369</v>
      </c>
      <c r="T15" s="2" t="s">
        <v>1355</v>
      </c>
      <c r="U15" s="2" t="s">
        <v>1339</v>
      </c>
    </row>
    <row r="16" spans="2:21" ht="15" customHeight="1" x14ac:dyDescent="0.2">
      <c r="B16" s="212" t="s">
        <v>1370</v>
      </c>
      <c r="C16" s="212"/>
      <c r="D16" s="212"/>
      <c r="E16" s="212"/>
      <c r="F16" s="212"/>
      <c r="G16" s="212"/>
      <c r="H16" s="212"/>
      <c r="I16" s="212"/>
      <c r="J16" s="212"/>
      <c r="K16" s="212"/>
      <c r="L16" s="212"/>
      <c r="M16" s="48"/>
      <c r="Q16" s="2" t="b">
        <f>IF(OR('Anagrafica Progetto'!$Q$22=9),FALSE,TRUE)</f>
        <v>1</v>
      </c>
      <c r="S16" s="2" t="s">
        <v>1370</v>
      </c>
      <c r="T16" s="2" t="s">
        <v>1356</v>
      </c>
      <c r="U16" s="2" t="s">
        <v>1340</v>
      </c>
    </row>
    <row r="17" spans="2:21" ht="30" customHeight="1" x14ac:dyDescent="0.2">
      <c r="B17" s="212" t="s">
        <v>1371</v>
      </c>
      <c r="C17" s="212"/>
      <c r="D17" s="212"/>
      <c r="E17" s="212"/>
      <c r="F17" s="212"/>
      <c r="G17" s="212"/>
      <c r="H17" s="212"/>
      <c r="I17" s="212"/>
      <c r="J17" s="212"/>
      <c r="K17" s="212"/>
      <c r="L17" s="212"/>
      <c r="M17" s="48"/>
      <c r="Q17" s="2" t="b">
        <f>IF(OR('Anagrafica Progetto'!$Q$22=9),FALSE,TRUE)</f>
        <v>1</v>
      </c>
      <c r="S17" s="2" t="s">
        <v>1371</v>
      </c>
      <c r="T17" s="2" t="s">
        <v>1357</v>
      </c>
      <c r="U17" s="2" t="s">
        <v>1341</v>
      </c>
    </row>
    <row r="18" spans="2:21" ht="15" customHeight="1" x14ac:dyDescent="0.2">
      <c r="B18" s="212" t="s">
        <v>1447</v>
      </c>
      <c r="C18" s="212"/>
      <c r="D18" s="212"/>
      <c r="E18" s="212"/>
      <c r="F18" s="212"/>
      <c r="G18" s="212"/>
      <c r="H18" s="212"/>
      <c r="I18" s="212"/>
      <c r="J18" s="212"/>
      <c r="K18" s="212"/>
      <c r="L18" s="212"/>
      <c r="M18" s="48" t="s">
        <v>1331</v>
      </c>
      <c r="Q18" s="2" t="b">
        <f>IF(OR('Anagrafica Progetto'!$Q$22=10),FALSE,TRUE)</f>
        <v>1</v>
      </c>
      <c r="S18" s="2" t="s">
        <v>1447</v>
      </c>
      <c r="T18" s="2" t="s">
        <v>418</v>
      </c>
      <c r="U18" s="2" t="s">
        <v>1342</v>
      </c>
    </row>
    <row r="19" spans="2:21" ht="30" customHeight="1" x14ac:dyDescent="0.2">
      <c r="B19" s="212" t="s">
        <v>1372</v>
      </c>
      <c r="C19" s="212"/>
      <c r="D19" s="212"/>
      <c r="E19" s="212"/>
      <c r="F19" s="212"/>
      <c r="G19" s="212"/>
      <c r="H19" s="212"/>
      <c r="I19" s="212"/>
      <c r="J19" s="212"/>
      <c r="K19" s="212"/>
      <c r="L19" s="212"/>
      <c r="M19" s="48"/>
      <c r="Q19" s="2" t="b">
        <f>IF(AND('Anagrafica Progetto'!$Q$22&gt;=11,'Anagrafica Progetto'!$Q$22&lt;=13),FALSE,TRUE)</f>
        <v>0</v>
      </c>
      <c r="S19" s="2" t="s">
        <v>1372</v>
      </c>
      <c r="T19" s="2" t="s">
        <v>1358</v>
      </c>
      <c r="U19" s="2" t="s">
        <v>1343</v>
      </c>
    </row>
    <row r="20" spans="2:21" ht="15" customHeight="1" x14ac:dyDescent="0.2">
      <c r="B20" s="212" t="s">
        <v>1373</v>
      </c>
      <c r="C20" s="212"/>
      <c r="D20" s="212"/>
      <c r="E20" s="212"/>
      <c r="F20" s="212"/>
      <c r="G20" s="212"/>
      <c r="H20" s="212"/>
      <c r="I20" s="212"/>
      <c r="J20" s="212"/>
      <c r="K20" s="212"/>
      <c r="L20" s="212"/>
      <c r="M20" s="48"/>
      <c r="Q20" s="2" t="b">
        <f>IF(AND('Anagrafica Progetto'!$Q$22&gt;=11,'Anagrafica Progetto'!$Q$22&lt;=13),FALSE,TRUE)</f>
        <v>0</v>
      </c>
      <c r="S20" s="2" t="s">
        <v>1373</v>
      </c>
      <c r="T20" s="2" t="s">
        <v>1359</v>
      </c>
      <c r="U20" s="2" t="s">
        <v>1344</v>
      </c>
    </row>
    <row r="21" spans="2:21" ht="15" customHeight="1" x14ac:dyDescent="0.2">
      <c r="B21" s="212" t="s">
        <v>1360</v>
      </c>
      <c r="C21" s="212"/>
      <c r="D21" s="212"/>
      <c r="E21" s="212"/>
      <c r="F21" s="212"/>
      <c r="G21" s="212"/>
      <c r="H21" s="212"/>
      <c r="I21" s="212"/>
      <c r="J21" s="212"/>
      <c r="K21" s="212"/>
      <c r="L21" s="212"/>
      <c r="M21" s="48"/>
      <c r="Q21" s="2" t="b">
        <f>IF(AND('Anagrafica Progetto'!$Q$22&gt;=11,'Anagrafica Progetto'!$Q$22&lt;=13),FALSE,TRUE)</f>
        <v>0</v>
      </c>
      <c r="S21" s="2" t="s">
        <v>1360</v>
      </c>
      <c r="T21" s="2" t="s">
        <v>1374</v>
      </c>
      <c r="U21" s="2" t="s">
        <v>1345</v>
      </c>
    </row>
    <row r="22" spans="2:21" ht="15" customHeight="1" x14ac:dyDescent="0.2">
      <c r="B22" s="212" t="s">
        <v>1375</v>
      </c>
      <c r="C22" s="212"/>
      <c r="D22" s="212"/>
      <c r="E22" s="212"/>
      <c r="F22" s="212"/>
      <c r="G22" s="212"/>
      <c r="H22" s="212"/>
      <c r="I22" s="212"/>
      <c r="J22" s="212"/>
      <c r="K22" s="212"/>
      <c r="L22" s="212"/>
      <c r="M22" s="48"/>
      <c r="Q22" s="2" t="b">
        <f>IF(AND('Anagrafica Progetto'!$Q$22&gt;=11,'Anagrafica Progetto'!$Q$22&lt;=13),FALSE,TRUE)</f>
        <v>0</v>
      </c>
      <c r="S22" s="2" t="s">
        <v>1375</v>
      </c>
      <c r="T22" s="2" t="s">
        <v>1361</v>
      </c>
      <c r="U22" s="2" t="s">
        <v>1346</v>
      </c>
    </row>
    <row r="23" spans="2:21" ht="15" customHeight="1" x14ac:dyDescent="0.2">
      <c r="B23" s="212" t="s">
        <v>1362</v>
      </c>
      <c r="C23" s="212"/>
      <c r="D23" s="212"/>
      <c r="E23" s="212"/>
      <c r="F23" s="212"/>
      <c r="G23" s="212"/>
      <c r="H23" s="212"/>
      <c r="I23" s="212"/>
      <c r="J23" s="212"/>
      <c r="K23" s="212"/>
      <c r="L23" s="212"/>
      <c r="M23" s="48"/>
      <c r="Q23" s="2" t="b">
        <v>1</v>
      </c>
      <c r="S23" s="2" t="s">
        <v>1362</v>
      </c>
      <c r="T23" s="2" t="s">
        <v>1362</v>
      </c>
      <c r="U23" s="2" t="s">
        <v>1347</v>
      </c>
    </row>
    <row r="24" spans="2:21" ht="15" customHeight="1" x14ac:dyDescent="0.2">
      <c r="B24" s="212" t="s">
        <v>399</v>
      </c>
      <c r="C24" s="212"/>
      <c r="D24" s="212"/>
      <c r="E24" s="212"/>
      <c r="F24" s="212"/>
      <c r="G24" s="212"/>
      <c r="H24" s="212"/>
      <c r="I24" s="212"/>
      <c r="J24" s="212"/>
      <c r="K24" s="212"/>
      <c r="L24" s="212"/>
      <c r="M24" s="48"/>
      <c r="Q24" s="2" t="b">
        <f>IF(AND('Anagrafica Progetto'!$Q$22&gt;=14,'Anagrafica Progetto'!$Q$22&lt;=18),FALSE,TRUE)</f>
        <v>1</v>
      </c>
      <c r="S24" s="2" t="s">
        <v>399</v>
      </c>
      <c r="T24" s="2" t="s">
        <v>415</v>
      </c>
      <c r="U24" s="2" t="s">
        <v>422</v>
      </c>
    </row>
    <row r="25" spans="2:21" ht="15" customHeight="1" x14ac:dyDescent="0.2">
      <c r="B25" s="212" t="s">
        <v>400</v>
      </c>
      <c r="C25" s="212"/>
      <c r="D25" s="212"/>
      <c r="E25" s="212"/>
      <c r="F25" s="212"/>
      <c r="G25" s="212"/>
      <c r="H25" s="212"/>
      <c r="I25" s="212"/>
      <c r="J25" s="212"/>
      <c r="K25" s="212"/>
      <c r="L25" s="212"/>
      <c r="M25" s="48"/>
      <c r="Q25" s="2" t="b">
        <f>IF(AND('Anagrafica Progetto'!$Q$22&gt;=14,'Anagrafica Progetto'!$Q$22&lt;=18),FALSE,TRUE)</f>
        <v>1</v>
      </c>
      <c r="S25" s="2" t="s">
        <v>400</v>
      </c>
      <c r="T25" s="2" t="s">
        <v>416</v>
      </c>
      <c r="U25" s="2" t="s">
        <v>423</v>
      </c>
    </row>
    <row r="26" spans="2:21" ht="15" customHeight="1" x14ac:dyDescent="0.2">
      <c r="B26" s="212" t="s">
        <v>401</v>
      </c>
      <c r="C26" s="212"/>
      <c r="D26" s="212"/>
      <c r="E26" s="212"/>
      <c r="F26" s="212"/>
      <c r="G26" s="212"/>
      <c r="H26" s="212"/>
      <c r="I26" s="212"/>
      <c r="J26" s="212"/>
      <c r="K26" s="212"/>
      <c r="L26" s="212"/>
      <c r="M26" s="48"/>
      <c r="Q26" s="2" t="b">
        <f>IF(AND('Anagrafica Progetto'!$Q$22&gt;=14,'Anagrafica Progetto'!$Q$22&lt;=18),FALSE,TRUE)</f>
        <v>1</v>
      </c>
      <c r="S26" s="2" t="s">
        <v>401</v>
      </c>
      <c r="T26" s="2" t="s">
        <v>417</v>
      </c>
      <c r="U26" s="2" t="s">
        <v>424</v>
      </c>
    </row>
    <row r="27" spans="2:21" ht="15" customHeight="1" x14ac:dyDescent="0.2">
      <c r="B27" s="212" t="s">
        <v>402</v>
      </c>
      <c r="C27" s="212"/>
      <c r="D27" s="212"/>
      <c r="E27" s="212"/>
      <c r="F27" s="212"/>
      <c r="G27" s="212"/>
      <c r="H27" s="212"/>
      <c r="I27" s="212"/>
      <c r="J27" s="212"/>
      <c r="K27" s="212"/>
      <c r="L27" s="212"/>
      <c r="M27" s="48"/>
      <c r="Q27" s="2" t="b">
        <f>IF(AND('Anagrafica Progetto'!$Q$22&gt;=14,'Anagrafica Progetto'!$Q$22&lt;=18),FALSE,TRUE)</f>
        <v>1</v>
      </c>
      <c r="S27" s="2" t="s">
        <v>402</v>
      </c>
      <c r="T27" s="2" t="s">
        <v>418</v>
      </c>
      <c r="U27" s="2" t="s">
        <v>425</v>
      </c>
    </row>
    <row r="28" spans="2:21" ht="15" customHeight="1" x14ac:dyDescent="0.2">
      <c r="B28" s="212" t="s">
        <v>403</v>
      </c>
      <c r="C28" s="212"/>
      <c r="D28" s="212"/>
      <c r="E28" s="212"/>
      <c r="F28" s="212"/>
      <c r="G28" s="212"/>
      <c r="H28" s="212"/>
      <c r="I28" s="212"/>
      <c r="J28" s="212"/>
      <c r="K28" s="212"/>
      <c r="L28" s="212"/>
      <c r="M28" s="48"/>
      <c r="Q28" s="2" t="b">
        <f>IF(AND('Anagrafica Progetto'!$Q$22&gt;=14,'Anagrafica Progetto'!$Q$22&lt;=18),FALSE,TRUE)</f>
        <v>1</v>
      </c>
      <c r="S28" s="2" t="s">
        <v>403</v>
      </c>
      <c r="T28" s="2" t="s">
        <v>419</v>
      </c>
      <c r="U28" s="2" t="s">
        <v>426</v>
      </c>
    </row>
    <row r="29" spans="2:21" ht="15" customHeight="1" x14ac:dyDescent="0.2">
      <c r="B29" s="212" t="s">
        <v>404</v>
      </c>
      <c r="C29" s="212"/>
      <c r="D29" s="212"/>
      <c r="E29" s="212"/>
      <c r="F29" s="212"/>
      <c r="G29" s="212"/>
      <c r="H29" s="212"/>
      <c r="I29" s="212"/>
      <c r="J29" s="212"/>
      <c r="K29" s="212"/>
      <c r="L29" s="212"/>
      <c r="M29" s="48"/>
      <c r="Q29" s="2" t="b">
        <f>IF(AND('Anagrafica Progetto'!$Q$22&gt;=14,'Anagrafica Progetto'!$Q$22&lt;=18),FALSE,TRUE)</f>
        <v>1</v>
      </c>
      <c r="S29" s="2" t="s">
        <v>404</v>
      </c>
      <c r="T29" s="2" t="s">
        <v>420</v>
      </c>
      <c r="U29" s="2" t="s">
        <v>427</v>
      </c>
    </row>
    <row r="30" spans="2:21" ht="15" customHeight="1" x14ac:dyDescent="0.2">
      <c r="B30" s="212" t="s">
        <v>1381</v>
      </c>
      <c r="C30" s="212"/>
      <c r="D30" s="212"/>
      <c r="E30" s="212"/>
      <c r="F30" s="212"/>
      <c r="G30" s="212"/>
      <c r="H30" s="212"/>
      <c r="I30" s="212"/>
      <c r="J30" s="212"/>
      <c r="K30" s="212"/>
      <c r="L30" s="212"/>
      <c r="M30" s="48"/>
      <c r="Q30" s="2" t="b">
        <f>IF(AND('Anagrafica Progetto'!$Q$22&gt;=19,'Anagrafica Progetto'!$O$20&lt;=20),FALSE,TRUE)</f>
        <v>1</v>
      </c>
      <c r="S30" s="2" t="s">
        <v>1381</v>
      </c>
      <c r="T30" s="2" t="s">
        <v>1382</v>
      </c>
      <c r="U30" s="2" t="s">
        <v>1388</v>
      </c>
    </row>
    <row r="31" spans="2:21" ht="15" customHeight="1" x14ac:dyDescent="0.2">
      <c r="B31" s="212" t="s">
        <v>1376</v>
      </c>
      <c r="C31" s="212"/>
      <c r="D31" s="212"/>
      <c r="E31" s="212"/>
      <c r="F31" s="212"/>
      <c r="G31" s="212"/>
      <c r="H31" s="212"/>
      <c r="I31" s="212"/>
      <c r="J31" s="212"/>
      <c r="K31" s="212"/>
      <c r="L31" s="212"/>
      <c r="M31" s="48"/>
      <c r="Q31" s="2" t="b">
        <f>IF(AND('Anagrafica Progetto'!$Q$22&gt;=19,'Anagrafica Progetto'!$O$20&lt;=20),FALSE,TRUE)</f>
        <v>1</v>
      </c>
      <c r="S31" s="2" t="s">
        <v>1376</v>
      </c>
      <c r="T31" s="2" t="s">
        <v>1383</v>
      </c>
      <c r="U31" s="2" t="s">
        <v>1389</v>
      </c>
    </row>
    <row r="32" spans="2:21" ht="15" customHeight="1" x14ac:dyDescent="0.2">
      <c r="B32" s="212" t="s">
        <v>1377</v>
      </c>
      <c r="C32" s="212"/>
      <c r="D32" s="212"/>
      <c r="E32" s="212"/>
      <c r="F32" s="212"/>
      <c r="G32" s="212"/>
      <c r="H32" s="212"/>
      <c r="I32" s="212"/>
      <c r="J32" s="212"/>
      <c r="K32" s="212"/>
      <c r="L32" s="212"/>
      <c r="M32" s="48"/>
      <c r="Q32" s="2" t="b">
        <f>IF(AND('Anagrafica Progetto'!$Q$22&gt;=19,'Anagrafica Progetto'!$O$20&lt;=21),FALSE,TRUE)</f>
        <v>1</v>
      </c>
      <c r="S32" s="2" t="s">
        <v>1377</v>
      </c>
      <c r="T32" s="2" t="s">
        <v>1384</v>
      </c>
      <c r="U32" s="2" t="s">
        <v>1390</v>
      </c>
    </row>
    <row r="33" spans="2:21" ht="15" customHeight="1" x14ac:dyDescent="0.2">
      <c r="B33" s="212" t="s">
        <v>1378</v>
      </c>
      <c r="C33" s="212"/>
      <c r="D33" s="212"/>
      <c r="E33" s="212"/>
      <c r="F33" s="212"/>
      <c r="G33" s="212"/>
      <c r="H33" s="212"/>
      <c r="I33" s="212"/>
      <c r="J33" s="212"/>
      <c r="K33" s="212"/>
      <c r="L33" s="212"/>
      <c r="M33" s="48"/>
      <c r="Q33" s="2" t="b">
        <f>IF(AND('Anagrafica Progetto'!$Q$22&gt;=19,'Anagrafica Progetto'!$O$20&lt;=21),FALSE,TRUE)</f>
        <v>1</v>
      </c>
      <c r="S33" s="2" t="s">
        <v>1378</v>
      </c>
      <c r="T33" s="2" t="s">
        <v>1385</v>
      </c>
      <c r="U33" s="2" t="s">
        <v>1391</v>
      </c>
    </row>
    <row r="34" spans="2:21" ht="15" customHeight="1" x14ac:dyDescent="0.2">
      <c r="B34" s="212" t="s">
        <v>1379</v>
      </c>
      <c r="C34" s="212"/>
      <c r="D34" s="212"/>
      <c r="E34" s="212"/>
      <c r="F34" s="212"/>
      <c r="G34" s="212"/>
      <c r="H34" s="212"/>
      <c r="I34" s="212"/>
      <c r="J34" s="212"/>
      <c r="K34" s="212"/>
      <c r="L34" s="212"/>
      <c r="M34" s="48"/>
      <c r="Q34" s="2" t="b">
        <f>IF(AND('Anagrafica Progetto'!$Q$22&gt;=19,'Anagrafica Progetto'!$O$20&lt;=21),FALSE,TRUE)</f>
        <v>1</v>
      </c>
      <c r="S34" s="2" t="s">
        <v>1379</v>
      </c>
      <c r="T34" s="2" t="s">
        <v>1386</v>
      </c>
      <c r="U34" s="2" t="s">
        <v>1392</v>
      </c>
    </row>
    <row r="35" spans="2:21" ht="15" customHeight="1" x14ac:dyDescent="0.2">
      <c r="B35" s="212" t="s">
        <v>1380</v>
      </c>
      <c r="C35" s="212"/>
      <c r="D35" s="212"/>
      <c r="E35" s="212"/>
      <c r="F35" s="212"/>
      <c r="G35" s="212"/>
      <c r="H35" s="212"/>
      <c r="I35" s="212"/>
      <c r="J35" s="212"/>
      <c r="K35" s="212"/>
      <c r="L35" s="212"/>
      <c r="M35" s="48"/>
      <c r="Q35" s="2" t="b">
        <f>IF(AND('Anagrafica Progetto'!$Q$22&gt;=19,'Anagrafica Progetto'!$O$20&lt;=20),FALSE,TRUE)</f>
        <v>1</v>
      </c>
      <c r="S35" s="2" t="s">
        <v>1380</v>
      </c>
      <c r="T35" s="2" t="s">
        <v>1387</v>
      </c>
      <c r="U35" s="2" t="s">
        <v>1393</v>
      </c>
    </row>
    <row r="38" spans="2:21" ht="15" customHeight="1" x14ac:dyDescent="0.2">
      <c r="B38" s="177" t="s">
        <v>395</v>
      </c>
      <c r="C38" s="177"/>
      <c r="D38" s="177"/>
      <c r="E38" s="177"/>
      <c r="F38" s="177"/>
      <c r="G38" s="177"/>
      <c r="H38" s="177"/>
      <c r="I38" s="177"/>
      <c r="J38" s="177"/>
      <c r="K38" s="177"/>
      <c r="L38" s="177"/>
      <c r="M38" s="177"/>
      <c r="Q38" s="2" t="b">
        <f>IF('Anagrafica Progetto'!$Q$84=1,FALSE,TRUE)</f>
        <v>0</v>
      </c>
    </row>
    <row r="39" spans="2:21" ht="15" customHeight="1" x14ac:dyDescent="0.2">
      <c r="B39" s="231"/>
      <c r="C39" s="231"/>
      <c r="D39" s="231"/>
      <c r="E39" s="231" t="s">
        <v>379</v>
      </c>
      <c r="F39" s="231"/>
      <c r="G39" s="231"/>
      <c r="H39" s="231" t="s">
        <v>380</v>
      </c>
      <c r="I39" s="231"/>
      <c r="J39" s="231"/>
      <c r="K39" s="231" t="s">
        <v>381</v>
      </c>
      <c r="L39" s="231"/>
      <c r="M39" s="231"/>
      <c r="Q39" s="2" t="b">
        <f>IF('Anagrafica Progetto'!$Q$84=1,FALSE,TRUE)</f>
        <v>0</v>
      </c>
    </row>
    <row r="40" spans="2:21" ht="114.75" customHeight="1" x14ac:dyDescent="0.2">
      <c r="B40" s="225" t="s">
        <v>382</v>
      </c>
      <c r="C40" s="226"/>
      <c r="D40" s="227"/>
      <c r="E40" s="267" t="str">
        <f ca="1">IFERROR(IF(INDIRECT(ADDRESS(ROW($B$7)+$R$8,2))="","Inserire il nome della realizzazione nella tabella precedente",INDIRECT(ADDRESS(ROW($B$7)+$R$8,2))),"")</f>
        <v xml:space="preserve">Applicativi e sistemi informativi realizzati </v>
      </c>
      <c r="F40" s="267"/>
      <c r="G40" s="267"/>
      <c r="H40" s="267" t="str">
        <f ca="1">IFERROR(IF(INDIRECT(ADDRESS(ROW($E$7)+$R$9,2))="","Inserire il nome della realizzazione nella tabella precedente",INDIRECT(ADDRESS(ROW($E$7)+$R$9,2))),"")</f>
        <v/>
      </c>
      <c r="I40" s="267"/>
      <c r="J40" s="267"/>
      <c r="K40" s="267" t="str">
        <f ca="1">IFERROR(IF(INDIRECT(ADDRESS(ROW($H$7)+$R$10,2))="","Inserire il nome della realizzazione nella tabella precedente",INDIRECT(ADDRESS(ROW($H$7)+$R$10,2))),"")</f>
        <v/>
      </c>
      <c r="L40" s="267"/>
      <c r="M40" s="267"/>
      <c r="Q40" s="2" t="b">
        <f>IF('Anagrafica Progetto'!$Q$84=1,FALSE,TRUE)</f>
        <v>0</v>
      </c>
    </row>
    <row r="41" spans="2:21" ht="15" customHeight="1" x14ac:dyDescent="0.2">
      <c r="B41" s="225" t="s">
        <v>421</v>
      </c>
      <c r="C41" s="226"/>
      <c r="D41" s="227"/>
      <c r="E41" s="273" t="str">
        <f ca="1">IF(E40="","",VLOOKUP(E40,$S$8:$U$35,3,0))</f>
        <v>11OUT</v>
      </c>
      <c r="F41" s="273"/>
      <c r="G41" s="273"/>
      <c r="H41" s="267" t="str">
        <f ca="1">IF(H40="","",VLOOKUP(H40,$S$8:$U$35,3,0))</f>
        <v/>
      </c>
      <c r="I41" s="267"/>
      <c r="J41" s="267"/>
      <c r="K41" s="267" t="str">
        <f ca="1">IF(K40="","",VLOOKUP(K40,$S$8:$U$35,3,0))</f>
        <v/>
      </c>
      <c r="L41" s="267"/>
      <c r="M41" s="267"/>
      <c r="Q41" s="2" t="b">
        <f>IF('Anagrafica Progetto'!$Q$84=1,FALSE,TRUE)</f>
        <v>0</v>
      </c>
    </row>
    <row r="42" spans="2:21" ht="82.5" customHeight="1" x14ac:dyDescent="0.2">
      <c r="B42" s="225" t="s">
        <v>383</v>
      </c>
      <c r="C42" s="226"/>
      <c r="D42" s="227"/>
      <c r="E42" s="267" t="str">
        <f ca="1">IF(E40="","",VLOOKUP(E40,$S$8:$U$35,2,0))</f>
        <v>Numero di applicativi e sistemi informativi realizzati</v>
      </c>
      <c r="F42" s="267"/>
      <c r="G42" s="267"/>
      <c r="H42" s="267" t="str">
        <f ca="1">IF(H40="","",VLOOKUP(H40,$S$8:$U$35,2,0))</f>
        <v/>
      </c>
      <c r="I42" s="267"/>
      <c r="J42" s="267"/>
      <c r="K42" s="267" t="str">
        <f ca="1">IF(K40="","",VLOOKUP(K40,$S$8:$U$35,2,0))</f>
        <v/>
      </c>
      <c r="L42" s="267"/>
      <c r="M42" s="267"/>
      <c r="Q42" s="2" t="b">
        <f>IF('Anagrafica Progetto'!$Q$84=1,FALSE,TRUE)</f>
        <v>0</v>
      </c>
    </row>
    <row r="43" spans="2:21" ht="15.75" customHeight="1" x14ac:dyDescent="0.2">
      <c r="B43" s="225" t="s">
        <v>384</v>
      </c>
      <c r="C43" s="226"/>
      <c r="D43" s="227"/>
      <c r="E43" s="274" t="str">
        <f ca="1">IF(E40="","","Numero")</f>
        <v>Numero</v>
      </c>
      <c r="F43" s="275"/>
      <c r="G43" s="276"/>
      <c r="H43" s="274" t="str">
        <f ca="1">IF(H40="","","Numero")</f>
        <v/>
      </c>
      <c r="I43" s="275"/>
      <c r="J43" s="276"/>
      <c r="K43" s="274" t="str">
        <f ca="1">IF(K40="","","Numero")</f>
        <v/>
      </c>
      <c r="L43" s="275"/>
      <c r="M43" s="276"/>
      <c r="Q43" s="2" t="b">
        <f>IF('Anagrafica Progetto'!$Q$84=1,FALSE,TRUE)</f>
        <v>0</v>
      </c>
    </row>
    <row r="44" spans="2:21" ht="30" customHeight="1" x14ac:dyDescent="0.2">
      <c r="B44" s="225" t="s">
        <v>385</v>
      </c>
      <c r="C44" s="226"/>
      <c r="D44" s="227"/>
      <c r="E44" s="266" t="s">
        <v>1540</v>
      </c>
      <c r="F44" s="266"/>
      <c r="G44" s="266"/>
      <c r="H44" s="266"/>
      <c r="I44" s="266"/>
      <c r="J44" s="266"/>
      <c r="K44" s="266"/>
      <c r="L44" s="266"/>
      <c r="M44" s="266"/>
      <c r="Q44" s="2" t="b">
        <f>IF('Anagrafica Progetto'!$Q$84=1,FALSE,TRUE)</f>
        <v>0</v>
      </c>
    </row>
    <row r="45" spans="2:21" ht="15" customHeight="1" x14ac:dyDescent="0.2">
      <c r="B45" s="225" t="s">
        <v>396</v>
      </c>
      <c r="C45" s="226"/>
      <c r="D45" s="227"/>
      <c r="E45" s="267" t="str">
        <f ca="1">IF(E40="","","Tutte")</f>
        <v>Tutte</v>
      </c>
      <c r="F45" s="267"/>
      <c r="G45" s="267"/>
      <c r="H45" s="267" t="str">
        <f ca="1">IF(H40="","","Tutte")</f>
        <v/>
      </c>
      <c r="I45" s="267"/>
      <c r="J45" s="267"/>
      <c r="K45" s="267" t="str">
        <f ca="1">IF(K40="","","Tutte")</f>
        <v/>
      </c>
      <c r="L45" s="267"/>
      <c r="M45" s="267"/>
      <c r="Q45" s="2" t="b">
        <f>IF('Anagrafica Progetto'!$Q$84=1,FALSE,TRUE)</f>
        <v>0</v>
      </c>
    </row>
    <row r="46" spans="2:21" ht="15" customHeight="1" x14ac:dyDescent="0.2">
      <c r="B46" s="225" t="s">
        <v>386</v>
      </c>
      <c r="C46" s="226"/>
      <c r="D46" s="227"/>
      <c r="E46" s="265">
        <v>0</v>
      </c>
      <c r="F46" s="265"/>
      <c r="G46" s="265"/>
      <c r="H46" s="265"/>
      <c r="I46" s="265"/>
      <c r="J46" s="265"/>
      <c r="K46" s="265"/>
      <c r="L46" s="265"/>
      <c r="M46" s="265"/>
      <c r="Q46" s="2" t="b">
        <f>IF('Anagrafica Progetto'!$Q$84=1,FALSE,TRUE)</f>
        <v>0</v>
      </c>
    </row>
    <row r="47" spans="2:21" ht="15" customHeight="1" x14ac:dyDescent="0.2">
      <c r="B47" s="225">
        <v>2015</v>
      </c>
      <c r="C47" s="226"/>
      <c r="D47" s="227"/>
      <c r="E47" s="265">
        <v>0</v>
      </c>
      <c r="F47" s="265"/>
      <c r="G47" s="265"/>
      <c r="H47" s="265"/>
      <c r="I47" s="265"/>
      <c r="J47" s="265"/>
      <c r="K47" s="265"/>
      <c r="L47" s="265"/>
      <c r="M47" s="265"/>
      <c r="Q47" s="2" t="b">
        <f>IF(AND(R47=FALSE,'Anagrafica Progetto'!$Q$84=1),FALSE,TRUE)</f>
        <v>1</v>
      </c>
      <c r="R47" s="2" t="b">
        <f>IF(OR('Anagrafica Progetto'!$H$77="",'Anagrafica Progetto'!$H$80=""),FALSE,IF(AND(B47&gt;=YEAR('Anagrafica Progetto'!$H$77),B47&lt;YEAR('Anagrafica Progetto'!$H$80)),FALSE,TRUE))</f>
        <v>1</v>
      </c>
    </row>
    <row r="48" spans="2:21" ht="15" customHeight="1" x14ac:dyDescent="0.2">
      <c r="B48" s="225">
        <v>2016</v>
      </c>
      <c r="C48" s="226"/>
      <c r="D48" s="227"/>
      <c r="E48" s="265">
        <v>0</v>
      </c>
      <c r="F48" s="265"/>
      <c r="G48" s="265"/>
      <c r="H48" s="265"/>
      <c r="I48" s="265"/>
      <c r="J48" s="265"/>
      <c r="K48" s="265"/>
      <c r="L48" s="265"/>
      <c r="M48" s="265"/>
      <c r="Q48" s="2" t="b">
        <f>IF(AND(R48=FALSE,'Anagrafica Progetto'!$Q$84=1),FALSE,TRUE)</f>
        <v>0</v>
      </c>
      <c r="R48" s="2" t="b">
        <f>IF(OR('Anagrafica Progetto'!$H$77="",'Anagrafica Progetto'!$H$80=""),FALSE,IF(AND(B48&gt;=YEAR('Anagrafica Progetto'!$H$77),B48&lt;YEAR('Anagrafica Progetto'!$H$80)),FALSE,TRUE))</f>
        <v>0</v>
      </c>
    </row>
    <row r="49" spans="2:18" ht="15" customHeight="1" x14ac:dyDescent="0.2">
      <c r="B49" s="225">
        <v>2017</v>
      </c>
      <c r="C49" s="226"/>
      <c r="D49" s="227"/>
      <c r="E49" s="265">
        <v>0</v>
      </c>
      <c r="F49" s="265"/>
      <c r="G49" s="265"/>
      <c r="H49" s="265"/>
      <c r="I49" s="265"/>
      <c r="J49" s="265"/>
      <c r="K49" s="265"/>
      <c r="L49" s="265"/>
      <c r="M49" s="265"/>
      <c r="Q49" s="2" t="b">
        <f>IF(AND(R49=FALSE,'Anagrafica Progetto'!$Q$84=1),FALSE,TRUE)</f>
        <v>0</v>
      </c>
      <c r="R49" s="2" t="b">
        <f>IF(OR('Anagrafica Progetto'!$H$77="",'Anagrafica Progetto'!$H$80=""),FALSE,IF(AND(B49&gt;=YEAR('Anagrafica Progetto'!$H$77),B49&lt;YEAR('Anagrafica Progetto'!$H$80)),FALSE,TRUE))</f>
        <v>0</v>
      </c>
    </row>
    <row r="50" spans="2:18" ht="15" customHeight="1" x14ac:dyDescent="0.2">
      <c r="B50" s="225">
        <v>2018</v>
      </c>
      <c r="C50" s="226"/>
      <c r="D50" s="227"/>
      <c r="E50" s="265">
        <v>0</v>
      </c>
      <c r="F50" s="265"/>
      <c r="G50" s="265"/>
      <c r="H50" s="265"/>
      <c r="I50" s="265"/>
      <c r="J50" s="265"/>
      <c r="K50" s="265"/>
      <c r="L50" s="265"/>
      <c r="M50" s="265"/>
      <c r="Q50" s="2" t="b">
        <f>IF(AND(R50=FALSE,'Anagrafica Progetto'!$Q$84=1),FALSE,TRUE)</f>
        <v>0</v>
      </c>
      <c r="R50" s="2" t="b">
        <f>IF(OR('Anagrafica Progetto'!$H$77="",'Anagrafica Progetto'!$H$80=""),FALSE,IF(AND(B50&gt;=YEAR('Anagrafica Progetto'!$H$77),B50&lt;YEAR('Anagrafica Progetto'!$H$80)),FALSE,TRUE))</f>
        <v>0</v>
      </c>
    </row>
    <row r="51" spans="2:18" ht="15" customHeight="1" x14ac:dyDescent="0.2">
      <c r="B51" s="225">
        <v>2019</v>
      </c>
      <c r="C51" s="226"/>
      <c r="D51" s="227"/>
      <c r="E51" s="265">
        <v>0</v>
      </c>
      <c r="F51" s="265"/>
      <c r="G51" s="265"/>
      <c r="H51" s="265"/>
      <c r="I51" s="265"/>
      <c r="J51" s="265"/>
      <c r="K51" s="265"/>
      <c r="L51" s="265"/>
      <c r="M51" s="265"/>
      <c r="Q51" s="2" t="b">
        <f>IF(AND(R51=FALSE,'Anagrafica Progetto'!$Q$84=1),FALSE,TRUE)</f>
        <v>0</v>
      </c>
      <c r="R51" s="2" t="b">
        <f>IF(OR('Anagrafica Progetto'!$H$77="",'Anagrafica Progetto'!$H$80=""),FALSE,IF(AND(B51&gt;=YEAR('Anagrafica Progetto'!$H$77),B51&lt;YEAR('Anagrafica Progetto'!$H$80)),FALSE,TRUE))</f>
        <v>0</v>
      </c>
    </row>
    <row r="52" spans="2:18" ht="15" customHeight="1" x14ac:dyDescent="0.2">
      <c r="B52" s="225">
        <v>2020</v>
      </c>
      <c r="C52" s="226"/>
      <c r="D52" s="227"/>
      <c r="E52" s="265">
        <v>0</v>
      </c>
      <c r="F52" s="265"/>
      <c r="G52" s="265"/>
      <c r="H52" s="265"/>
      <c r="I52" s="265"/>
      <c r="J52" s="265"/>
      <c r="K52" s="265"/>
      <c r="L52" s="265"/>
      <c r="M52" s="265"/>
      <c r="Q52" s="2" t="b">
        <f>IF(AND(R52=FALSE,'Anagrafica Progetto'!$Q$84=1),FALSE,TRUE)</f>
        <v>0</v>
      </c>
      <c r="R52" s="2" t="b">
        <f>IF(OR('Anagrafica Progetto'!$H$77="",'Anagrafica Progetto'!$H$80=""),FALSE,IF(AND(B52&gt;=YEAR('Anagrafica Progetto'!$H$77),B52&lt;YEAR('Anagrafica Progetto'!$H$80)),FALSE,TRUE))</f>
        <v>0</v>
      </c>
    </row>
    <row r="53" spans="2:18" ht="15" customHeight="1" x14ac:dyDescent="0.2">
      <c r="B53" s="225">
        <v>2021</v>
      </c>
      <c r="C53" s="226"/>
      <c r="D53" s="227"/>
      <c r="E53" s="265">
        <v>5</v>
      </c>
      <c r="F53" s="265"/>
      <c r="G53" s="265"/>
      <c r="H53" s="265"/>
      <c r="I53" s="265"/>
      <c r="J53" s="265"/>
      <c r="K53" s="265"/>
      <c r="L53" s="265"/>
      <c r="M53" s="265"/>
      <c r="Q53" s="2" t="b">
        <f>IF(AND(R53=FALSE,'Anagrafica Progetto'!$Q$84=1),FALSE,TRUE)</f>
        <v>0</v>
      </c>
      <c r="R53" s="2" t="b">
        <f>IF(OR('Anagrafica Progetto'!$H$77="",'Anagrafica Progetto'!$H$80=""),FALSE,IF(AND(B53&gt;=YEAR('Anagrafica Progetto'!$H$77),B53&lt;YEAR('Anagrafica Progetto'!$H$80)),FALSE,TRUE))</f>
        <v>0</v>
      </c>
    </row>
    <row r="54" spans="2:18" ht="15" customHeight="1" x14ac:dyDescent="0.2">
      <c r="B54" s="225">
        <v>2022</v>
      </c>
      <c r="C54" s="226"/>
      <c r="D54" s="227"/>
      <c r="E54" s="265">
        <v>10</v>
      </c>
      <c r="F54" s="265"/>
      <c r="G54" s="265"/>
      <c r="H54" s="265"/>
      <c r="I54" s="265"/>
      <c r="J54" s="265"/>
      <c r="K54" s="265"/>
      <c r="L54" s="265"/>
      <c r="M54" s="265"/>
      <c r="Q54" s="2" t="b">
        <f>IF(AND(R54=FALSE,'Anagrafica Progetto'!$Q$84=1),FALSE,TRUE)</f>
        <v>0</v>
      </c>
      <c r="R54" s="2" t="b">
        <f>IF(OR('Anagrafica Progetto'!$H$77="",'Anagrafica Progetto'!$H$80=""),FALSE,IF(AND(B54&gt;=YEAR('Anagrafica Progetto'!$H$77),B54&lt;YEAR('Anagrafica Progetto'!$H$80)),FALSE,TRUE))</f>
        <v>0</v>
      </c>
    </row>
    <row r="55" spans="2:18" ht="15" customHeight="1" x14ac:dyDescent="0.2">
      <c r="B55" s="225">
        <v>2023</v>
      </c>
      <c r="C55" s="226"/>
      <c r="D55" s="227"/>
      <c r="E55" s="265">
        <v>15</v>
      </c>
      <c r="F55" s="265"/>
      <c r="G55" s="265"/>
      <c r="H55" s="265"/>
      <c r="I55" s="265"/>
      <c r="J55" s="265"/>
      <c r="K55" s="265"/>
      <c r="L55" s="265"/>
      <c r="M55" s="265"/>
    </row>
    <row r="56" spans="2:18" ht="15" customHeight="1" x14ac:dyDescent="0.2">
      <c r="B56" s="225" t="s">
        <v>387</v>
      </c>
      <c r="C56" s="226"/>
      <c r="D56" s="227"/>
      <c r="E56" s="265">
        <v>15</v>
      </c>
      <c r="F56" s="265"/>
      <c r="G56" s="265"/>
      <c r="H56" s="265"/>
      <c r="I56" s="265"/>
      <c r="J56" s="265"/>
      <c r="K56" s="265"/>
      <c r="L56" s="265"/>
      <c r="M56" s="265"/>
      <c r="Q56" s="2" t="b">
        <f>IF('Anagrafica Progetto'!$Q$84=1,FALSE,TRUE)</f>
        <v>0</v>
      </c>
    </row>
    <row r="57" spans="2:18" ht="15" customHeight="1" x14ac:dyDescent="0.2">
      <c r="Q57" s="2" t="b">
        <f>IF('Anagrafica Progetto'!$Q$84=1,FALSE,TRUE)</f>
        <v>0</v>
      </c>
    </row>
    <row r="58" spans="2:18" ht="15" customHeight="1" x14ac:dyDescent="0.2">
      <c r="B58" s="177" t="s">
        <v>395</v>
      </c>
      <c r="C58" s="177"/>
      <c r="D58" s="177"/>
      <c r="E58" s="177"/>
      <c r="F58" s="177"/>
      <c r="G58" s="177"/>
      <c r="H58" s="177"/>
      <c r="I58" s="177"/>
      <c r="J58" s="177"/>
      <c r="K58" s="177"/>
      <c r="L58" s="177"/>
      <c r="M58" s="177"/>
      <c r="Q58" s="2" t="b">
        <f>IF('Anagrafica Progetto'!$Q$84=1,FALSE,TRUE)</f>
        <v>0</v>
      </c>
    </row>
    <row r="59" spans="2:18" ht="15" customHeight="1" x14ac:dyDescent="0.2">
      <c r="B59" s="231"/>
      <c r="C59" s="231"/>
      <c r="D59" s="231"/>
      <c r="E59" s="231" t="s">
        <v>405</v>
      </c>
      <c r="F59" s="231"/>
      <c r="G59" s="231"/>
      <c r="H59" s="231" t="s">
        <v>406</v>
      </c>
      <c r="I59" s="231"/>
      <c r="J59" s="231"/>
      <c r="K59" s="231" t="s">
        <v>407</v>
      </c>
      <c r="L59" s="231"/>
      <c r="M59" s="231"/>
      <c r="Q59" s="2" t="b">
        <f>IF('Anagrafica Progetto'!$Q$84=1,FALSE,TRUE)</f>
        <v>0</v>
      </c>
    </row>
    <row r="60" spans="2:18" ht="67.5" customHeight="1" x14ac:dyDescent="0.2">
      <c r="B60" s="225" t="s">
        <v>382</v>
      </c>
      <c r="C60" s="226"/>
      <c r="D60" s="227"/>
      <c r="E60" s="267" t="str">
        <f ca="1">IFERROR(IF(INDIRECT(ADDRESS(ROW($B$7)+$R$11,2))="","Inserire il nome della realizzazione nella tabella precedente",INDIRECT(ADDRESS(ROW($B$7)+$R$11,2))),"")</f>
        <v/>
      </c>
      <c r="F60" s="267"/>
      <c r="G60" s="267"/>
      <c r="H60" s="267" t="str">
        <f ca="1">IFERROR(IF(INDIRECT(ADDRESS(ROW($E$7)+$R$12,2))="","Inserire il nome della realizzazione nella tabella precedente",INDIRECT(ADDRESS(ROW($E$7)+$R$12,2))),"")</f>
        <v/>
      </c>
      <c r="I60" s="267"/>
      <c r="J60" s="267"/>
      <c r="K60" s="267" t="str">
        <f ca="1">IFERROR(IF(INDIRECT(ADDRESS(ROW($H$7)+$R$13,2))="","Inserire il nome della realizzazione nella tabella precedente",INDIRECT(ADDRESS(ROW($H$7)+$R$13,2))),"")</f>
        <v/>
      </c>
      <c r="L60" s="267"/>
      <c r="M60" s="267"/>
      <c r="Q60" s="2" t="b">
        <f>IF('Anagrafica Progetto'!$Q$84=1,FALSE,TRUE)</f>
        <v>0</v>
      </c>
    </row>
    <row r="61" spans="2:18" ht="15" customHeight="1" x14ac:dyDescent="0.2">
      <c r="B61" s="225" t="s">
        <v>421</v>
      </c>
      <c r="C61" s="226"/>
      <c r="D61" s="227"/>
      <c r="E61" s="267" t="str">
        <f ca="1">IF(E60="","",VLOOKUP(E60,$S$8:$U$35,3,0))</f>
        <v/>
      </c>
      <c r="F61" s="267"/>
      <c r="G61" s="267"/>
      <c r="H61" s="267" t="str">
        <f ca="1">IF(H60="","",VLOOKUP(H60,$S$8:$U$35,3,0))</f>
        <v/>
      </c>
      <c r="I61" s="267"/>
      <c r="J61" s="267"/>
      <c r="K61" s="267" t="str">
        <f ca="1">IF(K60="","",VLOOKUP(K60,$S$8:$U$35,3,0))</f>
        <v/>
      </c>
      <c r="L61" s="267"/>
      <c r="M61" s="267"/>
      <c r="Q61" s="2" t="b">
        <f>IF('Anagrafica Progetto'!$Q$84=1,FALSE,TRUE)</f>
        <v>0</v>
      </c>
    </row>
    <row r="62" spans="2:18" ht="82.5" customHeight="1" x14ac:dyDescent="0.2">
      <c r="B62" s="225" t="s">
        <v>383</v>
      </c>
      <c r="C62" s="226"/>
      <c r="D62" s="227"/>
      <c r="E62" s="267" t="str">
        <f ca="1">IF(E60="","",VLOOKUP(E60,$S$8:$U$35,2,0))</f>
        <v/>
      </c>
      <c r="F62" s="267"/>
      <c r="G62" s="267"/>
      <c r="H62" s="267" t="str">
        <f ca="1">IF(H60="","",VLOOKUP(H60,$S$8:$U$35,2,0))</f>
        <v/>
      </c>
      <c r="I62" s="267"/>
      <c r="J62" s="267"/>
      <c r="K62" s="267" t="str">
        <f ca="1">IF(K60="","",VLOOKUP(K60,$S$8:$U$35,2,0))</f>
        <v/>
      </c>
      <c r="L62" s="267"/>
      <c r="M62" s="267"/>
      <c r="Q62" s="2" t="b">
        <f>IF('Anagrafica Progetto'!$Q$84=1,FALSE,TRUE)</f>
        <v>0</v>
      </c>
    </row>
    <row r="63" spans="2:18" ht="15.75" customHeight="1" x14ac:dyDescent="0.2">
      <c r="B63" s="225" t="s">
        <v>384</v>
      </c>
      <c r="C63" s="226"/>
      <c r="D63" s="227"/>
      <c r="E63" s="274" t="str">
        <f ca="1">IF(E60="","","Numero")</f>
        <v/>
      </c>
      <c r="F63" s="275"/>
      <c r="G63" s="276"/>
      <c r="H63" s="274" t="str">
        <f ca="1">IF(H60="","","Numero")</f>
        <v/>
      </c>
      <c r="I63" s="275"/>
      <c r="J63" s="276"/>
      <c r="K63" s="274" t="str">
        <f ca="1">IF(K60="","","Numero")</f>
        <v/>
      </c>
      <c r="L63" s="275"/>
      <c r="M63" s="276"/>
      <c r="Q63" s="2" t="b">
        <f>IF('Anagrafica Progetto'!$Q$84=1,FALSE,TRUE)</f>
        <v>0</v>
      </c>
    </row>
    <row r="64" spans="2:18" ht="30" customHeight="1" x14ac:dyDescent="0.2">
      <c r="B64" s="225" t="s">
        <v>385</v>
      </c>
      <c r="C64" s="226"/>
      <c r="D64" s="227"/>
      <c r="E64" s="266"/>
      <c r="F64" s="266"/>
      <c r="G64" s="266"/>
      <c r="H64" s="266"/>
      <c r="I64" s="266"/>
      <c r="J64" s="266"/>
      <c r="K64" s="266"/>
      <c r="L64" s="266"/>
      <c r="M64" s="266"/>
      <c r="Q64" s="2" t="b">
        <f>IF('Anagrafica Progetto'!$Q$84=1,FALSE,TRUE)</f>
        <v>0</v>
      </c>
    </row>
    <row r="65" spans="2:18" ht="15" customHeight="1" x14ac:dyDescent="0.2">
      <c r="B65" s="225" t="s">
        <v>396</v>
      </c>
      <c r="C65" s="226"/>
      <c r="D65" s="227"/>
      <c r="E65" s="267" t="str">
        <f ca="1">IF(E60="","","Tutte")</f>
        <v/>
      </c>
      <c r="F65" s="267"/>
      <c r="G65" s="267"/>
      <c r="H65" s="267" t="str">
        <f ca="1">IF(H60="","","Tutte")</f>
        <v/>
      </c>
      <c r="I65" s="267"/>
      <c r="J65" s="267"/>
      <c r="K65" s="267" t="str">
        <f ca="1">IF(K60="","","Tutte")</f>
        <v/>
      </c>
      <c r="L65" s="267"/>
      <c r="M65" s="267"/>
      <c r="Q65" s="2" t="b">
        <f>IF('Anagrafica Progetto'!$Q$84=1,FALSE,TRUE)</f>
        <v>0</v>
      </c>
    </row>
    <row r="66" spans="2:18" ht="15" customHeight="1" x14ac:dyDescent="0.2">
      <c r="B66" s="225" t="s">
        <v>386</v>
      </c>
      <c r="C66" s="226"/>
      <c r="D66" s="227"/>
      <c r="E66" s="265"/>
      <c r="F66" s="265"/>
      <c r="G66" s="265"/>
      <c r="H66" s="265"/>
      <c r="I66" s="265"/>
      <c r="J66" s="265"/>
      <c r="K66" s="265"/>
      <c r="L66" s="265"/>
      <c r="M66" s="265"/>
      <c r="Q66" s="2" t="b">
        <f>IF('Anagrafica Progetto'!$Q$84=1,FALSE,TRUE)</f>
        <v>0</v>
      </c>
    </row>
    <row r="67" spans="2:18" ht="15" customHeight="1" x14ac:dyDescent="0.2">
      <c r="B67" s="225">
        <v>2015</v>
      </c>
      <c r="C67" s="226"/>
      <c r="D67" s="227"/>
      <c r="E67" s="265"/>
      <c r="F67" s="265"/>
      <c r="G67" s="265"/>
      <c r="H67" s="265"/>
      <c r="I67" s="265"/>
      <c r="J67" s="265"/>
      <c r="K67" s="265"/>
      <c r="L67" s="265"/>
      <c r="M67" s="265"/>
      <c r="Q67" s="2" t="b">
        <f>IF(AND(R67=FALSE,'Anagrafica Progetto'!$Q$84=1),FALSE,TRUE)</f>
        <v>1</v>
      </c>
      <c r="R67" s="2" t="b">
        <f>IF(OR('Anagrafica Progetto'!$H$77="",'Anagrafica Progetto'!$H$80=""),FALSE,IF(AND(B67&gt;=YEAR('Anagrafica Progetto'!$H$77),B67&lt;YEAR('Anagrafica Progetto'!$H$80)),FALSE,TRUE))</f>
        <v>1</v>
      </c>
    </row>
    <row r="68" spans="2:18" ht="15" customHeight="1" x14ac:dyDescent="0.2">
      <c r="B68" s="225">
        <v>2016</v>
      </c>
      <c r="C68" s="226"/>
      <c r="D68" s="227"/>
      <c r="E68" s="265"/>
      <c r="F68" s="265"/>
      <c r="G68" s="265"/>
      <c r="H68" s="265"/>
      <c r="I68" s="265"/>
      <c r="J68" s="265"/>
      <c r="K68" s="265"/>
      <c r="L68" s="265"/>
      <c r="M68" s="265"/>
      <c r="Q68" s="2" t="b">
        <f>IF(AND(R68=FALSE,'Anagrafica Progetto'!$Q$84=1),FALSE,TRUE)</f>
        <v>0</v>
      </c>
      <c r="R68" s="2" t="b">
        <f>IF(OR('Anagrafica Progetto'!$H$77="",'Anagrafica Progetto'!$H$80=""),FALSE,IF(AND(B68&gt;=YEAR('Anagrafica Progetto'!$H$77),B68&lt;YEAR('Anagrafica Progetto'!$H$80)),FALSE,TRUE))</f>
        <v>0</v>
      </c>
    </row>
    <row r="69" spans="2:18" ht="15" customHeight="1" x14ac:dyDescent="0.2">
      <c r="B69" s="225">
        <v>2017</v>
      </c>
      <c r="C69" s="226"/>
      <c r="D69" s="227"/>
      <c r="E69" s="265"/>
      <c r="F69" s="265"/>
      <c r="G69" s="265"/>
      <c r="H69" s="265"/>
      <c r="I69" s="265"/>
      <c r="J69" s="265"/>
      <c r="K69" s="265"/>
      <c r="L69" s="265"/>
      <c r="M69" s="265"/>
      <c r="Q69" s="2" t="b">
        <f>IF(AND(R69=FALSE,'Anagrafica Progetto'!$Q$84=1),FALSE,TRUE)</f>
        <v>0</v>
      </c>
      <c r="R69" s="2" t="b">
        <f>IF(OR('Anagrafica Progetto'!$H$77="",'Anagrafica Progetto'!$H$80=""),FALSE,IF(AND(B69&gt;=YEAR('Anagrafica Progetto'!$H$77),B69&lt;YEAR('Anagrafica Progetto'!$H$80)),FALSE,TRUE))</f>
        <v>0</v>
      </c>
    </row>
    <row r="70" spans="2:18" ht="15" customHeight="1" x14ac:dyDescent="0.2">
      <c r="B70" s="225">
        <v>2018</v>
      </c>
      <c r="C70" s="226"/>
      <c r="D70" s="227"/>
      <c r="E70" s="265"/>
      <c r="F70" s="265"/>
      <c r="G70" s="265"/>
      <c r="H70" s="265"/>
      <c r="I70" s="265"/>
      <c r="J70" s="265"/>
      <c r="K70" s="265"/>
      <c r="L70" s="265"/>
      <c r="M70" s="265"/>
      <c r="Q70" s="2" t="b">
        <f>IF(AND(R70=FALSE,'Anagrafica Progetto'!$Q$84=1),FALSE,TRUE)</f>
        <v>0</v>
      </c>
      <c r="R70" s="2" t="b">
        <f>IF(OR('Anagrafica Progetto'!$H$77="",'Anagrafica Progetto'!$H$80=""),FALSE,IF(AND(B70&gt;=YEAR('Anagrafica Progetto'!$H$77),B70&lt;YEAR('Anagrafica Progetto'!$H$80)),FALSE,TRUE))</f>
        <v>0</v>
      </c>
    </row>
    <row r="71" spans="2:18" ht="15" customHeight="1" x14ac:dyDescent="0.2">
      <c r="B71" s="225">
        <v>2019</v>
      </c>
      <c r="C71" s="226"/>
      <c r="D71" s="227"/>
      <c r="E71" s="265"/>
      <c r="F71" s="265"/>
      <c r="G71" s="265"/>
      <c r="H71" s="265"/>
      <c r="I71" s="265"/>
      <c r="J71" s="265"/>
      <c r="K71" s="265"/>
      <c r="L71" s="265"/>
      <c r="M71" s="265"/>
      <c r="Q71" s="2" t="b">
        <f>IF(AND(R71=FALSE,'Anagrafica Progetto'!$Q$84=1),FALSE,TRUE)</f>
        <v>0</v>
      </c>
      <c r="R71" s="2" t="b">
        <f>IF(OR('Anagrafica Progetto'!$H$77="",'Anagrafica Progetto'!$H$80=""),FALSE,IF(AND(B71&gt;=YEAR('Anagrafica Progetto'!$H$77),B71&lt;YEAR('Anagrafica Progetto'!$H$80)),FALSE,TRUE))</f>
        <v>0</v>
      </c>
    </row>
    <row r="72" spans="2:18" ht="15" customHeight="1" x14ac:dyDescent="0.2">
      <c r="B72" s="225">
        <v>2020</v>
      </c>
      <c r="C72" s="226"/>
      <c r="D72" s="227"/>
      <c r="E72" s="265"/>
      <c r="F72" s="265"/>
      <c r="G72" s="265"/>
      <c r="H72" s="265"/>
      <c r="I72" s="265"/>
      <c r="J72" s="265"/>
      <c r="K72" s="265"/>
      <c r="L72" s="265"/>
      <c r="M72" s="265"/>
      <c r="Q72" s="2" t="b">
        <f>IF(AND(R72=FALSE,'Anagrafica Progetto'!$Q$84=1),FALSE,TRUE)</f>
        <v>0</v>
      </c>
      <c r="R72" s="2" t="b">
        <f>IF(OR('Anagrafica Progetto'!$H$77="",'Anagrafica Progetto'!$H$80=""),FALSE,IF(AND(B72&gt;=YEAR('Anagrafica Progetto'!$H$77),B72&lt;YEAR('Anagrafica Progetto'!$H$80)),FALSE,TRUE))</f>
        <v>0</v>
      </c>
    </row>
    <row r="73" spans="2:18" ht="15" customHeight="1" x14ac:dyDescent="0.2">
      <c r="B73" s="225">
        <v>2021</v>
      </c>
      <c r="C73" s="226"/>
      <c r="D73" s="227"/>
      <c r="E73" s="265"/>
      <c r="F73" s="265"/>
      <c r="G73" s="265"/>
      <c r="H73" s="265"/>
      <c r="I73" s="265"/>
      <c r="J73" s="265"/>
      <c r="K73" s="265"/>
      <c r="L73" s="265"/>
      <c r="M73" s="265"/>
      <c r="Q73" s="2" t="b">
        <f>IF(AND(R73=FALSE,'Anagrafica Progetto'!$Q$84=1),FALSE,TRUE)</f>
        <v>0</v>
      </c>
      <c r="R73" s="2" t="b">
        <f>IF(OR('Anagrafica Progetto'!$H$77="",'Anagrafica Progetto'!$H$80=""),FALSE,IF(AND(B73&gt;=YEAR('Anagrafica Progetto'!$H$77),B73&lt;YEAR('Anagrafica Progetto'!$H$80)),FALSE,TRUE))</f>
        <v>0</v>
      </c>
    </row>
    <row r="74" spans="2:18" ht="15" customHeight="1" x14ac:dyDescent="0.2">
      <c r="B74" s="225">
        <v>2022</v>
      </c>
      <c r="C74" s="226"/>
      <c r="D74" s="227"/>
      <c r="E74" s="265"/>
      <c r="F74" s="265"/>
      <c r="G74" s="265"/>
      <c r="H74" s="265"/>
      <c r="I74" s="265"/>
      <c r="J74" s="265"/>
      <c r="K74" s="265"/>
      <c r="L74" s="265"/>
      <c r="M74" s="265"/>
      <c r="Q74" s="2" t="b">
        <f>IF(AND(R74=FALSE,'Anagrafica Progetto'!$Q$84=1),FALSE,TRUE)</f>
        <v>0</v>
      </c>
      <c r="R74" s="2" t="b">
        <f>IF(OR('Anagrafica Progetto'!$H$77="",'Anagrafica Progetto'!$H$80=""),FALSE,IF(AND(B74&gt;=YEAR('Anagrafica Progetto'!$H$77),B74&lt;YEAR('Anagrafica Progetto'!$H$80)),FALSE,TRUE))</f>
        <v>0</v>
      </c>
    </row>
    <row r="75" spans="2:18" ht="15" customHeight="1" x14ac:dyDescent="0.2">
      <c r="B75" s="225" t="s">
        <v>387</v>
      </c>
      <c r="C75" s="226"/>
      <c r="D75" s="227"/>
      <c r="E75" s="265"/>
      <c r="F75" s="265"/>
      <c r="G75" s="265"/>
      <c r="H75" s="265"/>
      <c r="I75" s="265"/>
      <c r="J75" s="265"/>
      <c r="K75" s="265"/>
      <c r="L75" s="265"/>
      <c r="M75" s="265"/>
      <c r="Q75" s="2" t="b">
        <f>IF('Anagrafica Progetto'!$Q$84=1,FALSE,TRUE)</f>
        <v>0</v>
      </c>
    </row>
    <row r="76" spans="2:18" ht="15" customHeight="1" x14ac:dyDescent="0.2">
      <c r="Q76" s="2" t="b">
        <f>IF('Anagrafica Progetto'!$Q$84=1,FALSE,TRUE)</f>
        <v>0</v>
      </c>
    </row>
    <row r="77" spans="2:18" ht="135" customHeight="1" x14ac:dyDescent="0.2">
      <c r="B77" s="98" t="s">
        <v>575</v>
      </c>
      <c r="C77" s="99"/>
      <c r="D77" s="99"/>
      <c r="E77" s="99"/>
      <c r="F77" s="99"/>
      <c r="G77" s="99"/>
      <c r="H77" s="99"/>
      <c r="I77" s="99"/>
      <c r="J77" s="99"/>
      <c r="K77" s="99"/>
      <c r="L77" s="99"/>
      <c r="M77" s="100"/>
      <c r="Q77" s="2" t="b">
        <f>IF('Anagrafica Progetto'!$Q$84=1,FALSE,TRUE)</f>
        <v>0</v>
      </c>
    </row>
    <row r="78" spans="2:18" ht="15" customHeight="1" x14ac:dyDescent="0.2">
      <c r="Q78" s="2" t="b">
        <f>IF('Anagrafica Progetto'!$Q$84=1,FALSE,TRUE)</f>
        <v>0</v>
      </c>
    </row>
    <row r="79" spans="2:18" ht="15" customHeight="1" x14ac:dyDescent="0.2">
      <c r="Q79" s="2" t="b">
        <f>IF('Anagrafica Progetto'!$Q$84=1,FALSE,TRUE)</f>
        <v>0</v>
      </c>
    </row>
    <row r="80" spans="2:18" ht="15" customHeight="1" x14ac:dyDescent="0.2">
      <c r="B80" s="177" t="s">
        <v>395</v>
      </c>
      <c r="C80" s="177"/>
      <c r="D80" s="177"/>
      <c r="E80" s="177"/>
      <c r="F80" s="177"/>
      <c r="G80" s="177"/>
      <c r="H80" s="177"/>
      <c r="I80" s="177"/>
      <c r="J80" s="177"/>
      <c r="K80" s="177"/>
      <c r="L80" s="177"/>
      <c r="M80" s="177"/>
      <c r="Q80" s="2" t="b">
        <f>IF(AND('Anagrafica Progetto'!$Q$84=2,'Anagrafica Progetto'!$Q$89),FALSE,TRUE)</f>
        <v>1</v>
      </c>
    </row>
    <row r="81" spans="2:18" ht="15" customHeight="1" x14ac:dyDescent="0.2">
      <c r="B81" s="231"/>
      <c r="C81" s="231"/>
      <c r="D81" s="231"/>
      <c r="E81" s="231" t="s">
        <v>379</v>
      </c>
      <c r="F81" s="231"/>
      <c r="G81" s="231"/>
      <c r="H81" s="231" t="s">
        <v>380</v>
      </c>
      <c r="I81" s="231"/>
      <c r="J81" s="231"/>
      <c r="K81" s="231" t="s">
        <v>381</v>
      </c>
      <c r="L81" s="231"/>
      <c r="M81" s="231"/>
      <c r="Q81" s="2" t="b">
        <f>IF(AND('Anagrafica Progetto'!$Q$84=2,'Anagrafica Progetto'!$Q$89),FALSE,TRUE)</f>
        <v>1</v>
      </c>
    </row>
    <row r="82" spans="2:18" ht="67.5" customHeight="1" x14ac:dyDescent="0.2">
      <c r="B82" s="225" t="s">
        <v>382</v>
      </c>
      <c r="C82" s="226"/>
      <c r="D82" s="227"/>
      <c r="E82" s="267" t="str">
        <f ca="1">IFERROR(IF(INDIRECT(ADDRESS(ROW($B$7)+$R$8,2))="","Inserire il nome della realizzazione nella tabella precedente",INDIRECT(ADDRESS(ROW($B$7)+$R$8,2))),"")</f>
        <v xml:space="preserve">Applicativi e sistemi informativi realizzati </v>
      </c>
      <c r="F82" s="267"/>
      <c r="G82" s="267"/>
      <c r="H82" s="267" t="str">
        <f ca="1">IFERROR(IF(INDIRECT(ADDRESS(ROW($E$7)+$R$9,2))="","Inserire il nome della realizzazione nella tabella precedente",INDIRECT(ADDRESS(ROW($E$7)+$R$9,2))),"")</f>
        <v/>
      </c>
      <c r="I82" s="267"/>
      <c r="J82" s="267"/>
      <c r="K82" s="267" t="str">
        <f ca="1">IFERROR(IF(INDIRECT(ADDRESS(ROW($H$7)+$R$10,2))="","Inserire il nome della realizzazione nella tabella precedente",INDIRECT(ADDRESS(ROW($H$7)+$R$10,2))),"")</f>
        <v/>
      </c>
      <c r="L82" s="267"/>
      <c r="M82" s="267"/>
      <c r="Q82" s="2" t="b">
        <f>IF(AND('Anagrafica Progetto'!$Q$84=2,'Anagrafica Progetto'!$Q$89),FALSE,TRUE)</f>
        <v>1</v>
      </c>
    </row>
    <row r="83" spans="2:18" ht="15" customHeight="1" x14ac:dyDescent="0.2">
      <c r="B83" s="225" t="s">
        <v>421</v>
      </c>
      <c r="C83" s="226"/>
      <c r="D83" s="227"/>
      <c r="E83" s="267" t="str">
        <f ca="1">IF(E82="","",VLOOKUP(E82,$S$8:$U$35,3,0))</f>
        <v>11OUT</v>
      </c>
      <c r="F83" s="267"/>
      <c r="G83" s="267"/>
      <c r="H83" s="267" t="str">
        <f ca="1">IF(H82="","",VLOOKUP(H82,$S$8:$U$35,3,0))</f>
        <v/>
      </c>
      <c r="I83" s="267"/>
      <c r="J83" s="267"/>
      <c r="K83" s="267" t="str">
        <f ca="1">IF(K82="","",VLOOKUP(K82,$S$8:$U$35,3,0))</f>
        <v/>
      </c>
      <c r="L83" s="267"/>
      <c r="M83" s="267"/>
      <c r="Q83" s="2" t="b">
        <f>IF(AND('Anagrafica Progetto'!$Q$84=2,'Anagrafica Progetto'!$Q$89),FALSE,TRUE)</f>
        <v>1</v>
      </c>
    </row>
    <row r="84" spans="2:18" ht="82.5" customHeight="1" x14ac:dyDescent="0.2">
      <c r="B84" s="225" t="s">
        <v>383</v>
      </c>
      <c r="C84" s="226"/>
      <c r="D84" s="227"/>
      <c r="E84" s="267" t="str">
        <f ca="1">IF(E82="","",VLOOKUP(E82,$S$8:$U$35,2,0))</f>
        <v>Numero di applicativi e sistemi informativi realizzati</v>
      </c>
      <c r="F84" s="267"/>
      <c r="G84" s="267"/>
      <c r="H84" s="267" t="str">
        <f ca="1">IF(H82="","",VLOOKUP(H82,$S$8:$U$35,2,0))</f>
        <v/>
      </c>
      <c r="I84" s="267"/>
      <c r="J84" s="267"/>
      <c r="K84" s="267" t="str">
        <f ca="1">IF(K82="","",VLOOKUP(K82,$S$8:$U$35,2,0))</f>
        <v/>
      </c>
      <c r="L84" s="267"/>
      <c r="M84" s="267"/>
      <c r="Q84" s="2" t="b">
        <f>IF(AND('Anagrafica Progetto'!$Q$84=2,'Anagrafica Progetto'!$Q$89),FALSE,TRUE)</f>
        <v>1</v>
      </c>
    </row>
    <row r="85" spans="2:18" ht="15.75" customHeight="1" x14ac:dyDescent="0.2">
      <c r="B85" s="225" t="s">
        <v>384</v>
      </c>
      <c r="C85" s="226"/>
      <c r="D85" s="227"/>
      <c r="E85" s="274" t="str">
        <f ca="1">IF(E82="","","Numero")</f>
        <v>Numero</v>
      </c>
      <c r="F85" s="275"/>
      <c r="G85" s="276"/>
      <c r="H85" s="274" t="str">
        <f ca="1">IF(H82="","","Numero")</f>
        <v/>
      </c>
      <c r="I85" s="275"/>
      <c r="J85" s="276"/>
      <c r="K85" s="274" t="str">
        <f ca="1">IF(K82="","","Numero")</f>
        <v/>
      </c>
      <c r="L85" s="275"/>
      <c r="M85" s="276"/>
      <c r="Q85" s="2" t="b">
        <f>IF(AND('Anagrafica Progetto'!$Q$84=2,'Anagrafica Progetto'!$Q$89),FALSE,TRUE)</f>
        <v>1</v>
      </c>
    </row>
    <row r="86" spans="2:18" ht="30" customHeight="1" x14ac:dyDescent="0.2">
      <c r="B86" s="225" t="s">
        <v>385</v>
      </c>
      <c r="C86" s="226"/>
      <c r="D86" s="227"/>
      <c r="E86" s="266"/>
      <c r="F86" s="266"/>
      <c r="G86" s="266"/>
      <c r="H86" s="266"/>
      <c r="I86" s="266"/>
      <c r="J86" s="266"/>
      <c r="K86" s="266"/>
      <c r="L86" s="266"/>
      <c r="M86" s="266"/>
      <c r="Q86" s="2" t="b">
        <f>IF(AND('Anagrafica Progetto'!$Q$84=2,'Anagrafica Progetto'!$Q$89),FALSE,TRUE)</f>
        <v>1</v>
      </c>
    </row>
    <row r="87" spans="2:18" ht="15" customHeight="1" x14ac:dyDescent="0.2">
      <c r="B87" s="225" t="s">
        <v>396</v>
      </c>
      <c r="C87" s="226"/>
      <c r="D87" s="227"/>
      <c r="E87" s="267" t="str">
        <f ca="1">IF(E82="","","Più sviluppate")</f>
        <v>Più sviluppate</v>
      </c>
      <c r="F87" s="267"/>
      <c r="G87" s="267"/>
      <c r="H87" s="267" t="str">
        <f ca="1">IF(H82="","","Più sviluppate")</f>
        <v/>
      </c>
      <c r="I87" s="267"/>
      <c r="J87" s="267"/>
      <c r="K87" s="267" t="str">
        <f ca="1">IF(K82="","","Più sviluppate")</f>
        <v/>
      </c>
      <c r="L87" s="267"/>
      <c r="M87" s="267"/>
      <c r="Q87" s="2" t="b">
        <f>IF(AND('Anagrafica Progetto'!$Q$84=2,'Anagrafica Progetto'!$Q$89),FALSE,TRUE)</f>
        <v>1</v>
      </c>
    </row>
    <row r="88" spans="2:18" ht="15" customHeight="1" x14ac:dyDescent="0.2">
      <c r="B88" s="225" t="s">
        <v>386</v>
      </c>
      <c r="C88" s="226"/>
      <c r="D88" s="227"/>
      <c r="E88" s="277"/>
      <c r="F88" s="266"/>
      <c r="G88" s="266"/>
      <c r="H88" s="266"/>
      <c r="I88" s="266"/>
      <c r="J88" s="266"/>
      <c r="K88" s="266"/>
      <c r="L88" s="266"/>
      <c r="M88" s="266"/>
      <c r="Q88" s="2" t="b">
        <f>IF(AND('Anagrafica Progetto'!$Q$84=2,'Anagrafica Progetto'!$Q$89),FALSE,TRUE)</f>
        <v>1</v>
      </c>
    </row>
    <row r="89" spans="2:18" ht="15" customHeight="1" x14ac:dyDescent="0.2">
      <c r="B89" s="225">
        <v>2015</v>
      </c>
      <c r="C89" s="226"/>
      <c r="D89" s="227"/>
      <c r="E89" s="277"/>
      <c r="F89" s="266"/>
      <c r="G89" s="266"/>
      <c r="H89" s="266"/>
      <c r="I89" s="266"/>
      <c r="J89" s="266"/>
      <c r="K89" s="266"/>
      <c r="L89" s="266"/>
      <c r="M89" s="266"/>
      <c r="Q89" s="2" t="b">
        <f>IF(AND('Anagrafica Progetto'!$Q$84=2,'Anagrafica Progetto'!$Q$89,R89=FALSE),FALSE,TRUE)</f>
        <v>1</v>
      </c>
      <c r="R89" s="2" t="b">
        <f>IF(OR('Anagrafica Progetto'!$H$77="",'Anagrafica Progetto'!$H$80=""),FALSE,IF(AND(B89&gt;=YEAR('Anagrafica Progetto'!$H$77),B89&lt;YEAR('Anagrafica Progetto'!$H$80)),FALSE,TRUE))</f>
        <v>1</v>
      </c>
    </row>
    <row r="90" spans="2:18" ht="15" customHeight="1" x14ac:dyDescent="0.2">
      <c r="B90" s="225">
        <v>2016</v>
      </c>
      <c r="C90" s="226"/>
      <c r="D90" s="227"/>
      <c r="E90" s="266"/>
      <c r="F90" s="266"/>
      <c r="G90" s="266"/>
      <c r="H90" s="266"/>
      <c r="I90" s="266"/>
      <c r="J90" s="266"/>
      <c r="K90" s="266"/>
      <c r="L90" s="266"/>
      <c r="M90" s="266"/>
      <c r="Q90" s="2" t="b">
        <f>IF(AND('Anagrafica Progetto'!$Q$84=2,'Anagrafica Progetto'!$Q$89,R90=FALSE),FALSE,TRUE)</f>
        <v>1</v>
      </c>
      <c r="R90" s="2" t="b">
        <f>IF(OR('Anagrafica Progetto'!$H$77="",'Anagrafica Progetto'!$H$80=""),FALSE,IF(AND(B90&gt;=YEAR('Anagrafica Progetto'!$H$77),B90&lt;YEAR('Anagrafica Progetto'!$H$80)),FALSE,TRUE))</f>
        <v>0</v>
      </c>
    </row>
    <row r="91" spans="2:18" ht="15" customHeight="1" x14ac:dyDescent="0.2">
      <c r="B91" s="225">
        <v>2017</v>
      </c>
      <c r="C91" s="226"/>
      <c r="D91" s="227"/>
      <c r="E91" s="266"/>
      <c r="F91" s="266"/>
      <c r="G91" s="266"/>
      <c r="H91" s="266"/>
      <c r="I91" s="266"/>
      <c r="J91" s="266"/>
      <c r="K91" s="266"/>
      <c r="L91" s="266"/>
      <c r="M91" s="266"/>
      <c r="Q91" s="2" t="b">
        <f>IF(AND('Anagrafica Progetto'!$Q$84=2,'Anagrafica Progetto'!$Q$89,R91=FALSE),FALSE,TRUE)</f>
        <v>1</v>
      </c>
      <c r="R91" s="2" t="b">
        <f>IF(OR('Anagrafica Progetto'!$H$77="",'Anagrafica Progetto'!$H$80=""),FALSE,IF(AND(B91&gt;=YEAR('Anagrafica Progetto'!$H$77),B91&lt;YEAR('Anagrafica Progetto'!$H$80)),FALSE,TRUE))</f>
        <v>0</v>
      </c>
    </row>
    <row r="92" spans="2:18" ht="15" customHeight="1" x14ac:dyDescent="0.2">
      <c r="B92" s="225">
        <v>2018</v>
      </c>
      <c r="C92" s="226"/>
      <c r="D92" s="227"/>
      <c r="E92" s="266"/>
      <c r="F92" s="266"/>
      <c r="G92" s="266"/>
      <c r="H92" s="266"/>
      <c r="I92" s="266"/>
      <c r="J92" s="266"/>
      <c r="K92" s="266"/>
      <c r="L92" s="266"/>
      <c r="M92" s="266"/>
      <c r="Q92" s="2" t="b">
        <f>IF(AND('Anagrafica Progetto'!$Q$84=2,'Anagrafica Progetto'!$Q$89,R92=FALSE),FALSE,TRUE)</f>
        <v>1</v>
      </c>
      <c r="R92" s="2" t="b">
        <f>IF(OR('Anagrafica Progetto'!$H$77="",'Anagrafica Progetto'!$H$80=""),FALSE,IF(AND(B92&gt;=YEAR('Anagrafica Progetto'!$H$77),B92&lt;YEAR('Anagrafica Progetto'!$H$80)),FALSE,TRUE))</f>
        <v>0</v>
      </c>
    </row>
    <row r="93" spans="2:18" ht="15" customHeight="1" x14ac:dyDescent="0.2">
      <c r="B93" s="225">
        <v>2019</v>
      </c>
      <c r="C93" s="226"/>
      <c r="D93" s="227"/>
      <c r="E93" s="266"/>
      <c r="F93" s="266"/>
      <c r="G93" s="266"/>
      <c r="H93" s="266"/>
      <c r="I93" s="266"/>
      <c r="J93" s="266"/>
      <c r="K93" s="266"/>
      <c r="L93" s="266"/>
      <c r="M93" s="266"/>
      <c r="Q93" s="2" t="b">
        <f>IF(AND('Anagrafica Progetto'!$Q$84=2,'Anagrafica Progetto'!$Q$89,R93=FALSE),FALSE,TRUE)</f>
        <v>1</v>
      </c>
      <c r="R93" s="2" t="b">
        <f>IF(OR('Anagrafica Progetto'!$H$77="",'Anagrafica Progetto'!$H$80=""),FALSE,IF(AND(B93&gt;=YEAR('Anagrafica Progetto'!$H$77),B93&lt;YEAR('Anagrafica Progetto'!$H$80)),FALSE,TRUE))</f>
        <v>0</v>
      </c>
    </row>
    <row r="94" spans="2:18" ht="15" customHeight="1" x14ac:dyDescent="0.2">
      <c r="B94" s="225">
        <v>2020</v>
      </c>
      <c r="C94" s="226"/>
      <c r="D94" s="227"/>
      <c r="E94" s="266"/>
      <c r="F94" s="266"/>
      <c r="G94" s="266"/>
      <c r="H94" s="266"/>
      <c r="I94" s="266"/>
      <c r="J94" s="266"/>
      <c r="K94" s="266"/>
      <c r="L94" s="266"/>
      <c r="M94" s="266"/>
      <c r="Q94" s="2" t="b">
        <f>IF(AND('Anagrafica Progetto'!$Q$84=2,'Anagrafica Progetto'!$Q$89,R94=FALSE),FALSE,TRUE)</f>
        <v>1</v>
      </c>
      <c r="R94" s="2" t="b">
        <f>IF(OR('Anagrafica Progetto'!$H$77="",'Anagrafica Progetto'!$H$80=""),FALSE,IF(AND(B94&gt;=YEAR('Anagrafica Progetto'!$H$77),B94&lt;YEAR('Anagrafica Progetto'!$H$80)),FALSE,TRUE))</f>
        <v>0</v>
      </c>
    </row>
    <row r="95" spans="2:18" ht="15" customHeight="1" x14ac:dyDescent="0.2">
      <c r="B95" s="225">
        <v>2021</v>
      </c>
      <c r="C95" s="226"/>
      <c r="D95" s="227"/>
      <c r="E95" s="266"/>
      <c r="F95" s="266"/>
      <c r="G95" s="266"/>
      <c r="H95" s="266"/>
      <c r="I95" s="266"/>
      <c r="J95" s="266"/>
      <c r="K95" s="266"/>
      <c r="L95" s="266"/>
      <c r="M95" s="266"/>
      <c r="Q95" s="2" t="b">
        <f>IF(AND('Anagrafica Progetto'!$Q$84=2,'Anagrafica Progetto'!$Q$89,R95=FALSE),FALSE,TRUE)</f>
        <v>1</v>
      </c>
      <c r="R95" s="2" t="b">
        <f>IF(OR('Anagrafica Progetto'!$H$77="",'Anagrafica Progetto'!$H$80=""),FALSE,IF(AND(B95&gt;=YEAR('Anagrafica Progetto'!$H$77),B95&lt;YEAR('Anagrafica Progetto'!$H$80)),FALSE,TRUE))</f>
        <v>0</v>
      </c>
    </row>
    <row r="96" spans="2:18" ht="15" customHeight="1" x14ac:dyDescent="0.2">
      <c r="B96" s="225">
        <v>2022</v>
      </c>
      <c r="C96" s="226"/>
      <c r="D96" s="227"/>
      <c r="E96" s="266"/>
      <c r="F96" s="266"/>
      <c r="G96" s="266"/>
      <c r="H96" s="266"/>
      <c r="I96" s="266"/>
      <c r="J96" s="266"/>
      <c r="K96" s="266"/>
      <c r="L96" s="266"/>
      <c r="M96" s="266"/>
      <c r="Q96" s="2" t="b">
        <f>IF(AND('Anagrafica Progetto'!$Q$84=2,'Anagrafica Progetto'!$Q$89,R96=FALSE),FALSE,TRUE)</f>
        <v>1</v>
      </c>
      <c r="R96" s="2" t="b">
        <f>IF(OR('Anagrafica Progetto'!$H$77="",'Anagrafica Progetto'!$H$80=""),FALSE,IF(AND(B96&gt;=YEAR('Anagrafica Progetto'!$H$77),B96&lt;YEAR('Anagrafica Progetto'!$H$80)),FALSE,TRUE))</f>
        <v>0</v>
      </c>
    </row>
    <row r="97" spans="2:18" ht="15" customHeight="1" x14ac:dyDescent="0.2">
      <c r="B97" s="225" t="s">
        <v>387</v>
      </c>
      <c r="C97" s="226"/>
      <c r="D97" s="227"/>
      <c r="E97" s="266"/>
      <c r="F97" s="266"/>
      <c r="G97" s="266"/>
      <c r="H97" s="266"/>
      <c r="I97" s="266"/>
      <c r="J97" s="266"/>
      <c r="K97" s="266"/>
      <c r="L97" s="266"/>
      <c r="M97" s="266"/>
      <c r="Q97" s="2" t="b">
        <f>IF(AND('Anagrafica Progetto'!$Q$84=2,'Anagrafica Progetto'!$Q$89),FALSE,TRUE)</f>
        <v>1</v>
      </c>
    </row>
    <row r="98" spans="2:18" ht="15" customHeight="1" x14ac:dyDescent="0.2">
      <c r="Q98" s="2" t="b">
        <f>IF(AND('Anagrafica Progetto'!$Q$84=2,'Anagrafica Progetto'!$Q$89),FALSE,TRUE)</f>
        <v>1</v>
      </c>
    </row>
    <row r="99" spans="2:18" ht="15" customHeight="1" x14ac:dyDescent="0.2">
      <c r="B99" s="177" t="s">
        <v>395</v>
      </c>
      <c r="C99" s="177"/>
      <c r="D99" s="177"/>
      <c r="E99" s="177"/>
      <c r="F99" s="177"/>
      <c r="G99" s="177"/>
      <c r="H99" s="177"/>
      <c r="I99" s="177"/>
      <c r="J99" s="177"/>
      <c r="K99" s="177"/>
      <c r="L99" s="177"/>
      <c r="M99" s="177"/>
      <c r="Q99" s="2" t="b">
        <f>IF(AND('Anagrafica Progetto'!$Q$84=2,'Anagrafica Progetto'!$Q$89),FALSE,TRUE)</f>
        <v>1</v>
      </c>
    </row>
    <row r="100" spans="2:18" ht="15" customHeight="1" x14ac:dyDescent="0.2">
      <c r="B100" s="231"/>
      <c r="C100" s="231"/>
      <c r="D100" s="231"/>
      <c r="E100" s="231" t="s">
        <v>405</v>
      </c>
      <c r="F100" s="231"/>
      <c r="G100" s="231"/>
      <c r="H100" s="231" t="s">
        <v>406</v>
      </c>
      <c r="I100" s="231"/>
      <c r="J100" s="231"/>
      <c r="K100" s="231" t="s">
        <v>407</v>
      </c>
      <c r="L100" s="231"/>
      <c r="M100" s="231"/>
      <c r="Q100" s="2" t="b">
        <f>IF(AND('Anagrafica Progetto'!$Q$84=2,'Anagrafica Progetto'!$Q$89),FALSE,TRUE)</f>
        <v>1</v>
      </c>
    </row>
    <row r="101" spans="2:18" ht="67.5" customHeight="1" x14ac:dyDescent="0.2">
      <c r="B101" s="225" t="s">
        <v>382</v>
      </c>
      <c r="C101" s="226"/>
      <c r="D101" s="227"/>
      <c r="E101" s="267" t="str">
        <f ca="1">IFERROR(IF(INDIRECT(ADDRESS(ROW($B$7)+$R$11,2))="","Inserire il nome della realizzazione nella tabella precedente",INDIRECT(ADDRESS(ROW($B$7)+$R$11,2))),"")</f>
        <v/>
      </c>
      <c r="F101" s="267"/>
      <c r="G101" s="267"/>
      <c r="H101" s="267" t="str">
        <f ca="1">IFERROR(IF(INDIRECT(ADDRESS(ROW($E$7)+$R$12,2))="","Inserire il nome della realizzazione nella tabella precedente",INDIRECT(ADDRESS(ROW($E$7)+$R$12,2))),"")</f>
        <v/>
      </c>
      <c r="I101" s="267"/>
      <c r="J101" s="267"/>
      <c r="K101" s="267" t="str">
        <f ca="1">IFERROR(IF(INDIRECT(ADDRESS(ROW($H$7)+$R$13,2))="","Inserire il nome della realizzazione nella tabella precedente",INDIRECT(ADDRESS(ROW($H$7)+$R$13,2))),"")</f>
        <v/>
      </c>
      <c r="L101" s="267"/>
      <c r="M101" s="267"/>
      <c r="Q101" s="2" t="b">
        <f>IF(AND('Anagrafica Progetto'!$Q$84=2,'Anagrafica Progetto'!$Q$89),FALSE,TRUE)</f>
        <v>1</v>
      </c>
    </row>
    <row r="102" spans="2:18" ht="15" customHeight="1" x14ac:dyDescent="0.2">
      <c r="B102" s="225" t="s">
        <v>421</v>
      </c>
      <c r="C102" s="226"/>
      <c r="D102" s="227"/>
      <c r="E102" s="267" t="str">
        <f ca="1">IF(E101="","",VLOOKUP(E101,$S$8:$U$35,3,0))</f>
        <v/>
      </c>
      <c r="F102" s="267"/>
      <c r="G102" s="267"/>
      <c r="H102" s="267" t="str">
        <f ca="1">IF(H101="","",VLOOKUP(H101,$S$8:$U$35,3,0))</f>
        <v/>
      </c>
      <c r="I102" s="267"/>
      <c r="J102" s="267"/>
      <c r="K102" s="267" t="str">
        <f ca="1">IF(K101="","",VLOOKUP(K101,$S$8:$U$35,3,0))</f>
        <v/>
      </c>
      <c r="L102" s="267"/>
      <c r="M102" s="267"/>
      <c r="Q102" s="2" t="b">
        <f>IF(AND('Anagrafica Progetto'!$Q$84=2,'Anagrafica Progetto'!$Q$89),FALSE,TRUE)</f>
        <v>1</v>
      </c>
    </row>
    <row r="103" spans="2:18" ht="82.5" customHeight="1" x14ac:dyDescent="0.2">
      <c r="B103" s="225" t="s">
        <v>383</v>
      </c>
      <c r="C103" s="226"/>
      <c r="D103" s="227"/>
      <c r="E103" s="267" t="str">
        <f ca="1">IF(E101="","",VLOOKUP(E101,$S$8:$U$35,2,0))</f>
        <v/>
      </c>
      <c r="F103" s="267"/>
      <c r="G103" s="267"/>
      <c r="H103" s="267" t="str">
        <f ca="1">IF(H101="","",VLOOKUP(H101,$S$8:$U$35,2,0))</f>
        <v/>
      </c>
      <c r="I103" s="267"/>
      <c r="J103" s="267"/>
      <c r="K103" s="267" t="str">
        <f ca="1">IF(K101="","",VLOOKUP(K101,$S$8:$U$35,2,0))</f>
        <v/>
      </c>
      <c r="L103" s="267"/>
      <c r="M103" s="267"/>
      <c r="Q103" s="2" t="b">
        <f>IF(AND('Anagrafica Progetto'!$Q$84=2,'Anagrafica Progetto'!$Q$89),FALSE,TRUE)</f>
        <v>1</v>
      </c>
    </row>
    <row r="104" spans="2:18" ht="15.75" customHeight="1" x14ac:dyDescent="0.2">
      <c r="B104" s="225" t="s">
        <v>384</v>
      </c>
      <c r="C104" s="226"/>
      <c r="D104" s="227"/>
      <c r="E104" s="274" t="str">
        <f ca="1">IF(E101="","","Numero")</f>
        <v/>
      </c>
      <c r="F104" s="275"/>
      <c r="G104" s="276"/>
      <c r="H104" s="274" t="str">
        <f ca="1">IF(H101="","","Numero")</f>
        <v/>
      </c>
      <c r="I104" s="275"/>
      <c r="J104" s="276"/>
      <c r="K104" s="274" t="str">
        <f ca="1">IF(K101="","","Numero")</f>
        <v/>
      </c>
      <c r="L104" s="275"/>
      <c r="M104" s="276"/>
      <c r="Q104" s="2" t="b">
        <f>IF(AND('Anagrafica Progetto'!$Q$84=2,'Anagrafica Progetto'!$Q$89),FALSE,TRUE)</f>
        <v>1</v>
      </c>
    </row>
    <row r="105" spans="2:18" ht="30" customHeight="1" x14ac:dyDescent="0.2">
      <c r="B105" s="225" t="s">
        <v>385</v>
      </c>
      <c r="C105" s="226"/>
      <c r="D105" s="227"/>
      <c r="E105" s="266"/>
      <c r="F105" s="266"/>
      <c r="G105" s="266"/>
      <c r="H105" s="266"/>
      <c r="I105" s="266"/>
      <c r="J105" s="266"/>
      <c r="K105" s="266"/>
      <c r="L105" s="266"/>
      <c r="M105" s="266"/>
      <c r="Q105" s="2" t="b">
        <f>IF(AND('Anagrafica Progetto'!$Q$84=2,'Anagrafica Progetto'!$Q$89),FALSE,TRUE)</f>
        <v>1</v>
      </c>
    </row>
    <row r="106" spans="2:18" ht="15" customHeight="1" x14ac:dyDescent="0.2">
      <c r="B106" s="225" t="s">
        <v>396</v>
      </c>
      <c r="C106" s="226"/>
      <c r="D106" s="227"/>
      <c r="E106" s="267" t="str">
        <f ca="1">IF(E101="","","Più sviluppate")</f>
        <v/>
      </c>
      <c r="F106" s="267"/>
      <c r="G106" s="267"/>
      <c r="H106" s="267" t="str">
        <f ca="1">IF(H101="","","Più sviluppate")</f>
        <v/>
      </c>
      <c r="I106" s="267"/>
      <c r="J106" s="267"/>
      <c r="K106" s="267" t="str">
        <f ca="1">IF(K101="","","Più sviluppate")</f>
        <v/>
      </c>
      <c r="L106" s="267"/>
      <c r="M106" s="267"/>
      <c r="Q106" s="2" t="b">
        <f>IF(AND('Anagrafica Progetto'!$Q$84=2,'Anagrafica Progetto'!$Q$89),FALSE,TRUE)</f>
        <v>1</v>
      </c>
    </row>
    <row r="107" spans="2:18" ht="15" customHeight="1" x14ac:dyDescent="0.2">
      <c r="B107" s="225" t="s">
        <v>386</v>
      </c>
      <c r="C107" s="226"/>
      <c r="D107" s="227"/>
      <c r="E107" s="277"/>
      <c r="F107" s="266"/>
      <c r="G107" s="266"/>
      <c r="H107" s="266"/>
      <c r="I107" s="266"/>
      <c r="J107" s="266"/>
      <c r="K107" s="266"/>
      <c r="L107" s="266"/>
      <c r="M107" s="266"/>
      <c r="Q107" s="2" t="b">
        <f>IF(AND('Anagrafica Progetto'!$Q$84=2,'Anagrafica Progetto'!$Q$89),FALSE,TRUE)</f>
        <v>1</v>
      </c>
    </row>
    <row r="108" spans="2:18" ht="15" customHeight="1" x14ac:dyDescent="0.2">
      <c r="B108" s="225">
        <v>2015</v>
      </c>
      <c r="C108" s="226"/>
      <c r="D108" s="227"/>
      <c r="E108" s="277"/>
      <c r="F108" s="266"/>
      <c r="G108" s="266"/>
      <c r="H108" s="266"/>
      <c r="I108" s="266"/>
      <c r="J108" s="266"/>
      <c r="K108" s="266"/>
      <c r="L108" s="266"/>
      <c r="M108" s="266"/>
      <c r="Q108" s="2" t="b">
        <f>IF(AND('Anagrafica Progetto'!$Q$84=2,'Anagrafica Progetto'!$Q$89,R108=FALSE),FALSE,TRUE)</f>
        <v>1</v>
      </c>
      <c r="R108" s="2" t="b">
        <f>IF(OR('Anagrafica Progetto'!$H$77="",'Anagrafica Progetto'!$H$80=""),FALSE,IF(AND(B108&gt;=YEAR('Anagrafica Progetto'!$H$77),B108&lt;YEAR('Anagrafica Progetto'!$H$80)),FALSE,TRUE))</f>
        <v>1</v>
      </c>
    </row>
    <row r="109" spans="2:18" ht="15" customHeight="1" x14ac:dyDescent="0.2">
      <c r="B109" s="225">
        <v>2016</v>
      </c>
      <c r="C109" s="226"/>
      <c r="D109" s="227"/>
      <c r="E109" s="266"/>
      <c r="F109" s="266"/>
      <c r="G109" s="266"/>
      <c r="H109" s="266"/>
      <c r="I109" s="266"/>
      <c r="J109" s="266"/>
      <c r="K109" s="266"/>
      <c r="L109" s="266"/>
      <c r="M109" s="266"/>
      <c r="Q109" s="2" t="b">
        <f>IF(AND('Anagrafica Progetto'!$Q$84=2,'Anagrafica Progetto'!$Q$89,R109=FALSE),FALSE,TRUE)</f>
        <v>1</v>
      </c>
      <c r="R109" s="2" t="b">
        <f>IF(OR('Anagrafica Progetto'!$H$77="",'Anagrafica Progetto'!$H$80=""),FALSE,IF(AND(B109&gt;=YEAR('Anagrafica Progetto'!$H$77),B109&lt;YEAR('Anagrafica Progetto'!$H$80)),FALSE,TRUE))</f>
        <v>0</v>
      </c>
    </row>
    <row r="110" spans="2:18" ht="15" customHeight="1" x14ac:dyDescent="0.2">
      <c r="B110" s="225">
        <v>2017</v>
      </c>
      <c r="C110" s="226"/>
      <c r="D110" s="227"/>
      <c r="E110" s="266"/>
      <c r="F110" s="266"/>
      <c r="G110" s="266"/>
      <c r="H110" s="266"/>
      <c r="I110" s="266"/>
      <c r="J110" s="266"/>
      <c r="K110" s="266"/>
      <c r="L110" s="266"/>
      <c r="M110" s="266"/>
      <c r="Q110" s="2" t="b">
        <f>IF(AND('Anagrafica Progetto'!$Q$84=2,'Anagrafica Progetto'!$Q$89,R110=FALSE),FALSE,TRUE)</f>
        <v>1</v>
      </c>
      <c r="R110" s="2" t="b">
        <f>IF(OR('Anagrafica Progetto'!$H$77="",'Anagrafica Progetto'!$H$80=""),FALSE,IF(AND(B110&gt;=YEAR('Anagrafica Progetto'!$H$77),B110&lt;YEAR('Anagrafica Progetto'!$H$80)),FALSE,TRUE))</f>
        <v>0</v>
      </c>
    </row>
    <row r="111" spans="2:18" ht="15" customHeight="1" x14ac:dyDescent="0.2">
      <c r="B111" s="225">
        <v>2018</v>
      </c>
      <c r="C111" s="226"/>
      <c r="D111" s="227"/>
      <c r="E111" s="266"/>
      <c r="F111" s="266"/>
      <c r="G111" s="266"/>
      <c r="H111" s="266"/>
      <c r="I111" s="266"/>
      <c r="J111" s="266"/>
      <c r="K111" s="266"/>
      <c r="L111" s="266"/>
      <c r="M111" s="266"/>
      <c r="Q111" s="2" t="b">
        <f>IF(AND('Anagrafica Progetto'!$Q$84=2,'Anagrafica Progetto'!$Q$89,R111=FALSE),FALSE,TRUE)</f>
        <v>1</v>
      </c>
      <c r="R111" s="2" t="b">
        <f>IF(OR('Anagrafica Progetto'!$H$77="",'Anagrafica Progetto'!$H$80=""),FALSE,IF(AND(B111&gt;=YEAR('Anagrafica Progetto'!$H$77),B111&lt;YEAR('Anagrafica Progetto'!$H$80)),FALSE,TRUE))</f>
        <v>0</v>
      </c>
    </row>
    <row r="112" spans="2:18" ht="15" customHeight="1" x14ac:dyDescent="0.2">
      <c r="B112" s="225">
        <v>2019</v>
      </c>
      <c r="C112" s="226"/>
      <c r="D112" s="227"/>
      <c r="E112" s="266"/>
      <c r="F112" s="266"/>
      <c r="G112" s="266"/>
      <c r="H112" s="266"/>
      <c r="I112" s="266"/>
      <c r="J112" s="266"/>
      <c r="K112" s="266"/>
      <c r="L112" s="266"/>
      <c r="M112" s="266"/>
      <c r="Q112" s="2" t="b">
        <f>IF(AND('Anagrafica Progetto'!$Q$84=2,'Anagrafica Progetto'!$Q$89,R112=FALSE),FALSE,TRUE)</f>
        <v>1</v>
      </c>
      <c r="R112" s="2" t="b">
        <f>IF(OR('Anagrafica Progetto'!$H$77="",'Anagrafica Progetto'!$H$80=""),FALSE,IF(AND(B112&gt;=YEAR('Anagrafica Progetto'!$H$77),B112&lt;YEAR('Anagrafica Progetto'!$H$80)),FALSE,TRUE))</f>
        <v>0</v>
      </c>
    </row>
    <row r="113" spans="2:18" ht="15" customHeight="1" x14ac:dyDescent="0.2">
      <c r="B113" s="225">
        <v>2020</v>
      </c>
      <c r="C113" s="226"/>
      <c r="D113" s="227"/>
      <c r="E113" s="266"/>
      <c r="F113" s="266"/>
      <c r="G113" s="266"/>
      <c r="H113" s="266"/>
      <c r="I113" s="266"/>
      <c r="J113" s="266"/>
      <c r="K113" s="266"/>
      <c r="L113" s="266"/>
      <c r="M113" s="266"/>
      <c r="Q113" s="2" t="b">
        <f>IF(AND('Anagrafica Progetto'!$Q$84=2,'Anagrafica Progetto'!$Q$89,R113=FALSE),FALSE,TRUE)</f>
        <v>1</v>
      </c>
      <c r="R113" s="2" t="b">
        <f>IF(OR('Anagrafica Progetto'!$H$77="",'Anagrafica Progetto'!$H$80=""),FALSE,IF(AND(B113&gt;=YEAR('Anagrafica Progetto'!$H$77),B113&lt;YEAR('Anagrafica Progetto'!$H$80)),FALSE,TRUE))</f>
        <v>0</v>
      </c>
    </row>
    <row r="114" spans="2:18" ht="15" customHeight="1" x14ac:dyDescent="0.2">
      <c r="B114" s="225">
        <v>2021</v>
      </c>
      <c r="C114" s="226"/>
      <c r="D114" s="227"/>
      <c r="E114" s="266"/>
      <c r="F114" s="266"/>
      <c r="G114" s="266"/>
      <c r="H114" s="266"/>
      <c r="I114" s="266"/>
      <c r="J114" s="266"/>
      <c r="K114" s="266"/>
      <c r="L114" s="266"/>
      <c r="M114" s="266"/>
      <c r="Q114" s="2" t="b">
        <f>IF(AND('Anagrafica Progetto'!$Q$84=2,'Anagrafica Progetto'!$Q$89,R114=FALSE),FALSE,TRUE)</f>
        <v>1</v>
      </c>
      <c r="R114" s="2" t="b">
        <f>IF(OR('Anagrafica Progetto'!$H$77="",'Anagrafica Progetto'!$H$80=""),FALSE,IF(AND(B114&gt;=YEAR('Anagrafica Progetto'!$H$77),B114&lt;YEAR('Anagrafica Progetto'!$H$80)),FALSE,TRUE))</f>
        <v>0</v>
      </c>
    </row>
    <row r="115" spans="2:18" ht="15" customHeight="1" x14ac:dyDescent="0.2">
      <c r="B115" s="225">
        <v>2022</v>
      </c>
      <c r="C115" s="226"/>
      <c r="D115" s="227"/>
      <c r="E115" s="266"/>
      <c r="F115" s="266"/>
      <c r="G115" s="266"/>
      <c r="H115" s="266"/>
      <c r="I115" s="266"/>
      <c r="J115" s="266"/>
      <c r="K115" s="266"/>
      <c r="L115" s="266"/>
      <c r="M115" s="266"/>
      <c r="Q115" s="2" t="b">
        <f>IF(AND('Anagrafica Progetto'!$Q$84=2,'Anagrafica Progetto'!$Q$89,R115=FALSE),FALSE,TRUE)</f>
        <v>1</v>
      </c>
      <c r="R115" s="2" t="b">
        <f>IF(OR('Anagrafica Progetto'!$H$77="",'Anagrafica Progetto'!$H$80=""),FALSE,IF(AND(B115&gt;=YEAR('Anagrafica Progetto'!$H$77),B115&lt;YEAR('Anagrafica Progetto'!$H$80)),FALSE,TRUE))</f>
        <v>0</v>
      </c>
    </row>
    <row r="116" spans="2:18" ht="15" customHeight="1" x14ac:dyDescent="0.2">
      <c r="B116" s="225" t="s">
        <v>387</v>
      </c>
      <c r="C116" s="226"/>
      <c r="D116" s="227"/>
      <c r="E116" s="266"/>
      <c r="F116" s="266"/>
      <c r="G116" s="266"/>
      <c r="H116" s="266"/>
      <c r="I116" s="266"/>
      <c r="J116" s="266"/>
      <c r="K116" s="266"/>
      <c r="L116" s="266"/>
      <c r="M116" s="266"/>
      <c r="Q116" s="2" t="b">
        <f>IF(AND('Anagrafica Progetto'!$Q$84=2,'Anagrafica Progetto'!$Q$89),FALSE,TRUE)</f>
        <v>1</v>
      </c>
    </row>
    <row r="117" spans="2:18" ht="15" customHeight="1" x14ac:dyDescent="0.2">
      <c r="Q117" s="2" t="b">
        <f>IF(AND('Anagrafica Progetto'!$Q$84=2,'Anagrafica Progetto'!$Q$89),FALSE,TRUE)</f>
        <v>1</v>
      </c>
    </row>
    <row r="118" spans="2:18" ht="135" customHeight="1" x14ac:dyDescent="0.2">
      <c r="B118" s="98" t="s">
        <v>575</v>
      </c>
      <c r="C118" s="99"/>
      <c r="D118" s="99"/>
      <c r="E118" s="99"/>
      <c r="F118" s="99"/>
      <c r="G118" s="99"/>
      <c r="H118" s="99"/>
      <c r="I118" s="99"/>
      <c r="J118" s="99"/>
      <c r="K118" s="99"/>
      <c r="L118" s="99"/>
      <c r="M118" s="100"/>
      <c r="Q118" s="2" t="b">
        <f>IF(AND('Anagrafica Progetto'!$Q$84=2,'Anagrafica Progetto'!$Q$89),FALSE,TRUE)</f>
        <v>1</v>
      </c>
    </row>
    <row r="119" spans="2:18" ht="15" customHeight="1" x14ac:dyDescent="0.2">
      <c r="Q119" s="2" t="b">
        <f>IF(AND('Anagrafica Progetto'!$Q$84=2,'Anagrafica Progetto'!$Q$89),FALSE,TRUE)</f>
        <v>1</v>
      </c>
    </row>
    <row r="120" spans="2:18" ht="15" customHeight="1" x14ac:dyDescent="0.2">
      <c r="Q120" s="2" t="b">
        <f>IF(AND('Anagrafica Progetto'!$Q$84=2,'Anagrafica Progetto'!$Q$89),FALSE,TRUE)</f>
        <v>1</v>
      </c>
    </row>
    <row r="121" spans="2:18" ht="15" customHeight="1" x14ac:dyDescent="0.2">
      <c r="B121" s="177" t="s">
        <v>395</v>
      </c>
      <c r="C121" s="177"/>
      <c r="D121" s="177"/>
      <c r="E121" s="177"/>
      <c r="F121" s="177"/>
      <c r="G121" s="177"/>
      <c r="H121" s="177"/>
      <c r="I121" s="177"/>
      <c r="J121" s="177"/>
      <c r="K121" s="177"/>
      <c r="L121" s="177"/>
      <c r="M121" s="177"/>
      <c r="Q121" s="2" t="b">
        <f>IF(AND('Anagrafica Progetto'!$Q$84=2,'Anagrafica Progetto'!$Q$90),FALSE,TRUE)</f>
        <v>1</v>
      </c>
    </row>
    <row r="122" spans="2:18" ht="15" customHeight="1" x14ac:dyDescent="0.2">
      <c r="B122" s="231"/>
      <c r="C122" s="231"/>
      <c r="D122" s="231"/>
      <c r="E122" s="231" t="s">
        <v>379</v>
      </c>
      <c r="F122" s="231"/>
      <c r="G122" s="231"/>
      <c r="H122" s="231" t="s">
        <v>380</v>
      </c>
      <c r="I122" s="231"/>
      <c r="J122" s="231"/>
      <c r="K122" s="231" t="s">
        <v>381</v>
      </c>
      <c r="L122" s="231"/>
      <c r="M122" s="231"/>
      <c r="Q122" s="2" t="b">
        <f>IF(AND('Anagrafica Progetto'!$Q$84=2,'Anagrafica Progetto'!$Q$90),FALSE,TRUE)</f>
        <v>1</v>
      </c>
    </row>
    <row r="123" spans="2:18" ht="67.5" customHeight="1" x14ac:dyDescent="0.2">
      <c r="B123" s="225" t="s">
        <v>382</v>
      </c>
      <c r="C123" s="226"/>
      <c r="D123" s="227"/>
      <c r="E123" s="267" t="str">
        <f ca="1">IFERROR(IF(INDIRECT(ADDRESS(ROW($B$7)+$R$8,2))="","Inserire il nome della realizzazione nella tabella precedente",INDIRECT(ADDRESS(ROW($B$7)+$R$8,2))),"")</f>
        <v xml:space="preserve">Applicativi e sistemi informativi realizzati </v>
      </c>
      <c r="F123" s="267"/>
      <c r="G123" s="267"/>
      <c r="H123" s="267" t="str">
        <f ca="1">IFERROR(IF(INDIRECT(ADDRESS(ROW($E$7)+$R$9,2))="","Inserire il nome della realizzazione nella tabella precedente",INDIRECT(ADDRESS(ROW($E$7)+$R$9,2))),"")</f>
        <v/>
      </c>
      <c r="I123" s="267"/>
      <c r="J123" s="267"/>
      <c r="K123" s="267" t="str">
        <f ca="1">IFERROR(IF(INDIRECT(ADDRESS(ROW($H$7)+$R$10,2))="","Inserire il nome della realizzazione nella tabella precedente",INDIRECT(ADDRESS(ROW($H$7)+$R$10,2))),"")</f>
        <v/>
      </c>
      <c r="L123" s="267"/>
      <c r="M123" s="267"/>
      <c r="Q123" s="2" t="b">
        <f>IF(AND('Anagrafica Progetto'!$Q$84=2,'Anagrafica Progetto'!$Q$90),FALSE,TRUE)</f>
        <v>1</v>
      </c>
    </row>
    <row r="124" spans="2:18" ht="15" customHeight="1" x14ac:dyDescent="0.2">
      <c r="B124" s="225" t="s">
        <v>421</v>
      </c>
      <c r="C124" s="226"/>
      <c r="D124" s="227"/>
      <c r="E124" s="267" t="str">
        <f ca="1">IF(E123="","",VLOOKUP(E123,$S$8:$U$35,3,0))</f>
        <v>11OUT</v>
      </c>
      <c r="F124" s="267"/>
      <c r="G124" s="267"/>
      <c r="H124" s="267" t="str">
        <f ca="1">IF(H123="","",VLOOKUP(H123,$S$8:$U$35,3,0))</f>
        <v/>
      </c>
      <c r="I124" s="267"/>
      <c r="J124" s="267"/>
      <c r="K124" s="267" t="str">
        <f ca="1">IF(K123="","",VLOOKUP(K123,$S$8:$U$35,3,0))</f>
        <v/>
      </c>
      <c r="L124" s="267"/>
      <c r="M124" s="267"/>
      <c r="Q124" s="2" t="b">
        <f>IF(AND('Anagrafica Progetto'!$Q$84=2,'Anagrafica Progetto'!$Q$90),FALSE,TRUE)</f>
        <v>1</v>
      </c>
    </row>
    <row r="125" spans="2:18" ht="82.5" customHeight="1" x14ac:dyDescent="0.2">
      <c r="B125" s="225" t="s">
        <v>383</v>
      </c>
      <c r="C125" s="226"/>
      <c r="D125" s="227"/>
      <c r="E125" s="267" t="str">
        <f ca="1">IF(E123="","",VLOOKUP(E123,$S$8:$U$35,2,0))</f>
        <v>Numero di applicativi e sistemi informativi realizzati</v>
      </c>
      <c r="F125" s="267"/>
      <c r="G125" s="267"/>
      <c r="H125" s="267" t="str">
        <f ca="1">IF(H123="","",VLOOKUP(H123,$S$8:$U$35,2,0))</f>
        <v/>
      </c>
      <c r="I125" s="267"/>
      <c r="J125" s="267"/>
      <c r="K125" s="267" t="str">
        <f ca="1">IF(K123="","",VLOOKUP(K123,$S$8:$U$35,2,0))</f>
        <v/>
      </c>
      <c r="L125" s="267"/>
      <c r="M125" s="267"/>
      <c r="Q125" s="2" t="b">
        <f>IF(AND('Anagrafica Progetto'!$Q$84=2,'Anagrafica Progetto'!$Q$90),FALSE,TRUE)</f>
        <v>1</v>
      </c>
    </row>
    <row r="126" spans="2:18" ht="15.75" customHeight="1" x14ac:dyDescent="0.2">
      <c r="B126" s="225" t="s">
        <v>384</v>
      </c>
      <c r="C126" s="226"/>
      <c r="D126" s="227"/>
      <c r="E126" s="274" t="str">
        <f ca="1">IF(E123="","","Numero")</f>
        <v>Numero</v>
      </c>
      <c r="F126" s="275"/>
      <c r="G126" s="276"/>
      <c r="H126" s="274" t="str">
        <f ca="1">IF(H123="","","Numero")</f>
        <v/>
      </c>
      <c r="I126" s="275"/>
      <c r="J126" s="276"/>
      <c r="K126" s="274" t="str">
        <f ca="1">IF(K123="","","Numero")</f>
        <v/>
      </c>
      <c r="L126" s="275"/>
      <c r="M126" s="276"/>
      <c r="Q126" s="2" t="b">
        <f>IF(AND('Anagrafica Progetto'!$Q$84=2,'Anagrafica Progetto'!$Q$90),FALSE,TRUE)</f>
        <v>1</v>
      </c>
    </row>
    <row r="127" spans="2:18" ht="30" customHeight="1" x14ac:dyDescent="0.2">
      <c r="B127" s="225" t="s">
        <v>385</v>
      </c>
      <c r="C127" s="226"/>
      <c r="D127" s="227"/>
      <c r="E127" s="266"/>
      <c r="F127" s="266"/>
      <c r="G127" s="266"/>
      <c r="H127" s="266"/>
      <c r="I127" s="266"/>
      <c r="J127" s="266"/>
      <c r="K127" s="266"/>
      <c r="L127" s="266"/>
      <c r="M127" s="266"/>
      <c r="Q127" s="2" t="b">
        <f>IF(AND('Anagrafica Progetto'!$Q$84=2,'Anagrafica Progetto'!$Q$90),FALSE,TRUE)</f>
        <v>1</v>
      </c>
    </row>
    <row r="128" spans="2:18" ht="15" customHeight="1" x14ac:dyDescent="0.2">
      <c r="B128" s="225" t="s">
        <v>396</v>
      </c>
      <c r="C128" s="226"/>
      <c r="D128" s="227"/>
      <c r="E128" s="267" t="str">
        <f ca="1">IF(E123="","","In transizione")</f>
        <v>In transizione</v>
      </c>
      <c r="F128" s="267"/>
      <c r="G128" s="267"/>
      <c r="H128" s="267" t="str">
        <f ca="1">IF(H123="","","In transizione")</f>
        <v/>
      </c>
      <c r="I128" s="267"/>
      <c r="J128" s="267"/>
      <c r="K128" s="267" t="str">
        <f ca="1">IF(K123="","","In transizione")</f>
        <v/>
      </c>
      <c r="L128" s="267"/>
      <c r="M128" s="267"/>
      <c r="Q128" s="2" t="b">
        <f>IF(AND('Anagrafica Progetto'!$Q$84=2,'Anagrafica Progetto'!$Q$90),FALSE,TRUE)</f>
        <v>1</v>
      </c>
    </row>
    <row r="129" spans="2:18" ht="15" customHeight="1" x14ac:dyDescent="0.2">
      <c r="B129" s="225" t="s">
        <v>386</v>
      </c>
      <c r="C129" s="226"/>
      <c r="D129" s="227"/>
      <c r="E129" s="277"/>
      <c r="F129" s="266"/>
      <c r="G129" s="266"/>
      <c r="H129" s="266"/>
      <c r="I129" s="266"/>
      <c r="J129" s="266"/>
      <c r="K129" s="266"/>
      <c r="L129" s="266"/>
      <c r="M129" s="266"/>
      <c r="Q129" s="2" t="b">
        <f>IF(AND('Anagrafica Progetto'!$Q$84=2,'Anagrafica Progetto'!$Q$90),FALSE,TRUE)</f>
        <v>1</v>
      </c>
    </row>
    <row r="130" spans="2:18" ht="15" customHeight="1" x14ac:dyDescent="0.2">
      <c r="B130" s="225">
        <v>2015</v>
      </c>
      <c r="C130" s="226"/>
      <c r="D130" s="227"/>
      <c r="E130" s="277"/>
      <c r="F130" s="266"/>
      <c r="G130" s="266"/>
      <c r="H130" s="266"/>
      <c r="I130" s="266"/>
      <c r="J130" s="266"/>
      <c r="K130" s="266"/>
      <c r="L130" s="266"/>
      <c r="M130" s="266"/>
      <c r="Q130" s="2" t="b">
        <f>IF(AND('Anagrafica Progetto'!$Q$84=2,'Anagrafica Progetto'!$Q$90,R130=FALSE),FALSE,TRUE)</f>
        <v>1</v>
      </c>
      <c r="R130" s="2" t="b">
        <f>IF(OR('Anagrafica Progetto'!$H$77="",'Anagrafica Progetto'!$H$80=""),FALSE,IF(AND(B130&gt;=YEAR('Anagrafica Progetto'!$H$77),B130&lt;YEAR('Anagrafica Progetto'!$H$80)),FALSE,TRUE))</f>
        <v>1</v>
      </c>
    </row>
    <row r="131" spans="2:18" ht="15" customHeight="1" x14ac:dyDescent="0.2">
      <c r="B131" s="225">
        <v>2016</v>
      </c>
      <c r="C131" s="226"/>
      <c r="D131" s="227"/>
      <c r="E131" s="266"/>
      <c r="F131" s="266"/>
      <c r="G131" s="266"/>
      <c r="H131" s="266"/>
      <c r="I131" s="266"/>
      <c r="J131" s="266"/>
      <c r="K131" s="266"/>
      <c r="L131" s="266"/>
      <c r="M131" s="266"/>
      <c r="Q131" s="2" t="b">
        <f>IF(AND('Anagrafica Progetto'!$Q$84=2,'Anagrafica Progetto'!$Q$90,R131=FALSE),FALSE,TRUE)</f>
        <v>1</v>
      </c>
      <c r="R131" s="2" t="b">
        <f>IF(OR('Anagrafica Progetto'!$H$77="",'Anagrafica Progetto'!$H$80=""),FALSE,IF(AND(B131&gt;=YEAR('Anagrafica Progetto'!$H$77),B131&lt;YEAR('Anagrafica Progetto'!$H$80)),FALSE,TRUE))</f>
        <v>0</v>
      </c>
    </row>
    <row r="132" spans="2:18" ht="15" customHeight="1" x14ac:dyDescent="0.2">
      <c r="B132" s="225">
        <v>2017</v>
      </c>
      <c r="C132" s="226"/>
      <c r="D132" s="227"/>
      <c r="E132" s="266"/>
      <c r="F132" s="266"/>
      <c r="G132" s="266"/>
      <c r="H132" s="266"/>
      <c r="I132" s="266"/>
      <c r="J132" s="266"/>
      <c r="K132" s="266"/>
      <c r="L132" s="266"/>
      <c r="M132" s="266"/>
      <c r="Q132" s="2" t="b">
        <f>IF(AND('Anagrafica Progetto'!$Q$84=2,'Anagrafica Progetto'!$Q$90,R132=FALSE),FALSE,TRUE)</f>
        <v>1</v>
      </c>
      <c r="R132" s="2" t="b">
        <f>IF(OR('Anagrafica Progetto'!$H$77="",'Anagrafica Progetto'!$H$80=""),FALSE,IF(AND(B132&gt;=YEAR('Anagrafica Progetto'!$H$77),B132&lt;YEAR('Anagrafica Progetto'!$H$80)),FALSE,TRUE))</f>
        <v>0</v>
      </c>
    </row>
    <row r="133" spans="2:18" ht="15" customHeight="1" x14ac:dyDescent="0.2">
      <c r="B133" s="225">
        <v>2018</v>
      </c>
      <c r="C133" s="226"/>
      <c r="D133" s="227"/>
      <c r="E133" s="266"/>
      <c r="F133" s="266"/>
      <c r="G133" s="266"/>
      <c r="H133" s="266"/>
      <c r="I133" s="266"/>
      <c r="J133" s="266"/>
      <c r="K133" s="266"/>
      <c r="L133" s="266"/>
      <c r="M133" s="266"/>
      <c r="Q133" s="2" t="b">
        <f>IF(AND('Anagrafica Progetto'!$Q$84=2,'Anagrafica Progetto'!$Q$90,R133=FALSE),FALSE,TRUE)</f>
        <v>1</v>
      </c>
      <c r="R133" s="2" t="b">
        <f>IF(OR('Anagrafica Progetto'!$H$77="",'Anagrafica Progetto'!$H$80=""),FALSE,IF(AND(B133&gt;=YEAR('Anagrafica Progetto'!$H$77),B133&lt;YEAR('Anagrafica Progetto'!$H$80)),FALSE,TRUE))</f>
        <v>0</v>
      </c>
    </row>
    <row r="134" spans="2:18" ht="15" customHeight="1" x14ac:dyDescent="0.2">
      <c r="B134" s="225">
        <v>2019</v>
      </c>
      <c r="C134" s="226"/>
      <c r="D134" s="227"/>
      <c r="E134" s="266"/>
      <c r="F134" s="266"/>
      <c r="G134" s="266"/>
      <c r="H134" s="266"/>
      <c r="I134" s="266"/>
      <c r="J134" s="266"/>
      <c r="K134" s="266"/>
      <c r="L134" s="266"/>
      <c r="M134" s="266"/>
      <c r="Q134" s="2" t="b">
        <f>IF(AND('Anagrafica Progetto'!$Q$84=2,'Anagrafica Progetto'!$Q$90,R134=FALSE),FALSE,TRUE)</f>
        <v>1</v>
      </c>
      <c r="R134" s="2" t="b">
        <f>IF(OR('Anagrafica Progetto'!$H$77="",'Anagrafica Progetto'!$H$80=""),FALSE,IF(AND(B134&gt;=YEAR('Anagrafica Progetto'!$H$77),B134&lt;YEAR('Anagrafica Progetto'!$H$80)),FALSE,TRUE))</f>
        <v>0</v>
      </c>
    </row>
    <row r="135" spans="2:18" ht="15" customHeight="1" x14ac:dyDescent="0.2">
      <c r="B135" s="225">
        <v>2020</v>
      </c>
      <c r="C135" s="226"/>
      <c r="D135" s="227"/>
      <c r="E135" s="266"/>
      <c r="F135" s="266"/>
      <c r="G135" s="266"/>
      <c r="H135" s="266"/>
      <c r="I135" s="266"/>
      <c r="J135" s="266"/>
      <c r="K135" s="266"/>
      <c r="L135" s="266"/>
      <c r="M135" s="266"/>
      <c r="Q135" s="2" t="b">
        <f>IF(AND('Anagrafica Progetto'!$Q$84=2,'Anagrafica Progetto'!$Q$90,R135=FALSE),FALSE,TRUE)</f>
        <v>1</v>
      </c>
      <c r="R135" s="2" t="b">
        <f>IF(OR('Anagrafica Progetto'!$H$77="",'Anagrafica Progetto'!$H$80=""),FALSE,IF(AND(B135&gt;=YEAR('Anagrafica Progetto'!$H$77),B135&lt;YEAR('Anagrafica Progetto'!$H$80)),FALSE,TRUE))</f>
        <v>0</v>
      </c>
    </row>
    <row r="136" spans="2:18" ht="15" customHeight="1" x14ac:dyDescent="0.2">
      <c r="B136" s="225">
        <v>2021</v>
      </c>
      <c r="C136" s="226"/>
      <c r="D136" s="227"/>
      <c r="E136" s="266"/>
      <c r="F136" s="266"/>
      <c r="G136" s="266"/>
      <c r="H136" s="266"/>
      <c r="I136" s="266"/>
      <c r="J136" s="266"/>
      <c r="K136" s="266"/>
      <c r="L136" s="266"/>
      <c r="M136" s="266"/>
      <c r="Q136" s="2" t="b">
        <f>IF(AND('Anagrafica Progetto'!$Q$84=2,'Anagrafica Progetto'!$Q$90,R136=FALSE),FALSE,TRUE)</f>
        <v>1</v>
      </c>
      <c r="R136" s="2" t="b">
        <f>IF(OR('Anagrafica Progetto'!$H$77="",'Anagrafica Progetto'!$H$80=""),FALSE,IF(AND(B136&gt;=YEAR('Anagrafica Progetto'!$H$77),B136&lt;YEAR('Anagrafica Progetto'!$H$80)),FALSE,TRUE))</f>
        <v>0</v>
      </c>
    </row>
    <row r="137" spans="2:18" ht="15" customHeight="1" x14ac:dyDescent="0.2">
      <c r="B137" s="225">
        <v>2022</v>
      </c>
      <c r="C137" s="226"/>
      <c r="D137" s="227"/>
      <c r="E137" s="266"/>
      <c r="F137" s="266"/>
      <c r="G137" s="266"/>
      <c r="H137" s="266"/>
      <c r="I137" s="266"/>
      <c r="J137" s="266"/>
      <c r="K137" s="266"/>
      <c r="L137" s="266"/>
      <c r="M137" s="266"/>
      <c r="Q137" s="2" t="b">
        <f>IF(AND('Anagrafica Progetto'!$Q$84=2,'Anagrafica Progetto'!$Q$90,R137=FALSE),FALSE,TRUE)</f>
        <v>1</v>
      </c>
      <c r="R137" s="2" t="b">
        <f>IF(OR('Anagrafica Progetto'!$H$77="",'Anagrafica Progetto'!$H$80=""),FALSE,IF(AND(B137&gt;=YEAR('Anagrafica Progetto'!$H$77),B137&lt;YEAR('Anagrafica Progetto'!$H$80)),FALSE,TRUE))</f>
        <v>0</v>
      </c>
    </row>
    <row r="138" spans="2:18" ht="15" customHeight="1" x14ac:dyDescent="0.2">
      <c r="B138" s="225" t="s">
        <v>387</v>
      </c>
      <c r="C138" s="226"/>
      <c r="D138" s="227"/>
      <c r="E138" s="266"/>
      <c r="F138" s="266"/>
      <c r="G138" s="266"/>
      <c r="H138" s="266"/>
      <c r="I138" s="266"/>
      <c r="J138" s="266"/>
      <c r="K138" s="266"/>
      <c r="L138" s="266"/>
      <c r="M138" s="266"/>
      <c r="Q138" s="2" t="b">
        <f>IF(AND('Anagrafica Progetto'!$Q$84=2,'Anagrafica Progetto'!$Q$90),FALSE,TRUE)</f>
        <v>1</v>
      </c>
    </row>
    <row r="139" spans="2:18" ht="15" customHeight="1" x14ac:dyDescent="0.2">
      <c r="Q139" s="2" t="b">
        <f>IF(AND('Anagrafica Progetto'!$Q$84=2,'Anagrafica Progetto'!$Q$90),FALSE,TRUE)</f>
        <v>1</v>
      </c>
    </row>
    <row r="140" spans="2:18" ht="15" customHeight="1" x14ac:dyDescent="0.2">
      <c r="B140" s="177" t="s">
        <v>395</v>
      </c>
      <c r="C140" s="177"/>
      <c r="D140" s="177"/>
      <c r="E140" s="177"/>
      <c r="F140" s="177"/>
      <c r="G140" s="177"/>
      <c r="H140" s="177"/>
      <c r="I140" s="177"/>
      <c r="J140" s="177"/>
      <c r="K140" s="177"/>
      <c r="L140" s="177"/>
      <c r="M140" s="177"/>
      <c r="Q140" s="2" t="b">
        <f>IF(AND('Anagrafica Progetto'!$Q$84=2,'Anagrafica Progetto'!$Q$90),FALSE,TRUE)</f>
        <v>1</v>
      </c>
    </row>
    <row r="141" spans="2:18" ht="15" customHeight="1" x14ac:dyDescent="0.2">
      <c r="B141" s="231"/>
      <c r="C141" s="231"/>
      <c r="D141" s="231"/>
      <c r="E141" s="231" t="s">
        <v>405</v>
      </c>
      <c r="F141" s="231"/>
      <c r="G141" s="231"/>
      <c r="H141" s="231" t="s">
        <v>406</v>
      </c>
      <c r="I141" s="231"/>
      <c r="J141" s="231"/>
      <c r="K141" s="231" t="s">
        <v>407</v>
      </c>
      <c r="L141" s="231"/>
      <c r="M141" s="231"/>
      <c r="Q141" s="2" t="b">
        <f>IF(AND('Anagrafica Progetto'!$Q$84=2,'Anagrafica Progetto'!$Q$90),FALSE,TRUE)</f>
        <v>1</v>
      </c>
    </row>
    <row r="142" spans="2:18" ht="67.5" customHeight="1" x14ac:dyDescent="0.2">
      <c r="B142" s="225" t="s">
        <v>382</v>
      </c>
      <c r="C142" s="226"/>
      <c r="D142" s="227"/>
      <c r="E142" s="267" t="str">
        <f ca="1">IFERROR(IF(INDIRECT(ADDRESS(ROW($B$7)+$R$11,2))="","Inserire il nome della realizzazione nella tabella precedente",INDIRECT(ADDRESS(ROW($B$7)+$R$11,2))),"")</f>
        <v/>
      </c>
      <c r="F142" s="267"/>
      <c r="G142" s="267"/>
      <c r="H142" s="267" t="str">
        <f ca="1">IFERROR(IF(INDIRECT(ADDRESS(ROW($E$7)+$R$12,2))="","Inserire il nome della realizzazione nella tabella precedente",INDIRECT(ADDRESS(ROW($E$7)+$R$12,2))),"")</f>
        <v/>
      </c>
      <c r="I142" s="267"/>
      <c r="J142" s="267"/>
      <c r="K142" s="267" t="str">
        <f ca="1">IFERROR(IF(INDIRECT(ADDRESS(ROW($H$7)+$R$13,2))="","Inserire il nome della realizzazione nella tabella precedente",INDIRECT(ADDRESS(ROW($H$7)+$R$13,2))),"")</f>
        <v/>
      </c>
      <c r="L142" s="267"/>
      <c r="M142" s="267"/>
      <c r="Q142" s="2" t="b">
        <f>IF(AND('Anagrafica Progetto'!$Q$84=2,'Anagrafica Progetto'!$Q$90),FALSE,TRUE)</f>
        <v>1</v>
      </c>
    </row>
    <row r="143" spans="2:18" ht="15" customHeight="1" x14ac:dyDescent="0.2">
      <c r="B143" s="225" t="s">
        <v>421</v>
      </c>
      <c r="C143" s="226"/>
      <c r="D143" s="227"/>
      <c r="E143" s="267" t="str">
        <f ca="1">IF(E142="","",VLOOKUP(E142,$S$8:$U$35,3,0))</f>
        <v/>
      </c>
      <c r="F143" s="267"/>
      <c r="G143" s="267"/>
      <c r="H143" s="267" t="str">
        <f ca="1">IF(H142="","",VLOOKUP(H142,$S$8:$U$35,3,0))</f>
        <v/>
      </c>
      <c r="I143" s="267"/>
      <c r="J143" s="267"/>
      <c r="K143" s="267" t="str">
        <f ca="1">IF(K142="","",VLOOKUP(K142,$S$8:$U$35,3,0))</f>
        <v/>
      </c>
      <c r="L143" s="267"/>
      <c r="M143" s="267"/>
      <c r="Q143" s="2" t="b">
        <f>IF(AND('Anagrafica Progetto'!$Q$84=2,'Anagrafica Progetto'!$Q$90),FALSE,TRUE)</f>
        <v>1</v>
      </c>
    </row>
    <row r="144" spans="2:18" ht="82.5" customHeight="1" x14ac:dyDescent="0.2">
      <c r="B144" s="225" t="s">
        <v>383</v>
      </c>
      <c r="C144" s="226"/>
      <c r="D144" s="227"/>
      <c r="E144" s="267" t="str">
        <f ca="1">IF(E142="","",VLOOKUP(E142,$S$8:$U$35,2,0))</f>
        <v/>
      </c>
      <c r="F144" s="267"/>
      <c r="G144" s="267"/>
      <c r="H144" s="267" t="str">
        <f ca="1">IF(H142="","",VLOOKUP(H142,$S$8:$U$35,2,0))</f>
        <v/>
      </c>
      <c r="I144" s="267"/>
      <c r="J144" s="267"/>
      <c r="K144" s="267" t="str">
        <f ca="1">IF(K142="","",VLOOKUP(K142,$S$8:$U$35,2,0))</f>
        <v/>
      </c>
      <c r="L144" s="267"/>
      <c r="M144" s="267"/>
      <c r="Q144" s="2" t="b">
        <f>IF(AND('Anagrafica Progetto'!$Q$84=2,'Anagrafica Progetto'!$Q$90),FALSE,TRUE)</f>
        <v>1</v>
      </c>
    </row>
    <row r="145" spans="2:18" ht="15.75" customHeight="1" x14ac:dyDescent="0.2">
      <c r="B145" s="225" t="s">
        <v>384</v>
      </c>
      <c r="C145" s="226"/>
      <c r="D145" s="227"/>
      <c r="E145" s="274" t="str">
        <f ca="1">IF(E142="","","Numero")</f>
        <v/>
      </c>
      <c r="F145" s="275"/>
      <c r="G145" s="276"/>
      <c r="H145" s="274" t="str">
        <f ca="1">IF(H142="","","Numero")</f>
        <v/>
      </c>
      <c r="I145" s="275"/>
      <c r="J145" s="276"/>
      <c r="K145" s="274" t="str">
        <f ca="1">IF(K142="","","Numero")</f>
        <v/>
      </c>
      <c r="L145" s="275"/>
      <c r="M145" s="276"/>
      <c r="Q145" s="2" t="b">
        <f>IF(AND('Anagrafica Progetto'!$Q$84=2,'Anagrafica Progetto'!$Q$90),FALSE,TRUE)</f>
        <v>1</v>
      </c>
    </row>
    <row r="146" spans="2:18" ht="30" customHeight="1" x14ac:dyDescent="0.2">
      <c r="B146" s="225" t="s">
        <v>385</v>
      </c>
      <c r="C146" s="226"/>
      <c r="D146" s="227"/>
      <c r="E146" s="266"/>
      <c r="F146" s="266"/>
      <c r="G146" s="266"/>
      <c r="H146" s="266"/>
      <c r="I146" s="266"/>
      <c r="J146" s="266"/>
      <c r="K146" s="266"/>
      <c r="L146" s="266"/>
      <c r="M146" s="266"/>
      <c r="Q146" s="2" t="b">
        <f>IF(AND('Anagrafica Progetto'!$Q$84=2,'Anagrafica Progetto'!$Q$90),FALSE,TRUE)</f>
        <v>1</v>
      </c>
    </row>
    <row r="147" spans="2:18" ht="15" customHeight="1" x14ac:dyDescent="0.2">
      <c r="B147" s="225" t="s">
        <v>396</v>
      </c>
      <c r="C147" s="226"/>
      <c r="D147" s="227"/>
      <c r="E147" s="267" t="str">
        <f ca="1">IF(E142="","","In transizione")</f>
        <v/>
      </c>
      <c r="F147" s="267"/>
      <c r="G147" s="267"/>
      <c r="H147" s="267" t="str">
        <f ca="1">IF(H142="","","In transizione")</f>
        <v/>
      </c>
      <c r="I147" s="267"/>
      <c r="J147" s="267"/>
      <c r="K147" s="267" t="str">
        <f ca="1">IF(K142="","","In transizione")</f>
        <v/>
      </c>
      <c r="L147" s="267"/>
      <c r="M147" s="267"/>
      <c r="Q147" s="2" t="b">
        <f>IF(AND('Anagrafica Progetto'!$Q$84=2,'Anagrafica Progetto'!$Q$90),FALSE,TRUE)</f>
        <v>1</v>
      </c>
    </row>
    <row r="148" spans="2:18" ht="15" customHeight="1" x14ac:dyDescent="0.2">
      <c r="B148" s="225" t="s">
        <v>386</v>
      </c>
      <c r="C148" s="226"/>
      <c r="D148" s="227"/>
      <c r="E148" s="277"/>
      <c r="F148" s="266"/>
      <c r="G148" s="266"/>
      <c r="H148" s="266"/>
      <c r="I148" s="266"/>
      <c r="J148" s="266"/>
      <c r="K148" s="266"/>
      <c r="L148" s="266"/>
      <c r="M148" s="266"/>
      <c r="Q148" s="2" t="b">
        <f>IF(AND('Anagrafica Progetto'!$Q$84=2,'Anagrafica Progetto'!$Q$90),FALSE,TRUE)</f>
        <v>1</v>
      </c>
    </row>
    <row r="149" spans="2:18" ht="15" customHeight="1" x14ac:dyDescent="0.2">
      <c r="B149" s="225">
        <v>2015</v>
      </c>
      <c r="C149" s="226"/>
      <c r="D149" s="227"/>
      <c r="E149" s="277"/>
      <c r="F149" s="266"/>
      <c r="G149" s="266"/>
      <c r="H149" s="266"/>
      <c r="I149" s="266"/>
      <c r="J149" s="266"/>
      <c r="K149" s="266"/>
      <c r="L149" s="266"/>
      <c r="M149" s="266"/>
      <c r="Q149" s="2" t="b">
        <f>IF(AND('Anagrafica Progetto'!$Q$84=2,'Anagrafica Progetto'!$Q$90,R149=FALSE),FALSE,TRUE)</f>
        <v>1</v>
      </c>
      <c r="R149" s="2" t="b">
        <f>IF(OR('Anagrafica Progetto'!$H$77="",'Anagrafica Progetto'!$H$80=""),FALSE,IF(AND(B149&gt;=YEAR('Anagrafica Progetto'!$H$77),B149&lt;YEAR('Anagrafica Progetto'!$H$80)),FALSE,TRUE))</f>
        <v>1</v>
      </c>
    </row>
    <row r="150" spans="2:18" ht="15" customHeight="1" x14ac:dyDescent="0.2">
      <c r="B150" s="225">
        <v>2016</v>
      </c>
      <c r="C150" s="226"/>
      <c r="D150" s="227"/>
      <c r="E150" s="266"/>
      <c r="F150" s="266"/>
      <c r="G150" s="266"/>
      <c r="H150" s="266"/>
      <c r="I150" s="266"/>
      <c r="J150" s="266"/>
      <c r="K150" s="266"/>
      <c r="L150" s="266"/>
      <c r="M150" s="266"/>
      <c r="Q150" s="2" t="b">
        <f>IF(AND('Anagrafica Progetto'!$Q$84=2,'Anagrafica Progetto'!$Q$90,R150=FALSE),FALSE,TRUE)</f>
        <v>1</v>
      </c>
      <c r="R150" s="2" t="b">
        <f>IF(OR('Anagrafica Progetto'!$H$77="",'Anagrafica Progetto'!$H$80=""),FALSE,IF(AND(B150&gt;=YEAR('Anagrafica Progetto'!$H$77),B150&lt;YEAR('Anagrafica Progetto'!$H$80)),FALSE,TRUE))</f>
        <v>0</v>
      </c>
    </row>
    <row r="151" spans="2:18" ht="15" customHeight="1" x14ac:dyDescent="0.2">
      <c r="B151" s="225">
        <v>2017</v>
      </c>
      <c r="C151" s="226"/>
      <c r="D151" s="227"/>
      <c r="E151" s="266"/>
      <c r="F151" s="266"/>
      <c r="G151" s="266"/>
      <c r="H151" s="266"/>
      <c r="I151" s="266"/>
      <c r="J151" s="266"/>
      <c r="K151" s="266"/>
      <c r="L151" s="266"/>
      <c r="M151" s="266"/>
      <c r="Q151" s="2" t="b">
        <f>IF(AND('Anagrafica Progetto'!$Q$84=2,'Anagrafica Progetto'!$Q$90,R151=FALSE),FALSE,TRUE)</f>
        <v>1</v>
      </c>
      <c r="R151" s="2" t="b">
        <f>IF(OR('Anagrafica Progetto'!$H$77="",'Anagrafica Progetto'!$H$80=""),FALSE,IF(AND(B151&gt;=YEAR('Anagrafica Progetto'!$H$77),B151&lt;YEAR('Anagrafica Progetto'!$H$80)),FALSE,TRUE))</f>
        <v>0</v>
      </c>
    </row>
    <row r="152" spans="2:18" ht="15" customHeight="1" x14ac:dyDescent="0.2">
      <c r="B152" s="225">
        <v>2018</v>
      </c>
      <c r="C152" s="226"/>
      <c r="D152" s="227"/>
      <c r="E152" s="266"/>
      <c r="F152" s="266"/>
      <c r="G152" s="266"/>
      <c r="H152" s="266"/>
      <c r="I152" s="266"/>
      <c r="J152" s="266"/>
      <c r="K152" s="266"/>
      <c r="L152" s="266"/>
      <c r="M152" s="266"/>
      <c r="Q152" s="2" t="b">
        <f>IF(AND('Anagrafica Progetto'!$Q$84=2,'Anagrafica Progetto'!$Q$90,R152=FALSE),FALSE,TRUE)</f>
        <v>1</v>
      </c>
      <c r="R152" s="2" t="b">
        <f>IF(OR('Anagrafica Progetto'!$H$77="",'Anagrafica Progetto'!$H$80=""),FALSE,IF(AND(B152&gt;=YEAR('Anagrafica Progetto'!$H$77),B152&lt;YEAR('Anagrafica Progetto'!$H$80)),FALSE,TRUE))</f>
        <v>0</v>
      </c>
    </row>
    <row r="153" spans="2:18" ht="15" customHeight="1" x14ac:dyDescent="0.2">
      <c r="B153" s="225">
        <v>2019</v>
      </c>
      <c r="C153" s="226"/>
      <c r="D153" s="227"/>
      <c r="E153" s="266"/>
      <c r="F153" s="266"/>
      <c r="G153" s="266"/>
      <c r="H153" s="266"/>
      <c r="I153" s="266"/>
      <c r="J153" s="266"/>
      <c r="K153" s="266"/>
      <c r="L153" s="266"/>
      <c r="M153" s="266"/>
      <c r="Q153" s="2" t="b">
        <f>IF(AND('Anagrafica Progetto'!$Q$84=2,'Anagrafica Progetto'!$Q$90,R153=FALSE),FALSE,TRUE)</f>
        <v>1</v>
      </c>
      <c r="R153" s="2" t="b">
        <f>IF(OR('Anagrafica Progetto'!$H$77="",'Anagrafica Progetto'!$H$80=""),FALSE,IF(AND(B153&gt;=YEAR('Anagrafica Progetto'!$H$77),B153&lt;YEAR('Anagrafica Progetto'!$H$80)),FALSE,TRUE))</f>
        <v>0</v>
      </c>
    </row>
    <row r="154" spans="2:18" ht="15" customHeight="1" x14ac:dyDescent="0.2">
      <c r="B154" s="225">
        <v>2020</v>
      </c>
      <c r="C154" s="226"/>
      <c r="D154" s="227"/>
      <c r="E154" s="266"/>
      <c r="F154" s="266"/>
      <c r="G154" s="266"/>
      <c r="H154" s="266"/>
      <c r="I154" s="266"/>
      <c r="J154" s="266"/>
      <c r="K154" s="266"/>
      <c r="L154" s="266"/>
      <c r="M154" s="266"/>
      <c r="Q154" s="2" t="b">
        <f>IF(AND('Anagrafica Progetto'!$Q$84=2,'Anagrafica Progetto'!$Q$90,R154=FALSE),FALSE,TRUE)</f>
        <v>1</v>
      </c>
      <c r="R154" s="2" t="b">
        <f>IF(OR('Anagrafica Progetto'!$H$77="",'Anagrafica Progetto'!$H$80=""),FALSE,IF(AND(B154&gt;=YEAR('Anagrafica Progetto'!$H$77),B154&lt;YEAR('Anagrafica Progetto'!$H$80)),FALSE,TRUE))</f>
        <v>0</v>
      </c>
    </row>
    <row r="155" spans="2:18" ht="15" customHeight="1" x14ac:dyDescent="0.2">
      <c r="B155" s="225">
        <v>2021</v>
      </c>
      <c r="C155" s="226"/>
      <c r="D155" s="227"/>
      <c r="E155" s="266"/>
      <c r="F155" s="266"/>
      <c r="G155" s="266"/>
      <c r="H155" s="266"/>
      <c r="I155" s="266"/>
      <c r="J155" s="266"/>
      <c r="K155" s="266"/>
      <c r="L155" s="266"/>
      <c r="M155" s="266"/>
      <c r="Q155" s="2" t="b">
        <f>IF(AND('Anagrafica Progetto'!$Q$84=2,'Anagrafica Progetto'!$Q$90,R155=FALSE),FALSE,TRUE)</f>
        <v>1</v>
      </c>
      <c r="R155" s="2" t="b">
        <f>IF(OR('Anagrafica Progetto'!$H$77="",'Anagrafica Progetto'!$H$80=""),FALSE,IF(AND(B155&gt;=YEAR('Anagrafica Progetto'!$H$77),B155&lt;YEAR('Anagrafica Progetto'!$H$80)),FALSE,TRUE))</f>
        <v>0</v>
      </c>
    </row>
    <row r="156" spans="2:18" ht="15" customHeight="1" x14ac:dyDescent="0.2">
      <c r="B156" s="225">
        <v>2022</v>
      </c>
      <c r="C156" s="226"/>
      <c r="D156" s="227"/>
      <c r="E156" s="266"/>
      <c r="F156" s="266"/>
      <c r="G156" s="266"/>
      <c r="H156" s="266"/>
      <c r="I156" s="266"/>
      <c r="J156" s="266"/>
      <c r="K156" s="266"/>
      <c r="L156" s="266"/>
      <c r="M156" s="266"/>
      <c r="Q156" s="2" t="b">
        <f>IF(AND('Anagrafica Progetto'!$Q$84=2,'Anagrafica Progetto'!$Q$90,R156=FALSE),FALSE,TRUE)</f>
        <v>1</v>
      </c>
      <c r="R156" s="2" t="b">
        <f>IF(OR('Anagrafica Progetto'!$H$77="",'Anagrafica Progetto'!$H$80=""),FALSE,IF(AND(B156&gt;=YEAR('Anagrafica Progetto'!$H$77),B156&lt;YEAR('Anagrafica Progetto'!$H$80)),FALSE,TRUE))</f>
        <v>0</v>
      </c>
    </row>
    <row r="157" spans="2:18" ht="15" customHeight="1" x14ac:dyDescent="0.2">
      <c r="B157" s="225" t="s">
        <v>387</v>
      </c>
      <c r="C157" s="226"/>
      <c r="D157" s="227"/>
      <c r="E157" s="266"/>
      <c r="F157" s="266"/>
      <c r="G157" s="266"/>
      <c r="H157" s="266"/>
      <c r="I157" s="266"/>
      <c r="J157" s="266"/>
      <c r="K157" s="266"/>
      <c r="L157" s="266"/>
      <c r="M157" s="266"/>
      <c r="Q157" s="2" t="b">
        <f>IF(AND('Anagrafica Progetto'!$Q$84=2,'Anagrafica Progetto'!$Q$90),FALSE,TRUE)</f>
        <v>1</v>
      </c>
    </row>
    <row r="158" spans="2:18" ht="15" customHeight="1" x14ac:dyDescent="0.2">
      <c r="Q158" s="2" t="b">
        <f>IF(AND('Anagrafica Progetto'!$Q$84=2,'Anagrafica Progetto'!$Q$90),FALSE,TRUE)</f>
        <v>1</v>
      </c>
    </row>
    <row r="159" spans="2:18" ht="135" customHeight="1" x14ac:dyDescent="0.2">
      <c r="B159" s="98" t="s">
        <v>575</v>
      </c>
      <c r="C159" s="99"/>
      <c r="D159" s="99"/>
      <c r="E159" s="99"/>
      <c r="F159" s="99"/>
      <c r="G159" s="99"/>
      <c r="H159" s="99"/>
      <c r="I159" s="99"/>
      <c r="J159" s="99"/>
      <c r="K159" s="99"/>
      <c r="L159" s="99"/>
      <c r="M159" s="100"/>
      <c r="Q159" s="2" t="b">
        <f>IF(AND('Anagrafica Progetto'!$Q$84=2,'Anagrafica Progetto'!$Q$90),FALSE,TRUE)</f>
        <v>1</v>
      </c>
    </row>
    <row r="160" spans="2:18" ht="15" customHeight="1" x14ac:dyDescent="0.2">
      <c r="Q160" s="2" t="b">
        <f>IF(AND('Anagrafica Progetto'!$Q$84=2,'Anagrafica Progetto'!$Q$90),FALSE,TRUE)</f>
        <v>1</v>
      </c>
    </row>
    <row r="161" spans="2:18" ht="15" customHeight="1" x14ac:dyDescent="0.2">
      <c r="Q161" s="2" t="b">
        <f>IF(AND('Anagrafica Progetto'!$Q$84=2,'Anagrafica Progetto'!$Q$90),FALSE,TRUE)</f>
        <v>1</v>
      </c>
    </row>
    <row r="162" spans="2:18" ht="15" customHeight="1" x14ac:dyDescent="0.2">
      <c r="B162" s="177" t="s">
        <v>395</v>
      </c>
      <c r="C162" s="177"/>
      <c r="D162" s="177"/>
      <c r="E162" s="177"/>
      <c r="F162" s="177"/>
      <c r="G162" s="177"/>
      <c r="H162" s="177"/>
      <c r="I162" s="177"/>
      <c r="J162" s="177"/>
      <c r="K162" s="177"/>
      <c r="L162" s="177"/>
      <c r="M162" s="177"/>
      <c r="Q162" s="2" t="b">
        <f>IF(AND('Anagrafica Progetto'!$Q$84=2,'Anagrafica Progetto'!$Q$91),FALSE,TRUE)</f>
        <v>1</v>
      </c>
    </row>
    <row r="163" spans="2:18" ht="15" customHeight="1" x14ac:dyDescent="0.2">
      <c r="B163" s="231"/>
      <c r="C163" s="231"/>
      <c r="D163" s="231"/>
      <c r="E163" s="231" t="s">
        <v>379</v>
      </c>
      <c r="F163" s="231"/>
      <c r="G163" s="231"/>
      <c r="H163" s="231" t="s">
        <v>380</v>
      </c>
      <c r="I163" s="231"/>
      <c r="J163" s="231"/>
      <c r="K163" s="231" t="s">
        <v>381</v>
      </c>
      <c r="L163" s="231"/>
      <c r="M163" s="231"/>
      <c r="Q163" s="2" t="b">
        <f>IF(AND('Anagrafica Progetto'!$Q$84=2,'Anagrafica Progetto'!$Q$91),FALSE,TRUE)</f>
        <v>1</v>
      </c>
    </row>
    <row r="164" spans="2:18" ht="67.5" customHeight="1" x14ac:dyDescent="0.2">
      <c r="B164" s="225" t="s">
        <v>382</v>
      </c>
      <c r="C164" s="226"/>
      <c r="D164" s="227"/>
      <c r="E164" s="267" t="str">
        <f ca="1">IFERROR(IF(INDIRECT(ADDRESS(ROW($B$7)+$R$8,2))="","Inserire il nome della realizzazione nella tabella precedente",INDIRECT(ADDRESS(ROW($B$7)+$R$8,2))),"")</f>
        <v xml:space="preserve">Applicativi e sistemi informativi realizzati </v>
      </c>
      <c r="F164" s="267"/>
      <c r="G164" s="267"/>
      <c r="H164" s="267" t="str">
        <f ca="1">IFERROR(IF(INDIRECT(ADDRESS(ROW($E$7)+$R$9,2))="","Inserire il nome della realizzazione nella tabella precedente",INDIRECT(ADDRESS(ROW($E$7)+$R$9,2))),"")</f>
        <v/>
      </c>
      <c r="I164" s="267"/>
      <c r="J164" s="267"/>
      <c r="K164" s="267" t="str">
        <f ca="1">IFERROR(IF(INDIRECT(ADDRESS(ROW($H$7)+$R$10,2))="","Inserire il nome della realizzazione nella tabella precedente",INDIRECT(ADDRESS(ROW($H$7)+$R$10,2))),"")</f>
        <v/>
      </c>
      <c r="L164" s="267"/>
      <c r="M164" s="267"/>
      <c r="Q164" s="2" t="b">
        <f>IF(AND('Anagrafica Progetto'!$Q$84=2,'Anagrafica Progetto'!$Q$91),FALSE,TRUE)</f>
        <v>1</v>
      </c>
    </row>
    <row r="165" spans="2:18" ht="15" customHeight="1" x14ac:dyDescent="0.2">
      <c r="B165" s="225" t="s">
        <v>421</v>
      </c>
      <c r="C165" s="226"/>
      <c r="D165" s="227"/>
      <c r="E165" s="267" t="str">
        <f ca="1">IF(E164="","",VLOOKUP(E164,$S$8:$U$35,3,0))</f>
        <v>11OUT</v>
      </c>
      <c r="F165" s="267"/>
      <c r="G165" s="267"/>
      <c r="H165" s="267" t="str">
        <f ca="1">IF(H164="","",VLOOKUP(H164,$S$8:$U$35,3,0))</f>
        <v/>
      </c>
      <c r="I165" s="267"/>
      <c r="J165" s="267"/>
      <c r="K165" s="267" t="str">
        <f ca="1">IF(K164="","",VLOOKUP(K164,$S$8:$U$35,3,0))</f>
        <v/>
      </c>
      <c r="L165" s="267"/>
      <c r="M165" s="267"/>
      <c r="Q165" s="2" t="b">
        <f>IF(AND('Anagrafica Progetto'!$Q$84=2,'Anagrafica Progetto'!$Q$91),FALSE,TRUE)</f>
        <v>1</v>
      </c>
    </row>
    <row r="166" spans="2:18" ht="82.5" customHeight="1" x14ac:dyDescent="0.2">
      <c r="B166" s="225" t="s">
        <v>383</v>
      </c>
      <c r="C166" s="226"/>
      <c r="D166" s="227"/>
      <c r="E166" s="267" t="str">
        <f ca="1">IF(E164="","",VLOOKUP(E164,$S$8:$U$35,2,0))</f>
        <v>Numero di applicativi e sistemi informativi realizzati</v>
      </c>
      <c r="F166" s="267"/>
      <c r="G166" s="267"/>
      <c r="H166" s="267" t="str">
        <f ca="1">IF(H164="","",VLOOKUP(H164,$S$8:$U$35,2,0))</f>
        <v/>
      </c>
      <c r="I166" s="267"/>
      <c r="J166" s="267"/>
      <c r="K166" s="267" t="str">
        <f ca="1">IF(K164="","",VLOOKUP(K164,$S$8:$U$35,2,0))</f>
        <v/>
      </c>
      <c r="L166" s="267"/>
      <c r="M166" s="267"/>
      <c r="Q166" s="2" t="b">
        <f>IF(AND('Anagrafica Progetto'!$Q$84=2,'Anagrafica Progetto'!$Q$91),FALSE,TRUE)</f>
        <v>1</v>
      </c>
    </row>
    <row r="167" spans="2:18" ht="15.75" customHeight="1" x14ac:dyDescent="0.2">
      <c r="B167" s="225" t="s">
        <v>384</v>
      </c>
      <c r="C167" s="226"/>
      <c r="D167" s="227"/>
      <c r="E167" s="274" t="str">
        <f ca="1">IF(E164="","","Numero")</f>
        <v>Numero</v>
      </c>
      <c r="F167" s="275"/>
      <c r="G167" s="276"/>
      <c r="H167" s="274" t="str">
        <f ca="1">IF(H164="","","Numero")</f>
        <v/>
      </c>
      <c r="I167" s="275"/>
      <c r="J167" s="276"/>
      <c r="K167" s="274" t="str">
        <f ca="1">IF(K164="","","Numero")</f>
        <v/>
      </c>
      <c r="L167" s="275"/>
      <c r="M167" s="276"/>
      <c r="Q167" s="2" t="b">
        <f>IF(AND('Anagrafica Progetto'!$Q$84=2,'Anagrafica Progetto'!$Q$91),FALSE,TRUE)</f>
        <v>1</v>
      </c>
    </row>
    <row r="168" spans="2:18" ht="30" customHeight="1" x14ac:dyDescent="0.2">
      <c r="B168" s="225" t="s">
        <v>385</v>
      </c>
      <c r="C168" s="226"/>
      <c r="D168" s="227"/>
      <c r="E168" s="266"/>
      <c r="F168" s="266"/>
      <c r="G168" s="266"/>
      <c r="H168" s="266"/>
      <c r="I168" s="266"/>
      <c r="J168" s="266"/>
      <c r="K168" s="266"/>
      <c r="L168" s="266"/>
      <c r="M168" s="266"/>
      <c r="Q168" s="2" t="b">
        <f>IF(AND('Anagrafica Progetto'!$Q$84=2,'Anagrafica Progetto'!$Q$91),FALSE,TRUE)</f>
        <v>1</v>
      </c>
    </row>
    <row r="169" spans="2:18" ht="15" customHeight="1" x14ac:dyDescent="0.2">
      <c r="B169" s="225" t="s">
        <v>396</v>
      </c>
      <c r="C169" s="226"/>
      <c r="D169" s="227"/>
      <c r="E169" s="267" t="str">
        <f ca="1">IF(E164="","","Meno sviluppate")</f>
        <v>Meno sviluppate</v>
      </c>
      <c r="F169" s="267"/>
      <c r="G169" s="267"/>
      <c r="H169" s="267" t="str">
        <f ca="1">IF(H164="","","Meno sviluppate")</f>
        <v/>
      </c>
      <c r="I169" s="267"/>
      <c r="J169" s="267"/>
      <c r="K169" s="267" t="str">
        <f ca="1">IF(K164="","","Meno sviluppate")</f>
        <v/>
      </c>
      <c r="L169" s="267"/>
      <c r="M169" s="267"/>
      <c r="Q169" s="2" t="b">
        <f>IF(AND('Anagrafica Progetto'!$Q$84=2,'Anagrafica Progetto'!$Q$91),FALSE,TRUE)</f>
        <v>1</v>
      </c>
    </row>
    <row r="170" spans="2:18" ht="15" customHeight="1" x14ac:dyDescent="0.2">
      <c r="B170" s="225" t="s">
        <v>386</v>
      </c>
      <c r="C170" s="226"/>
      <c r="D170" s="227"/>
      <c r="E170" s="277"/>
      <c r="F170" s="266"/>
      <c r="G170" s="266"/>
      <c r="H170" s="266"/>
      <c r="I170" s="266"/>
      <c r="J170" s="266"/>
      <c r="K170" s="266"/>
      <c r="L170" s="266"/>
      <c r="M170" s="266"/>
      <c r="Q170" s="2" t="b">
        <f>IF(AND('Anagrafica Progetto'!$Q$84=2,'Anagrafica Progetto'!$Q$91),FALSE,TRUE)</f>
        <v>1</v>
      </c>
    </row>
    <row r="171" spans="2:18" ht="15" customHeight="1" x14ac:dyDescent="0.2">
      <c r="B171" s="225">
        <v>2015</v>
      </c>
      <c r="C171" s="226"/>
      <c r="D171" s="227"/>
      <c r="E171" s="277"/>
      <c r="F171" s="266"/>
      <c r="G171" s="266"/>
      <c r="H171" s="266"/>
      <c r="I171" s="266"/>
      <c r="J171" s="266"/>
      <c r="K171" s="266"/>
      <c r="L171" s="266"/>
      <c r="M171" s="266"/>
      <c r="Q171" s="2" t="b">
        <f>IF(AND('Anagrafica Progetto'!$Q$84=2,'Anagrafica Progetto'!$Q$91,R171=FALSE),FALSE,TRUE)</f>
        <v>1</v>
      </c>
      <c r="R171" s="2" t="b">
        <f>IF(OR('Anagrafica Progetto'!$H$77="",'Anagrafica Progetto'!$H$80=""),FALSE,IF(AND(B171&gt;=YEAR('Anagrafica Progetto'!$H$77),B171&lt;YEAR('Anagrafica Progetto'!$H$80)),FALSE,TRUE))</f>
        <v>1</v>
      </c>
    </row>
    <row r="172" spans="2:18" ht="15" customHeight="1" x14ac:dyDescent="0.2">
      <c r="B172" s="225">
        <v>2016</v>
      </c>
      <c r="C172" s="226"/>
      <c r="D172" s="227"/>
      <c r="E172" s="266"/>
      <c r="F172" s="266"/>
      <c r="G172" s="266"/>
      <c r="H172" s="266"/>
      <c r="I172" s="266"/>
      <c r="J172" s="266"/>
      <c r="K172" s="266"/>
      <c r="L172" s="266"/>
      <c r="M172" s="266"/>
      <c r="Q172" s="2" t="b">
        <f>IF(AND('Anagrafica Progetto'!$Q$84=2,'Anagrafica Progetto'!$Q$91,R172=FALSE),FALSE,TRUE)</f>
        <v>1</v>
      </c>
      <c r="R172" s="2" t="b">
        <f>IF(OR('Anagrafica Progetto'!$H$77="",'Anagrafica Progetto'!$H$80=""),FALSE,IF(AND(B172&gt;=YEAR('Anagrafica Progetto'!$H$77),B172&lt;YEAR('Anagrafica Progetto'!$H$80)),FALSE,TRUE))</f>
        <v>0</v>
      </c>
    </row>
    <row r="173" spans="2:18" ht="15" customHeight="1" x14ac:dyDescent="0.2">
      <c r="B173" s="225">
        <v>2017</v>
      </c>
      <c r="C173" s="226"/>
      <c r="D173" s="227"/>
      <c r="E173" s="266"/>
      <c r="F173" s="266"/>
      <c r="G173" s="266"/>
      <c r="H173" s="266"/>
      <c r="I173" s="266"/>
      <c r="J173" s="266"/>
      <c r="K173" s="266"/>
      <c r="L173" s="266"/>
      <c r="M173" s="266"/>
      <c r="Q173" s="2" t="b">
        <f>IF(AND('Anagrafica Progetto'!$Q$84=2,'Anagrafica Progetto'!$Q$91,R173=FALSE),FALSE,TRUE)</f>
        <v>1</v>
      </c>
      <c r="R173" s="2" t="b">
        <f>IF(OR('Anagrafica Progetto'!$H$77="",'Anagrafica Progetto'!$H$80=""),FALSE,IF(AND(B173&gt;=YEAR('Anagrafica Progetto'!$H$77),B173&lt;YEAR('Anagrafica Progetto'!$H$80)),FALSE,TRUE))</f>
        <v>0</v>
      </c>
    </row>
    <row r="174" spans="2:18" ht="15" customHeight="1" x14ac:dyDescent="0.2">
      <c r="B174" s="225">
        <v>2018</v>
      </c>
      <c r="C174" s="226"/>
      <c r="D174" s="227"/>
      <c r="E174" s="266"/>
      <c r="F174" s="266"/>
      <c r="G174" s="266"/>
      <c r="H174" s="266"/>
      <c r="I174" s="266"/>
      <c r="J174" s="266"/>
      <c r="K174" s="266"/>
      <c r="L174" s="266"/>
      <c r="M174" s="266"/>
      <c r="Q174" s="2" t="b">
        <f>IF(AND('Anagrafica Progetto'!$Q$84=2,'Anagrafica Progetto'!$Q$91,R174=FALSE),FALSE,TRUE)</f>
        <v>1</v>
      </c>
      <c r="R174" s="2" t="b">
        <f>IF(OR('Anagrafica Progetto'!$H$77="",'Anagrafica Progetto'!$H$80=""),FALSE,IF(AND(B174&gt;=YEAR('Anagrafica Progetto'!$H$77),B174&lt;YEAR('Anagrafica Progetto'!$H$80)),FALSE,TRUE))</f>
        <v>0</v>
      </c>
    </row>
    <row r="175" spans="2:18" ht="15" customHeight="1" x14ac:dyDescent="0.2">
      <c r="B175" s="225">
        <v>2019</v>
      </c>
      <c r="C175" s="226"/>
      <c r="D175" s="227"/>
      <c r="E175" s="266"/>
      <c r="F175" s="266"/>
      <c r="G175" s="266"/>
      <c r="H175" s="266"/>
      <c r="I175" s="266"/>
      <c r="J175" s="266"/>
      <c r="K175" s="266"/>
      <c r="L175" s="266"/>
      <c r="M175" s="266"/>
      <c r="Q175" s="2" t="b">
        <f>IF(AND('Anagrafica Progetto'!$Q$84=2,'Anagrafica Progetto'!$Q$91,R175=FALSE),FALSE,TRUE)</f>
        <v>1</v>
      </c>
      <c r="R175" s="2" t="b">
        <f>IF(OR('Anagrafica Progetto'!$H$77="",'Anagrafica Progetto'!$H$80=""),FALSE,IF(AND(B175&gt;=YEAR('Anagrafica Progetto'!$H$77),B175&lt;YEAR('Anagrafica Progetto'!$H$80)),FALSE,TRUE))</f>
        <v>0</v>
      </c>
    </row>
    <row r="176" spans="2:18" ht="15" customHeight="1" x14ac:dyDescent="0.2">
      <c r="B176" s="225">
        <v>2020</v>
      </c>
      <c r="C176" s="226"/>
      <c r="D176" s="227"/>
      <c r="E176" s="266"/>
      <c r="F176" s="266"/>
      <c r="G176" s="266"/>
      <c r="H176" s="266"/>
      <c r="I176" s="266"/>
      <c r="J176" s="266"/>
      <c r="K176" s="266"/>
      <c r="L176" s="266"/>
      <c r="M176" s="266"/>
      <c r="Q176" s="2" t="b">
        <f>IF(AND('Anagrafica Progetto'!$Q$84=2,'Anagrafica Progetto'!$Q$91,R176=FALSE),FALSE,TRUE)</f>
        <v>1</v>
      </c>
      <c r="R176" s="2" t="b">
        <f>IF(OR('Anagrafica Progetto'!$H$77="",'Anagrafica Progetto'!$H$80=""),FALSE,IF(AND(B176&gt;=YEAR('Anagrafica Progetto'!$H$77),B176&lt;YEAR('Anagrafica Progetto'!$H$80)),FALSE,TRUE))</f>
        <v>0</v>
      </c>
    </row>
    <row r="177" spans="2:18" ht="15" customHeight="1" x14ac:dyDescent="0.2">
      <c r="B177" s="225">
        <v>2021</v>
      </c>
      <c r="C177" s="226"/>
      <c r="D177" s="227"/>
      <c r="E177" s="266"/>
      <c r="F177" s="266"/>
      <c r="G177" s="266"/>
      <c r="H177" s="266"/>
      <c r="I177" s="266"/>
      <c r="J177" s="266"/>
      <c r="K177" s="266"/>
      <c r="L177" s="266"/>
      <c r="M177" s="266"/>
      <c r="Q177" s="2" t="b">
        <f>IF(AND('Anagrafica Progetto'!$Q$84=2,'Anagrafica Progetto'!$Q$91,R177=FALSE),FALSE,TRUE)</f>
        <v>1</v>
      </c>
      <c r="R177" s="2" t="b">
        <f>IF(OR('Anagrafica Progetto'!$H$77="",'Anagrafica Progetto'!$H$80=""),FALSE,IF(AND(B177&gt;=YEAR('Anagrafica Progetto'!$H$77),B177&lt;YEAR('Anagrafica Progetto'!$H$80)),FALSE,TRUE))</f>
        <v>0</v>
      </c>
    </row>
    <row r="178" spans="2:18" ht="15" customHeight="1" x14ac:dyDescent="0.2">
      <c r="B178" s="225">
        <v>2022</v>
      </c>
      <c r="C178" s="226"/>
      <c r="D178" s="227"/>
      <c r="E178" s="266"/>
      <c r="F178" s="266"/>
      <c r="G178" s="266"/>
      <c r="H178" s="266"/>
      <c r="I178" s="266"/>
      <c r="J178" s="266"/>
      <c r="K178" s="266"/>
      <c r="L178" s="266"/>
      <c r="M178" s="266"/>
      <c r="Q178" s="2" t="b">
        <f>IF(AND('Anagrafica Progetto'!$Q$84=2,'Anagrafica Progetto'!$Q$91,R178=FALSE),FALSE,TRUE)</f>
        <v>1</v>
      </c>
      <c r="R178" s="2" t="b">
        <f>IF(OR('Anagrafica Progetto'!$H$77="",'Anagrafica Progetto'!$H$80=""),FALSE,IF(AND(B178&gt;=YEAR('Anagrafica Progetto'!$H$77),B178&lt;YEAR('Anagrafica Progetto'!$H$80)),FALSE,TRUE))</f>
        <v>0</v>
      </c>
    </row>
    <row r="179" spans="2:18" ht="15" customHeight="1" x14ac:dyDescent="0.2">
      <c r="B179" s="225" t="s">
        <v>387</v>
      </c>
      <c r="C179" s="226"/>
      <c r="D179" s="227"/>
      <c r="E179" s="266"/>
      <c r="F179" s="266"/>
      <c r="G179" s="266"/>
      <c r="H179" s="266"/>
      <c r="I179" s="266"/>
      <c r="J179" s="266"/>
      <c r="K179" s="266"/>
      <c r="L179" s="266"/>
      <c r="M179" s="266"/>
      <c r="Q179" s="2" t="b">
        <f>IF(AND('Anagrafica Progetto'!$Q$84=2,'Anagrafica Progetto'!$Q$91),FALSE,TRUE)</f>
        <v>1</v>
      </c>
    </row>
    <row r="180" spans="2:18" ht="15" customHeight="1" x14ac:dyDescent="0.2">
      <c r="Q180" s="2" t="b">
        <f>IF(AND('Anagrafica Progetto'!$Q$84=2,'Anagrafica Progetto'!$Q$91),FALSE,TRUE)</f>
        <v>1</v>
      </c>
    </row>
    <row r="181" spans="2:18" ht="15" customHeight="1" x14ac:dyDescent="0.2">
      <c r="B181" s="177" t="s">
        <v>395</v>
      </c>
      <c r="C181" s="177"/>
      <c r="D181" s="177"/>
      <c r="E181" s="177"/>
      <c r="F181" s="177"/>
      <c r="G181" s="177"/>
      <c r="H181" s="177"/>
      <c r="I181" s="177"/>
      <c r="J181" s="177"/>
      <c r="K181" s="177"/>
      <c r="L181" s="177"/>
      <c r="M181" s="177"/>
      <c r="Q181" s="2" t="b">
        <f>IF(AND('Anagrafica Progetto'!$Q$84=2,'Anagrafica Progetto'!$Q$91),FALSE,TRUE)</f>
        <v>1</v>
      </c>
    </row>
    <row r="182" spans="2:18" ht="15" customHeight="1" x14ac:dyDescent="0.2">
      <c r="B182" s="231"/>
      <c r="C182" s="231"/>
      <c r="D182" s="231"/>
      <c r="E182" s="231" t="s">
        <v>405</v>
      </c>
      <c r="F182" s="231"/>
      <c r="G182" s="231"/>
      <c r="H182" s="231" t="s">
        <v>406</v>
      </c>
      <c r="I182" s="231"/>
      <c r="J182" s="231"/>
      <c r="K182" s="231" t="s">
        <v>407</v>
      </c>
      <c r="L182" s="231"/>
      <c r="M182" s="231"/>
      <c r="Q182" s="2" t="b">
        <f>IF(AND('Anagrafica Progetto'!$Q$84=2,'Anagrafica Progetto'!$Q$91),FALSE,TRUE)</f>
        <v>1</v>
      </c>
    </row>
    <row r="183" spans="2:18" ht="67.5" customHeight="1" x14ac:dyDescent="0.2">
      <c r="B183" s="225" t="s">
        <v>382</v>
      </c>
      <c r="C183" s="226"/>
      <c r="D183" s="227"/>
      <c r="E183" s="267" t="str">
        <f ca="1">IFERROR(IF(INDIRECT(ADDRESS(ROW($B$7)+$R$11,2))="","Inserire il nome della realizzazione nella tabella precedente",INDIRECT(ADDRESS(ROW($B$7)+$R$11,2))),"")</f>
        <v/>
      </c>
      <c r="F183" s="267"/>
      <c r="G183" s="267"/>
      <c r="H183" s="267" t="str">
        <f ca="1">IFERROR(IF(INDIRECT(ADDRESS(ROW($E$7)+$R$12,2))="","Inserire il nome della realizzazione nella tabella precedente",INDIRECT(ADDRESS(ROW($E$7)+$R$12,2))),"")</f>
        <v/>
      </c>
      <c r="I183" s="267"/>
      <c r="J183" s="267"/>
      <c r="K183" s="267" t="str">
        <f ca="1">IFERROR(IF(INDIRECT(ADDRESS(ROW($H$7)+$R$13,2))="","Inserire il nome della realizzazione nella tabella precedente",INDIRECT(ADDRESS(ROW($H$7)+$R$13,2))),"")</f>
        <v/>
      </c>
      <c r="L183" s="267"/>
      <c r="M183" s="267"/>
      <c r="Q183" s="2" t="b">
        <f>IF(AND('Anagrafica Progetto'!$Q$84=2,'Anagrafica Progetto'!$Q$91),FALSE,TRUE)</f>
        <v>1</v>
      </c>
    </row>
    <row r="184" spans="2:18" ht="15" customHeight="1" x14ac:dyDescent="0.2">
      <c r="B184" s="225" t="s">
        <v>421</v>
      </c>
      <c r="C184" s="226"/>
      <c r="D184" s="227"/>
      <c r="E184" s="267" t="str">
        <f ca="1">IF(E183="","",VLOOKUP(E183,$S$8:$U$35,3,0))</f>
        <v/>
      </c>
      <c r="F184" s="267"/>
      <c r="G184" s="267"/>
      <c r="H184" s="267" t="str">
        <f ca="1">IF(H183="","",VLOOKUP(H183,$S$8:$U$35,3,0))</f>
        <v/>
      </c>
      <c r="I184" s="267"/>
      <c r="J184" s="267"/>
      <c r="K184" s="267" t="str">
        <f ca="1">IF(K183="","",VLOOKUP(K183,$S$8:$U$35,3,0))</f>
        <v/>
      </c>
      <c r="L184" s="267"/>
      <c r="M184" s="267"/>
      <c r="Q184" s="2" t="b">
        <f>IF(AND('Anagrafica Progetto'!$Q$84=2,'Anagrafica Progetto'!$Q$91),FALSE,TRUE)</f>
        <v>1</v>
      </c>
    </row>
    <row r="185" spans="2:18" ht="82.5" customHeight="1" x14ac:dyDescent="0.2">
      <c r="B185" s="225" t="s">
        <v>383</v>
      </c>
      <c r="C185" s="226"/>
      <c r="D185" s="227"/>
      <c r="E185" s="267" t="str">
        <f ca="1">IF(E183="","",VLOOKUP(E183,$S$8:$U$35,2,0))</f>
        <v/>
      </c>
      <c r="F185" s="267"/>
      <c r="G185" s="267"/>
      <c r="H185" s="267" t="str">
        <f ca="1">IF(H183="","",VLOOKUP(H183,$S$8:$U$35,2,0))</f>
        <v/>
      </c>
      <c r="I185" s="267"/>
      <c r="J185" s="267"/>
      <c r="K185" s="267" t="str">
        <f ca="1">IF(K183="","",VLOOKUP(K183,$S$8:$U$35,2,0))</f>
        <v/>
      </c>
      <c r="L185" s="267"/>
      <c r="M185" s="267"/>
      <c r="Q185" s="2" t="b">
        <f>IF(AND('Anagrafica Progetto'!$Q$84=2,'Anagrafica Progetto'!$Q$91),FALSE,TRUE)</f>
        <v>1</v>
      </c>
    </row>
    <row r="186" spans="2:18" ht="15.75" customHeight="1" x14ac:dyDescent="0.2">
      <c r="B186" s="225" t="s">
        <v>384</v>
      </c>
      <c r="C186" s="226"/>
      <c r="D186" s="227"/>
      <c r="E186" s="274" t="str">
        <f ca="1">IF(E183="","","Numero")</f>
        <v/>
      </c>
      <c r="F186" s="275"/>
      <c r="G186" s="276"/>
      <c r="H186" s="274" t="str">
        <f ca="1">IF(H183="","","Numero")</f>
        <v/>
      </c>
      <c r="I186" s="275"/>
      <c r="J186" s="276"/>
      <c r="K186" s="274" t="str">
        <f ca="1">IF(K183="","","Numero")</f>
        <v/>
      </c>
      <c r="L186" s="275"/>
      <c r="M186" s="276"/>
      <c r="Q186" s="2" t="b">
        <f>IF(AND('Anagrafica Progetto'!$Q$84=2,'Anagrafica Progetto'!$Q$91),FALSE,TRUE)</f>
        <v>1</v>
      </c>
    </row>
    <row r="187" spans="2:18" ht="30" customHeight="1" x14ac:dyDescent="0.2">
      <c r="B187" s="225" t="s">
        <v>385</v>
      </c>
      <c r="C187" s="226"/>
      <c r="D187" s="227"/>
      <c r="E187" s="266"/>
      <c r="F187" s="266"/>
      <c r="G187" s="266"/>
      <c r="H187" s="266"/>
      <c r="I187" s="266"/>
      <c r="J187" s="266"/>
      <c r="K187" s="266"/>
      <c r="L187" s="266"/>
      <c r="M187" s="266"/>
      <c r="Q187" s="2" t="b">
        <f>IF(AND('Anagrafica Progetto'!$Q$84=2,'Anagrafica Progetto'!$Q$91),FALSE,TRUE)</f>
        <v>1</v>
      </c>
    </row>
    <row r="188" spans="2:18" ht="15" customHeight="1" x14ac:dyDescent="0.2">
      <c r="B188" s="225" t="s">
        <v>396</v>
      </c>
      <c r="C188" s="226"/>
      <c r="D188" s="227"/>
      <c r="E188" s="267" t="str">
        <f ca="1">IF(E183="","","Meno sviluppate")</f>
        <v/>
      </c>
      <c r="F188" s="267"/>
      <c r="G188" s="267"/>
      <c r="H188" s="267" t="str">
        <f ca="1">IF(H183="","","Meno sviluppate")</f>
        <v/>
      </c>
      <c r="I188" s="267"/>
      <c r="J188" s="267"/>
      <c r="K188" s="267" t="str">
        <f ca="1">IF(K183="","","Meno sviluppate")</f>
        <v/>
      </c>
      <c r="L188" s="267"/>
      <c r="M188" s="267"/>
      <c r="Q188" s="2" t="b">
        <f>IF(AND('Anagrafica Progetto'!$Q$84=2,'Anagrafica Progetto'!$Q$91),FALSE,TRUE)</f>
        <v>1</v>
      </c>
    </row>
    <row r="189" spans="2:18" ht="15" customHeight="1" x14ac:dyDescent="0.2">
      <c r="B189" s="225" t="s">
        <v>386</v>
      </c>
      <c r="C189" s="226"/>
      <c r="D189" s="227"/>
      <c r="E189" s="277"/>
      <c r="F189" s="266"/>
      <c r="G189" s="266"/>
      <c r="H189" s="266"/>
      <c r="I189" s="266"/>
      <c r="J189" s="266"/>
      <c r="K189" s="266"/>
      <c r="L189" s="266"/>
      <c r="M189" s="266"/>
      <c r="Q189" s="2" t="b">
        <f>IF(AND('Anagrafica Progetto'!$Q$84=2,'Anagrafica Progetto'!$Q$91),FALSE,TRUE)</f>
        <v>1</v>
      </c>
    </row>
    <row r="190" spans="2:18" ht="15" customHeight="1" x14ac:dyDescent="0.2">
      <c r="B190" s="225">
        <v>2015</v>
      </c>
      <c r="C190" s="226"/>
      <c r="D190" s="227"/>
      <c r="E190" s="277"/>
      <c r="F190" s="266"/>
      <c r="G190" s="266"/>
      <c r="H190" s="266"/>
      <c r="I190" s="266"/>
      <c r="J190" s="266"/>
      <c r="K190" s="266"/>
      <c r="L190" s="266"/>
      <c r="M190" s="266"/>
      <c r="Q190" s="2" t="b">
        <f>IF(AND('Anagrafica Progetto'!$Q$84=2,'Anagrafica Progetto'!$Q$91,R190=FALSE),FALSE,TRUE)</f>
        <v>1</v>
      </c>
      <c r="R190" s="2" t="b">
        <f>IF(OR('Anagrafica Progetto'!$H$77="",'Anagrafica Progetto'!$H$80=""),FALSE,IF(AND(B190&gt;=YEAR('Anagrafica Progetto'!$H$77),B190&lt;YEAR('Anagrafica Progetto'!$H$80)),FALSE,TRUE))</f>
        <v>1</v>
      </c>
    </row>
    <row r="191" spans="2:18" ht="15" customHeight="1" x14ac:dyDescent="0.2">
      <c r="B191" s="225">
        <v>2016</v>
      </c>
      <c r="C191" s="226"/>
      <c r="D191" s="227"/>
      <c r="E191" s="266"/>
      <c r="F191" s="266"/>
      <c r="G191" s="266"/>
      <c r="H191" s="266"/>
      <c r="I191" s="266"/>
      <c r="J191" s="266"/>
      <c r="K191" s="266"/>
      <c r="L191" s="266"/>
      <c r="M191" s="266"/>
      <c r="Q191" s="2" t="b">
        <f>IF(AND('Anagrafica Progetto'!$Q$84=2,'Anagrafica Progetto'!$Q$91,R191=FALSE),FALSE,TRUE)</f>
        <v>1</v>
      </c>
      <c r="R191" s="2" t="b">
        <f>IF(OR('Anagrafica Progetto'!$H$77="",'Anagrafica Progetto'!$H$80=""),FALSE,IF(AND(B191&gt;=YEAR('Anagrafica Progetto'!$H$77),B191&lt;YEAR('Anagrafica Progetto'!$H$80)),FALSE,TRUE))</f>
        <v>0</v>
      </c>
    </row>
    <row r="192" spans="2:18" ht="15" customHeight="1" x14ac:dyDescent="0.2">
      <c r="B192" s="225">
        <v>2017</v>
      </c>
      <c r="C192" s="226"/>
      <c r="D192" s="227"/>
      <c r="E192" s="266"/>
      <c r="F192" s="266"/>
      <c r="G192" s="266"/>
      <c r="H192" s="266"/>
      <c r="I192" s="266"/>
      <c r="J192" s="266"/>
      <c r="K192" s="266"/>
      <c r="L192" s="266"/>
      <c r="M192" s="266"/>
      <c r="Q192" s="2" t="b">
        <f>IF(AND('Anagrafica Progetto'!$Q$84=2,'Anagrafica Progetto'!$Q$91,R192=FALSE),FALSE,TRUE)</f>
        <v>1</v>
      </c>
      <c r="R192" s="2" t="b">
        <f>IF(OR('Anagrafica Progetto'!$H$77="",'Anagrafica Progetto'!$H$80=""),FALSE,IF(AND(B192&gt;=YEAR('Anagrafica Progetto'!$H$77),B192&lt;YEAR('Anagrafica Progetto'!$H$80)),FALSE,TRUE))</f>
        <v>0</v>
      </c>
    </row>
    <row r="193" spans="2:18" ht="15" customHeight="1" x14ac:dyDescent="0.2">
      <c r="B193" s="225">
        <v>2018</v>
      </c>
      <c r="C193" s="226"/>
      <c r="D193" s="227"/>
      <c r="E193" s="266"/>
      <c r="F193" s="266"/>
      <c r="G193" s="266"/>
      <c r="H193" s="266"/>
      <c r="I193" s="266"/>
      <c r="J193" s="266"/>
      <c r="K193" s="266"/>
      <c r="L193" s="266"/>
      <c r="M193" s="266"/>
      <c r="Q193" s="2" t="b">
        <f>IF(AND('Anagrafica Progetto'!$Q$84=2,'Anagrafica Progetto'!$Q$91,R193=FALSE),FALSE,TRUE)</f>
        <v>1</v>
      </c>
      <c r="R193" s="2" t="b">
        <f>IF(OR('Anagrafica Progetto'!$H$77="",'Anagrafica Progetto'!$H$80=""),FALSE,IF(AND(B193&gt;=YEAR('Anagrafica Progetto'!$H$77),B193&lt;YEAR('Anagrafica Progetto'!$H$80)),FALSE,TRUE))</f>
        <v>0</v>
      </c>
    </row>
    <row r="194" spans="2:18" ht="15" customHeight="1" x14ac:dyDescent="0.2">
      <c r="B194" s="225">
        <v>2019</v>
      </c>
      <c r="C194" s="226"/>
      <c r="D194" s="227"/>
      <c r="E194" s="266"/>
      <c r="F194" s="266"/>
      <c r="G194" s="266"/>
      <c r="H194" s="266"/>
      <c r="I194" s="266"/>
      <c r="J194" s="266"/>
      <c r="K194" s="266"/>
      <c r="L194" s="266"/>
      <c r="M194" s="266"/>
      <c r="Q194" s="2" t="b">
        <f>IF(AND('Anagrafica Progetto'!$Q$84=2,'Anagrafica Progetto'!$Q$91,R194=FALSE),FALSE,TRUE)</f>
        <v>1</v>
      </c>
      <c r="R194" s="2" t="b">
        <f>IF(OR('Anagrafica Progetto'!$H$77="",'Anagrafica Progetto'!$H$80=""),FALSE,IF(AND(B194&gt;=YEAR('Anagrafica Progetto'!$H$77),B194&lt;YEAR('Anagrafica Progetto'!$H$80)),FALSE,TRUE))</f>
        <v>0</v>
      </c>
    </row>
    <row r="195" spans="2:18" ht="15" customHeight="1" x14ac:dyDescent="0.2">
      <c r="B195" s="225">
        <v>2020</v>
      </c>
      <c r="C195" s="226"/>
      <c r="D195" s="227"/>
      <c r="E195" s="266"/>
      <c r="F195" s="266"/>
      <c r="G195" s="266"/>
      <c r="H195" s="266"/>
      <c r="I195" s="266"/>
      <c r="J195" s="266"/>
      <c r="K195" s="266"/>
      <c r="L195" s="266"/>
      <c r="M195" s="266"/>
      <c r="Q195" s="2" t="b">
        <f>IF(AND('Anagrafica Progetto'!$Q$84=2,'Anagrafica Progetto'!$Q$91,R195=FALSE),FALSE,TRUE)</f>
        <v>1</v>
      </c>
      <c r="R195" s="2" t="b">
        <f>IF(OR('Anagrafica Progetto'!$H$77="",'Anagrafica Progetto'!$H$80=""),FALSE,IF(AND(B195&gt;=YEAR('Anagrafica Progetto'!$H$77),B195&lt;YEAR('Anagrafica Progetto'!$H$80)),FALSE,TRUE))</f>
        <v>0</v>
      </c>
    </row>
    <row r="196" spans="2:18" ht="15" customHeight="1" x14ac:dyDescent="0.2">
      <c r="B196" s="225">
        <v>2021</v>
      </c>
      <c r="C196" s="226"/>
      <c r="D196" s="227"/>
      <c r="E196" s="266"/>
      <c r="F196" s="266"/>
      <c r="G196" s="266"/>
      <c r="H196" s="266"/>
      <c r="I196" s="266"/>
      <c r="J196" s="266"/>
      <c r="K196" s="266"/>
      <c r="L196" s="266"/>
      <c r="M196" s="266"/>
      <c r="Q196" s="2" t="b">
        <f>IF(AND('Anagrafica Progetto'!$Q$84=2,'Anagrafica Progetto'!$Q$91,R196=FALSE),FALSE,TRUE)</f>
        <v>1</v>
      </c>
      <c r="R196" s="2" t="b">
        <f>IF(OR('Anagrafica Progetto'!$H$77="",'Anagrafica Progetto'!$H$80=""),FALSE,IF(AND(B196&gt;=YEAR('Anagrafica Progetto'!$H$77),B196&lt;YEAR('Anagrafica Progetto'!$H$80)),FALSE,TRUE))</f>
        <v>0</v>
      </c>
    </row>
    <row r="197" spans="2:18" ht="15" customHeight="1" x14ac:dyDescent="0.2">
      <c r="B197" s="225">
        <v>2022</v>
      </c>
      <c r="C197" s="226"/>
      <c r="D197" s="227"/>
      <c r="E197" s="266"/>
      <c r="F197" s="266"/>
      <c r="G197" s="266"/>
      <c r="H197" s="266"/>
      <c r="I197" s="266"/>
      <c r="J197" s="266"/>
      <c r="K197" s="266"/>
      <c r="L197" s="266"/>
      <c r="M197" s="266"/>
      <c r="Q197" s="2" t="b">
        <f>IF(AND('Anagrafica Progetto'!$Q$84=2,'Anagrafica Progetto'!$Q$91,R197=FALSE),FALSE,TRUE)</f>
        <v>1</v>
      </c>
      <c r="R197" s="2" t="b">
        <f>IF(OR('Anagrafica Progetto'!$H$77="",'Anagrafica Progetto'!$H$80=""),FALSE,IF(AND(B197&gt;=YEAR('Anagrafica Progetto'!$H$77),B197&lt;YEAR('Anagrafica Progetto'!$H$80)),FALSE,TRUE))</f>
        <v>0</v>
      </c>
    </row>
    <row r="198" spans="2:18" ht="15" customHeight="1" x14ac:dyDescent="0.2">
      <c r="B198" s="225" t="s">
        <v>387</v>
      </c>
      <c r="C198" s="226"/>
      <c r="D198" s="227"/>
      <c r="E198" s="266"/>
      <c r="F198" s="266"/>
      <c r="G198" s="266"/>
      <c r="H198" s="266"/>
      <c r="I198" s="266"/>
      <c r="J198" s="266"/>
      <c r="K198" s="266"/>
      <c r="L198" s="266"/>
      <c r="M198" s="266"/>
      <c r="Q198" s="2" t="b">
        <f>IF(AND('Anagrafica Progetto'!$Q$84=2,'Anagrafica Progetto'!$Q$91),FALSE,TRUE)</f>
        <v>1</v>
      </c>
    </row>
    <row r="199" spans="2:18" ht="15" customHeight="1" x14ac:dyDescent="0.2">
      <c r="Q199" s="2" t="b">
        <f>IF(AND('Anagrafica Progetto'!$Q$84=2,'Anagrafica Progetto'!$Q$91),FALSE,TRUE)</f>
        <v>1</v>
      </c>
    </row>
    <row r="200" spans="2:18" ht="135" customHeight="1" x14ac:dyDescent="0.2">
      <c r="B200" s="98" t="s">
        <v>575</v>
      </c>
      <c r="C200" s="99"/>
      <c r="D200" s="99"/>
      <c r="E200" s="99"/>
      <c r="F200" s="99"/>
      <c r="G200" s="99"/>
      <c r="H200" s="99"/>
      <c r="I200" s="99"/>
      <c r="J200" s="99"/>
      <c r="K200" s="99"/>
      <c r="L200" s="99"/>
      <c r="M200" s="100"/>
      <c r="Q200" s="2" t="b">
        <f>IF(AND('Anagrafica Progetto'!$Q$84=2,'Anagrafica Progetto'!$Q$91),FALSE,TRUE)</f>
        <v>1</v>
      </c>
    </row>
    <row r="201" spans="2:18" ht="15" customHeight="1" x14ac:dyDescent="0.2">
      <c r="Q201" s="2" t="b">
        <f>IF(AND('Anagrafica Progetto'!$Q$84=2,'Anagrafica Progetto'!$Q$91),FALSE,TRUE)</f>
        <v>1</v>
      </c>
    </row>
    <row r="202" spans="2:18" ht="15" customHeight="1" x14ac:dyDescent="0.2">
      <c r="Q202" s="2" t="b">
        <f>IF(AND('Anagrafica Progetto'!$Q$84=2,'Anagrafica Progetto'!$Q$91),FALSE,TRUE)</f>
        <v>1</v>
      </c>
    </row>
    <row r="203" spans="2:18" ht="15" customHeight="1" x14ac:dyDescent="0.2">
      <c r="B203" s="105" t="s">
        <v>540</v>
      </c>
      <c r="C203" s="106"/>
      <c r="D203" s="106"/>
      <c r="E203" s="106"/>
      <c r="F203" s="106"/>
      <c r="G203" s="106"/>
      <c r="H203" s="106"/>
      <c r="I203" s="106"/>
      <c r="J203" s="106"/>
      <c r="K203" s="106"/>
      <c r="L203" s="106"/>
      <c r="M203" s="107"/>
    </row>
    <row r="204" spans="2:18" ht="112.5" customHeight="1" x14ac:dyDescent="0.2">
      <c r="B204" s="101"/>
      <c r="C204" s="278"/>
      <c r="D204" s="278"/>
      <c r="E204" s="278"/>
      <c r="F204" s="278"/>
      <c r="G204" s="278"/>
      <c r="H204" s="278"/>
      <c r="I204" s="278"/>
      <c r="J204" s="278"/>
      <c r="K204" s="278"/>
      <c r="L204" s="278"/>
      <c r="M204" s="279"/>
    </row>
    <row r="206" spans="2:18" ht="15" customHeight="1" x14ac:dyDescent="0.2">
      <c r="B206" s="9" t="s">
        <v>295</v>
      </c>
      <c r="C206" s="10"/>
      <c r="D206" s="10"/>
      <c r="E206" s="10"/>
      <c r="F206" s="10"/>
      <c r="G206" s="10"/>
      <c r="H206" s="10"/>
      <c r="I206" s="10"/>
      <c r="J206" s="10"/>
      <c r="K206" s="10"/>
      <c r="L206" s="10"/>
      <c r="M206" s="11"/>
    </row>
    <row r="209" spans="2:13" ht="15" customHeight="1" x14ac:dyDescent="0.2">
      <c r="B209" s="105" t="s">
        <v>541</v>
      </c>
      <c r="C209" s="106"/>
      <c r="D209" s="106"/>
      <c r="E209" s="106"/>
      <c r="F209" s="106"/>
      <c r="G209" s="106"/>
      <c r="H209" s="106"/>
      <c r="I209" s="106"/>
      <c r="J209" s="106"/>
      <c r="K209" s="106"/>
      <c r="L209" s="106"/>
      <c r="M209" s="107"/>
    </row>
    <row r="210" spans="2:13" ht="112.5" customHeight="1" x14ac:dyDescent="0.2">
      <c r="B210" s="101"/>
      <c r="C210" s="278"/>
      <c r="D210" s="278"/>
      <c r="E210" s="278"/>
      <c r="F210" s="278"/>
      <c r="G210" s="278"/>
      <c r="H210" s="278"/>
      <c r="I210" s="278"/>
      <c r="J210" s="278"/>
      <c r="K210" s="278"/>
      <c r="L210" s="278"/>
      <c r="M210" s="279"/>
    </row>
    <row r="211" spans="2:13" ht="15" hidden="1" customHeight="1" x14ac:dyDescent="0.2"/>
    <row r="212" spans="2:13" ht="15" hidden="1" customHeight="1" x14ac:dyDescent="0.2"/>
    <row r="213" spans="2:13" ht="15" hidden="1" customHeight="1" x14ac:dyDescent="0.2"/>
  </sheetData>
  <sheetProtection algorithmName="SHA-1" hashValue="KrrFzAwkCzeJiZB/gkIWBbHwWIY=" saltValue="1U2ANIx4JJtZecMLOrLamg==" spinCount="100000" sheet="1" objects="1" scenarios="1"/>
  <autoFilter ref="Q1:Q210"/>
  <mergeCells count="594">
    <mergeCell ref="B35:L35"/>
    <mergeCell ref="B20:L20"/>
    <mergeCell ref="B21:L21"/>
    <mergeCell ref="B22:L22"/>
    <mergeCell ref="B23:L23"/>
    <mergeCell ref="B30:L30"/>
    <mergeCell ref="B31:L31"/>
    <mergeCell ref="B32:L32"/>
    <mergeCell ref="B33:L33"/>
    <mergeCell ref="B34:L34"/>
    <mergeCell ref="B11:L11"/>
    <mergeCell ref="B12:L12"/>
    <mergeCell ref="B13:L13"/>
    <mergeCell ref="B14:L14"/>
    <mergeCell ref="B15:L15"/>
    <mergeCell ref="B16:L16"/>
    <mergeCell ref="B17:L17"/>
    <mergeCell ref="B18:L18"/>
    <mergeCell ref="B19:L19"/>
    <mergeCell ref="B159:M159"/>
    <mergeCell ref="B203:M203"/>
    <mergeCell ref="B204:M204"/>
    <mergeCell ref="B209:M209"/>
    <mergeCell ref="B210:M210"/>
    <mergeCell ref="B156:D156"/>
    <mergeCell ref="E156:G156"/>
    <mergeCell ref="H156:J156"/>
    <mergeCell ref="K156:M156"/>
    <mergeCell ref="B157:D157"/>
    <mergeCell ref="E157:G157"/>
    <mergeCell ref="H157:J157"/>
    <mergeCell ref="K157:M157"/>
    <mergeCell ref="B200:M200"/>
    <mergeCell ref="B198:D198"/>
    <mergeCell ref="E198:G198"/>
    <mergeCell ref="H198:J198"/>
    <mergeCell ref="K198:M198"/>
    <mergeCell ref="K194:M194"/>
    <mergeCell ref="B191:D191"/>
    <mergeCell ref="E191:G191"/>
    <mergeCell ref="H191:J191"/>
    <mergeCell ref="K191:M191"/>
    <mergeCell ref="B192:D192"/>
    <mergeCell ref="B154:D154"/>
    <mergeCell ref="E154:G154"/>
    <mergeCell ref="H154:J154"/>
    <mergeCell ref="K154:M154"/>
    <mergeCell ref="B155:D155"/>
    <mergeCell ref="E155:G155"/>
    <mergeCell ref="H155:J155"/>
    <mergeCell ref="K155:M155"/>
    <mergeCell ref="B152:D152"/>
    <mergeCell ref="E152:G152"/>
    <mergeCell ref="H152:J152"/>
    <mergeCell ref="K152:M152"/>
    <mergeCell ref="B153:D153"/>
    <mergeCell ref="E153:G153"/>
    <mergeCell ref="H153:J153"/>
    <mergeCell ref="K153:M153"/>
    <mergeCell ref="B150:D150"/>
    <mergeCell ref="E150:G150"/>
    <mergeCell ref="H150:J150"/>
    <mergeCell ref="K150:M150"/>
    <mergeCell ref="B151:D151"/>
    <mergeCell ref="E151:G151"/>
    <mergeCell ref="H151:J151"/>
    <mergeCell ref="K151:M151"/>
    <mergeCell ref="B148:D148"/>
    <mergeCell ref="E148:G148"/>
    <mergeCell ref="H148:J148"/>
    <mergeCell ref="K148:M148"/>
    <mergeCell ref="B149:D149"/>
    <mergeCell ref="E149:G149"/>
    <mergeCell ref="H149:J149"/>
    <mergeCell ref="K149:M149"/>
    <mergeCell ref="B146:D146"/>
    <mergeCell ref="E146:G146"/>
    <mergeCell ref="H146:J146"/>
    <mergeCell ref="K146:M146"/>
    <mergeCell ref="B147:D147"/>
    <mergeCell ref="E147:G147"/>
    <mergeCell ref="H147:J147"/>
    <mergeCell ref="K147:M147"/>
    <mergeCell ref="B144:D144"/>
    <mergeCell ref="E144:G144"/>
    <mergeCell ref="H144:J144"/>
    <mergeCell ref="K144:M144"/>
    <mergeCell ref="B145:D145"/>
    <mergeCell ref="E145:G145"/>
    <mergeCell ref="H145:J145"/>
    <mergeCell ref="K145:M145"/>
    <mergeCell ref="B141:D141"/>
    <mergeCell ref="E141:G141"/>
    <mergeCell ref="H141:J141"/>
    <mergeCell ref="K141:M141"/>
    <mergeCell ref="B142:D142"/>
    <mergeCell ref="E142:G142"/>
    <mergeCell ref="H142:J142"/>
    <mergeCell ref="K142:M142"/>
    <mergeCell ref="B138:D138"/>
    <mergeCell ref="E138:G138"/>
    <mergeCell ref="H138:J138"/>
    <mergeCell ref="K138:M138"/>
    <mergeCell ref="B140:M140"/>
    <mergeCell ref="B136:D136"/>
    <mergeCell ref="E136:G136"/>
    <mergeCell ref="H136:J136"/>
    <mergeCell ref="K136:M136"/>
    <mergeCell ref="B137:D137"/>
    <mergeCell ref="E137:G137"/>
    <mergeCell ref="H137:J137"/>
    <mergeCell ref="K137:M137"/>
    <mergeCell ref="B134:D134"/>
    <mergeCell ref="E134:G134"/>
    <mergeCell ref="H134:J134"/>
    <mergeCell ref="K134:M134"/>
    <mergeCell ref="B135:D135"/>
    <mergeCell ref="E135:G135"/>
    <mergeCell ref="H135:J135"/>
    <mergeCell ref="K135:M135"/>
    <mergeCell ref="B132:D132"/>
    <mergeCell ref="E132:G132"/>
    <mergeCell ref="H132:J132"/>
    <mergeCell ref="K132:M132"/>
    <mergeCell ref="B133:D133"/>
    <mergeCell ref="E133:G133"/>
    <mergeCell ref="H133:J133"/>
    <mergeCell ref="K133:M133"/>
    <mergeCell ref="B130:D130"/>
    <mergeCell ref="E130:G130"/>
    <mergeCell ref="H130:J130"/>
    <mergeCell ref="K130:M130"/>
    <mergeCell ref="B131:D131"/>
    <mergeCell ref="E131:G131"/>
    <mergeCell ref="H131:J131"/>
    <mergeCell ref="K131:M131"/>
    <mergeCell ref="B128:D128"/>
    <mergeCell ref="E128:G128"/>
    <mergeCell ref="H128:J128"/>
    <mergeCell ref="K128:M128"/>
    <mergeCell ref="B129:D129"/>
    <mergeCell ref="E129:G129"/>
    <mergeCell ref="H129:J129"/>
    <mergeCell ref="K129:M129"/>
    <mergeCell ref="B126:D126"/>
    <mergeCell ref="E126:G126"/>
    <mergeCell ref="H126:J126"/>
    <mergeCell ref="K126:M126"/>
    <mergeCell ref="B127:D127"/>
    <mergeCell ref="E127:G127"/>
    <mergeCell ref="H127:J127"/>
    <mergeCell ref="K127:M127"/>
    <mergeCell ref="B123:D123"/>
    <mergeCell ref="E123:G123"/>
    <mergeCell ref="H123:J123"/>
    <mergeCell ref="K123:M123"/>
    <mergeCell ref="B125:D125"/>
    <mergeCell ref="E125:G125"/>
    <mergeCell ref="H125:J125"/>
    <mergeCell ref="K125:M125"/>
    <mergeCell ref="B118:M118"/>
    <mergeCell ref="B121:M121"/>
    <mergeCell ref="B122:D122"/>
    <mergeCell ref="E122:G122"/>
    <mergeCell ref="H122:J122"/>
    <mergeCell ref="K122:M122"/>
    <mergeCell ref="B124:D124"/>
    <mergeCell ref="E124:G124"/>
    <mergeCell ref="H124:J124"/>
    <mergeCell ref="K124:M124"/>
    <mergeCell ref="B115:D115"/>
    <mergeCell ref="E115:G115"/>
    <mergeCell ref="H115:J115"/>
    <mergeCell ref="K115:M115"/>
    <mergeCell ref="B116:D116"/>
    <mergeCell ref="E116:G116"/>
    <mergeCell ref="H116:J116"/>
    <mergeCell ref="K116:M116"/>
    <mergeCell ref="B113:D113"/>
    <mergeCell ref="E113:G113"/>
    <mergeCell ref="H113:J113"/>
    <mergeCell ref="K113:M113"/>
    <mergeCell ref="B114:D114"/>
    <mergeCell ref="E114:G114"/>
    <mergeCell ref="H114:J114"/>
    <mergeCell ref="K114:M114"/>
    <mergeCell ref="B111:D111"/>
    <mergeCell ref="E111:G111"/>
    <mergeCell ref="H111:J111"/>
    <mergeCell ref="K111:M111"/>
    <mergeCell ref="B112:D112"/>
    <mergeCell ref="E112:G112"/>
    <mergeCell ref="H112:J112"/>
    <mergeCell ref="K112:M112"/>
    <mergeCell ref="B109:D109"/>
    <mergeCell ref="E109:G109"/>
    <mergeCell ref="H109:J109"/>
    <mergeCell ref="K109:M109"/>
    <mergeCell ref="B110:D110"/>
    <mergeCell ref="E110:G110"/>
    <mergeCell ref="H110:J110"/>
    <mergeCell ref="K110:M110"/>
    <mergeCell ref="B107:D107"/>
    <mergeCell ref="E107:G107"/>
    <mergeCell ref="H107:J107"/>
    <mergeCell ref="K107:M107"/>
    <mergeCell ref="B108:D108"/>
    <mergeCell ref="E108:G108"/>
    <mergeCell ref="H108:J108"/>
    <mergeCell ref="K108:M108"/>
    <mergeCell ref="B105:D105"/>
    <mergeCell ref="E105:G105"/>
    <mergeCell ref="H105:J105"/>
    <mergeCell ref="K105:M105"/>
    <mergeCell ref="B106:D106"/>
    <mergeCell ref="E106:G106"/>
    <mergeCell ref="H106:J106"/>
    <mergeCell ref="K106:M106"/>
    <mergeCell ref="B103:D103"/>
    <mergeCell ref="E103:G103"/>
    <mergeCell ref="H103:J103"/>
    <mergeCell ref="K103:M103"/>
    <mergeCell ref="B104:D104"/>
    <mergeCell ref="E104:G104"/>
    <mergeCell ref="H104:J104"/>
    <mergeCell ref="K104:M104"/>
    <mergeCell ref="B100:D100"/>
    <mergeCell ref="E100:G100"/>
    <mergeCell ref="H100:J100"/>
    <mergeCell ref="K100:M100"/>
    <mergeCell ref="B101:D101"/>
    <mergeCell ref="E101:G101"/>
    <mergeCell ref="H101:J101"/>
    <mergeCell ref="K101:M101"/>
    <mergeCell ref="B102:D102"/>
    <mergeCell ref="E102:G102"/>
    <mergeCell ref="H102:J102"/>
    <mergeCell ref="K102:M102"/>
    <mergeCell ref="B97:D97"/>
    <mergeCell ref="E97:G97"/>
    <mergeCell ref="H97:J97"/>
    <mergeCell ref="K97:M97"/>
    <mergeCell ref="B99:M99"/>
    <mergeCell ref="B95:D95"/>
    <mergeCell ref="E95:G95"/>
    <mergeCell ref="H95:J95"/>
    <mergeCell ref="K95:M95"/>
    <mergeCell ref="B96:D96"/>
    <mergeCell ref="E96:G96"/>
    <mergeCell ref="H96:J96"/>
    <mergeCell ref="K96:M96"/>
    <mergeCell ref="B93:D93"/>
    <mergeCell ref="E93:G93"/>
    <mergeCell ref="H93:J93"/>
    <mergeCell ref="K93:M93"/>
    <mergeCell ref="B94:D94"/>
    <mergeCell ref="E94:G94"/>
    <mergeCell ref="H94:J94"/>
    <mergeCell ref="K94:M94"/>
    <mergeCell ref="B91:D91"/>
    <mergeCell ref="E91:G91"/>
    <mergeCell ref="H91:J91"/>
    <mergeCell ref="K91:M91"/>
    <mergeCell ref="B92:D92"/>
    <mergeCell ref="E92:G92"/>
    <mergeCell ref="H92:J92"/>
    <mergeCell ref="K92:M92"/>
    <mergeCell ref="B89:D89"/>
    <mergeCell ref="E89:G89"/>
    <mergeCell ref="H89:J89"/>
    <mergeCell ref="K89:M89"/>
    <mergeCell ref="B90:D90"/>
    <mergeCell ref="E90:G90"/>
    <mergeCell ref="H90:J90"/>
    <mergeCell ref="K90:M90"/>
    <mergeCell ref="B87:D87"/>
    <mergeCell ref="E87:G87"/>
    <mergeCell ref="H87:J87"/>
    <mergeCell ref="K87:M87"/>
    <mergeCell ref="B88:D88"/>
    <mergeCell ref="E88:G88"/>
    <mergeCell ref="H88:J88"/>
    <mergeCell ref="K88:M88"/>
    <mergeCell ref="B85:D85"/>
    <mergeCell ref="E85:G85"/>
    <mergeCell ref="H85:J85"/>
    <mergeCell ref="K85:M85"/>
    <mergeCell ref="B86:D86"/>
    <mergeCell ref="E86:G86"/>
    <mergeCell ref="H86:J86"/>
    <mergeCell ref="K86:M86"/>
    <mergeCell ref="B82:D82"/>
    <mergeCell ref="E82:G82"/>
    <mergeCell ref="H82:J82"/>
    <mergeCell ref="K82:M82"/>
    <mergeCell ref="B84:D84"/>
    <mergeCell ref="E84:G84"/>
    <mergeCell ref="H84:J84"/>
    <mergeCell ref="K84:M84"/>
    <mergeCell ref="B83:D83"/>
    <mergeCell ref="E83:G83"/>
    <mergeCell ref="H83:J83"/>
    <mergeCell ref="K83:M83"/>
    <mergeCell ref="B80:M80"/>
    <mergeCell ref="B81:D81"/>
    <mergeCell ref="E81:G81"/>
    <mergeCell ref="H81:J81"/>
    <mergeCell ref="K81:M81"/>
    <mergeCell ref="B197:D197"/>
    <mergeCell ref="E197:G197"/>
    <mergeCell ref="H197:J197"/>
    <mergeCell ref="K197:M197"/>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E192:G192"/>
    <mergeCell ref="H192:J192"/>
    <mergeCell ref="K192:M192"/>
    <mergeCell ref="B189:D189"/>
    <mergeCell ref="E189:G189"/>
    <mergeCell ref="H189:J189"/>
    <mergeCell ref="K189:M189"/>
    <mergeCell ref="B190:D190"/>
    <mergeCell ref="E190:G190"/>
    <mergeCell ref="H190:J190"/>
    <mergeCell ref="K190:M190"/>
    <mergeCell ref="B187:D187"/>
    <mergeCell ref="E187:G187"/>
    <mergeCell ref="H187:J187"/>
    <mergeCell ref="K187:M187"/>
    <mergeCell ref="B188:D188"/>
    <mergeCell ref="E188:G188"/>
    <mergeCell ref="H188:J188"/>
    <mergeCell ref="K188:M188"/>
    <mergeCell ref="B185:D185"/>
    <mergeCell ref="E185:G185"/>
    <mergeCell ref="H185:J185"/>
    <mergeCell ref="K185:M185"/>
    <mergeCell ref="B186:D186"/>
    <mergeCell ref="E186:G186"/>
    <mergeCell ref="H186:J186"/>
    <mergeCell ref="K186:M186"/>
    <mergeCell ref="B182:D182"/>
    <mergeCell ref="E182:G182"/>
    <mergeCell ref="H182:J182"/>
    <mergeCell ref="K182:M182"/>
    <mergeCell ref="B183:D183"/>
    <mergeCell ref="E183:G183"/>
    <mergeCell ref="H183:J183"/>
    <mergeCell ref="K183:M183"/>
    <mergeCell ref="B179:D179"/>
    <mergeCell ref="E179:G179"/>
    <mergeCell ref="H179:J179"/>
    <mergeCell ref="K179:M179"/>
    <mergeCell ref="B181:M181"/>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K163:M163"/>
    <mergeCell ref="B169:D169"/>
    <mergeCell ref="E169:G169"/>
    <mergeCell ref="H169:J169"/>
    <mergeCell ref="K169:M169"/>
    <mergeCell ref="B170:D170"/>
    <mergeCell ref="E170:G170"/>
    <mergeCell ref="H170:J170"/>
    <mergeCell ref="K170:M170"/>
    <mergeCell ref="B167:D167"/>
    <mergeCell ref="E167:G167"/>
    <mergeCell ref="H167:J167"/>
    <mergeCell ref="K167:M167"/>
    <mergeCell ref="B168:D168"/>
    <mergeCell ref="E168:G168"/>
    <mergeCell ref="H168:J168"/>
    <mergeCell ref="K168:M168"/>
    <mergeCell ref="B75:D75"/>
    <mergeCell ref="E75:G75"/>
    <mergeCell ref="H75:J75"/>
    <mergeCell ref="K75:M75"/>
    <mergeCell ref="B77:M77"/>
    <mergeCell ref="B73:D73"/>
    <mergeCell ref="E73:G73"/>
    <mergeCell ref="H73:J73"/>
    <mergeCell ref="K73:M73"/>
    <mergeCell ref="B74:D74"/>
    <mergeCell ref="E74:G74"/>
    <mergeCell ref="H74:J74"/>
    <mergeCell ref="K74:M74"/>
    <mergeCell ref="B71:D71"/>
    <mergeCell ref="E71:G71"/>
    <mergeCell ref="H71:J71"/>
    <mergeCell ref="K71:M71"/>
    <mergeCell ref="B72:D72"/>
    <mergeCell ref="E72:G72"/>
    <mergeCell ref="H72:J72"/>
    <mergeCell ref="K72:M72"/>
    <mergeCell ref="B69:D69"/>
    <mergeCell ref="E69:G69"/>
    <mergeCell ref="H69:J69"/>
    <mergeCell ref="K69:M69"/>
    <mergeCell ref="B70:D70"/>
    <mergeCell ref="E70:G70"/>
    <mergeCell ref="H70:J70"/>
    <mergeCell ref="K70:M70"/>
    <mergeCell ref="B67:D67"/>
    <mergeCell ref="E67:G67"/>
    <mergeCell ref="H67:J67"/>
    <mergeCell ref="K67:M67"/>
    <mergeCell ref="B68:D68"/>
    <mergeCell ref="E68:G68"/>
    <mergeCell ref="H68:J68"/>
    <mergeCell ref="K68:M68"/>
    <mergeCell ref="B65:D65"/>
    <mergeCell ref="E65:G65"/>
    <mergeCell ref="H65:J65"/>
    <mergeCell ref="K65:M65"/>
    <mergeCell ref="B66:D66"/>
    <mergeCell ref="E66:G66"/>
    <mergeCell ref="H66:J66"/>
    <mergeCell ref="K66:M66"/>
    <mergeCell ref="B63:D63"/>
    <mergeCell ref="E63:G63"/>
    <mergeCell ref="H63:J63"/>
    <mergeCell ref="K63:M63"/>
    <mergeCell ref="B64:D64"/>
    <mergeCell ref="E64:G64"/>
    <mergeCell ref="H64:J64"/>
    <mergeCell ref="K64:M64"/>
    <mergeCell ref="B60:D60"/>
    <mergeCell ref="E60:G60"/>
    <mergeCell ref="H60:J60"/>
    <mergeCell ref="K60:M60"/>
    <mergeCell ref="B62:D62"/>
    <mergeCell ref="E62:G62"/>
    <mergeCell ref="H62:J62"/>
    <mergeCell ref="K62:M62"/>
    <mergeCell ref="B61:D61"/>
    <mergeCell ref="E61:G61"/>
    <mergeCell ref="H61:J61"/>
    <mergeCell ref="K61:M61"/>
    <mergeCell ref="B58:M58"/>
    <mergeCell ref="B59:D59"/>
    <mergeCell ref="E59:G59"/>
    <mergeCell ref="H59:J59"/>
    <mergeCell ref="K59:M59"/>
    <mergeCell ref="B54:D54"/>
    <mergeCell ref="E54:G54"/>
    <mergeCell ref="H54:J54"/>
    <mergeCell ref="K54:M54"/>
    <mergeCell ref="B56:D56"/>
    <mergeCell ref="E56:G56"/>
    <mergeCell ref="H56:J56"/>
    <mergeCell ref="K56:M56"/>
    <mergeCell ref="B55:D55"/>
    <mergeCell ref="E55:G55"/>
    <mergeCell ref="H55:J55"/>
    <mergeCell ref="K55:M55"/>
    <mergeCell ref="B52:D52"/>
    <mergeCell ref="E52:G52"/>
    <mergeCell ref="H52:J52"/>
    <mergeCell ref="K52:M52"/>
    <mergeCell ref="B53:D53"/>
    <mergeCell ref="E53:G53"/>
    <mergeCell ref="H53:J53"/>
    <mergeCell ref="K53:M53"/>
    <mergeCell ref="B50:D50"/>
    <mergeCell ref="E50:G50"/>
    <mergeCell ref="H50:J50"/>
    <mergeCell ref="K50:M50"/>
    <mergeCell ref="B51:D51"/>
    <mergeCell ref="E51:G51"/>
    <mergeCell ref="H51:J51"/>
    <mergeCell ref="K51:M51"/>
    <mergeCell ref="B48:D48"/>
    <mergeCell ref="E48:G48"/>
    <mergeCell ref="H48:J48"/>
    <mergeCell ref="K48:M48"/>
    <mergeCell ref="B49:D49"/>
    <mergeCell ref="E49:G49"/>
    <mergeCell ref="H49:J49"/>
    <mergeCell ref="K49:M49"/>
    <mergeCell ref="B46:D46"/>
    <mergeCell ref="E46:G46"/>
    <mergeCell ref="H46:J46"/>
    <mergeCell ref="K46:M46"/>
    <mergeCell ref="B47:D47"/>
    <mergeCell ref="E47:G47"/>
    <mergeCell ref="H47:J47"/>
    <mergeCell ref="K47:M47"/>
    <mergeCell ref="B44:D44"/>
    <mergeCell ref="E44:G44"/>
    <mergeCell ref="H44:J44"/>
    <mergeCell ref="K44:M44"/>
    <mergeCell ref="B45:D45"/>
    <mergeCell ref="E45:G45"/>
    <mergeCell ref="H45:J45"/>
    <mergeCell ref="K45:M45"/>
    <mergeCell ref="B42:D42"/>
    <mergeCell ref="E42:G42"/>
    <mergeCell ref="H42:J42"/>
    <mergeCell ref="K42:M42"/>
    <mergeCell ref="B43:D43"/>
    <mergeCell ref="E43:G43"/>
    <mergeCell ref="H43:J43"/>
    <mergeCell ref="K43:M43"/>
    <mergeCell ref="B4:M4"/>
    <mergeCell ref="B7:M7"/>
    <mergeCell ref="B24:L24"/>
    <mergeCell ref="B25:L25"/>
    <mergeCell ref="B41:D41"/>
    <mergeCell ref="E41:G41"/>
    <mergeCell ref="H41:J41"/>
    <mergeCell ref="K41:M41"/>
    <mergeCell ref="B39:D39"/>
    <mergeCell ref="E39:G39"/>
    <mergeCell ref="H39:J39"/>
    <mergeCell ref="K39:M39"/>
    <mergeCell ref="B40:D40"/>
    <mergeCell ref="E40:G40"/>
    <mergeCell ref="H40:J40"/>
    <mergeCell ref="K40:M40"/>
    <mergeCell ref="B26:L26"/>
    <mergeCell ref="B27:L27"/>
    <mergeCell ref="B28:L28"/>
    <mergeCell ref="B29:L29"/>
    <mergeCell ref="B38:M38"/>
    <mergeCell ref="B8:L8"/>
    <mergeCell ref="B9:L9"/>
    <mergeCell ref="B10:L10"/>
    <mergeCell ref="B143:D143"/>
    <mergeCell ref="E143:G143"/>
    <mergeCell ref="H143:J143"/>
    <mergeCell ref="K143:M143"/>
    <mergeCell ref="B165:D165"/>
    <mergeCell ref="E165:G165"/>
    <mergeCell ref="H165:J165"/>
    <mergeCell ref="K165:M165"/>
    <mergeCell ref="B184:D184"/>
    <mergeCell ref="E184:G184"/>
    <mergeCell ref="H184:J184"/>
    <mergeCell ref="K184:M184"/>
    <mergeCell ref="B164:D164"/>
    <mergeCell ref="E164:G164"/>
    <mergeCell ref="H164:J164"/>
    <mergeCell ref="K164:M164"/>
    <mergeCell ref="B166:D166"/>
    <mergeCell ref="E166:G166"/>
    <mergeCell ref="H166:J166"/>
    <mergeCell ref="K166:M166"/>
    <mergeCell ref="B162:M162"/>
    <mergeCell ref="B163:D163"/>
    <mergeCell ref="E163:G163"/>
    <mergeCell ref="H163:J163"/>
  </mergeCells>
  <dataValidations count="1">
    <dataValidation type="list" allowBlank="1" showInputMessage="1" showErrorMessage="1" errorTitle="Errore" error="Una X è l'unico valore accettato" sqref="M8:M3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B1:W132"/>
  <sheetViews>
    <sheetView showGridLines="0" workbookViewId="0">
      <selection activeCell="B16" sqref="B16:L16"/>
    </sheetView>
  </sheetViews>
  <sheetFormatPr defaultColWidth="9.140625" defaultRowHeight="15" customHeight="1" x14ac:dyDescent="0.2"/>
  <cols>
    <col min="1" max="1" width="1.42578125" style="2" customWidth="1"/>
    <col min="2" max="13" width="8.140625" style="2" customWidth="1"/>
    <col min="14" max="14" width="9.140625" style="2"/>
    <col min="15" max="15" width="0" style="2" hidden="1" customWidth="1"/>
    <col min="16" max="23" width="9.140625" style="2" hidden="1" customWidth="1"/>
    <col min="24" max="16384" width="9.140625" style="2"/>
  </cols>
  <sheetData>
    <row r="1" spans="2:22" ht="7.5" customHeight="1" x14ac:dyDescent="0.2"/>
    <row r="2" spans="2:22" ht="15" customHeight="1" x14ac:dyDescent="0.2">
      <c r="G2" s="3" t="s">
        <v>13</v>
      </c>
      <c r="I2" s="14"/>
      <c r="M2" s="15"/>
    </row>
    <row r="4" spans="2:22" ht="15" customHeight="1" x14ac:dyDescent="0.2">
      <c r="B4" s="89" t="s">
        <v>413</v>
      </c>
      <c r="C4" s="90"/>
      <c r="D4" s="90"/>
      <c r="E4" s="90"/>
      <c r="F4" s="90"/>
      <c r="G4" s="90"/>
      <c r="H4" s="90"/>
      <c r="I4" s="90"/>
      <c r="J4" s="90"/>
      <c r="K4" s="90"/>
      <c r="L4" s="90"/>
      <c r="M4" s="91"/>
    </row>
    <row r="7" spans="2:22" ht="15" customHeight="1" x14ac:dyDescent="0.2">
      <c r="B7" s="177" t="s">
        <v>408</v>
      </c>
      <c r="C7" s="177"/>
      <c r="D7" s="177"/>
      <c r="E7" s="177"/>
      <c r="F7" s="177"/>
      <c r="G7" s="177"/>
      <c r="H7" s="177"/>
      <c r="I7" s="177"/>
      <c r="J7" s="177"/>
      <c r="K7" s="177"/>
      <c r="L7" s="177"/>
      <c r="M7" s="177"/>
    </row>
    <row r="8" spans="2:22" ht="30" customHeight="1" x14ac:dyDescent="0.2">
      <c r="B8" s="212" t="s">
        <v>1395</v>
      </c>
      <c r="C8" s="212"/>
      <c r="D8" s="212"/>
      <c r="E8" s="212"/>
      <c r="F8" s="212"/>
      <c r="G8" s="212"/>
      <c r="H8" s="212"/>
      <c r="I8" s="212"/>
      <c r="J8" s="212"/>
      <c r="K8" s="212"/>
      <c r="L8" s="212"/>
      <c r="M8" s="48"/>
      <c r="Q8" s="2" t="b">
        <f>IF(OR('Anagrafica Progetto'!$Q$22=1),FALSE,TRUE)</f>
        <v>1</v>
      </c>
      <c r="R8" s="2">
        <f ca="1">MATCH("X",INDIRECT(ADDRESS(ROW(Q8)+Q7,13)&amp;":"&amp;ADDRESS(ROW($Q$47),13)),0)</f>
        <v>13</v>
      </c>
      <c r="S8" s="2" t="s">
        <v>1395</v>
      </c>
      <c r="T8" s="2" t="s">
        <v>1395</v>
      </c>
      <c r="U8" s="2" t="s">
        <v>1424</v>
      </c>
      <c r="V8" s="2" t="s">
        <v>391</v>
      </c>
    </row>
    <row r="9" spans="2:22" ht="15" customHeight="1" x14ac:dyDescent="0.2">
      <c r="B9" s="212" t="s">
        <v>1396</v>
      </c>
      <c r="C9" s="212"/>
      <c r="D9" s="212"/>
      <c r="E9" s="212"/>
      <c r="F9" s="212"/>
      <c r="G9" s="212"/>
      <c r="H9" s="212"/>
      <c r="I9" s="212"/>
      <c r="J9" s="212"/>
      <c r="K9" s="212"/>
      <c r="L9" s="212"/>
      <c r="M9" s="48"/>
      <c r="Q9" s="2" t="b">
        <f>IF(OR('Anagrafica Progetto'!$Q$22=1,'Anagrafica Progetto'!$Q$22=10),FALSE,TRUE)</f>
        <v>1</v>
      </c>
      <c r="R9" s="2" t="e">
        <f ca="1">MATCH("X",INDIRECT(ADDRESS(ROW($Q$8)+R8,13)&amp;":"&amp;ADDRESS(ROW($Q$45),13)),0)+R8</f>
        <v>#N/A</v>
      </c>
      <c r="S9" s="2" t="s">
        <v>1396</v>
      </c>
      <c r="T9" s="2" t="s">
        <v>1410</v>
      </c>
      <c r="U9" s="2" t="s">
        <v>1425</v>
      </c>
      <c r="V9" s="2" t="s">
        <v>391</v>
      </c>
    </row>
    <row r="10" spans="2:22" ht="15" customHeight="1" x14ac:dyDescent="0.2">
      <c r="B10" s="212" t="s">
        <v>1397</v>
      </c>
      <c r="C10" s="212"/>
      <c r="D10" s="212"/>
      <c r="E10" s="212"/>
      <c r="F10" s="212"/>
      <c r="G10" s="212"/>
      <c r="H10" s="212"/>
      <c r="I10" s="212"/>
      <c r="J10" s="212"/>
      <c r="K10" s="212"/>
      <c r="L10" s="212"/>
      <c r="M10" s="48"/>
      <c r="Q10" s="2" t="b">
        <f>IF(OR('Anagrafica Progetto'!$Q$22=2),FALSE,TRUE)</f>
        <v>1</v>
      </c>
      <c r="R10" s="2" t="e">
        <f t="shared" ref="R10:R11" ca="1" si="0">MATCH("X",INDIRECT(ADDRESS(ROW($Q$8)+R9,13)&amp;":"&amp;ADDRESS(ROW($Q$45),13)),0)+R9</f>
        <v>#N/A</v>
      </c>
      <c r="S10" s="2" t="s">
        <v>1397</v>
      </c>
      <c r="T10" s="2" t="s">
        <v>1411</v>
      </c>
      <c r="U10" s="2" t="s">
        <v>1426</v>
      </c>
      <c r="V10" s="2" t="s">
        <v>355</v>
      </c>
    </row>
    <row r="11" spans="2:22" ht="15" customHeight="1" x14ac:dyDescent="0.2">
      <c r="B11" s="212" t="s">
        <v>1399</v>
      </c>
      <c r="C11" s="212"/>
      <c r="D11" s="212"/>
      <c r="E11" s="212"/>
      <c r="F11" s="212"/>
      <c r="G11" s="212"/>
      <c r="H11" s="212"/>
      <c r="I11" s="212"/>
      <c r="J11" s="212"/>
      <c r="K11" s="212"/>
      <c r="L11" s="212"/>
      <c r="M11" s="48"/>
      <c r="Q11" s="2" t="b">
        <f>IF(OR('Anagrafica Progetto'!$Q$22=2),FALSE,TRUE)</f>
        <v>1</v>
      </c>
      <c r="R11" s="2" t="e">
        <f t="shared" ca="1" si="0"/>
        <v>#N/A</v>
      </c>
      <c r="S11" s="2" t="s">
        <v>1399</v>
      </c>
      <c r="T11" s="2" t="s">
        <v>1399</v>
      </c>
      <c r="U11" s="2" t="s">
        <v>1428</v>
      </c>
      <c r="V11" s="2" t="s">
        <v>355</v>
      </c>
    </row>
    <row r="12" spans="2:22" ht="15" customHeight="1" x14ac:dyDescent="0.2">
      <c r="B12" s="212" t="s">
        <v>1398</v>
      </c>
      <c r="C12" s="212"/>
      <c r="D12" s="212"/>
      <c r="E12" s="212"/>
      <c r="F12" s="212"/>
      <c r="G12" s="212"/>
      <c r="H12" s="212"/>
      <c r="I12" s="212"/>
      <c r="J12" s="212"/>
      <c r="K12" s="212"/>
      <c r="L12" s="212"/>
      <c r="M12" s="48"/>
      <c r="Q12" s="2" t="b">
        <f>IF(AND('Anagrafica Progetto'!$Q$22&gt;=3,'Anagrafica Progetto'!$Q$22&lt;=7),FALSE,TRUE)</f>
        <v>1</v>
      </c>
      <c r="S12" s="2" t="s">
        <v>1398</v>
      </c>
      <c r="T12" s="2" t="s">
        <v>1413</v>
      </c>
      <c r="U12" s="2" t="s">
        <v>1427</v>
      </c>
      <c r="V12" s="2" t="s">
        <v>391</v>
      </c>
    </row>
    <row r="13" spans="2:22" ht="15" customHeight="1" x14ac:dyDescent="0.2">
      <c r="B13" s="212" t="s">
        <v>1400</v>
      </c>
      <c r="C13" s="212"/>
      <c r="D13" s="212"/>
      <c r="E13" s="212"/>
      <c r="F13" s="212"/>
      <c r="G13" s="212"/>
      <c r="H13" s="212"/>
      <c r="I13" s="212"/>
      <c r="J13" s="212"/>
      <c r="K13" s="212"/>
      <c r="L13" s="212"/>
      <c r="M13" s="48"/>
      <c r="Q13" s="2" t="b">
        <f>IF(AND('Anagrafica Progetto'!$Q$22&gt;=3,'Anagrafica Progetto'!$Q$22&lt;=7),FALSE,TRUE)</f>
        <v>1</v>
      </c>
      <c r="S13" s="2" t="s">
        <v>1400</v>
      </c>
      <c r="T13" s="2" t="s">
        <v>1400</v>
      </c>
      <c r="U13" s="2" t="s">
        <v>1429</v>
      </c>
      <c r="V13" s="2" t="s">
        <v>391</v>
      </c>
    </row>
    <row r="14" spans="2:22" ht="15" customHeight="1" x14ac:dyDescent="0.2">
      <c r="B14" s="212" t="s">
        <v>1401</v>
      </c>
      <c r="C14" s="212"/>
      <c r="D14" s="212"/>
      <c r="E14" s="212"/>
      <c r="F14" s="212"/>
      <c r="G14" s="212"/>
      <c r="H14" s="212"/>
      <c r="I14" s="212"/>
      <c r="J14" s="212"/>
      <c r="K14" s="212"/>
      <c r="L14" s="212"/>
      <c r="M14" s="48"/>
      <c r="Q14" s="2" t="b">
        <f>IF(AND('Anagrafica Progetto'!$Q$22&gt;=3,'Anagrafica Progetto'!$Q$22&lt;=7),FALSE,TRUE)</f>
        <v>1</v>
      </c>
      <c r="S14" s="2" t="s">
        <v>1401</v>
      </c>
      <c r="T14" s="2" t="s">
        <v>1412</v>
      </c>
      <c r="U14" s="2" t="s">
        <v>1430</v>
      </c>
      <c r="V14" s="2" t="s">
        <v>355</v>
      </c>
    </row>
    <row r="15" spans="2:22" ht="15" customHeight="1" x14ac:dyDescent="0.2">
      <c r="B15" s="212" t="s">
        <v>1414</v>
      </c>
      <c r="C15" s="212"/>
      <c r="D15" s="212"/>
      <c r="E15" s="212"/>
      <c r="F15" s="212"/>
      <c r="G15" s="212"/>
      <c r="H15" s="212"/>
      <c r="I15" s="212"/>
      <c r="J15" s="212"/>
      <c r="K15" s="212"/>
      <c r="L15" s="212"/>
      <c r="M15" s="48"/>
      <c r="Q15" s="2" t="b">
        <f>IF(OR('Anagrafica Progetto'!$Q$22=8),FALSE,TRUE)</f>
        <v>1</v>
      </c>
      <c r="S15" s="2" t="s">
        <v>1414</v>
      </c>
      <c r="T15" s="2" t="s">
        <v>1415</v>
      </c>
      <c r="U15" s="2" t="s">
        <v>1431</v>
      </c>
      <c r="V15" s="2" t="s">
        <v>355</v>
      </c>
    </row>
    <row r="16" spans="2:22" ht="15" customHeight="1" x14ac:dyDescent="0.2">
      <c r="B16" s="212" t="s">
        <v>1402</v>
      </c>
      <c r="C16" s="212"/>
      <c r="D16" s="212"/>
      <c r="E16" s="212"/>
      <c r="F16" s="212"/>
      <c r="G16" s="212"/>
      <c r="H16" s="212"/>
      <c r="I16" s="212"/>
      <c r="J16" s="212"/>
      <c r="K16" s="212"/>
      <c r="L16" s="212"/>
      <c r="M16" s="48"/>
      <c r="Q16" s="2" t="b">
        <f>IF(OR('Anagrafica Progetto'!$Q$22=8),FALSE,TRUE)</f>
        <v>1</v>
      </c>
      <c r="S16" s="2" t="s">
        <v>1402</v>
      </c>
      <c r="T16" s="2" t="s">
        <v>1416</v>
      </c>
      <c r="U16" s="2" t="s">
        <v>1432</v>
      </c>
      <c r="V16" s="2" t="s">
        <v>391</v>
      </c>
    </row>
    <row r="17" spans="2:22" ht="15" customHeight="1" x14ac:dyDescent="0.2">
      <c r="B17" s="212" t="s">
        <v>1403</v>
      </c>
      <c r="C17" s="212"/>
      <c r="D17" s="212"/>
      <c r="E17" s="212"/>
      <c r="F17" s="212"/>
      <c r="G17" s="212"/>
      <c r="H17" s="212"/>
      <c r="I17" s="212"/>
      <c r="J17" s="212"/>
      <c r="K17" s="212"/>
      <c r="L17" s="212"/>
      <c r="M17" s="48"/>
      <c r="Q17" s="2" t="b">
        <f>IF(OR('Anagrafica Progetto'!$Q$22=8),FALSE,TRUE)</f>
        <v>1</v>
      </c>
      <c r="S17" s="2" t="s">
        <v>1403</v>
      </c>
      <c r="T17" s="2" t="s">
        <v>1417</v>
      </c>
      <c r="U17" s="2" t="s">
        <v>1433</v>
      </c>
      <c r="V17" s="2" t="s">
        <v>355</v>
      </c>
    </row>
    <row r="18" spans="2:22" ht="15" customHeight="1" x14ac:dyDescent="0.2">
      <c r="B18" s="212" t="s">
        <v>1404</v>
      </c>
      <c r="C18" s="212"/>
      <c r="D18" s="212"/>
      <c r="E18" s="212"/>
      <c r="F18" s="212"/>
      <c r="G18" s="212"/>
      <c r="H18" s="212"/>
      <c r="I18" s="212"/>
      <c r="J18" s="212"/>
      <c r="K18" s="212"/>
      <c r="L18" s="212"/>
      <c r="M18" s="48"/>
      <c r="Q18" s="2" t="b">
        <f>IF(OR('Anagrafica Progetto'!$Q$22=9),FALSE,TRUE)</f>
        <v>1</v>
      </c>
      <c r="S18" s="2" t="s">
        <v>1404</v>
      </c>
      <c r="T18" s="2" t="s">
        <v>1418</v>
      </c>
      <c r="U18" s="2" t="s">
        <v>1434</v>
      </c>
      <c r="V18" s="2" t="s">
        <v>355</v>
      </c>
    </row>
    <row r="19" spans="2:22" ht="15" customHeight="1" x14ac:dyDescent="0.2">
      <c r="B19" s="212" t="s">
        <v>1405</v>
      </c>
      <c r="C19" s="212"/>
      <c r="D19" s="212"/>
      <c r="E19" s="212"/>
      <c r="F19" s="212"/>
      <c r="G19" s="212"/>
      <c r="H19" s="212"/>
      <c r="I19" s="212"/>
      <c r="J19" s="212"/>
      <c r="K19" s="212"/>
      <c r="L19" s="212"/>
      <c r="M19" s="48"/>
      <c r="Q19" s="2" t="b">
        <f>IF(OR('Anagrafica Progetto'!$Q$22=9),FALSE,TRUE)</f>
        <v>1</v>
      </c>
      <c r="S19" s="2" t="s">
        <v>1405</v>
      </c>
      <c r="T19" s="2" t="s">
        <v>1419</v>
      </c>
      <c r="U19" s="2" t="s">
        <v>1435</v>
      </c>
      <c r="V19" s="2" t="s">
        <v>355</v>
      </c>
    </row>
    <row r="20" spans="2:22" ht="15" customHeight="1" x14ac:dyDescent="0.2">
      <c r="B20" s="212" t="s">
        <v>1406</v>
      </c>
      <c r="C20" s="212"/>
      <c r="D20" s="212"/>
      <c r="E20" s="212"/>
      <c r="F20" s="212"/>
      <c r="G20" s="212"/>
      <c r="H20" s="212"/>
      <c r="I20" s="212"/>
      <c r="J20" s="212"/>
      <c r="K20" s="212"/>
      <c r="L20" s="212"/>
      <c r="M20" s="48" t="s">
        <v>1331</v>
      </c>
      <c r="Q20" s="2" t="b">
        <f>IF(AND('Anagrafica Progetto'!$Q$22&gt;=11,'Anagrafica Progetto'!$Q$22&lt;=13),FALSE,TRUE)</f>
        <v>0</v>
      </c>
      <c r="S20" s="2" t="s">
        <v>1406</v>
      </c>
      <c r="T20" s="2" t="s">
        <v>1420</v>
      </c>
      <c r="U20" s="2" t="s">
        <v>1436</v>
      </c>
      <c r="V20" s="2" t="s">
        <v>391</v>
      </c>
    </row>
    <row r="21" spans="2:22" ht="15" customHeight="1" x14ac:dyDescent="0.2">
      <c r="B21" s="212" t="s">
        <v>1407</v>
      </c>
      <c r="C21" s="212"/>
      <c r="D21" s="212"/>
      <c r="E21" s="212"/>
      <c r="F21" s="212"/>
      <c r="G21" s="212"/>
      <c r="H21" s="212"/>
      <c r="I21" s="212"/>
      <c r="J21" s="212"/>
      <c r="K21" s="212"/>
      <c r="L21" s="212"/>
      <c r="M21" s="48"/>
      <c r="Q21" s="2" t="b">
        <f>IF(AND('Anagrafica Progetto'!$Q$22&gt;=11,'Anagrafica Progetto'!$Q$22&lt;=13),FALSE,TRUE)</f>
        <v>0</v>
      </c>
      <c r="S21" s="2" t="s">
        <v>1407</v>
      </c>
      <c r="T21" s="2" t="s">
        <v>1421</v>
      </c>
      <c r="U21" s="2" t="s">
        <v>1437</v>
      </c>
      <c r="V21" s="2" t="s">
        <v>355</v>
      </c>
    </row>
    <row r="22" spans="2:22" ht="15" customHeight="1" x14ac:dyDescent="0.2">
      <c r="B22" s="212" t="s">
        <v>1408</v>
      </c>
      <c r="C22" s="212"/>
      <c r="D22" s="212"/>
      <c r="E22" s="212"/>
      <c r="F22" s="212"/>
      <c r="G22" s="212"/>
      <c r="H22" s="212"/>
      <c r="I22" s="212"/>
      <c r="J22" s="212"/>
      <c r="K22" s="212"/>
      <c r="L22" s="212"/>
      <c r="M22" s="48"/>
      <c r="Q22" s="2" t="b">
        <f>IF(AND('Anagrafica Progetto'!$Q$22&gt;=11,'Anagrafica Progetto'!$Q$22&lt;=13),FALSE,TRUE)</f>
        <v>0</v>
      </c>
      <c r="S22" s="2" t="s">
        <v>1408</v>
      </c>
      <c r="T22" s="2" t="s">
        <v>1422</v>
      </c>
      <c r="U22" s="2" t="s">
        <v>1438</v>
      </c>
      <c r="V22" s="2" t="s">
        <v>355</v>
      </c>
    </row>
    <row r="23" spans="2:22" ht="15" customHeight="1" x14ac:dyDescent="0.2">
      <c r="B23" s="212" t="s">
        <v>1409</v>
      </c>
      <c r="C23" s="212"/>
      <c r="D23" s="212"/>
      <c r="E23" s="212"/>
      <c r="F23" s="212"/>
      <c r="G23" s="212"/>
      <c r="H23" s="212"/>
      <c r="I23" s="212"/>
      <c r="J23" s="212"/>
      <c r="K23" s="212"/>
      <c r="L23" s="212"/>
      <c r="M23" s="48"/>
      <c r="Q23" s="2" t="b">
        <f>IF(AND('Anagrafica Progetto'!$Q$22&gt;=11,'Anagrafica Progetto'!$Q$22&lt;=13),FALSE,TRUE)</f>
        <v>0</v>
      </c>
      <c r="S23" s="2" t="s">
        <v>1409</v>
      </c>
      <c r="T23" s="2" t="s">
        <v>1423</v>
      </c>
      <c r="U23" s="2" t="s">
        <v>1439</v>
      </c>
      <c r="V23" s="2" t="s">
        <v>355</v>
      </c>
    </row>
    <row r="24" spans="2:22" ht="15" customHeight="1" x14ac:dyDescent="0.2">
      <c r="B24" s="212" t="s">
        <v>409</v>
      </c>
      <c r="C24" s="212"/>
      <c r="D24" s="212"/>
      <c r="E24" s="212"/>
      <c r="F24" s="212"/>
      <c r="G24" s="212"/>
      <c r="H24" s="212"/>
      <c r="I24" s="212"/>
      <c r="J24" s="212"/>
      <c r="K24" s="212"/>
      <c r="L24" s="212"/>
      <c r="M24" s="48"/>
      <c r="Q24" s="2" t="b">
        <f>IF(AND('Anagrafica Progetto'!$Q$22&gt;=14,'Anagrafica Progetto'!$Q$22&lt;=18),FALSE,TRUE)</f>
        <v>1</v>
      </c>
      <c r="S24" s="2" t="s">
        <v>409</v>
      </c>
      <c r="T24" s="2" t="s">
        <v>428</v>
      </c>
      <c r="U24" s="2" t="s">
        <v>432</v>
      </c>
      <c r="V24" s="2" t="s">
        <v>391</v>
      </c>
    </row>
    <row r="25" spans="2:22" ht="15" customHeight="1" x14ac:dyDescent="0.2">
      <c r="B25" s="212" t="s">
        <v>410</v>
      </c>
      <c r="C25" s="212"/>
      <c r="D25" s="212"/>
      <c r="E25" s="212"/>
      <c r="F25" s="212"/>
      <c r="G25" s="212"/>
      <c r="H25" s="212"/>
      <c r="I25" s="212"/>
      <c r="J25" s="212"/>
      <c r="K25" s="212"/>
      <c r="L25" s="212"/>
      <c r="M25" s="48"/>
      <c r="Q25" s="2" t="b">
        <f>IF(AND('Anagrafica Progetto'!$Q$22&gt;=14,'Anagrafica Progetto'!$Q$22&lt;=18),FALSE,TRUE)</f>
        <v>1</v>
      </c>
      <c r="S25" s="2" t="s">
        <v>410</v>
      </c>
      <c r="T25" s="2" t="s">
        <v>429</v>
      </c>
      <c r="U25" s="2" t="s">
        <v>433</v>
      </c>
      <c r="V25" s="2" t="s">
        <v>391</v>
      </c>
    </row>
    <row r="26" spans="2:22" ht="15" customHeight="1" x14ac:dyDescent="0.2">
      <c r="B26" s="212" t="s">
        <v>411</v>
      </c>
      <c r="C26" s="212"/>
      <c r="D26" s="212"/>
      <c r="E26" s="212"/>
      <c r="F26" s="212"/>
      <c r="G26" s="212"/>
      <c r="H26" s="212"/>
      <c r="I26" s="212"/>
      <c r="J26" s="212"/>
      <c r="K26" s="212"/>
      <c r="L26" s="212"/>
      <c r="M26" s="48"/>
      <c r="Q26" s="2" t="b">
        <f>IF(AND('Anagrafica Progetto'!$Q$22&gt;=14,'Anagrafica Progetto'!$Q$22&lt;=18),FALSE,TRUE)</f>
        <v>1</v>
      </c>
      <c r="S26" s="2" t="s">
        <v>411</v>
      </c>
      <c r="T26" s="2" t="s">
        <v>430</v>
      </c>
      <c r="U26" s="2" t="s">
        <v>434</v>
      </c>
      <c r="V26" s="2" t="s">
        <v>391</v>
      </c>
    </row>
    <row r="27" spans="2:22" ht="15" customHeight="1" x14ac:dyDescent="0.2">
      <c r="B27" s="212" t="s">
        <v>412</v>
      </c>
      <c r="C27" s="212"/>
      <c r="D27" s="212"/>
      <c r="E27" s="212"/>
      <c r="F27" s="212"/>
      <c r="G27" s="212"/>
      <c r="H27" s="212"/>
      <c r="I27" s="212"/>
      <c r="J27" s="212"/>
      <c r="K27" s="212"/>
      <c r="L27" s="212"/>
      <c r="M27" s="48"/>
      <c r="Q27" s="2" t="b">
        <f>IF(AND('Anagrafica Progetto'!$Q$22&gt;=14,'Anagrafica Progetto'!$Q$22&lt;=18),FALSE,TRUE)</f>
        <v>1</v>
      </c>
      <c r="S27" s="2" t="s">
        <v>412</v>
      </c>
      <c r="T27" s="2" t="s">
        <v>431</v>
      </c>
      <c r="U27" s="2" t="s">
        <v>435</v>
      </c>
      <c r="V27" s="2" t="s">
        <v>355</v>
      </c>
    </row>
    <row r="28" spans="2:22" ht="15" customHeight="1" x14ac:dyDescent="0.2">
      <c r="B28" s="212" t="s">
        <v>1443</v>
      </c>
      <c r="C28" s="212"/>
      <c r="D28" s="212"/>
      <c r="E28" s="212"/>
      <c r="F28" s="212"/>
      <c r="G28" s="212"/>
      <c r="H28" s="212"/>
      <c r="I28" s="212"/>
      <c r="J28" s="212"/>
      <c r="K28" s="212"/>
      <c r="L28" s="212"/>
      <c r="M28" s="48"/>
      <c r="Q28" s="2" t="b">
        <f>IF(OR('Anagrafica Progetto'!$Q$22=19),FALSE,TRUE)</f>
        <v>1</v>
      </c>
      <c r="S28" s="2" t="s">
        <v>1443</v>
      </c>
      <c r="T28" s="2" t="s">
        <v>1446</v>
      </c>
      <c r="U28" s="2" t="s">
        <v>1440</v>
      </c>
      <c r="V28" s="2" t="s">
        <v>391</v>
      </c>
    </row>
    <row r="29" spans="2:22" ht="15" customHeight="1" x14ac:dyDescent="0.2">
      <c r="B29" s="212" t="s">
        <v>1444</v>
      </c>
      <c r="C29" s="212"/>
      <c r="D29" s="212"/>
      <c r="E29" s="212"/>
      <c r="F29" s="212"/>
      <c r="G29" s="212"/>
      <c r="H29" s="212"/>
      <c r="I29" s="212"/>
      <c r="J29" s="212"/>
      <c r="K29" s="212"/>
      <c r="L29" s="212"/>
      <c r="M29" s="48"/>
      <c r="Q29" s="2" t="b">
        <f>IF(OR('Anagrafica Progetto'!$Q$22=20),FALSE,TRUE)</f>
        <v>1</v>
      </c>
      <c r="S29" s="2" t="s">
        <v>1444</v>
      </c>
      <c r="T29" s="2" t="s">
        <v>1444</v>
      </c>
      <c r="U29" s="2" t="s">
        <v>1441</v>
      </c>
      <c r="V29" s="2" t="s">
        <v>391</v>
      </c>
    </row>
    <row r="30" spans="2:22" ht="30" customHeight="1" x14ac:dyDescent="0.2">
      <c r="B30" s="212" t="s">
        <v>1445</v>
      </c>
      <c r="C30" s="212"/>
      <c r="D30" s="212"/>
      <c r="E30" s="212"/>
      <c r="F30" s="212"/>
      <c r="G30" s="212"/>
      <c r="H30" s="212"/>
      <c r="I30" s="212"/>
      <c r="J30" s="212"/>
      <c r="K30" s="212"/>
      <c r="L30" s="212"/>
      <c r="M30" s="48"/>
      <c r="Q30" s="2" t="b">
        <f>IF(OR('Anagrafica Progetto'!$Q$22=21),FALSE,TRUE)</f>
        <v>1</v>
      </c>
      <c r="S30" s="2" t="s">
        <v>1445</v>
      </c>
      <c r="T30" s="2" t="s">
        <v>1445</v>
      </c>
      <c r="U30" s="2" t="s">
        <v>1442</v>
      </c>
      <c r="V30" s="2" t="s">
        <v>391</v>
      </c>
    </row>
    <row r="33" spans="2:18" ht="15" customHeight="1" x14ac:dyDescent="0.2">
      <c r="B33" s="177" t="s">
        <v>414</v>
      </c>
      <c r="C33" s="177"/>
      <c r="D33" s="177"/>
      <c r="E33" s="177"/>
      <c r="F33" s="177"/>
      <c r="G33" s="177"/>
      <c r="H33" s="177"/>
      <c r="I33" s="177"/>
      <c r="J33" s="177"/>
      <c r="K33" s="177"/>
      <c r="L33" s="177"/>
      <c r="M33" s="177"/>
      <c r="Q33" s="2" t="b">
        <f>IF('Anagrafica Progetto'!$Q$84=1,FALSE,TRUE)</f>
        <v>0</v>
      </c>
    </row>
    <row r="34" spans="2:18" ht="15" customHeight="1" x14ac:dyDescent="0.2">
      <c r="B34" s="231"/>
      <c r="C34" s="231"/>
      <c r="D34" s="231"/>
      <c r="E34" s="231" t="s">
        <v>129</v>
      </c>
      <c r="F34" s="231"/>
      <c r="G34" s="231"/>
      <c r="H34" s="231" t="s">
        <v>130</v>
      </c>
      <c r="I34" s="231"/>
      <c r="J34" s="231"/>
      <c r="K34" s="231" t="s">
        <v>131</v>
      </c>
      <c r="L34" s="231"/>
      <c r="M34" s="231"/>
      <c r="Q34" s="2" t="b">
        <f>IF('Anagrafica Progetto'!$Q$84=1,FALSE,TRUE)</f>
        <v>0</v>
      </c>
    </row>
    <row r="35" spans="2:18" ht="67.5" customHeight="1" x14ac:dyDescent="0.2">
      <c r="B35" s="225" t="s">
        <v>574</v>
      </c>
      <c r="C35" s="226"/>
      <c r="D35" s="227"/>
      <c r="E35" s="267" t="str">
        <f ca="1">IFERROR(IF(INDIRECT(ADDRESS(ROW($B$7)+$R$8,2))="","Inserire il nome della realizzazione nella tabella precedente",INDIRECT(ADDRESS(ROW($B$7)+$R$8,2))),"")</f>
        <v>Amministrazioni locali con collegamenti e scambi dati con altre pubbliche amministrazioni</v>
      </c>
      <c r="F35" s="267"/>
      <c r="G35" s="267"/>
      <c r="H35" s="267" t="str">
        <f ca="1">IFERROR(IF(INDIRECT(ADDRESS(ROW($E$7)+$R$9,2))="","Inserire il nome della realizzazione nella tabella precedente",INDIRECT(ADDRESS(ROW($E$7)+$R$9,2))),"")</f>
        <v/>
      </c>
      <c r="I35" s="267"/>
      <c r="J35" s="267"/>
      <c r="K35" s="267" t="str">
        <f ca="1">IFERROR(IF(INDIRECT(ADDRESS(ROW($H$7)+$R$10,2))="","Inserire il nome della realizzazione nella tabella precedente",INDIRECT(ADDRESS(ROW($H$7)+$R$10,2))),"")</f>
        <v/>
      </c>
      <c r="L35" s="267"/>
      <c r="M35" s="267"/>
      <c r="Q35" s="2" t="b">
        <f>IF('Anagrafica Progetto'!$Q$84=1,FALSE,TRUE)</f>
        <v>0</v>
      </c>
    </row>
    <row r="36" spans="2:18" ht="15" customHeight="1" x14ac:dyDescent="0.2">
      <c r="B36" s="225" t="s">
        <v>421</v>
      </c>
      <c r="C36" s="226"/>
      <c r="D36" s="227"/>
      <c r="E36" s="267" t="str">
        <f ca="1">IF(E35="","",VLOOKUP(E35,$S$8:$V$30,3,0))</f>
        <v>13RIS</v>
      </c>
      <c r="F36" s="267"/>
      <c r="G36" s="267"/>
      <c r="H36" s="267" t="str">
        <f ca="1">IF(H35="","",VLOOKUP(H35,$S$8:$V$30,3,0))</f>
        <v/>
      </c>
      <c r="I36" s="267"/>
      <c r="J36" s="267"/>
      <c r="K36" s="267" t="str">
        <f ca="1">IF(K35="","",VLOOKUP(K35,$S$8:$V$30,3,0))</f>
        <v/>
      </c>
      <c r="L36" s="267"/>
      <c r="M36" s="267"/>
      <c r="Q36" s="2" t="b">
        <f>IF('Anagrafica Progetto'!$Q$84=1,FALSE,TRUE)</f>
        <v>0</v>
      </c>
    </row>
    <row r="37" spans="2:18" ht="90" customHeight="1" x14ac:dyDescent="0.2">
      <c r="B37" s="225" t="s">
        <v>383</v>
      </c>
      <c r="C37" s="226"/>
      <c r="D37" s="227"/>
      <c r="E37" s="267" t="str">
        <f ca="1">IF(E35="","",VLOOKUP(E35,$S$8:$V$30,2,0))</f>
        <v>Numero di amministrazioni locali che sono collegate/scambiano dati con sistemi informativi delle PA sul totale</v>
      </c>
      <c r="F37" s="267"/>
      <c r="G37" s="267"/>
      <c r="H37" s="267" t="str">
        <f ca="1">IF(H35="","",VLOOKUP(H35,$S$8:$V$30,2,0))</f>
        <v/>
      </c>
      <c r="I37" s="267"/>
      <c r="J37" s="267"/>
      <c r="K37" s="267" t="str">
        <f ca="1">IF(K35="","",VLOOKUP(K35,$S$8:$V$30,2,0))</f>
        <v/>
      </c>
      <c r="L37" s="267"/>
      <c r="M37" s="267"/>
      <c r="Q37" s="2" t="b">
        <f>IF('Anagrafica Progetto'!$Q$84=1,FALSE,TRUE)</f>
        <v>0</v>
      </c>
    </row>
    <row r="38" spans="2:18" ht="15.75" customHeight="1" x14ac:dyDescent="0.2">
      <c r="B38" s="225" t="s">
        <v>384</v>
      </c>
      <c r="C38" s="226"/>
      <c r="D38" s="227"/>
      <c r="E38" s="267" t="str">
        <f ca="1">IF(E35="","",VLOOKUP(E35,$S$8:$V$30,4,0))</f>
        <v>Percentuale</v>
      </c>
      <c r="F38" s="267"/>
      <c r="G38" s="267"/>
      <c r="H38" s="267" t="str">
        <f ca="1">IF(H35="","",VLOOKUP(H35,$S$8:$V$30,4,0))</f>
        <v/>
      </c>
      <c r="I38" s="267"/>
      <c r="J38" s="267"/>
      <c r="K38" s="267" t="str">
        <f ca="1">IF(K35="","",VLOOKUP(K35,$S$8:$V$30,4,0))</f>
        <v/>
      </c>
      <c r="L38" s="267"/>
      <c r="M38" s="267"/>
      <c r="Q38" s="2" t="b">
        <f>IF('Anagrafica Progetto'!$Q$84=1,FALSE,TRUE)</f>
        <v>0</v>
      </c>
    </row>
    <row r="39" spans="2:18" ht="30" customHeight="1" x14ac:dyDescent="0.2">
      <c r="B39" s="225" t="s">
        <v>385</v>
      </c>
      <c r="C39" s="226"/>
      <c r="D39" s="227"/>
      <c r="E39" s="266" t="s">
        <v>1541</v>
      </c>
      <c r="F39" s="266"/>
      <c r="G39" s="266"/>
      <c r="H39" s="266"/>
      <c r="I39" s="266"/>
      <c r="J39" s="266"/>
      <c r="K39" s="266"/>
      <c r="L39" s="266"/>
      <c r="M39" s="266"/>
      <c r="Q39" s="2" t="b">
        <f>IF('Anagrafica Progetto'!$Q$84=1,FALSE,TRUE)</f>
        <v>0</v>
      </c>
    </row>
    <row r="40" spans="2:18" ht="15" customHeight="1" x14ac:dyDescent="0.2">
      <c r="B40" s="225" t="s">
        <v>396</v>
      </c>
      <c r="C40" s="226"/>
      <c r="D40" s="227"/>
      <c r="E40" s="267" t="str">
        <f ca="1">IF(E35="","","Tutte")</f>
        <v>Tutte</v>
      </c>
      <c r="F40" s="267"/>
      <c r="G40" s="267"/>
      <c r="H40" s="267" t="str">
        <f ca="1">IF(H35="","","Tutte")</f>
        <v/>
      </c>
      <c r="I40" s="267"/>
      <c r="J40" s="267"/>
      <c r="K40" s="267" t="str">
        <f ca="1">IF(K35="","","Tutte")</f>
        <v/>
      </c>
      <c r="L40" s="267"/>
      <c r="M40" s="267"/>
      <c r="Q40" s="2" t="b">
        <f>IF('Anagrafica Progetto'!$Q$84=1,FALSE,TRUE)</f>
        <v>0</v>
      </c>
    </row>
    <row r="41" spans="2:18" ht="15" customHeight="1" x14ac:dyDescent="0.2">
      <c r="B41" s="225" t="s">
        <v>386</v>
      </c>
      <c r="C41" s="226"/>
      <c r="D41" s="227"/>
      <c r="E41" s="265">
        <v>94.2</v>
      </c>
      <c r="F41" s="265"/>
      <c r="G41" s="265"/>
      <c r="H41" s="265"/>
      <c r="I41" s="265"/>
      <c r="J41" s="265"/>
      <c r="K41" s="265"/>
      <c r="L41" s="265"/>
      <c r="M41" s="265"/>
      <c r="Q41" s="2" t="b">
        <f>IF('Anagrafica Progetto'!$Q$84=1,FALSE,TRUE)</f>
        <v>0</v>
      </c>
    </row>
    <row r="42" spans="2:18" ht="15" customHeight="1" x14ac:dyDescent="0.2">
      <c r="B42" s="225">
        <v>2015</v>
      </c>
      <c r="C42" s="226"/>
      <c r="D42" s="227"/>
      <c r="E42" s="265">
        <v>0</v>
      </c>
      <c r="F42" s="265"/>
      <c r="G42" s="265"/>
      <c r="H42" s="265"/>
      <c r="I42" s="265"/>
      <c r="J42" s="265"/>
      <c r="K42" s="265"/>
      <c r="L42" s="265"/>
      <c r="M42" s="265"/>
      <c r="Q42" s="2" t="b">
        <f>IF(AND(R42=FALSE,'Anagrafica Progetto'!$Q$84=1),FALSE,TRUE)</f>
        <v>1</v>
      </c>
      <c r="R42" s="2" t="b">
        <f>IF(OR('Anagrafica Progetto'!$H$77="",'Anagrafica Progetto'!$H$80=""),FALSE,IF(AND(B42&gt;=YEAR('Anagrafica Progetto'!$H$77),B42&lt;YEAR('Anagrafica Progetto'!$H$80)),FALSE,TRUE))</f>
        <v>1</v>
      </c>
    </row>
    <row r="43" spans="2:18" ht="15" customHeight="1" x14ac:dyDescent="0.2">
      <c r="B43" s="225">
        <v>2016</v>
      </c>
      <c r="C43" s="226"/>
      <c r="D43" s="227"/>
      <c r="E43" s="265">
        <v>0</v>
      </c>
      <c r="F43" s="265"/>
      <c r="G43" s="265"/>
      <c r="H43" s="265"/>
      <c r="I43" s="265"/>
      <c r="J43" s="265"/>
      <c r="K43" s="265"/>
      <c r="L43" s="265"/>
      <c r="M43" s="265"/>
      <c r="Q43" s="2" t="b">
        <f>IF(AND(R43=FALSE,'Anagrafica Progetto'!$Q$84=1),FALSE,TRUE)</f>
        <v>0</v>
      </c>
      <c r="R43" s="2" t="b">
        <f>IF(OR('Anagrafica Progetto'!$H$77="",'Anagrafica Progetto'!$H$80=""),FALSE,IF(AND(B43&gt;=YEAR('Anagrafica Progetto'!$H$77),B43&lt;YEAR('Anagrafica Progetto'!$H$80)),FALSE,TRUE))</f>
        <v>0</v>
      </c>
    </row>
    <row r="44" spans="2:18" ht="15" customHeight="1" x14ac:dyDescent="0.2">
      <c r="B44" s="225">
        <v>2017</v>
      </c>
      <c r="C44" s="226"/>
      <c r="D44" s="227"/>
      <c r="E44" s="265">
        <v>0</v>
      </c>
      <c r="F44" s="265"/>
      <c r="G44" s="265"/>
      <c r="H44" s="265"/>
      <c r="I44" s="265"/>
      <c r="J44" s="265"/>
      <c r="K44" s="265"/>
      <c r="L44" s="265"/>
      <c r="M44" s="265"/>
      <c r="Q44" s="2" t="b">
        <f>IF(AND(R44=FALSE,'Anagrafica Progetto'!$Q$84=1),FALSE,TRUE)</f>
        <v>0</v>
      </c>
      <c r="R44" s="2" t="b">
        <f>IF(OR('Anagrafica Progetto'!$H$77="",'Anagrafica Progetto'!$H$80=""),FALSE,IF(AND(B44&gt;=YEAR('Anagrafica Progetto'!$H$77),B44&lt;YEAR('Anagrafica Progetto'!$H$80)),FALSE,TRUE))</f>
        <v>0</v>
      </c>
    </row>
    <row r="45" spans="2:18" ht="15" customHeight="1" x14ac:dyDescent="0.2">
      <c r="B45" s="225">
        <v>2018</v>
      </c>
      <c r="C45" s="226"/>
      <c r="D45" s="227"/>
      <c r="E45" s="265">
        <v>0</v>
      </c>
      <c r="F45" s="265"/>
      <c r="G45" s="265"/>
      <c r="H45" s="265"/>
      <c r="I45" s="265"/>
      <c r="J45" s="265"/>
      <c r="K45" s="265"/>
      <c r="L45" s="265"/>
      <c r="M45" s="265"/>
      <c r="Q45" s="2" t="b">
        <f>IF(AND(R45=FALSE,'Anagrafica Progetto'!$Q$84=1),FALSE,TRUE)</f>
        <v>0</v>
      </c>
      <c r="R45" s="2" t="b">
        <f>IF(OR('Anagrafica Progetto'!$H$77="",'Anagrafica Progetto'!$H$80=""),FALSE,IF(AND(B45&gt;=YEAR('Anagrafica Progetto'!$H$77),B45&lt;YEAR('Anagrafica Progetto'!$H$80)),FALSE,TRUE))</f>
        <v>0</v>
      </c>
    </row>
    <row r="46" spans="2:18" ht="15" customHeight="1" x14ac:dyDescent="0.2">
      <c r="B46" s="225">
        <v>2019</v>
      </c>
      <c r="C46" s="226"/>
      <c r="D46" s="227"/>
      <c r="E46" s="265">
        <v>0</v>
      </c>
      <c r="F46" s="265"/>
      <c r="G46" s="265"/>
      <c r="H46" s="265"/>
      <c r="I46" s="265"/>
      <c r="J46" s="265"/>
      <c r="K46" s="265"/>
      <c r="L46" s="265"/>
      <c r="M46" s="265"/>
      <c r="Q46" s="2" t="b">
        <f>IF(AND(R46=FALSE,'Anagrafica Progetto'!$Q$84=1),FALSE,TRUE)</f>
        <v>0</v>
      </c>
      <c r="R46" s="2" t="b">
        <f>IF(OR('Anagrafica Progetto'!$H$77="",'Anagrafica Progetto'!$H$80=""),FALSE,IF(AND(B46&gt;=YEAR('Anagrafica Progetto'!$H$77),B46&lt;YEAR('Anagrafica Progetto'!$H$80)),FALSE,TRUE))</f>
        <v>0</v>
      </c>
    </row>
    <row r="47" spans="2:18" ht="15" customHeight="1" x14ac:dyDescent="0.2">
      <c r="B47" s="225">
        <v>2020</v>
      </c>
      <c r="C47" s="226"/>
      <c r="D47" s="227"/>
      <c r="E47" s="265">
        <v>0</v>
      </c>
      <c r="F47" s="265"/>
      <c r="G47" s="265"/>
      <c r="H47" s="265"/>
      <c r="I47" s="265"/>
      <c r="J47" s="265"/>
      <c r="K47" s="265"/>
      <c r="L47" s="265"/>
      <c r="M47" s="265"/>
      <c r="Q47" s="2" t="b">
        <f>IF(AND(R47=FALSE,'Anagrafica Progetto'!$Q$84=1),FALSE,TRUE)</f>
        <v>0</v>
      </c>
      <c r="R47" s="2" t="b">
        <f>IF(OR('Anagrafica Progetto'!$H$77="",'Anagrafica Progetto'!$H$80=""),FALSE,IF(AND(B47&gt;=YEAR('Anagrafica Progetto'!$H$77),B47&lt;YEAR('Anagrafica Progetto'!$H$80)),FALSE,TRUE))</f>
        <v>0</v>
      </c>
    </row>
    <row r="48" spans="2:18" ht="15" customHeight="1" x14ac:dyDescent="0.2">
      <c r="B48" s="225">
        <v>2021</v>
      </c>
      <c r="C48" s="226"/>
      <c r="D48" s="227"/>
      <c r="E48" s="265">
        <v>0</v>
      </c>
      <c r="F48" s="265"/>
      <c r="G48" s="265"/>
      <c r="H48" s="265"/>
      <c r="I48" s="265"/>
      <c r="J48" s="265"/>
      <c r="K48" s="265"/>
      <c r="L48" s="265"/>
      <c r="M48" s="265"/>
      <c r="Q48" s="2" t="b">
        <f>IF(AND(R48=FALSE,'Anagrafica Progetto'!$Q$84=1),FALSE,TRUE)</f>
        <v>0</v>
      </c>
      <c r="R48" s="2" t="b">
        <f>IF(OR('Anagrafica Progetto'!$H$77="",'Anagrafica Progetto'!$H$80=""),FALSE,IF(AND(B48&gt;=YEAR('Anagrafica Progetto'!$H$77),B48&lt;YEAR('Anagrafica Progetto'!$H$80)),FALSE,TRUE))</f>
        <v>0</v>
      </c>
    </row>
    <row r="49" spans="2:18" ht="15" customHeight="1" x14ac:dyDescent="0.2">
      <c r="B49" s="225">
        <v>2022</v>
      </c>
      <c r="C49" s="226"/>
      <c r="D49" s="227"/>
      <c r="E49" s="265">
        <v>100</v>
      </c>
      <c r="F49" s="265"/>
      <c r="G49" s="265"/>
      <c r="H49" s="265"/>
      <c r="I49" s="265"/>
      <c r="J49" s="265"/>
      <c r="K49" s="265"/>
      <c r="L49" s="265"/>
      <c r="M49" s="265"/>
      <c r="Q49" s="2" t="b">
        <f>IF(AND(R49=FALSE,'Anagrafica Progetto'!$Q$84=1),FALSE,TRUE)</f>
        <v>0</v>
      </c>
      <c r="R49" s="2" t="b">
        <f>IF(OR('Anagrafica Progetto'!$H$77="",'Anagrafica Progetto'!$H$80=""),FALSE,IF(AND(B49&gt;=YEAR('Anagrafica Progetto'!$H$77),B49&lt;YEAR('Anagrafica Progetto'!$H$80)),FALSE,TRUE))</f>
        <v>0</v>
      </c>
    </row>
    <row r="50" spans="2:18" ht="15" customHeight="1" x14ac:dyDescent="0.2">
      <c r="B50" s="225" t="s">
        <v>387</v>
      </c>
      <c r="C50" s="226"/>
      <c r="D50" s="227"/>
      <c r="E50" s="265">
        <v>100</v>
      </c>
      <c r="F50" s="265"/>
      <c r="G50" s="265"/>
      <c r="H50" s="265"/>
      <c r="I50" s="265"/>
      <c r="J50" s="265"/>
      <c r="K50" s="265"/>
      <c r="L50" s="265"/>
      <c r="M50" s="265"/>
      <c r="Q50" s="2" t="b">
        <f>IF('Anagrafica Progetto'!$Q$84=1,FALSE,TRUE)</f>
        <v>0</v>
      </c>
    </row>
    <row r="51" spans="2:18" ht="15" customHeight="1" x14ac:dyDescent="0.2">
      <c r="Q51" s="2" t="b">
        <f>IF('Anagrafica Progetto'!$Q$84=1,FALSE,TRUE)</f>
        <v>0</v>
      </c>
    </row>
    <row r="52" spans="2:18" ht="135" customHeight="1" x14ac:dyDescent="0.2">
      <c r="B52" s="98" t="s">
        <v>576</v>
      </c>
      <c r="C52" s="99"/>
      <c r="D52" s="99"/>
      <c r="E52" s="99"/>
      <c r="F52" s="99"/>
      <c r="G52" s="99"/>
      <c r="H52" s="99"/>
      <c r="I52" s="99"/>
      <c r="J52" s="99"/>
      <c r="K52" s="99"/>
      <c r="L52" s="99"/>
      <c r="M52" s="100"/>
      <c r="Q52" s="2" t="b">
        <f>IF('Anagrafica Progetto'!$Q$84=1,FALSE,TRUE)</f>
        <v>0</v>
      </c>
    </row>
    <row r="53" spans="2:18" ht="15" customHeight="1" x14ac:dyDescent="0.2">
      <c r="Q53" s="2" t="b">
        <f>IF('Anagrafica Progetto'!$Q$84=1,FALSE,TRUE)</f>
        <v>0</v>
      </c>
    </row>
    <row r="54" spans="2:18" ht="15" customHeight="1" x14ac:dyDescent="0.2">
      <c r="Q54" s="2" t="b">
        <f>IF('Anagrafica Progetto'!$Q$84=1,FALSE,TRUE)</f>
        <v>0</v>
      </c>
    </row>
    <row r="55" spans="2:18" ht="15" customHeight="1" x14ac:dyDescent="0.2">
      <c r="B55" s="177" t="s">
        <v>414</v>
      </c>
      <c r="C55" s="177"/>
      <c r="D55" s="177"/>
      <c r="E55" s="177"/>
      <c r="F55" s="177"/>
      <c r="G55" s="177"/>
      <c r="H55" s="177"/>
      <c r="I55" s="177"/>
      <c r="J55" s="177"/>
      <c r="K55" s="177"/>
      <c r="L55" s="177"/>
      <c r="M55" s="177"/>
      <c r="Q55" s="2" t="b">
        <f>IF(AND('Anagrafica Progetto'!$Q$84=2,'Anagrafica Progetto'!$Q$89),FALSE,TRUE)</f>
        <v>1</v>
      </c>
    </row>
    <row r="56" spans="2:18" ht="15" customHeight="1" x14ac:dyDescent="0.2">
      <c r="B56" s="231"/>
      <c r="C56" s="231"/>
      <c r="D56" s="231"/>
      <c r="E56" s="231" t="s">
        <v>129</v>
      </c>
      <c r="F56" s="231"/>
      <c r="G56" s="231"/>
      <c r="H56" s="231" t="s">
        <v>130</v>
      </c>
      <c r="I56" s="231"/>
      <c r="J56" s="231"/>
      <c r="K56" s="231" t="s">
        <v>131</v>
      </c>
      <c r="L56" s="231"/>
      <c r="M56" s="231"/>
      <c r="Q56" s="2" t="b">
        <f>IF(AND('Anagrafica Progetto'!$Q$84=2,'Anagrafica Progetto'!$Q$89),FALSE,TRUE)</f>
        <v>1</v>
      </c>
    </row>
    <row r="57" spans="2:18" ht="67.5" customHeight="1" x14ac:dyDescent="0.2">
      <c r="B57" s="225" t="s">
        <v>574</v>
      </c>
      <c r="C57" s="226"/>
      <c r="D57" s="227"/>
      <c r="E57" s="267" t="str">
        <f ca="1">IFERROR(IF(INDIRECT(ADDRESS(ROW($B$7)+$R$8,2))="","Inserire il nome della realizzazione nella tabella precedente",INDIRECT(ADDRESS(ROW($B$7)+$R$8,2))),"")</f>
        <v>Amministrazioni locali con collegamenti e scambi dati con altre pubbliche amministrazioni</v>
      </c>
      <c r="F57" s="267"/>
      <c r="G57" s="267"/>
      <c r="H57" s="267" t="str">
        <f ca="1">IFERROR(IF(INDIRECT(ADDRESS(ROW($E$7)+$R$9,2))="","Inserire il nome della realizzazione nella tabella precedente",INDIRECT(ADDRESS(ROW($E$7)+$R$9,2))),"")</f>
        <v/>
      </c>
      <c r="I57" s="267"/>
      <c r="J57" s="267"/>
      <c r="K57" s="267" t="str">
        <f ca="1">IFERROR(IF(INDIRECT(ADDRESS(ROW($H$7)+$R$10,2))="","Inserire il nome della realizzazione nella tabella precedente",INDIRECT(ADDRESS(ROW($H$7)+$R$10,2))),"")</f>
        <v/>
      </c>
      <c r="L57" s="267"/>
      <c r="M57" s="267"/>
      <c r="Q57" s="2" t="b">
        <f>IF(AND('Anagrafica Progetto'!$Q$84=2,'Anagrafica Progetto'!$Q$89),FALSE,TRUE)</f>
        <v>1</v>
      </c>
    </row>
    <row r="58" spans="2:18" ht="15" customHeight="1" x14ac:dyDescent="0.2">
      <c r="B58" s="225" t="s">
        <v>421</v>
      </c>
      <c r="C58" s="226"/>
      <c r="D58" s="227"/>
      <c r="E58" s="267" t="str">
        <f ca="1">IF(E57="","",VLOOKUP(E57,$S$8:$V$30,3,0))</f>
        <v>13RIS</v>
      </c>
      <c r="F58" s="267"/>
      <c r="G58" s="267"/>
      <c r="H58" s="267" t="str">
        <f ca="1">IF(H57="","",VLOOKUP(H57,$S$8:$V$30,3,0))</f>
        <v/>
      </c>
      <c r="I58" s="267"/>
      <c r="J58" s="267"/>
      <c r="K58" s="267" t="str">
        <f ca="1">IF(K57="","",VLOOKUP(K57,$S$8:$V$30,3,0))</f>
        <v/>
      </c>
      <c r="L58" s="267"/>
      <c r="M58" s="267"/>
      <c r="Q58" s="2" t="b">
        <f>IF(AND('Anagrafica Progetto'!$Q$84=2,'Anagrafica Progetto'!$Q$89),FALSE,TRUE)</f>
        <v>1</v>
      </c>
    </row>
    <row r="59" spans="2:18" ht="90" customHeight="1" x14ac:dyDescent="0.2">
      <c r="B59" s="225" t="s">
        <v>383</v>
      </c>
      <c r="C59" s="226"/>
      <c r="D59" s="227"/>
      <c r="E59" s="267" t="str">
        <f ca="1">IF(E57="","",VLOOKUP(E57,$S$8:$V$30,2,0))</f>
        <v>Numero di amministrazioni locali che sono collegate/scambiano dati con sistemi informativi delle PA sul totale</v>
      </c>
      <c r="F59" s="267"/>
      <c r="G59" s="267"/>
      <c r="H59" s="267" t="str">
        <f ca="1">IF(H57="","",VLOOKUP(H57,$S$8:$V$30,2,0))</f>
        <v/>
      </c>
      <c r="I59" s="267"/>
      <c r="J59" s="267"/>
      <c r="K59" s="267" t="str">
        <f ca="1">IF(K57="","",VLOOKUP(K57,$S$8:$V$30,2,0))</f>
        <v/>
      </c>
      <c r="L59" s="267"/>
      <c r="M59" s="267"/>
      <c r="Q59" s="2" t="b">
        <f>IF(AND('Anagrafica Progetto'!$Q$84=2,'Anagrafica Progetto'!$Q$89),FALSE,TRUE)</f>
        <v>1</v>
      </c>
    </row>
    <row r="60" spans="2:18" ht="15.75" customHeight="1" x14ac:dyDescent="0.2">
      <c r="B60" s="225" t="s">
        <v>384</v>
      </c>
      <c r="C60" s="226"/>
      <c r="D60" s="227"/>
      <c r="E60" s="267" t="str">
        <f ca="1">IF(E57="","",VLOOKUP(E57,$S$8:$V$30,4,0))</f>
        <v>Percentuale</v>
      </c>
      <c r="F60" s="267"/>
      <c r="G60" s="267"/>
      <c r="H60" s="267" t="str">
        <f ca="1">IF(H57="","",VLOOKUP(H57,$S$8:$V$30,4,0))</f>
        <v/>
      </c>
      <c r="I60" s="267"/>
      <c r="J60" s="267"/>
      <c r="K60" s="267" t="str">
        <f ca="1">IF(K57="","",VLOOKUP(K57,$S$8:$V$30,4,0))</f>
        <v/>
      </c>
      <c r="L60" s="267"/>
      <c r="M60" s="267"/>
      <c r="Q60" s="2" t="b">
        <f>IF(AND('Anagrafica Progetto'!$Q$84=2,'Anagrafica Progetto'!$Q$89),FALSE,TRUE)</f>
        <v>1</v>
      </c>
    </row>
    <row r="61" spans="2:18" ht="30" customHeight="1" x14ac:dyDescent="0.2">
      <c r="B61" s="225" t="s">
        <v>385</v>
      </c>
      <c r="C61" s="226"/>
      <c r="D61" s="227"/>
      <c r="E61" s="266" t="s">
        <v>1559</v>
      </c>
      <c r="F61" s="266"/>
      <c r="G61" s="266"/>
      <c r="H61" s="266"/>
      <c r="I61" s="266"/>
      <c r="J61" s="266"/>
      <c r="K61" s="266"/>
      <c r="L61" s="266"/>
      <c r="M61" s="266"/>
      <c r="Q61" s="2" t="b">
        <f>IF(AND('Anagrafica Progetto'!$Q$84=2,'Anagrafica Progetto'!$Q$89),FALSE,TRUE)</f>
        <v>1</v>
      </c>
    </row>
    <row r="62" spans="2:18" ht="15" customHeight="1" x14ac:dyDescent="0.2">
      <c r="B62" s="225" t="s">
        <v>396</v>
      </c>
      <c r="C62" s="226"/>
      <c r="D62" s="227"/>
      <c r="E62" s="267" t="str">
        <f ca="1">IF(E57="","","Più sviluppate")</f>
        <v>Più sviluppate</v>
      </c>
      <c r="F62" s="267"/>
      <c r="G62" s="267"/>
      <c r="H62" s="267" t="str">
        <f ca="1">IF(H57="","","Più sviluppate")</f>
        <v/>
      </c>
      <c r="I62" s="267"/>
      <c r="J62" s="267"/>
      <c r="K62" s="267" t="str">
        <f ca="1">IF(K57="","","Più sviluppate")</f>
        <v/>
      </c>
      <c r="L62" s="267"/>
      <c r="M62" s="267"/>
      <c r="Q62" s="2" t="b">
        <f>IF(AND('Anagrafica Progetto'!$Q$84=2,'Anagrafica Progetto'!$Q$89),FALSE,TRUE)</f>
        <v>1</v>
      </c>
    </row>
    <row r="63" spans="2:18" ht="15" customHeight="1" x14ac:dyDescent="0.2">
      <c r="B63" s="225" t="s">
        <v>386</v>
      </c>
      <c r="C63" s="226"/>
      <c r="D63" s="227"/>
      <c r="E63" s="265">
        <v>0</v>
      </c>
      <c r="F63" s="265"/>
      <c r="G63" s="265"/>
      <c r="H63" s="265"/>
      <c r="I63" s="265"/>
      <c r="J63" s="265"/>
      <c r="K63" s="265"/>
      <c r="L63" s="265"/>
      <c r="M63" s="265"/>
      <c r="Q63" s="2" t="b">
        <f>IF(AND('Anagrafica Progetto'!$Q$84=2,'Anagrafica Progetto'!$Q$89),FALSE,TRUE)</f>
        <v>1</v>
      </c>
    </row>
    <row r="64" spans="2:18" ht="15" customHeight="1" x14ac:dyDescent="0.2">
      <c r="B64" s="225">
        <v>2015</v>
      </c>
      <c r="C64" s="226"/>
      <c r="D64" s="227"/>
      <c r="E64" s="265">
        <v>0</v>
      </c>
      <c r="F64" s="265"/>
      <c r="G64" s="265"/>
      <c r="H64" s="265"/>
      <c r="I64" s="265"/>
      <c r="J64" s="265"/>
      <c r="K64" s="265"/>
      <c r="L64" s="265"/>
      <c r="M64" s="265"/>
      <c r="Q64" s="2" t="b">
        <f>IF(AND('Anagrafica Progetto'!$Q$84=2,'Anagrafica Progetto'!$Q$89,R64=FALSE),FALSE,TRUE)</f>
        <v>1</v>
      </c>
      <c r="R64" s="2" t="b">
        <f>IF(OR('Anagrafica Progetto'!$H$77="",'Anagrafica Progetto'!$H$80=""),FALSE,IF(AND(B64&gt;=YEAR('Anagrafica Progetto'!$H$77),B64&lt;YEAR('Anagrafica Progetto'!$H$80)),FALSE,TRUE))</f>
        <v>1</v>
      </c>
    </row>
    <row r="65" spans="2:18" ht="15" customHeight="1" x14ac:dyDescent="0.2">
      <c r="B65" s="225">
        <v>2016</v>
      </c>
      <c r="C65" s="226"/>
      <c r="D65" s="227"/>
      <c r="E65" s="265">
        <v>0</v>
      </c>
      <c r="F65" s="265"/>
      <c r="G65" s="265"/>
      <c r="H65" s="265"/>
      <c r="I65" s="265"/>
      <c r="J65" s="265"/>
      <c r="K65" s="265"/>
      <c r="L65" s="265"/>
      <c r="M65" s="265"/>
      <c r="Q65" s="2" t="b">
        <f>IF(AND('Anagrafica Progetto'!$Q$84=2,'Anagrafica Progetto'!$Q$89,R65=FALSE),FALSE,TRUE)</f>
        <v>1</v>
      </c>
      <c r="R65" s="2" t="b">
        <f>IF(OR('Anagrafica Progetto'!$H$77="",'Anagrafica Progetto'!$H$80=""),FALSE,IF(AND(B65&gt;=YEAR('Anagrafica Progetto'!$H$77),B65&lt;YEAR('Anagrafica Progetto'!$H$80)),FALSE,TRUE))</f>
        <v>0</v>
      </c>
    </row>
    <row r="66" spans="2:18" ht="15" customHeight="1" x14ac:dyDescent="0.2">
      <c r="B66" s="225">
        <v>2017</v>
      </c>
      <c r="C66" s="226"/>
      <c r="D66" s="227"/>
      <c r="E66" s="265">
        <v>0</v>
      </c>
      <c r="F66" s="265"/>
      <c r="G66" s="265"/>
      <c r="H66" s="265"/>
      <c r="I66" s="265"/>
      <c r="J66" s="265"/>
      <c r="K66" s="265"/>
      <c r="L66" s="265"/>
      <c r="M66" s="265"/>
      <c r="Q66" s="2" t="b">
        <f>IF(AND('Anagrafica Progetto'!$Q$84=2,'Anagrafica Progetto'!$Q$89,R66=FALSE),FALSE,TRUE)</f>
        <v>1</v>
      </c>
      <c r="R66" s="2" t="b">
        <f>IF(OR('Anagrafica Progetto'!$H$77="",'Anagrafica Progetto'!$H$80=""),FALSE,IF(AND(B66&gt;=YEAR('Anagrafica Progetto'!$H$77),B66&lt;YEAR('Anagrafica Progetto'!$H$80)),FALSE,TRUE))</f>
        <v>0</v>
      </c>
    </row>
    <row r="67" spans="2:18" ht="15" customHeight="1" x14ac:dyDescent="0.2">
      <c r="B67" s="225">
        <v>2018</v>
      </c>
      <c r="C67" s="226"/>
      <c r="D67" s="227"/>
      <c r="E67" s="265">
        <v>0</v>
      </c>
      <c r="F67" s="265"/>
      <c r="G67" s="265"/>
      <c r="H67" s="265"/>
      <c r="I67" s="265"/>
      <c r="J67" s="265"/>
      <c r="K67" s="265"/>
      <c r="L67" s="265"/>
      <c r="M67" s="265"/>
      <c r="Q67" s="2" t="b">
        <f>IF(AND('Anagrafica Progetto'!$Q$84=2,'Anagrafica Progetto'!$Q$89,R67=FALSE),FALSE,TRUE)</f>
        <v>1</v>
      </c>
      <c r="R67" s="2" t="b">
        <f>IF(OR('Anagrafica Progetto'!$H$77="",'Anagrafica Progetto'!$H$80=""),FALSE,IF(AND(B67&gt;=YEAR('Anagrafica Progetto'!$H$77),B67&lt;YEAR('Anagrafica Progetto'!$H$80)),FALSE,TRUE))</f>
        <v>0</v>
      </c>
    </row>
    <row r="68" spans="2:18" ht="15" customHeight="1" x14ac:dyDescent="0.2">
      <c r="B68" s="225">
        <v>2019</v>
      </c>
      <c r="C68" s="226"/>
      <c r="D68" s="227"/>
      <c r="E68" s="265">
        <v>0</v>
      </c>
      <c r="F68" s="265"/>
      <c r="G68" s="265"/>
      <c r="H68" s="265"/>
      <c r="I68" s="265"/>
      <c r="J68" s="265"/>
      <c r="K68" s="265"/>
      <c r="L68" s="265"/>
      <c r="M68" s="265"/>
      <c r="Q68" s="2" t="b">
        <f>IF(AND('Anagrafica Progetto'!$Q$84=2,'Anagrafica Progetto'!$Q$89,R68=FALSE),FALSE,TRUE)</f>
        <v>1</v>
      </c>
      <c r="R68" s="2" t="b">
        <f>IF(OR('Anagrafica Progetto'!$H$77="",'Anagrafica Progetto'!$H$80=""),FALSE,IF(AND(B68&gt;=YEAR('Anagrafica Progetto'!$H$77),B68&lt;YEAR('Anagrafica Progetto'!$H$80)),FALSE,TRUE))</f>
        <v>0</v>
      </c>
    </row>
    <row r="69" spans="2:18" ht="15" customHeight="1" x14ac:dyDescent="0.2">
      <c r="B69" s="225">
        <v>2020</v>
      </c>
      <c r="C69" s="226"/>
      <c r="D69" s="227"/>
      <c r="E69" s="265">
        <v>0</v>
      </c>
      <c r="F69" s="265"/>
      <c r="G69" s="265"/>
      <c r="H69" s="265"/>
      <c r="I69" s="265"/>
      <c r="J69" s="265"/>
      <c r="K69" s="265"/>
      <c r="L69" s="265"/>
      <c r="M69" s="265"/>
      <c r="Q69" s="2" t="b">
        <f>IF(AND('Anagrafica Progetto'!$Q$84=2,'Anagrafica Progetto'!$Q$89,R69=FALSE),FALSE,TRUE)</f>
        <v>1</v>
      </c>
      <c r="R69" s="2" t="b">
        <f>IF(OR('Anagrafica Progetto'!$H$77="",'Anagrafica Progetto'!$H$80=""),FALSE,IF(AND(B69&gt;=YEAR('Anagrafica Progetto'!$H$77),B69&lt;YEAR('Anagrafica Progetto'!$H$80)),FALSE,TRUE))</f>
        <v>0</v>
      </c>
    </row>
    <row r="70" spans="2:18" ht="15" customHeight="1" x14ac:dyDescent="0.2">
      <c r="B70" s="225">
        <v>2021</v>
      </c>
      <c r="C70" s="226"/>
      <c r="D70" s="227"/>
      <c r="E70" s="265">
        <v>0</v>
      </c>
      <c r="F70" s="265"/>
      <c r="G70" s="265"/>
      <c r="H70" s="265"/>
      <c r="I70" s="265"/>
      <c r="J70" s="265"/>
      <c r="K70" s="265"/>
      <c r="L70" s="265"/>
      <c r="M70" s="265"/>
      <c r="Q70" s="2" t="b">
        <f>IF(AND('Anagrafica Progetto'!$Q$84=2,'Anagrafica Progetto'!$Q$89,R70=FALSE),FALSE,TRUE)</f>
        <v>1</v>
      </c>
      <c r="R70" s="2" t="b">
        <f>IF(OR('Anagrafica Progetto'!$H$77="",'Anagrafica Progetto'!$H$80=""),FALSE,IF(AND(B70&gt;=YEAR('Anagrafica Progetto'!$H$77),B70&lt;YEAR('Anagrafica Progetto'!$H$80)),FALSE,TRUE))</f>
        <v>0</v>
      </c>
    </row>
    <row r="71" spans="2:18" ht="15" customHeight="1" x14ac:dyDescent="0.2">
      <c r="B71" s="225">
        <v>2022</v>
      </c>
      <c r="C71" s="226"/>
      <c r="D71" s="227"/>
      <c r="E71" s="265">
        <v>0</v>
      </c>
      <c r="F71" s="265"/>
      <c r="G71" s="265"/>
      <c r="H71" s="265"/>
      <c r="I71" s="265"/>
      <c r="J71" s="265"/>
      <c r="K71" s="265"/>
      <c r="L71" s="265"/>
      <c r="M71" s="265"/>
      <c r="Q71" s="2" t="b">
        <f>IF(AND('Anagrafica Progetto'!$Q$84=2,'Anagrafica Progetto'!$Q$89,R71=FALSE),FALSE,TRUE)</f>
        <v>1</v>
      </c>
      <c r="R71" s="2" t="b">
        <f>IF(OR('Anagrafica Progetto'!$H$77="",'Anagrafica Progetto'!$H$80=""),FALSE,IF(AND(B71&gt;=YEAR('Anagrafica Progetto'!$H$77),B71&lt;YEAR('Anagrafica Progetto'!$H$80)),FALSE,TRUE))</f>
        <v>0</v>
      </c>
    </row>
    <row r="72" spans="2:18" ht="15" customHeight="1" x14ac:dyDescent="0.2">
      <c r="B72" s="225">
        <v>2023</v>
      </c>
      <c r="C72" s="226"/>
      <c r="D72" s="227"/>
      <c r="E72" s="265">
        <v>100</v>
      </c>
      <c r="F72" s="265"/>
      <c r="G72" s="265"/>
      <c r="H72" s="265"/>
      <c r="I72" s="265"/>
      <c r="J72" s="265"/>
      <c r="K72" s="265"/>
      <c r="L72" s="265"/>
      <c r="M72" s="265"/>
    </row>
    <row r="73" spans="2:18" ht="15" customHeight="1" x14ac:dyDescent="0.2">
      <c r="B73" s="225" t="s">
        <v>387</v>
      </c>
      <c r="C73" s="226"/>
      <c r="D73" s="227"/>
      <c r="E73" s="265">
        <v>100</v>
      </c>
      <c r="F73" s="265"/>
      <c r="G73" s="265"/>
      <c r="H73" s="265"/>
      <c r="I73" s="265"/>
      <c r="J73" s="265"/>
      <c r="K73" s="265"/>
      <c r="L73" s="265"/>
      <c r="M73" s="265"/>
      <c r="Q73" s="2" t="b">
        <f>IF(AND('Anagrafica Progetto'!$Q$84=2,'Anagrafica Progetto'!$Q$89),FALSE,TRUE)</f>
        <v>1</v>
      </c>
    </row>
    <row r="74" spans="2:18" ht="15" customHeight="1" x14ac:dyDescent="0.2">
      <c r="Q74" s="2" t="b">
        <f>IF(AND('Anagrafica Progetto'!$Q$84=2,'Anagrafica Progetto'!$Q$89),FALSE,TRUE)</f>
        <v>1</v>
      </c>
    </row>
    <row r="75" spans="2:18" ht="135" customHeight="1" x14ac:dyDescent="0.2">
      <c r="B75" s="98" t="s">
        <v>576</v>
      </c>
      <c r="C75" s="99"/>
      <c r="D75" s="99"/>
      <c r="E75" s="99"/>
      <c r="F75" s="99"/>
      <c r="G75" s="99"/>
      <c r="H75" s="99"/>
      <c r="I75" s="99"/>
      <c r="J75" s="99"/>
      <c r="K75" s="99"/>
      <c r="L75" s="99"/>
      <c r="M75" s="100"/>
      <c r="Q75" s="2" t="b">
        <f>IF(AND('Anagrafica Progetto'!$Q$84=2,'Anagrafica Progetto'!$Q$89),FALSE,TRUE)</f>
        <v>1</v>
      </c>
    </row>
    <row r="76" spans="2:18" ht="15" customHeight="1" x14ac:dyDescent="0.2">
      <c r="Q76" s="2" t="b">
        <f>IF(AND('Anagrafica Progetto'!$Q$84=2,'Anagrafica Progetto'!$Q$89),FALSE,TRUE)</f>
        <v>1</v>
      </c>
    </row>
    <row r="77" spans="2:18" ht="15" customHeight="1" x14ac:dyDescent="0.2">
      <c r="Q77" s="2" t="b">
        <f>IF(AND('Anagrafica Progetto'!$Q$84=2,'Anagrafica Progetto'!$Q$89),FALSE,TRUE)</f>
        <v>1</v>
      </c>
    </row>
    <row r="78" spans="2:18" ht="15" customHeight="1" x14ac:dyDescent="0.2">
      <c r="B78" s="177" t="s">
        <v>414</v>
      </c>
      <c r="C78" s="177"/>
      <c r="D78" s="177"/>
      <c r="E78" s="177"/>
      <c r="F78" s="177"/>
      <c r="G78" s="177"/>
      <c r="H78" s="177"/>
      <c r="I78" s="177"/>
      <c r="J78" s="177"/>
      <c r="K78" s="177"/>
      <c r="L78" s="177"/>
      <c r="M78" s="177"/>
      <c r="Q78" s="2" t="b">
        <f>IF(AND('Anagrafica Progetto'!$Q$84=2,'Anagrafica Progetto'!$Q$90),FALSE,TRUE)</f>
        <v>1</v>
      </c>
    </row>
    <row r="79" spans="2:18" ht="15" customHeight="1" x14ac:dyDescent="0.2">
      <c r="B79" s="231"/>
      <c r="C79" s="231"/>
      <c r="D79" s="231"/>
      <c r="E79" s="231" t="s">
        <v>129</v>
      </c>
      <c r="F79" s="231"/>
      <c r="G79" s="231"/>
      <c r="H79" s="231" t="s">
        <v>130</v>
      </c>
      <c r="I79" s="231"/>
      <c r="J79" s="231"/>
      <c r="K79" s="231" t="s">
        <v>131</v>
      </c>
      <c r="L79" s="231"/>
      <c r="M79" s="231"/>
      <c r="Q79" s="2" t="b">
        <f>IF(AND('Anagrafica Progetto'!$Q$84=2,'Anagrafica Progetto'!$Q$90),FALSE,TRUE)</f>
        <v>1</v>
      </c>
    </row>
    <row r="80" spans="2:18" ht="67.5" customHeight="1" x14ac:dyDescent="0.2">
      <c r="B80" s="225" t="s">
        <v>574</v>
      </c>
      <c r="C80" s="226"/>
      <c r="D80" s="227"/>
      <c r="E80" s="267" t="str">
        <f ca="1">IFERROR(IF(INDIRECT(ADDRESS(ROW($B$7)+$R$8,2))="","Inserire il nome della realizzazione nella tabella precedente",INDIRECT(ADDRESS(ROW($B$7)+$R$8,2))),"")</f>
        <v>Amministrazioni locali con collegamenti e scambi dati con altre pubbliche amministrazioni</v>
      </c>
      <c r="F80" s="267"/>
      <c r="G80" s="267"/>
      <c r="H80" s="267" t="str">
        <f ca="1">IFERROR(IF(INDIRECT(ADDRESS(ROW($E$7)+$R$9,2))="","Inserire il nome della realizzazione nella tabella precedente",INDIRECT(ADDRESS(ROW($E$7)+$R$9,2))),"")</f>
        <v/>
      </c>
      <c r="I80" s="267"/>
      <c r="J80" s="267"/>
      <c r="K80" s="267" t="str">
        <f ca="1">IFERROR(IF(INDIRECT(ADDRESS(ROW($H$7)+$R$10,2))="","Inserire il nome della realizzazione nella tabella precedente",INDIRECT(ADDRESS(ROW($H$7)+$R$10,2))),"")</f>
        <v/>
      </c>
      <c r="L80" s="267"/>
      <c r="M80" s="267"/>
      <c r="Q80" s="2" t="b">
        <f>IF(AND('Anagrafica Progetto'!$Q$84=2,'Anagrafica Progetto'!$Q$90),FALSE,TRUE)</f>
        <v>1</v>
      </c>
    </row>
    <row r="81" spans="2:18" ht="15" customHeight="1" x14ac:dyDescent="0.2">
      <c r="B81" s="225" t="s">
        <v>421</v>
      </c>
      <c r="C81" s="226"/>
      <c r="D81" s="227"/>
      <c r="E81" s="267" t="str">
        <f ca="1">IF(E80="","",VLOOKUP(E80,$S$8:$V$30,3,0))</f>
        <v>13RIS</v>
      </c>
      <c r="F81" s="267"/>
      <c r="G81" s="267"/>
      <c r="H81" s="267" t="str">
        <f ca="1">IF(H80="","",VLOOKUP(H80,$S$8:$V$30,3,0))</f>
        <v/>
      </c>
      <c r="I81" s="267"/>
      <c r="J81" s="267"/>
      <c r="K81" s="267" t="str">
        <f ca="1">IF(K80="","",VLOOKUP(K80,$S$8:$V$30,3,0))</f>
        <v/>
      </c>
      <c r="L81" s="267"/>
      <c r="M81" s="267"/>
      <c r="Q81" s="2" t="b">
        <f>IF(AND('Anagrafica Progetto'!$Q$84=2,'Anagrafica Progetto'!$Q$90),FALSE,TRUE)</f>
        <v>1</v>
      </c>
    </row>
    <row r="82" spans="2:18" ht="90" customHeight="1" x14ac:dyDescent="0.2">
      <c r="B82" s="225" t="s">
        <v>383</v>
      </c>
      <c r="C82" s="226"/>
      <c r="D82" s="227"/>
      <c r="E82" s="267" t="str">
        <f ca="1">IF(E80="","",VLOOKUP(E80,$S$8:$V$30,2,0))</f>
        <v>Numero di amministrazioni locali che sono collegate/scambiano dati con sistemi informativi delle PA sul totale</v>
      </c>
      <c r="F82" s="267"/>
      <c r="G82" s="267"/>
      <c r="H82" s="267" t="str">
        <f ca="1">IF(H80="","",VLOOKUP(H80,$S$8:$V$30,2,0))</f>
        <v/>
      </c>
      <c r="I82" s="267"/>
      <c r="J82" s="267"/>
      <c r="K82" s="267" t="str">
        <f ca="1">IF(K80="","",VLOOKUP(K80,$S$8:$V$30,2,0))</f>
        <v/>
      </c>
      <c r="L82" s="267"/>
      <c r="M82" s="267"/>
      <c r="Q82" s="2" t="b">
        <f>IF(AND('Anagrafica Progetto'!$Q$84=2,'Anagrafica Progetto'!$Q$90),FALSE,TRUE)</f>
        <v>1</v>
      </c>
    </row>
    <row r="83" spans="2:18" ht="15.75" customHeight="1" x14ac:dyDescent="0.2">
      <c r="B83" s="225" t="s">
        <v>384</v>
      </c>
      <c r="C83" s="226"/>
      <c r="D83" s="227"/>
      <c r="E83" s="267" t="str">
        <f ca="1">IF(E80="","",VLOOKUP(E80,$S$8:$V$30,4,0))</f>
        <v>Percentuale</v>
      </c>
      <c r="F83" s="267"/>
      <c r="G83" s="267"/>
      <c r="H83" s="267" t="str">
        <f ca="1">IF(H80="","",VLOOKUP(H80,$S$8:$V$30,4,0))</f>
        <v/>
      </c>
      <c r="I83" s="267"/>
      <c r="J83" s="267"/>
      <c r="K83" s="267" t="str">
        <f ca="1">IF(K80="","",VLOOKUP(K80,$S$8:$V$30,4,0))</f>
        <v/>
      </c>
      <c r="L83" s="267"/>
      <c r="M83" s="267"/>
      <c r="Q83" s="2" t="b">
        <f>IF(AND('Anagrafica Progetto'!$Q$84=2,'Anagrafica Progetto'!$Q$90),FALSE,TRUE)</f>
        <v>1</v>
      </c>
    </row>
    <row r="84" spans="2:18" ht="30" customHeight="1" x14ac:dyDescent="0.2">
      <c r="B84" s="225" t="s">
        <v>385</v>
      </c>
      <c r="C84" s="226"/>
      <c r="D84" s="227"/>
      <c r="E84" s="266"/>
      <c r="F84" s="266"/>
      <c r="G84" s="266"/>
      <c r="H84" s="266"/>
      <c r="I84" s="266"/>
      <c r="J84" s="266"/>
      <c r="K84" s="266"/>
      <c r="L84" s="266"/>
      <c r="M84" s="266"/>
      <c r="Q84" s="2" t="b">
        <f>IF(AND('Anagrafica Progetto'!$Q$84=2,'Anagrafica Progetto'!$Q$90),FALSE,TRUE)</f>
        <v>1</v>
      </c>
    </row>
    <row r="85" spans="2:18" ht="15" customHeight="1" x14ac:dyDescent="0.2">
      <c r="B85" s="225" t="s">
        <v>396</v>
      </c>
      <c r="C85" s="226"/>
      <c r="D85" s="227"/>
      <c r="E85" s="267" t="str">
        <f ca="1">IF(E80="","","In transizione")</f>
        <v>In transizione</v>
      </c>
      <c r="F85" s="267"/>
      <c r="G85" s="267"/>
      <c r="H85" s="267" t="str">
        <f ca="1">IF(H80="","","In transizione")</f>
        <v/>
      </c>
      <c r="I85" s="267"/>
      <c r="J85" s="267"/>
      <c r="K85" s="267" t="str">
        <f ca="1">IF(K80="","","In transizione")</f>
        <v/>
      </c>
      <c r="L85" s="267"/>
      <c r="M85" s="267"/>
      <c r="Q85" s="2" t="b">
        <f>IF(AND('Anagrafica Progetto'!$Q$84=2,'Anagrafica Progetto'!$Q$90),FALSE,TRUE)</f>
        <v>1</v>
      </c>
    </row>
    <row r="86" spans="2:18" ht="15" customHeight="1" x14ac:dyDescent="0.2">
      <c r="B86" s="225" t="s">
        <v>386</v>
      </c>
      <c r="C86" s="226"/>
      <c r="D86" s="227"/>
      <c r="E86" s="265"/>
      <c r="F86" s="265"/>
      <c r="G86" s="265"/>
      <c r="H86" s="265"/>
      <c r="I86" s="265"/>
      <c r="J86" s="265"/>
      <c r="K86" s="265"/>
      <c r="L86" s="265"/>
      <c r="M86" s="265"/>
      <c r="Q86" s="2" t="b">
        <f>IF(AND('Anagrafica Progetto'!$Q$84=2,'Anagrafica Progetto'!$Q$90),FALSE,TRUE)</f>
        <v>1</v>
      </c>
    </row>
    <row r="87" spans="2:18" ht="15" customHeight="1" x14ac:dyDescent="0.2">
      <c r="B87" s="225">
        <v>2015</v>
      </c>
      <c r="C87" s="226"/>
      <c r="D87" s="227"/>
      <c r="E87" s="265"/>
      <c r="F87" s="265"/>
      <c r="G87" s="265"/>
      <c r="H87" s="265"/>
      <c r="I87" s="265"/>
      <c r="J87" s="265"/>
      <c r="K87" s="265"/>
      <c r="L87" s="265"/>
      <c r="M87" s="265"/>
      <c r="Q87" s="2" t="b">
        <f>IF(AND('Anagrafica Progetto'!$Q$84=2,'Anagrafica Progetto'!$Q$90,R87=FALSE),FALSE,TRUE)</f>
        <v>1</v>
      </c>
      <c r="R87" s="2" t="b">
        <f>IF(OR('Anagrafica Progetto'!$H$77="",'Anagrafica Progetto'!$H$80=""),FALSE,IF(AND(B87&gt;=YEAR('Anagrafica Progetto'!$H$77),B87&lt;YEAR('Anagrafica Progetto'!$H$80)),FALSE,TRUE))</f>
        <v>1</v>
      </c>
    </row>
    <row r="88" spans="2:18" ht="15" customHeight="1" x14ac:dyDescent="0.2">
      <c r="B88" s="225">
        <v>2016</v>
      </c>
      <c r="C88" s="226"/>
      <c r="D88" s="227"/>
      <c r="E88" s="265"/>
      <c r="F88" s="265"/>
      <c r="G88" s="265"/>
      <c r="H88" s="265"/>
      <c r="I88" s="265"/>
      <c r="J88" s="265"/>
      <c r="K88" s="265"/>
      <c r="L88" s="265"/>
      <c r="M88" s="265"/>
      <c r="Q88" s="2" t="b">
        <f>IF(AND('Anagrafica Progetto'!$Q$84=2,'Anagrafica Progetto'!$Q$90,R88=FALSE),FALSE,TRUE)</f>
        <v>1</v>
      </c>
      <c r="R88" s="2" t="b">
        <f>IF(OR('Anagrafica Progetto'!$H$77="",'Anagrafica Progetto'!$H$80=""),FALSE,IF(AND(B88&gt;=YEAR('Anagrafica Progetto'!$H$77),B88&lt;YEAR('Anagrafica Progetto'!$H$80)),FALSE,TRUE))</f>
        <v>0</v>
      </c>
    </row>
    <row r="89" spans="2:18" ht="15" customHeight="1" x14ac:dyDescent="0.2">
      <c r="B89" s="225">
        <v>2017</v>
      </c>
      <c r="C89" s="226"/>
      <c r="D89" s="227"/>
      <c r="E89" s="265"/>
      <c r="F89" s="265"/>
      <c r="G89" s="265"/>
      <c r="H89" s="265"/>
      <c r="I89" s="265"/>
      <c r="J89" s="265"/>
      <c r="K89" s="265"/>
      <c r="L89" s="265"/>
      <c r="M89" s="265"/>
      <c r="Q89" s="2" t="b">
        <f>IF(AND('Anagrafica Progetto'!$Q$84=2,'Anagrafica Progetto'!$Q$90,R89=FALSE),FALSE,TRUE)</f>
        <v>1</v>
      </c>
      <c r="R89" s="2" t="b">
        <f>IF(OR('Anagrafica Progetto'!$H$77="",'Anagrafica Progetto'!$H$80=""),FALSE,IF(AND(B89&gt;=YEAR('Anagrafica Progetto'!$H$77),B89&lt;YEAR('Anagrafica Progetto'!$H$80)),FALSE,TRUE))</f>
        <v>0</v>
      </c>
    </row>
    <row r="90" spans="2:18" ht="15" customHeight="1" x14ac:dyDescent="0.2">
      <c r="B90" s="225">
        <v>2018</v>
      </c>
      <c r="C90" s="226"/>
      <c r="D90" s="227"/>
      <c r="E90" s="265"/>
      <c r="F90" s="265"/>
      <c r="G90" s="265"/>
      <c r="H90" s="265"/>
      <c r="I90" s="265"/>
      <c r="J90" s="265"/>
      <c r="K90" s="265"/>
      <c r="L90" s="265"/>
      <c r="M90" s="265"/>
      <c r="Q90" s="2" t="b">
        <f>IF(AND('Anagrafica Progetto'!$Q$84=2,'Anagrafica Progetto'!$Q$90,R90=FALSE),FALSE,TRUE)</f>
        <v>1</v>
      </c>
      <c r="R90" s="2" t="b">
        <f>IF(OR('Anagrafica Progetto'!$H$77="",'Anagrafica Progetto'!$H$80=""),FALSE,IF(AND(B90&gt;=YEAR('Anagrafica Progetto'!$H$77),B90&lt;YEAR('Anagrafica Progetto'!$H$80)),FALSE,TRUE))</f>
        <v>0</v>
      </c>
    </row>
    <row r="91" spans="2:18" ht="15" customHeight="1" x14ac:dyDescent="0.2">
      <c r="B91" s="225">
        <v>2019</v>
      </c>
      <c r="C91" s="226"/>
      <c r="D91" s="227"/>
      <c r="E91" s="265"/>
      <c r="F91" s="265"/>
      <c r="G91" s="265"/>
      <c r="H91" s="265"/>
      <c r="I91" s="265"/>
      <c r="J91" s="265"/>
      <c r="K91" s="265"/>
      <c r="L91" s="265"/>
      <c r="M91" s="265"/>
      <c r="Q91" s="2" t="b">
        <f>IF(AND('Anagrafica Progetto'!$Q$84=2,'Anagrafica Progetto'!$Q$90,R91=FALSE),FALSE,TRUE)</f>
        <v>1</v>
      </c>
      <c r="R91" s="2" t="b">
        <f>IF(OR('Anagrafica Progetto'!$H$77="",'Anagrafica Progetto'!$H$80=""),FALSE,IF(AND(B91&gt;=YEAR('Anagrafica Progetto'!$H$77),B91&lt;YEAR('Anagrafica Progetto'!$H$80)),FALSE,TRUE))</f>
        <v>0</v>
      </c>
    </row>
    <row r="92" spans="2:18" ht="15" customHeight="1" x14ac:dyDescent="0.2">
      <c r="B92" s="225">
        <v>2020</v>
      </c>
      <c r="C92" s="226"/>
      <c r="D92" s="227"/>
      <c r="E92" s="265"/>
      <c r="F92" s="265"/>
      <c r="G92" s="265"/>
      <c r="H92" s="265"/>
      <c r="I92" s="265"/>
      <c r="J92" s="265"/>
      <c r="K92" s="265"/>
      <c r="L92" s="265"/>
      <c r="M92" s="265"/>
      <c r="Q92" s="2" t="b">
        <f>IF(AND('Anagrafica Progetto'!$Q$84=2,'Anagrafica Progetto'!$Q$90,R92=FALSE),FALSE,TRUE)</f>
        <v>1</v>
      </c>
      <c r="R92" s="2" t="b">
        <f>IF(OR('Anagrafica Progetto'!$H$77="",'Anagrafica Progetto'!$H$80=""),FALSE,IF(AND(B92&gt;=YEAR('Anagrafica Progetto'!$H$77),B92&lt;YEAR('Anagrafica Progetto'!$H$80)),FALSE,TRUE))</f>
        <v>0</v>
      </c>
    </row>
    <row r="93" spans="2:18" ht="15" customHeight="1" x14ac:dyDescent="0.2">
      <c r="B93" s="225">
        <v>2021</v>
      </c>
      <c r="C93" s="226"/>
      <c r="D93" s="227"/>
      <c r="E93" s="265"/>
      <c r="F93" s="265"/>
      <c r="G93" s="265"/>
      <c r="H93" s="265"/>
      <c r="I93" s="265"/>
      <c r="J93" s="265"/>
      <c r="K93" s="265"/>
      <c r="L93" s="265"/>
      <c r="M93" s="265"/>
      <c r="Q93" s="2" t="b">
        <f>IF(AND('Anagrafica Progetto'!$Q$84=2,'Anagrafica Progetto'!$Q$90,R93=FALSE),FALSE,TRUE)</f>
        <v>1</v>
      </c>
      <c r="R93" s="2" t="b">
        <f>IF(OR('Anagrafica Progetto'!$H$77="",'Anagrafica Progetto'!$H$80=""),FALSE,IF(AND(B93&gt;=YEAR('Anagrafica Progetto'!$H$77),B93&lt;YEAR('Anagrafica Progetto'!$H$80)),FALSE,TRUE))</f>
        <v>0</v>
      </c>
    </row>
    <row r="94" spans="2:18" ht="15" customHeight="1" x14ac:dyDescent="0.2">
      <c r="B94" s="225">
        <v>2022</v>
      </c>
      <c r="C94" s="226"/>
      <c r="D94" s="227"/>
      <c r="E94" s="265"/>
      <c r="F94" s="265"/>
      <c r="G94" s="265"/>
      <c r="H94" s="265"/>
      <c r="I94" s="265"/>
      <c r="J94" s="265"/>
      <c r="K94" s="265"/>
      <c r="L94" s="265"/>
      <c r="M94" s="265"/>
      <c r="Q94" s="2" t="b">
        <f>IF(AND('Anagrafica Progetto'!$Q$84=2,'Anagrafica Progetto'!$Q$90,R94=FALSE),FALSE,TRUE)</f>
        <v>1</v>
      </c>
      <c r="R94" s="2" t="b">
        <f>IF(OR('Anagrafica Progetto'!$H$77="",'Anagrafica Progetto'!$H$80=""),FALSE,IF(AND(B94&gt;=YEAR('Anagrafica Progetto'!$H$77),B94&lt;YEAR('Anagrafica Progetto'!$H$80)),FALSE,TRUE))</f>
        <v>0</v>
      </c>
    </row>
    <row r="95" spans="2:18" ht="15" customHeight="1" x14ac:dyDescent="0.2">
      <c r="B95" s="225" t="s">
        <v>387</v>
      </c>
      <c r="C95" s="226"/>
      <c r="D95" s="227"/>
      <c r="E95" s="265"/>
      <c r="F95" s="265"/>
      <c r="G95" s="265"/>
      <c r="H95" s="265"/>
      <c r="I95" s="265"/>
      <c r="J95" s="265"/>
      <c r="K95" s="265"/>
      <c r="L95" s="265"/>
      <c r="M95" s="265"/>
      <c r="Q95" s="2" t="b">
        <f>IF(AND('Anagrafica Progetto'!$Q$84=2,'Anagrafica Progetto'!$Q$90),FALSE,TRUE)</f>
        <v>1</v>
      </c>
    </row>
    <row r="96" spans="2:18" ht="15" customHeight="1" x14ac:dyDescent="0.2">
      <c r="Q96" s="2" t="b">
        <f>IF(AND('Anagrafica Progetto'!$Q$84=2,'Anagrafica Progetto'!$Q$90),FALSE,TRUE)</f>
        <v>1</v>
      </c>
    </row>
    <row r="97" spans="2:18" ht="135" customHeight="1" x14ac:dyDescent="0.2">
      <c r="B97" s="98" t="s">
        <v>576</v>
      </c>
      <c r="C97" s="99"/>
      <c r="D97" s="99"/>
      <c r="E97" s="99"/>
      <c r="F97" s="99"/>
      <c r="G97" s="99"/>
      <c r="H97" s="99"/>
      <c r="I97" s="99"/>
      <c r="J97" s="99"/>
      <c r="K97" s="99"/>
      <c r="L97" s="99"/>
      <c r="M97" s="100"/>
      <c r="Q97" s="2" t="b">
        <f>IF(AND('Anagrafica Progetto'!$Q$84=2,'Anagrafica Progetto'!$Q$90),FALSE,TRUE)</f>
        <v>1</v>
      </c>
    </row>
    <row r="98" spans="2:18" ht="15" customHeight="1" x14ac:dyDescent="0.2">
      <c r="Q98" s="2" t="b">
        <f>IF(AND('Anagrafica Progetto'!$Q$84=2,'Anagrafica Progetto'!$Q$90),FALSE,TRUE)</f>
        <v>1</v>
      </c>
    </row>
    <row r="99" spans="2:18" ht="15" customHeight="1" x14ac:dyDescent="0.2">
      <c r="Q99" s="2" t="b">
        <f>IF(AND('Anagrafica Progetto'!$Q$84=2,'Anagrafica Progetto'!$Q$90),FALSE,TRUE)</f>
        <v>1</v>
      </c>
    </row>
    <row r="100" spans="2:18" ht="15" customHeight="1" x14ac:dyDescent="0.2">
      <c r="B100" s="177" t="s">
        <v>414</v>
      </c>
      <c r="C100" s="177"/>
      <c r="D100" s="177"/>
      <c r="E100" s="177"/>
      <c r="F100" s="177"/>
      <c r="G100" s="177"/>
      <c r="H100" s="177"/>
      <c r="I100" s="177"/>
      <c r="J100" s="177"/>
      <c r="K100" s="177"/>
      <c r="L100" s="177"/>
      <c r="M100" s="177"/>
      <c r="Q100" s="2" t="b">
        <f>IF(AND('Anagrafica Progetto'!$Q$84=2,'Anagrafica Progetto'!$Q$91),FALSE,TRUE)</f>
        <v>1</v>
      </c>
    </row>
    <row r="101" spans="2:18" ht="15" customHeight="1" x14ac:dyDescent="0.2">
      <c r="B101" s="231"/>
      <c r="C101" s="231"/>
      <c r="D101" s="231"/>
      <c r="E101" s="231" t="s">
        <v>129</v>
      </c>
      <c r="F101" s="231"/>
      <c r="G101" s="231"/>
      <c r="H101" s="231" t="s">
        <v>130</v>
      </c>
      <c r="I101" s="231"/>
      <c r="J101" s="231"/>
      <c r="K101" s="231" t="s">
        <v>131</v>
      </c>
      <c r="L101" s="231"/>
      <c r="M101" s="231"/>
      <c r="Q101" s="2" t="b">
        <f>IF(AND('Anagrafica Progetto'!$Q$84=2,'Anagrafica Progetto'!$Q$91),FALSE,TRUE)</f>
        <v>1</v>
      </c>
    </row>
    <row r="102" spans="2:18" ht="67.5" customHeight="1" x14ac:dyDescent="0.2">
      <c r="B102" s="225" t="s">
        <v>574</v>
      </c>
      <c r="C102" s="226"/>
      <c r="D102" s="227"/>
      <c r="E102" s="267" t="str">
        <f ca="1">IFERROR(IF(INDIRECT(ADDRESS(ROW($B$7)+$R$8,2))="","Inserire il nome della realizzazione nella tabella precedente",INDIRECT(ADDRESS(ROW($B$7)+$R$8,2))),"")</f>
        <v>Amministrazioni locali con collegamenti e scambi dati con altre pubbliche amministrazioni</v>
      </c>
      <c r="F102" s="267"/>
      <c r="G102" s="267"/>
      <c r="H102" s="267" t="str">
        <f ca="1">IFERROR(IF(INDIRECT(ADDRESS(ROW($E$7)+$R$9,2))="","Inserire il nome della realizzazione nella tabella precedente",INDIRECT(ADDRESS(ROW($E$7)+$R$9,2))),"")</f>
        <v/>
      </c>
      <c r="I102" s="267"/>
      <c r="J102" s="267"/>
      <c r="K102" s="267" t="str">
        <f ca="1">IFERROR(IF(INDIRECT(ADDRESS(ROW($H$7)+$R$10,2))="","Inserire il nome della realizzazione nella tabella precedente",INDIRECT(ADDRESS(ROW($H$7)+$R$10,2))),"")</f>
        <v/>
      </c>
      <c r="L102" s="267"/>
      <c r="M102" s="267"/>
      <c r="Q102" s="2" t="b">
        <f>IF(AND('Anagrafica Progetto'!$Q$84=2,'Anagrafica Progetto'!$Q$91),FALSE,TRUE)</f>
        <v>1</v>
      </c>
    </row>
    <row r="103" spans="2:18" ht="15" customHeight="1" x14ac:dyDescent="0.2">
      <c r="B103" s="225" t="s">
        <v>421</v>
      </c>
      <c r="C103" s="226"/>
      <c r="D103" s="227"/>
      <c r="E103" s="267" t="str">
        <f ca="1">IF(E102="","",VLOOKUP(E102,$S$8:$V$30,3,0))</f>
        <v>13RIS</v>
      </c>
      <c r="F103" s="267"/>
      <c r="G103" s="267"/>
      <c r="H103" s="267" t="str">
        <f ca="1">IF(H102="","",VLOOKUP(H102,$S$8:$V$30,3,0))</f>
        <v/>
      </c>
      <c r="I103" s="267"/>
      <c r="J103" s="267"/>
      <c r="K103" s="267" t="str">
        <f ca="1">IF(K102="","",VLOOKUP(K102,$S$8:$V$30,3,0))</f>
        <v/>
      </c>
      <c r="L103" s="267"/>
      <c r="M103" s="267"/>
      <c r="Q103" s="2" t="b">
        <f>IF(AND('Anagrafica Progetto'!$Q$84=2,'Anagrafica Progetto'!$Q$91),FALSE,TRUE)</f>
        <v>1</v>
      </c>
    </row>
    <row r="104" spans="2:18" ht="90" customHeight="1" x14ac:dyDescent="0.2">
      <c r="B104" s="225" t="s">
        <v>383</v>
      </c>
      <c r="C104" s="226"/>
      <c r="D104" s="227"/>
      <c r="E104" s="267" t="str">
        <f ca="1">IF(E102="","",VLOOKUP(E102,$S$8:$V$30,2,0))</f>
        <v>Numero di amministrazioni locali che sono collegate/scambiano dati con sistemi informativi delle PA sul totale</v>
      </c>
      <c r="F104" s="267"/>
      <c r="G104" s="267"/>
      <c r="H104" s="267" t="str">
        <f ca="1">IF(H102="","",VLOOKUP(H102,$S$8:$V$30,2,0))</f>
        <v/>
      </c>
      <c r="I104" s="267"/>
      <c r="J104" s="267"/>
      <c r="K104" s="267" t="str">
        <f ca="1">IF(K102="","",VLOOKUP(K102,$S$8:$V$30,2,0))</f>
        <v/>
      </c>
      <c r="L104" s="267"/>
      <c r="M104" s="267"/>
      <c r="Q104" s="2" t="b">
        <f>IF(AND('Anagrafica Progetto'!$Q$84=2,'Anagrafica Progetto'!$Q$91),FALSE,TRUE)</f>
        <v>1</v>
      </c>
    </row>
    <row r="105" spans="2:18" ht="15.75" customHeight="1" x14ac:dyDescent="0.2">
      <c r="B105" s="225" t="s">
        <v>384</v>
      </c>
      <c r="C105" s="226"/>
      <c r="D105" s="227"/>
      <c r="E105" s="267" t="str">
        <f ca="1">IF(E102="","",VLOOKUP(E102,$S$8:$V$30,4,0))</f>
        <v>Percentuale</v>
      </c>
      <c r="F105" s="267"/>
      <c r="G105" s="267"/>
      <c r="H105" s="267" t="str">
        <f ca="1">IF(H102="","",VLOOKUP(H102,$S$8:$V$30,4,0))</f>
        <v/>
      </c>
      <c r="I105" s="267"/>
      <c r="J105" s="267"/>
      <c r="K105" s="267" t="str">
        <f ca="1">IF(K102="","",VLOOKUP(K102,$S$8:$V$30,4,0))</f>
        <v/>
      </c>
      <c r="L105" s="267"/>
      <c r="M105" s="267"/>
      <c r="Q105" s="2" t="b">
        <f>IF(AND('Anagrafica Progetto'!$Q$84=2,'Anagrafica Progetto'!$Q$91),FALSE,TRUE)</f>
        <v>1</v>
      </c>
    </row>
    <row r="106" spans="2:18" ht="30" customHeight="1" x14ac:dyDescent="0.2">
      <c r="B106" s="225" t="s">
        <v>385</v>
      </c>
      <c r="C106" s="226"/>
      <c r="D106" s="227"/>
      <c r="E106" s="266"/>
      <c r="F106" s="266"/>
      <c r="G106" s="266"/>
      <c r="H106" s="266"/>
      <c r="I106" s="266"/>
      <c r="J106" s="266"/>
      <c r="K106" s="266"/>
      <c r="L106" s="266"/>
      <c r="M106" s="266"/>
      <c r="Q106" s="2" t="b">
        <f>IF(AND('Anagrafica Progetto'!$Q$84=2,'Anagrafica Progetto'!$Q$91),FALSE,TRUE)</f>
        <v>1</v>
      </c>
    </row>
    <row r="107" spans="2:18" ht="15" customHeight="1" x14ac:dyDescent="0.2">
      <c r="B107" s="225" t="s">
        <v>396</v>
      </c>
      <c r="C107" s="226"/>
      <c r="D107" s="227"/>
      <c r="E107" s="267" t="str">
        <f ca="1">IF(E102="","","Meno sviluppate")</f>
        <v>Meno sviluppate</v>
      </c>
      <c r="F107" s="267"/>
      <c r="G107" s="267"/>
      <c r="H107" s="267" t="str">
        <f ca="1">IF(H102="","","Meno sviluppate")</f>
        <v/>
      </c>
      <c r="I107" s="267"/>
      <c r="J107" s="267"/>
      <c r="K107" s="267" t="str">
        <f ca="1">IF(K102="","","Meno sviluppate")</f>
        <v/>
      </c>
      <c r="L107" s="267"/>
      <c r="M107" s="267"/>
      <c r="Q107" s="2" t="b">
        <f>IF(AND('Anagrafica Progetto'!$Q$84=2,'Anagrafica Progetto'!$Q$91),FALSE,TRUE)</f>
        <v>1</v>
      </c>
    </row>
    <row r="108" spans="2:18" ht="15" customHeight="1" x14ac:dyDescent="0.2">
      <c r="B108" s="225" t="s">
        <v>386</v>
      </c>
      <c r="C108" s="226"/>
      <c r="D108" s="227"/>
      <c r="E108" s="265"/>
      <c r="F108" s="265"/>
      <c r="G108" s="265"/>
      <c r="H108" s="265"/>
      <c r="I108" s="265"/>
      <c r="J108" s="265"/>
      <c r="K108" s="265"/>
      <c r="L108" s="265"/>
      <c r="M108" s="265"/>
      <c r="Q108" s="2" t="b">
        <f>IF(AND('Anagrafica Progetto'!$Q$84=2,'Anagrafica Progetto'!$Q$91),FALSE,TRUE)</f>
        <v>1</v>
      </c>
    </row>
    <row r="109" spans="2:18" ht="15" customHeight="1" x14ac:dyDescent="0.2">
      <c r="B109" s="225">
        <v>2015</v>
      </c>
      <c r="C109" s="226"/>
      <c r="D109" s="227"/>
      <c r="E109" s="265"/>
      <c r="F109" s="265"/>
      <c r="G109" s="265"/>
      <c r="H109" s="265"/>
      <c r="I109" s="265"/>
      <c r="J109" s="265"/>
      <c r="K109" s="265"/>
      <c r="L109" s="265"/>
      <c r="M109" s="265"/>
      <c r="Q109" s="2" t="b">
        <f>IF(AND('Anagrafica Progetto'!$Q$84=2,'Anagrafica Progetto'!$Q$91,R109=FALSE),FALSE,TRUE)</f>
        <v>1</v>
      </c>
      <c r="R109" s="2" t="b">
        <f>IF(OR('Anagrafica Progetto'!$H$77="",'Anagrafica Progetto'!$H$80=""),FALSE,IF(AND(B109&gt;=YEAR('Anagrafica Progetto'!$H$77),B109&lt;YEAR('Anagrafica Progetto'!$H$80)),FALSE,TRUE))</f>
        <v>1</v>
      </c>
    </row>
    <row r="110" spans="2:18" ht="15" customHeight="1" x14ac:dyDescent="0.2">
      <c r="B110" s="225">
        <v>2016</v>
      </c>
      <c r="C110" s="226"/>
      <c r="D110" s="227"/>
      <c r="E110" s="265"/>
      <c r="F110" s="265"/>
      <c r="G110" s="265"/>
      <c r="H110" s="265"/>
      <c r="I110" s="265"/>
      <c r="J110" s="265"/>
      <c r="K110" s="265"/>
      <c r="L110" s="265"/>
      <c r="M110" s="265"/>
      <c r="Q110" s="2" t="b">
        <f>IF(AND('Anagrafica Progetto'!$Q$84=2,'Anagrafica Progetto'!$Q$91,R110=FALSE),FALSE,TRUE)</f>
        <v>1</v>
      </c>
      <c r="R110" s="2" t="b">
        <f>IF(OR('Anagrafica Progetto'!$H$77="",'Anagrafica Progetto'!$H$80=""),FALSE,IF(AND(B110&gt;=YEAR('Anagrafica Progetto'!$H$77),B110&lt;YEAR('Anagrafica Progetto'!$H$80)),FALSE,TRUE))</f>
        <v>0</v>
      </c>
    </row>
    <row r="111" spans="2:18" ht="15" customHeight="1" x14ac:dyDescent="0.2">
      <c r="B111" s="225">
        <v>2017</v>
      </c>
      <c r="C111" s="226"/>
      <c r="D111" s="227"/>
      <c r="E111" s="265"/>
      <c r="F111" s="265"/>
      <c r="G111" s="265"/>
      <c r="H111" s="265"/>
      <c r="I111" s="265"/>
      <c r="J111" s="265"/>
      <c r="K111" s="265"/>
      <c r="L111" s="265"/>
      <c r="M111" s="265"/>
      <c r="Q111" s="2" t="b">
        <f>IF(AND('Anagrafica Progetto'!$Q$84=2,'Anagrafica Progetto'!$Q$91,R111=FALSE),FALSE,TRUE)</f>
        <v>1</v>
      </c>
      <c r="R111" s="2" t="b">
        <f>IF(OR('Anagrafica Progetto'!$H$77="",'Anagrafica Progetto'!$H$80=""),FALSE,IF(AND(B111&gt;=YEAR('Anagrafica Progetto'!$H$77),B111&lt;YEAR('Anagrafica Progetto'!$H$80)),FALSE,TRUE))</f>
        <v>0</v>
      </c>
    </row>
    <row r="112" spans="2:18" ht="15" customHeight="1" x14ac:dyDescent="0.2">
      <c r="B112" s="225">
        <v>2018</v>
      </c>
      <c r="C112" s="226"/>
      <c r="D112" s="227"/>
      <c r="E112" s="265"/>
      <c r="F112" s="265"/>
      <c r="G112" s="265"/>
      <c r="H112" s="265"/>
      <c r="I112" s="265"/>
      <c r="J112" s="265"/>
      <c r="K112" s="265"/>
      <c r="L112" s="265"/>
      <c r="M112" s="265"/>
      <c r="Q112" s="2" t="b">
        <f>IF(AND('Anagrafica Progetto'!$Q$84=2,'Anagrafica Progetto'!$Q$91,R112=FALSE),FALSE,TRUE)</f>
        <v>1</v>
      </c>
      <c r="R112" s="2" t="b">
        <f>IF(OR('Anagrafica Progetto'!$H$77="",'Anagrafica Progetto'!$H$80=""),FALSE,IF(AND(B112&gt;=YEAR('Anagrafica Progetto'!$H$77),B112&lt;YEAR('Anagrafica Progetto'!$H$80)),FALSE,TRUE))</f>
        <v>0</v>
      </c>
    </row>
    <row r="113" spans="2:18" ht="15" customHeight="1" x14ac:dyDescent="0.2">
      <c r="B113" s="225">
        <v>2019</v>
      </c>
      <c r="C113" s="226"/>
      <c r="D113" s="227"/>
      <c r="E113" s="265"/>
      <c r="F113" s="265"/>
      <c r="G113" s="265"/>
      <c r="H113" s="265"/>
      <c r="I113" s="265"/>
      <c r="J113" s="265"/>
      <c r="K113" s="265"/>
      <c r="L113" s="265"/>
      <c r="M113" s="265"/>
      <c r="Q113" s="2" t="b">
        <f>IF(AND('Anagrafica Progetto'!$Q$84=2,'Anagrafica Progetto'!$Q$91,R113=FALSE),FALSE,TRUE)</f>
        <v>1</v>
      </c>
      <c r="R113" s="2" t="b">
        <f>IF(OR('Anagrafica Progetto'!$H$77="",'Anagrafica Progetto'!$H$80=""),FALSE,IF(AND(B113&gt;=YEAR('Anagrafica Progetto'!$H$77),B113&lt;YEAR('Anagrafica Progetto'!$H$80)),FALSE,TRUE))</f>
        <v>0</v>
      </c>
    </row>
    <row r="114" spans="2:18" ht="15" customHeight="1" x14ac:dyDescent="0.2">
      <c r="B114" s="225">
        <v>2020</v>
      </c>
      <c r="C114" s="226"/>
      <c r="D114" s="227"/>
      <c r="E114" s="265"/>
      <c r="F114" s="265"/>
      <c r="G114" s="265"/>
      <c r="H114" s="265"/>
      <c r="I114" s="265"/>
      <c r="J114" s="265"/>
      <c r="K114" s="265"/>
      <c r="L114" s="265"/>
      <c r="M114" s="265"/>
      <c r="Q114" s="2" t="b">
        <f>IF(AND('Anagrafica Progetto'!$Q$84=2,'Anagrafica Progetto'!$Q$91,R114=FALSE),FALSE,TRUE)</f>
        <v>1</v>
      </c>
      <c r="R114" s="2" t="b">
        <f>IF(OR('Anagrafica Progetto'!$H$77="",'Anagrafica Progetto'!$H$80=""),FALSE,IF(AND(B114&gt;=YEAR('Anagrafica Progetto'!$H$77),B114&lt;YEAR('Anagrafica Progetto'!$H$80)),FALSE,TRUE))</f>
        <v>0</v>
      </c>
    </row>
    <row r="115" spans="2:18" ht="15" customHeight="1" x14ac:dyDescent="0.2">
      <c r="B115" s="225">
        <v>2021</v>
      </c>
      <c r="C115" s="226"/>
      <c r="D115" s="227"/>
      <c r="E115" s="265"/>
      <c r="F115" s="265"/>
      <c r="G115" s="265"/>
      <c r="H115" s="265"/>
      <c r="I115" s="265"/>
      <c r="J115" s="265"/>
      <c r="K115" s="265"/>
      <c r="L115" s="265"/>
      <c r="M115" s="265"/>
      <c r="Q115" s="2" t="b">
        <f>IF(AND('Anagrafica Progetto'!$Q$84=2,'Anagrafica Progetto'!$Q$91,R115=FALSE),FALSE,TRUE)</f>
        <v>1</v>
      </c>
      <c r="R115" s="2" t="b">
        <f>IF(OR('Anagrafica Progetto'!$H$77="",'Anagrafica Progetto'!$H$80=""),FALSE,IF(AND(B115&gt;=YEAR('Anagrafica Progetto'!$H$77),B115&lt;YEAR('Anagrafica Progetto'!$H$80)),FALSE,TRUE))</f>
        <v>0</v>
      </c>
    </row>
    <row r="116" spans="2:18" ht="15" customHeight="1" x14ac:dyDescent="0.2">
      <c r="B116" s="225">
        <v>2022</v>
      </c>
      <c r="C116" s="226"/>
      <c r="D116" s="227"/>
      <c r="E116" s="265"/>
      <c r="F116" s="265"/>
      <c r="G116" s="265"/>
      <c r="H116" s="265"/>
      <c r="I116" s="265"/>
      <c r="J116" s="265"/>
      <c r="K116" s="265"/>
      <c r="L116" s="265"/>
      <c r="M116" s="265"/>
      <c r="Q116" s="2" t="b">
        <f>IF(AND('Anagrafica Progetto'!$Q$84=2,'Anagrafica Progetto'!$Q$91,R116=FALSE),FALSE,TRUE)</f>
        <v>1</v>
      </c>
      <c r="R116" s="2" t="b">
        <f>IF(OR('Anagrafica Progetto'!$H$77="",'Anagrafica Progetto'!$H$80=""),FALSE,IF(AND(B116&gt;=YEAR('Anagrafica Progetto'!$H$77),B116&lt;YEAR('Anagrafica Progetto'!$H$80)),FALSE,TRUE))</f>
        <v>0</v>
      </c>
    </row>
    <row r="117" spans="2:18" ht="15" customHeight="1" x14ac:dyDescent="0.2">
      <c r="B117" s="225" t="s">
        <v>387</v>
      </c>
      <c r="C117" s="226"/>
      <c r="D117" s="227"/>
      <c r="E117" s="265"/>
      <c r="F117" s="265"/>
      <c r="G117" s="265"/>
      <c r="H117" s="265"/>
      <c r="I117" s="265"/>
      <c r="J117" s="265"/>
      <c r="K117" s="265"/>
      <c r="L117" s="265"/>
      <c r="M117" s="265"/>
      <c r="Q117" s="2" t="b">
        <f>IF(AND('Anagrafica Progetto'!$Q$84=2,'Anagrafica Progetto'!$Q$91),FALSE,TRUE)</f>
        <v>1</v>
      </c>
    </row>
    <row r="118" spans="2:18" ht="15" customHeight="1" x14ac:dyDescent="0.2">
      <c r="Q118" s="2" t="b">
        <f>IF(AND('Anagrafica Progetto'!$Q$84=2,'Anagrafica Progetto'!$Q$91),FALSE,TRUE)</f>
        <v>1</v>
      </c>
    </row>
    <row r="119" spans="2:18" ht="135" customHeight="1" x14ac:dyDescent="0.2">
      <c r="B119" s="98" t="s">
        <v>576</v>
      </c>
      <c r="C119" s="99"/>
      <c r="D119" s="99"/>
      <c r="E119" s="99"/>
      <c r="F119" s="99"/>
      <c r="G119" s="99"/>
      <c r="H119" s="99"/>
      <c r="I119" s="99"/>
      <c r="J119" s="99"/>
      <c r="K119" s="99"/>
      <c r="L119" s="99"/>
      <c r="M119" s="100"/>
      <c r="Q119" s="2" t="b">
        <f>IF(AND('Anagrafica Progetto'!$Q$84=2,'Anagrafica Progetto'!$Q$91),FALSE,TRUE)</f>
        <v>1</v>
      </c>
    </row>
    <row r="120" spans="2:18" ht="15" customHeight="1" x14ac:dyDescent="0.2">
      <c r="Q120" s="2" t="b">
        <f>IF(AND('Anagrafica Progetto'!$Q$84=2,'Anagrafica Progetto'!$Q$91),FALSE,TRUE)</f>
        <v>1</v>
      </c>
    </row>
    <row r="121" spans="2:18" ht="15" customHeight="1" x14ac:dyDescent="0.2">
      <c r="Q121" s="2" t="b">
        <f>IF(AND('Anagrafica Progetto'!$Q$84=2,'Anagrafica Progetto'!$Q$91),FALSE,TRUE)</f>
        <v>1</v>
      </c>
    </row>
    <row r="122" spans="2:18" ht="15" customHeight="1" x14ac:dyDescent="0.2">
      <c r="B122" s="105" t="s">
        <v>540</v>
      </c>
      <c r="C122" s="106"/>
      <c r="D122" s="106"/>
      <c r="E122" s="106"/>
      <c r="F122" s="106"/>
      <c r="G122" s="106"/>
      <c r="H122" s="106"/>
      <c r="I122" s="106"/>
      <c r="J122" s="106"/>
      <c r="K122" s="106"/>
      <c r="L122" s="106"/>
      <c r="M122" s="107"/>
    </row>
    <row r="123" spans="2:18" ht="112.5" customHeight="1" x14ac:dyDescent="0.2">
      <c r="B123" s="126"/>
      <c r="C123" s="210"/>
      <c r="D123" s="210"/>
      <c r="E123" s="210"/>
      <c r="F123" s="210"/>
      <c r="G123" s="210"/>
      <c r="H123" s="210"/>
      <c r="I123" s="210"/>
      <c r="J123" s="210"/>
      <c r="K123" s="210"/>
      <c r="L123" s="210"/>
      <c r="M123" s="211"/>
    </row>
    <row r="125" spans="2:18" ht="15" customHeight="1" x14ac:dyDescent="0.2">
      <c r="B125" s="9" t="s">
        <v>295</v>
      </c>
      <c r="C125" s="10"/>
      <c r="D125" s="10"/>
      <c r="E125" s="10"/>
      <c r="F125" s="10"/>
      <c r="G125" s="10"/>
      <c r="H125" s="10"/>
      <c r="I125" s="10"/>
      <c r="J125" s="10"/>
      <c r="K125" s="10"/>
      <c r="L125" s="10"/>
      <c r="M125" s="11"/>
    </row>
    <row r="128" spans="2:18" ht="15" customHeight="1" x14ac:dyDescent="0.2">
      <c r="B128" s="105" t="s">
        <v>541</v>
      </c>
      <c r="C128" s="106"/>
      <c r="D128" s="106"/>
      <c r="E128" s="106"/>
      <c r="F128" s="106"/>
      <c r="G128" s="106"/>
      <c r="H128" s="106"/>
      <c r="I128" s="106"/>
      <c r="J128" s="106"/>
      <c r="K128" s="106"/>
      <c r="L128" s="106"/>
      <c r="M128" s="107"/>
    </row>
    <row r="129" spans="2:13" ht="112.5" customHeight="1" x14ac:dyDescent="0.2">
      <c r="B129" s="126"/>
      <c r="C129" s="210"/>
      <c r="D129" s="210"/>
      <c r="E129" s="210"/>
      <c r="F129" s="210"/>
      <c r="G129" s="210"/>
      <c r="H129" s="210"/>
      <c r="I129" s="210"/>
      <c r="J129" s="210"/>
      <c r="K129" s="210"/>
      <c r="L129" s="210"/>
      <c r="M129" s="211"/>
    </row>
    <row r="130" spans="2:13" ht="15" hidden="1" customHeight="1" x14ac:dyDescent="0.2"/>
    <row r="131" spans="2:13" ht="15" hidden="1" customHeight="1" x14ac:dyDescent="0.2"/>
    <row r="132" spans="2:13" ht="15" hidden="1" customHeight="1" x14ac:dyDescent="0.2"/>
  </sheetData>
  <sheetProtection algorithmName="SHA-1" hashValue="Yhdg5O7vQeSkRd9LS9Hge5SaJZY=" saltValue="LBlU5uysriYMxIPmjW3pQA==" spinCount="100000" sheet="1" objects="1" scenarios="1"/>
  <autoFilter ref="Q1:Q129"/>
  <mergeCells count="313">
    <mergeCell ref="B21:L21"/>
    <mergeCell ref="B22:L22"/>
    <mergeCell ref="B23:L23"/>
    <mergeCell ref="B28:L28"/>
    <mergeCell ref="B29:L29"/>
    <mergeCell ref="B30:L30"/>
    <mergeCell ref="B119:M119"/>
    <mergeCell ref="B122:M122"/>
    <mergeCell ref="B123:M123"/>
    <mergeCell ref="B114:D114"/>
    <mergeCell ref="E114:G114"/>
    <mergeCell ref="H114:J114"/>
    <mergeCell ref="K114:M114"/>
    <mergeCell ref="B115:D115"/>
    <mergeCell ref="E115:G115"/>
    <mergeCell ref="H115:J115"/>
    <mergeCell ref="K115:M115"/>
    <mergeCell ref="B112:D112"/>
    <mergeCell ref="E112:G112"/>
    <mergeCell ref="H112:J112"/>
    <mergeCell ref="K112:M112"/>
    <mergeCell ref="B113:D113"/>
    <mergeCell ref="E113:G113"/>
    <mergeCell ref="H113:J113"/>
    <mergeCell ref="B128:M128"/>
    <mergeCell ref="B129:M129"/>
    <mergeCell ref="B116:D116"/>
    <mergeCell ref="E116:G116"/>
    <mergeCell ref="H116:J116"/>
    <mergeCell ref="K116:M116"/>
    <mergeCell ref="B117:D117"/>
    <mergeCell ref="E117:G117"/>
    <mergeCell ref="H117:J117"/>
    <mergeCell ref="K117:M117"/>
    <mergeCell ref="K113:M113"/>
    <mergeCell ref="B110:D110"/>
    <mergeCell ref="E110:G110"/>
    <mergeCell ref="H110:J110"/>
    <mergeCell ref="K110:M110"/>
    <mergeCell ref="B111:D111"/>
    <mergeCell ref="E111:G111"/>
    <mergeCell ref="H111:J111"/>
    <mergeCell ref="K111:M111"/>
    <mergeCell ref="B108:D108"/>
    <mergeCell ref="E108:G108"/>
    <mergeCell ref="H108:J108"/>
    <mergeCell ref="K108:M108"/>
    <mergeCell ref="B109:D109"/>
    <mergeCell ref="E109:G109"/>
    <mergeCell ref="H109:J109"/>
    <mergeCell ref="K109:M109"/>
    <mergeCell ref="B106:D106"/>
    <mergeCell ref="E106:G106"/>
    <mergeCell ref="H106:J106"/>
    <mergeCell ref="K106:M106"/>
    <mergeCell ref="B107:D107"/>
    <mergeCell ref="E107:G107"/>
    <mergeCell ref="H107:J107"/>
    <mergeCell ref="K107:M107"/>
    <mergeCell ref="B104:D104"/>
    <mergeCell ref="E104:G104"/>
    <mergeCell ref="H104:J104"/>
    <mergeCell ref="K104:M104"/>
    <mergeCell ref="B105:D105"/>
    <mergeCell ref="E105:G105"/>
    <mergeCell ref="H105:J105"/>
    <mergeCell ref="K105:M105"/>
    <mergeCell ref="B101:D101"/>
    <mergeCell ref="E101:G101"/>
    <mergeCell ref="H101:J101"/>
    <mergeCell ref="K101:M101"/>
    <mergeCell ref="B102:D102"/>
    <mergeCell ref="E102:G102"/>
    <mergeCell ref="H102:J102"/>
    <mergeCell ref="K102:M102"/>
    <mergeCell ref="B97:M97"/>
    <mergeCell ref="B100:M100"/>
    <mergeCell ref="B95:D95"/>
    <mergeCell ref="E95:G95"/>
    <mergeCell ref="H95:J95"/>
    <mergeCell ref="K95:M95"/>
    <mergeCell ref="B93:D93"/>
    <mergeCell ref="E93:G93"/>
    <mergeCell ref="H93:J93"/>
    <mergeCell ref="K93:M93"/>
    <mergeCell ref="B94:D94"/>
    <mergeCell ref="E94:G94"/>
    <mergeCell ref="H94:J94"/>
    <mergeCell ref="K94:M94"/>
    <mergeCell ref="B91:D91"/>
    <mergeCell ref="E91:G91"/>
    <mergeCell ref="H91:J91"/>
    <mergeCell ref="K91:M91"/>
    <mergeCell ref="B92:D92"/>
    <mergeCell ref="E92:G92"/>
    <mergeCell ref="H92:J92"/>
    <mergeCell ref="K92:M92"/>
    <mergeCell ref="B89:D89"/>
    <mergeCell ref="E89:G89"/>
    <mergeCell ref="H89:J89"/>
    <mergeCell ref="K89:M89"/>
    <mergeCell ref="B90:D90"/>
    <mergeCell ref="E90:G90"/>
    <mergeCell ref="H90:J90"/>
    <mergeCell ref="K90:M90"/>
    <mergeCell ref="B87:D87"/>
    <mergeCell ref="E87:G87"/>
    <mergeCell ref="H87:J87"/>
    <mergeCell ref="K87:M87"/>
    <mergeCell ref="B88:D88"/>
    <mergeCell ref="E88:G88"/>
    <mergeCell ref="H88:J88"/>
    <mergeCell ref="K88:M88"/>
    <mergeCell ref="B85:D85"/>
    <mergeCell ref="E85:G85"/>
    <mergeCell ref="H85:J85"/>
    <mergeCell ref="K85:M85"/>
    <mergeCell ref="B86:D86"/>
    <mergeCell ref="E86:G86"/>
    <mergeCell ref="H86:J86"/>
    <mergeCell ref="K86:M86"/>
    <mergeCell ref="B83:D83"/>
    <mergeCell ref="E83:G83"/>
    <mergeCell ref="H83:J83"/>
    <mergeCell ref="K83:M83"/>
    <mergeCell ref="B84:D84"/>
    <mergeCell ref="E84:G84"/>
    <mergeCell ref="H84:J84"/>
    <mergeCell ref="K84:M84"/>
    <mergeCell ref="B80:D80"/>
    <mergeCell ref="E80:G80"/>
    <mergeCell ref="H80:J80"/>
    <mergeCell ref="K80:M80"/>
    <mergeCell ref="B82:D82"/>
    <mergeCell ref="E82:G82"/>
    <mergeCell ref="H82:J82"/>
    <mergeCell ref="K82:M82"/>
    <mergeCell ref="B75:M75"/>
    <mergeCell ref="B78:M78"/>
    <mergeCell ref="B79:D79"/>
    <mergeCell ref="E79:G79"/>
    <mergeCell ref="H79:J79"/>
    <mergeCell ref="K79:M79"/>
    <mergeCell ref="B71:D71"/>
    <mergeCell ref="E71:G71"/>
    <mergeCell ref="H71:J71"/>
    <mergeCell ref="K71:M71"/>
    <mergeCell ref="B73:D73"/>
    <mergeCell ref="E73:G73"/>
    <mergeCell ref="H73:J73"/>
    <mergeCell ref="K73:M73"/>
    <mergeCell ref="B72:D72"/>
    <mergeCell ref="E72:G72"/>
    <mergeCell ref="H72:J72"/>
    <mergeCell ref="K72:M72"/>
    <mergeCell ref="B69:D69"/>
    <mergeCell ref="E69:G69"/>
    <mergeCell ref="H69:J69"/>
    <mergeCell ref="K69:M69"/>
    <mergeCell ref="B70:D70"/>
    <mergeCell ref="E70:G70"/>
    <mergeCell ref="H70:J70"/>
    <mergeCell ref="K70:M70"/>
    <mergeCell ref="B67:D67"/>
    <mergeCell ref="E67:G67"/>
    <mergeCell ref="H67:J67"/>
    <mergeCell ref="K67:M67"/>
    <mergeCell ref="B68:D68"/>
    <mergeCell ref="E68:G68"/>
    <mergeCell ref="H68:J68"/>
    <mergeCell ref="K68:M68"/>
    <mergeCell ref="B60:D60"/>
    <mergeCell ref="E60:G60"/>
    <mergeCell ref="H60:J60"/>
    <mergeCell ref="K60:M60"/>
    <mergeCell ref="B65:D65"/>
    <mergeCell ref="E65:G65"/>
    <mergeCell ref="H65:J65"/>
    <mergeCell ref="K65:M65"/>
    <mergeCell ref="B66:D66"/>
    <mergeCell ref="E66:G66"/>
    <mergeCell ref="H66:J66"/>
    <mergeCell ref="K66:M66"/>
    <mergeCell ref="B63:D63"/>
    <mergeCell ref="E63:G63"/>
    <mergeCell ref="H63:J63"/>
    <mergeCell ref="K63:M63"/>
    <mergeCell ref="B64:D64"/>
    <mergeCell ref="E64:G64"/>
    <mergeCell ref="H64:J64"/>
    <mergeCell ref="K64:M64"/>
    <mergeCell ref="B56:D56"/>
    <mergeCell ref="E56:G56"/>
    <mergeCell ref="H56:J56"/>
    <mergeCell ref="K56:M56"/>
    <mergeCell ref="B57:D57"/>
    <mergeCell ref="E57:G57"/>
    <mergeCell ref="H57:J57"/>
    <mergeCell ref="K57:M57"/>
    <mergeCell ref="B52:M52"/>
    <mergeCell ref="B55:M55"/>
    <mergeCell ref="B50:D50"/>
    <mergeCell ref="E50:G50"/>
    <mergeCell ref="H50:J50"/>
    <mergeCell ref="K50:M50"/>
    <mergeCell ref="B48:D48"/>
    <mergeCell ref="E48:G48"/>
    <mergeCell ref="H48:J48"/>
    <mergeCell ref="K48:M48"/>
    <mergeCell ref="B49:D49"/>
    <mergeCell ref="E49:G49"/>
    <mergeCell ref="H49:J49"/>
    <mergeCell ref="K49:M49"/>
    <mergeCell ref="B46:D46"/>
    <mergeCell ref="E46:G46"/>
    <mergeCell ref="H46:J46"/>
    <mergeCell ref="K46:M46"/>
    <mergeCell ref="B47:D47"/>
    <mergeCell ref="E47:G47"/>
    <mergeCell ref="H47:J47"/>
    <mergeCell ref="K47:M47"/>
    <mergeCell ref="B44:D44"/>
    <mergeCell ref="E44:G44"/>
    <mergeCell ref="H44:J44"/>
    <mergeCell ref="K44:M44"/>
    <mergeCell ref="B45:D45"/>
    <mergeCell ref="E45:G45"/>
    <mergeCell ref="H45:J45"/>
    <mergeCell ref="K45:M45"/>
    <mergeCell ref="B42:D42"/>
    <mergeCell ref="E42:G42"/>
    <mergeCell ref="H42:J42"/>
    <mergeCell ref="K42:M42"/>
    <mergeCell ref="B43:D43"/>
    <mergeCell ref="E43:G43"/>
    <mergeCell ref="H43:J43"/>
    <mergeCell ref="K43:M43"/>
    <mergeCell ref="B40:D40"/>
    <mergeCell ref="E40:G40"/>
    <mergeCell ref="H40:J40"/>
    <mergeCell ref="K40:M40"/>
    <mergeCell ref="B41:D41"/>
    <mergeCell ref="E41:G41"/>
    <mergeCell ref="H41:J41"/>
    <mergeCell ref="K41:M41"/>
    <mergeCell ref="B38:D38"/>
    <mergeCell ref="E38:G38"/>
    <mergeCell ref="H38:J38"/>
    <mergeCell ref="K38:M38"/>
    <mergeCell ref="B39:D39"/>
    <mergeCell ref="E39:G39"/>
    <mergeCell ref="H39:J39"/>
    <mergeCell ref="K39:M39"/>
    <mergeCell ref="B35:D35"/>
    <mergeCell ref="E35:G35"/>
    <mergeCell ref="H35:J35"/>
    <mergeCell ref="K35:M35"/>
    <mergeCell ref="B37:D37"/>
    <mergeCell ref="E37:G37"/>
    <mergeCell ref="H37:J37"/>
    <mergeCell ref="K37:M37"/>
    <mergeCell ref="B36:D36"/>
    <mergeCell ref="E36:G36"/>
    <mergeCell ref="H36:J36"/>
    <mergeCell ref="K36:M36"/>
    <mergeCell ref="B33:M33"/>
    <mergeCell ref="B34:D34"/>
    <mergeCell ref="E34:G34"/>
    <mergeCell ref="H34:J34"/>
    <mergeCell ref="K34:M34"/>
    <mergeCell ref="B4:M4"/>
    <mergeCell ref="B7:M7"/>
    <mergeCell ref="B24:L24"/>
    <mergeCell ref="B25:L25"/>
    <mergeCell ref="B26:L26"/>
    <mergeCell ref="B27:L27"/>
    <mergeCell ref="B8:L8"/>
    <mergeCell ref="B9:L9"/>
    <mergeCell ref="B10:L10"/>
    <mergeCell ref="B11:L11"/>
    <mergeCell ref="B12:L12"/>
    <mergeCell ref="B13:L13"/>
    <mergeCell ref="B14:L14"/>
    <mergeCell ref="B15:L15"/>
    <mergeCell ref="B16:L16"/>
    <mergeCell ref="B17:L17"/>
    <mergeCell ref="B18:L18"/>
    <mergeCell ref="B19:L19"/>
    <mergeCell ref="B20:L20"/>
    <mergeCell ref="B58:D58"/>
    <mergeCell ref="E58:G58"/>
    <mergeCell ref="H58:J58"/>
    <mergeCell ref="K58:M58"/>
    <mergeCell ref="B81:D81"/>
    <mergeCell ref="E81:G81"/>
    <mergeCell ref="H81:J81"/>
    <mergeCell ref="K81:M81"/>
    <mergeCell ref="B103:D103"/>
    <mergeCell ref="E103:G103"/>
    <mergeCell ref="H103:J103"/>
    <mergeCell ref="K103:M103"/>
    <mergeCell ref="B61:D61"/>
    <mergeCell ref="E61:G61"/>
    <mergeCell ref="H61:J61"/>
    <mergeCell ref="K61:M61"/>
    <mergeCell ref="B62:D62"/>
    <mergeCell ref="E62:G62"/>
    <mergeCell ref="H62:J62"/>
    <mergeCell ref="K62:M62"/>
    <mergeCell ref="B59:D59"/>
    <mergeCell ref="E59:G59"/>
    <mergeCell ref="H59:J59"/>
    <mergeCell ref="K59:M59"/>
  </mergeCells>
  <dataValidations count="1">
    <dataValidation type="list" allowBlank="1" showInputMessage="1" showErrorMessage="1" errorTitle="Errore" error="Una X è l'unico valore accettato" sqref="M8:M30">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B1:M34"/>
  <sheetViews>
    <sheetView showGridLines="0" workbookViewId="0">
      <selection activeCell="I10" sqref="I10:M10"/>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G2" s="3" t="s">
        <v>13</v>
      </c>
      <c r="I2" s="14"/>
      <c r="M2" s="15"/>
    </row>
    <row r="4" spans="2:13" ht="15" customHeight="1" x14ac:dyDescent="0.2">
      <c r="B4" s="89" t="s">
        <v>109</v>
      </c>
      <c r="C4" s="90"/>
      <c r="D4" s="90"/>
      <c r="E4" s="90"/>
      <c r="F4" s="90"/>
      <c r="G4" s="90"/>
      <c r="H4" s="90"/>
      <c r="I4" s="90"/>
      <c r="J4" s="90"/>
      <c r="K4" s="90"/>
      <c r="L4" s="90"/>
      <c r="M4" s="91"/>
    </row>
    <row r="5" spans="2:13" ht="135" customHeight="1" x14ac:dyDescent="0.2">
      <c r="B5" s="98" t="s">
        <v>562</v>
      </c>
      <c r="C5" s="99"/>
      <c r="D5" s="99"/>
      <c r="E5" s="99"/>
      <c r="F5" s="99"/>
      <c r="G5" s="99"/>
      <c r="H5" s="99"/>
      <c r="I5" s="99"/>
      <c r="J5" s="99"/>
      <c r="K5" s="99"/>
      <c r="L5" s="99"/>
      <c r="M5" s="100"/>
    </row>
    <row r="8" spans="2:13" ht="30" customHeight="1" x14ac:dyDescent="0.2">
      <c r="B8" s="200" t="s">
        <v>561</v>
      </c>
      <c r="C8" s="201"/>
      <c r="D8" s="201"/>
      <c r="E8" s="201"/>
      <c r="F8" s="201"/>
      <c r="G8" s="201"/>
      <c r="H8" s="201"/>
      <c r="I8" s="201"/>
      <c r="J8" s="201"/>
      <c r="K8" s="201"/>
      <c r="L8" s="201"/>
      <c r="M8" s="202"/>
    </row>
    <row r="9" spans="2:13" ht="30" customHeight="1" x14ac:dyDescent="0.2">
      <c r="B9" s="54"/>
      <c r="C9" s="55"/>
      <c r="D9" s="203" t="s">
        <v>126</v>
      </c>
      <c r="E9" s="203"/>
      <c r="F9" s="203"/>
      <c r="G9" s="203"/>
      <c r="H9" s="203"/>
      <c r="I9" s="203" t="s">
        <v>125</v>
      </c>
      <c r="J9" s="203"/>
      <c r="K9" s="203"/>
      <c r="L9" s="203"/>
      <c r="M9" s="203"/>
    </row>
    <row r="10" spans="2:13" ht="69.95" customHeight="1" x14ac:dyDescent="0.2">
      <c r="B10" s="199" t="s">
        <v>110</v>
      </c>
      <c r="C10" s="199"/>
      <c r="D10" s="174" t="s">
        <v>1592</v>
      </c>
      <c r="E10" s="174"/>
      <c r="F10" s="174"/>
      <c r="G10" s="174"/>
      <c r="H10" s="174"/>
      <c r="I10" s="174" t="s">
        <v>1593</v>
      </c>
      <c r="J10" s="174"/>
      <c r="K10" s="174"/>
      <c r="L10" s="174"/>
      <c r="M10" s="174"/>
    </row>
    <row r="11" spans="2:13" ht="54.6" customHeight="1" x14ac:dyDescent="0.2">
      <c r="B11" s="199" t="s">
        <v>111</v>
      </c>
      <c r="C11" s="199"/>
      <c r="D11" s="174" t="s">
        <v>1594</v>
      </c>
      <c r="E11" s="174"/>
      <c r="F11" s="174"/>
      <c r="G11" s="174"/>
      <c r="H11" s="174"/>
      <c r="I11" s="174" t="s">
        <v>1595</v>
      </c>
      <c r="J11" s="174"/>
      <c r="K11" s="174"/>
      <c r="L11" s="174"/>
      <c r="M11" s="174"/>
    </row>
    <row r="12" spans="2:13" ht="45" customHeight="1" x14ac:dyDescent="0.2">
      <c r="B12" s="199" t="s">
        <v>112</v>
      </c>
      <c r="C12" s="199"/>
      <c r="D12" s="174"/>
      <c r="E12" s="174"/>
      <c r="F12" s="174"/>
      <c r="G12" s="174"/>
      <c r="H12" s="174"/>
      <c r="I12" s="174"/>
      <c r="J12" s="174"/>
      <c r="K12" s="174"/>
      <c r="L12" s="174"/>
      <c r="M12" s="174"/>
    </row>
    <row r="13" spans="2:13" ht="45" customHeight="1" x14ac:dyDescent="0.2">
      <c r="B13" s="199" t="s">
        <v>113</v>
      </c>
      <c r="C13" s="199"/>
      <c r="D13" s="174"/>
      <c r="E13" s="174"/>
      <c r="F13" s="174"/>
      <c r="G13" s="174"/>
      <c r="H13" s="174"/>
      <c r="I13" s="174"/>
      <c r="J13" s="174"/>
      <c r="K13" s="174"/>
      <c r="L13" s="174"/>
      <c r="M13" s="174"/>
    </row>
    <row r="14" spans="2:13" ht="45" customHeight="1" x14ac:dyDescent="0.2">
      <c r="B14" s="199" t="s">
        <v>114</v>
      </c>
      <c r="C14" s="199"/>
      <c r="D14" s="174"/>
      <c r="E14" s="174"/>
      <c r="F14" s="174"/>
      <c r="G14" s="174"/>
      <c r="H14" s="174"/>
      <c r="I14" s="174"/>
      <c r="J14" s="174"/>
      <c r="K14" s="174"/>
      <c r="L14" s="174"/>
      <c r="M14" s="174"/>
    </row>
    <row r="15" spans="2:13" ht="45" customHeight="1" x14ac:dyDescent="0.2">
      <c r="B15" s="199" t="s">
        <v>115</v>
      </c>
      <c r="C15" s="199"/>
      <c r="D15" s="174"/>
      <c r="E15" s="174"/>
      <c r="F15" s="174"/>
      <c r="G15" s="174"/>
      <c r="H15" s="174"/>
      <c r="I15" s="174"/>
      <c r="J15" s="174"/>
      <c r="K15" s="174"/>
      <c r="L15" s="174"/>
      <c r="M15" s="174"/>
    </row>
    <row r="16" spans="2:13" ht="45" customHeight="1" x14ac:dyDescent="0.2">
      <c r="B16" s="199" t="s">
        <v>116</v>
      </c>
      <c r="C16" s="199"/>
      <c r="D16" s="174"/>
      <c r="E16" s="174"/>
      <c r="F16" s="174"/>
      <c r="G16" s="174"/>
      <c r="H16" s="174"/>
      <c r="I16" s="174"/>
      <c r="J16" s="174"/>
      <c r="K16" s="174"/>
      <c r="L16" s="174"/>
      <c r="M16" s="174"/>
    </row>
    <row r="17" spans="2:13" ht="45" customHeight="1" x14ac:dyDescent="0.2">
      <c r="B17" s="199" t="s">
        <v>117</v>
      </c>
      <c r="C17" s="199"/>
      <c r="D17" s="174"/>
      <c r="E17" s="174"/>
      <c r="F17" s="174"/>
      <c r="G17" s="174"/>
      <c r="H17" s="174"/>
      <c r="I17" s="174"/>
      <c r="J17" s="174"/>
      <c r="K17" s="174"/>
      <c r="L17" s="174"/>
      <c r="M17" s="174"/>
    </row>
    <row r="18" spans="2:13" ht="45" customHeight="1" x14ac:dyDescent="0.2">
      <c r="B18" s="199" t="s">
        <v>118</v>
      </c>
      <c r="C18" s="199"/>
      <c r="D18" s="174"/>
      <c r="E18" s="174"/>
      <c r="F18" s="174"/>
      <c r="G18" s="174"/>
      <c r="H18" s="174"/>
      <c r="I18" s="174"/>
      <c r="J18" s="174"/>
      <c r="K18" s="174"/>
      <c r="L18" s="174"/>
      <c r="M18" s="174"/>
    </row>
    <row r="19" spans="2:13" ht="45" customHeight="1" x14ac:dyDescent="0.2">
      <c r="B19" s="198" t="s">
        <v>119</v>
      </c>
      <c r="C19" s="198"/>
      <c r="D19" s="174"/>
      <c r="E19" s="174"/>
      <c r="F19" s="174"/>
      <c r="G19" s="174"/>
      <c r="H19" s="174"/>
      <c r="I19" s="174"/>
      <c r="J19" s="174"/>
      <c r="K19" s="174"/>
      <c r="L19" s="174"/>
      <c r="M19" s="174"/>
    </row>
    <row r="20" spans="2:13" ht="45" customHeight="1" x14ac:dyDescent="0.2">
      <c r="B20" s="198" t="s">
        <v>120</v>
      </c>
      <c r="C20" s="198"/>
      <c r="D20" s="174"/>
      <c r="E20" s="174"/>
      <c r="F20" s="174"/>
      <c r="G20" s="174"/>
      <c r="H20" s="174"/>
      <c r="I20" s="174"/>
      <c r="J20" s="174"/>
      <c r="K20" s="174"/>
      <c r="L20" s="174"/>
      <c r="M20" s="174"/>
    </row>
    <row r="21" spans="2:13" ht="45" customHeight="1" x14ac:dyDescent="0.2">
      <c r="B21" s="198" t="s">
        <v>121</v>
      </c>
      <c r="C21" s="198"/>
      <c r="D21" s="174"/>
      <c r="E21" s="174"/>
      <c r="F21" s="174"/>
      <c r="G21" s="174"/>
      <c r="H21" s="174"/>
      <c r="I21" s="174"/>
      <c r="J21" s="174"/>
      <c r="K21" s="174"/>
      <c r="L21" s="174"/>
      <c r="M21" s="174"/>
    </row>
    <row r="22" spans="2:13" ht="45" customHeight="1" x14ac:dyDescent="0.2">
      <c r="B22" s="198" t="s">
        <v>122</v>
      </c>
      <c r="C22" s="198"/>
      <c r="D22" s="174"/>
      <c r="E22" s="174"/>
      <c r="F22" s="174"/>
      <c r="G22" s="174"/>
      <c r="H22" s="174"/>
      <c r="I22" s="174"/>
      <c r="J22" s="174"/>
      <c r="K22" s="174"/>
      <c r="L22" s="174"/>
      <c r="M22" s="174"/>
    </row>
    <row r="23" spans="2:13" ht="45" customHeight="1" x14ac:dyDescent="0.2">
      <c r="B23" s="198" t="s">
        <v>123</v>
      </c>
      <c r="C23" s="198"/>
      <c r="D23" s="174"/>
      <c r="E23" s="174"/>
      <c r="F23" s="174"/>
      <c r="G23" s="174"/>
      <c r="H23" s="174"/>
      <c r="I23" s="174"/>
      <c r="J23" s="174"/>
      <c r="K23" s="174"/>
      <c r="L23" s="174"/>
      <c r="M23" s="174"/>
    </row>
    <row r="24" spans="2:13" ht="45" customHeight="1" x14ac:dyDescent="0.2">
      <c r="B24" s="198" t="s">
        <v>124</v>
      </c>
      <c r="C24" s="198"/>
      <c r="D24" s="174"/>
      <c r="E24" s="174"/>
      <c r="F24" s="174"/>
      <c r="G24" s="174"/>
      <c r="H24" s="174"/>
      <c r="I24" s="174"/>
      <c r="J24" s="174"/>
      <c r="K24" s="174"/>
      <c r="L24" s="174"/>
      <c r="M24" s="174"/>
    </row>
    <row r="27" spans="2:13" ht="15" customHeight="1" x14ac:dyDescent="0.2">
      <c r="B27" s="105" t="s">
        <v>540</v>
      </c>
      <c r="C27" s="106"/>
      <c r="D27" s="106"/>
      <c r="E27" s="106"/>
      <c r="F27" s="106"/>
      <c r="G27" s="106"/>
      <c r="H27" s="106"/>
      <c r="I27" s="106"/>
      <c r="J27" s="106"/>
      <c r="K27" s="106"/>
      <c r="L27" s="106"/>
      <c r="M27" s="107"/>
    </row>
    <row r="28" spans="2:13" ht="112.5" customHeight="1" x14ac:dyDescent="0.2">
      <c r="B28" s="126"/>
      <c r="C28" s="127"/>
      <c r="D28" s="127"/>
      <c r="E28" s="127"/>
      <c r="F28" s="127"/>
      <c r="G28" s="127"/>
      <c r="H28" s="127"/>
      <c r="I28" s="127"/>
      <c r="J28" s="127"/>
      <c r="K28" s="127"/>
      <c r="L28" s="127"/>
      <c r="M28" s="128"/>
    </row>
    <row r="30" spans="2:13" ht="15" customHeight="1" x14ac:dyDescent="0.2">
      <c r="B30" s="9" t="s">
        <v>295</v>
      </c>
      <c r="C30" s="10"/>
      <c r="D30" s="10"/>
      <c r="E30" s="10"/>
      <c r="F30" s="10"/>
      <c r="G30" s="10"/>
      <c r="H30" s="10"/>
      <c r="I30" s="10"/>
      <c r="J30" s="10"/>
      <c r="K30" s="10"/>
      <c r="L30" s="10"/>
      <c r="M30" s="11"/>
    </row>
    <row r="33" spans="2:13" ht="15" customHeight="1" x14ac:dyDescent="0.2">
      <c r="B33" s="105" t="s">
        <v>541</v>
      </c>
      <c r="C33" s="106"/>
      <c r="D33" s="106"/>
      <c r="E33" s="106"/>
      <c r="F33" s="106"/>
      <c r="G33" s="106"/>
      <c r="H33" s="106"/>
      <c r="I33" s="106"/>
      <c r="J33" s="106"/>
      <c r="K33" s="106"/>
      <c r="L33" s="106"/>
      <c r="M33" s="107"/>
    </row>
    <row r="34" spans="2:13" ht="112.5" customHeight="1" x14ac:dyDescent="0.2">
      <c r="B34" s="126"/>
      <c r="C34" s="127"/>
      <c r="D34" s="127"/>
      <c r="E34" s="127"/>
      <c r="F34" s="127"/>
      <c r="G34" s="127"/>
      <c r="H34" s="127"/>
      <c r="I34" s="127"/>
      <c r="J34" s="127"/>
      <c r="K34" s="127"/>
      <c r="L34" s="127"/>
      <c r="M34" s="128"/>
    </row>
  </sheetData>
  <sheetProtection algorithmName="SHA-1" hashValue="jWXC7J27xMO3dt4f4apPjXgaW2A=" saltValue="WbHw40hcPinIGxKiBJ3CHg==" spinCount="100000" sheet="1" objects="1" scenarios="1"/>
  <mergeCells count="54">
    <mergeCell ref="D11:H11"/>
    <mergeCell ref="I11:M11"/>
    <mergeCell ref="B4:M4"/>
    <mergeCell ref="B5:M5"/>
    <mergeCell ref="B8:M8"/>
    <mergeCell ref="D10:H10"/>
    <mergeCell ref="I10:M10"/>
    <mergeCell ref="B11:C11"/>
    <mergeCell ref="D9:H9"/>
    <mergeCell ref="I9:M9"/>
    <mergeCell ref="B10:C10"/>
    <mergeCell ref="D12:H12"/>
    <mergeCell ref="I12:M12"/>
    <mergeCell ref="D13:H13"/>
    <mergeCell ref="I13:M13"/>
    <mergeCell ref="D14:H14"/>
    <mergeCell ref="I14:M14"/>
    <mergeCell ref="D15:H15"/>
    <mergeCell ref="I15:M15"/>
    <mergeCell ref="D16:H16"/>
    <mergeCell ref="I16:M16"/>
    <mergeCell ref="D17:H17"/>
    <mergeCell ref="I17:M17"/>
    <mergeCell ref="D22:H22"/>
    <mergeCell ref="I22:M22"/>
    <mergeCell ref="D23:H23"/>
    <mergeCell ref="I23:M23"/>
    <mergeCell ref="D18:H18"/>
    <mergeCell ref="I18:M18"/>
    <mergeCell ref="D19:H19"/>
    <mergeCell ref="I19:M19"/>
    <mergeCell ref="D20:H20"/>
    <mergeCell ref="I20:M20"/>
    <mergeCell ref="D21:H21"/>
    <mergeCell ref="I21:M21"/>
    <mergeCell ref="B34:M34"/>
    <mergeCell ref="B24:C24"/>
    <mergeCell ref="B27:M27"/>
    <mergeCell ref="B28:M28"/>
    <mergeCell ref="B33:M33"/>
    <mergeCell ref="D24:H24"/>
    <mergeCell ref="I24:M24"/>
    <mergeCell ref="B12:C12"/>
    <mergeCell ref="B13:C13"/>
    <mergeCell ref="B14:C14"/>
    <mergeCell ref="B15:C15"/>
    <mergeCell ref="B18:C18"/>
    <mergeCell ref="B16:C16"/>
    <mergeCell ref="B17:C17"/>
    <mergeCell ref="B19:C19"/>
    <mergeCell ref="B20:C20"/>
    <mergeCell ref="B21:C21"/>
    <mergeCell ref="B22:C22"/>
    <mergeCell ref="B23:C23"/>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B1:X44"/>
  <sheetViews>
    <sheetView showGridLines="0" workbookViewId="0">
      <selection activeCell="B15" sqref="B15:J15"/>
    </sheetView>
  </sheetViews>
  <sheetFormatPr defaultColWidth="9.140625" defaultRowHeight="15" customHeight="1" x14ac:dyDescent="0.2"/>
  <cols>
    <col min="1" max="1" width="1.42578125" style="2" customWidth="1"/>
    <col min="2" max="13" width="8.140625" style="2" customWidth="1"/>
    <col min="14" max="15" width="9.140625" style="2"/>
    <col min="16" max="18" width="9.140625" style="2" hidden="1" customWidth="1"/>
    <col min="19" max="16384" width="9.140625" style="2"/>
  </cols>
  <sheetData>
    <row r="1" spans="2:24" ht="7.5" customHeight="1" x14ac:dyDescent="0.2"/>
    <row r="2" spans="2:24" ht="15" customHeight="1" x14ac:dyDescent="0.2">
      <c r="G2" s="3" t="s">
        <v>13</v>
      </c>
      <c r="I2" s="14"/>
      <c r="M2" s="15"/>
    </row>
    <row r="4" spans="2:24" ht="15" customHeight="1" x14ac:dyDescent="0.2">
      <c r="B4" s="89" t="s">
        <v>583</v>
      </c>
      <c r="C4" s="90"/>
      <c r="D4" s="90"/>
      <c r="E4" s="90"/>
      <c r="F4" s="90"/>
      <c r="G4" s="90"/>
      <c r="H4" s="90"/>
      <c r="I4" s="90"/>
      <c r="J4" s="90"/>
      <c r="K4" s="90"/>
      <c r="L4" s="90"/>
      <c r="M4" s="91"/>
    </row>
    <row r="5" spans="2:24" ht="30" customHeight="1" x14ac:dyDescent="0.2">
      <c r="B5" s="98" t="s">
        <v>584</v>
      </c>
      <c r="C5" s="99"/>
      <c r="D5" s="99"/>
      <c r="E5" s="99"/>
      <c r="F5" s="99"/>
      <c r="G5" s="99"/>
      <c r="H5" s="99"/>
      <c r="I5" s="99"/>
      <c r="J5" s="99"/>
      <c r="K5" s="99"/>
      <c r="L5" s="99"/>
      <c r="M5" s="100"/>
    </row>
    <row r="8" spans="2:24" ht="30" customHeight="1" x14ac:dyDescent="0.2">
      <c r="B8" s="177" t="s">
        <v>515</v>
      </c>
      <c r="C8" s="177"/>
      <c r="D8" s="177"/>
      <c r="E8" s="177"/>
      <c r="F8" s="177"/>
      <c r="G8" s="177"/>
      <c r="H8" s="177"/>
      <c r="I8" s="177"/>
      <c r="J8" s="177"/>
      <c r="K8" s="177"/>
      <c r="L8" s="177"/>
      <c r="M8" s="177"/>
      <c r="W8" s="17"/>
      <c r="X8" s="17"/>
    </row>
    <row r="9" spans="2:24" ht="15" customHeight="1" x14ac:dyDescent="0.2">
      <c r="B9" s="225" t="s">
        <v>343</v>
      </c>
      <c r="C9" s="226"/>
      <c r="D9" s="226"/>
      <c r="E9" s="226"/>
      <c r="F9" s="226"/>
      <c r="G9" s="226"/>
      <c r="H9" s="226"/>
      <c r="I9" s="226"/>
      <c r="J9" s="226"/>
      <c r="K9" s="234">
        <v>8</v>
      </c>
      <c r="L9" s="236"/>
      <c r="M9" s="235"/>
      <c r="W9" s="17"/>
      <c r="X9" s="17"/>
    </row>
    <row r="10" spans="2:24" ht="15" customHeight="1" x14ac:dyDescent="0.2">
      <c r="B10" s="225" t="s">
        <v>344</v>
      </c>
      <c r="C10" s="226"/>
      <c r="D10" s="226"/>
      <c r="E10" s="226"/>
      <c r="F10" s="226"/>
      <c r="G10" s="226"/>
      <c r="H10" s="226"/>
      <c r="I10" s="226"/>
      <c r="J10" s="226"/>
      <c r="K10" s="234">
        <v>79</v>
      </c>
      <c r="L10" s="236"/>
      <c r="M10" s="235"/>
      <c r="W10" s="17"/>
      <c r="X10" s="17"/>
    </row>
    <row r="11" spans="2:24" ht="15" customHeight="1" x14ac:dyDescent="0.2">
      <c r="B11" s="225" t="s">
        <v>345</v>
      </c>
      <c r="C11" s="226"/>
      <c r="D11" s="226"/>
      <c r="E11" s="226"/>
      <c r="F11" s="226"/>
      <c r="G11" s="226"/>
      <c r="H11" s="226"/>
      <c r="I11" s="226"/>
      <c r="J11" s="226"/>
      <c r="K11" s="234">
        <v>127</v>
      </c>
      <c r="L11" s="236"/>
      <c r="M11" s="235"/>
      <c r="W11" s="17"/>
      <c r="X11" s="17"/>
    </row>
    <row r="12" spans="2:24" ht="15" customHeight="1" x14ac:dyDescent="0.2">
      <c r="W12" s="17"/>
      <c r="X12" s="17"/>
    </row>
    <row r="13" spans="2:24" ht="15" customHeight="1" x14ac:dyDescent="0.2">
      <c r="W13" s="17"/>
      <c r="X13" s="17"/>
    </row>
    <row r="14" spans="2:24" ht="30" customHeight="1" x14ac:dyDescent="0.2">
      <c r="B14" s="177" t="s">
        <v>516</v>
      </c>
      <c r="C14" s="177"/>
      <c r="D14" s="177"/>
      <c r="E14" s="177"/>
      <c r="F14" s="177"/>
      <c r="G14" s="177"/>
      <c r="H14" s="177"/>
      <c r="I14" s="177"/>
      <c r="J14" s="177"/>
      <c r="K14" s="177"/>
      <c r="L14" s="177"/>
      <c r="M14" s="177"/>
      <c r="W14" s="17"/>
      <c r="X14" s="17"/>
    </row>
    <row r="15" spans="2:24" ht="15" customHeight="1" x14ac:dyDescent="0.2">
      <c r="B15" s="225" t="s">
        <v>346</v>
      </c>
      <c r="C15" s="226"/>
      <c r="D15" s="226"/>
      <c r="E15" s="226"/>
      <c r="F15" s="226"/>
      <c r="G15" s="226"/>
      <c r="H15" s="226"/>
      <c r="I15" s="226"/>
      <c r="J15" s="226"/>
      <c r="K15" s="234"/>
      <c r="L15" s="236"/>
      <c r="M15" s="235"/>
      <c r="W15" s="17"/>
      <c r="X15" s="17"/>
    </row>
    <row r="16" spans="2:24" ht="15" customHeight="1" x14ac:dyDescent="0.2">
      <c r="B16" s="225" t="s">
        <v>347</v>
      </c>
      <c r="C16" s="226"/>
      <c r="D16" s="226"/>
      <c r="E16" s="226"/>
      <c r="F16" s="226"/>
      <c r="G16" s="226"/>
      <c r="H16" s="226"/>
      <c r="I16" s="226"/>
      <c r="J16" s="226"/>
      <c r="K16" s="234"/>
      <c r="L16" s="236"/>
      <c r="M16" s="235"/>
      <c r="W16" s="17"/>
      <c r="X16" s="17"/>
    </row>
    <row r="17" spans="2:24" ht="15" customHeight="1" x14ac:dyDescent="0.2">
      <c r="B17" s="225" t="s">
        <v>348</v>
      </c>
      <c r="C17" s="226"/>
      <c r="D17" s="226"/>
      <c r="E17" s="226"/>
      <c r="F17" s="226"/>
      <c r="G17" s="226"/>
      <c r="H17" s="226"/>
      <c r="I17" s="226"/>
      <c r="J17" s="226"/>
      <c r="K17" s="234"/>
      <c r="L17" s="236"/>
      <c r="M17" s="235"/>
      <c r="W17" s="17"/>
      <c r="X17" s="17"/>
    </row>
    <row r="18" spans="2:24" ht="15" customHeight="1" x14ac:dyDescent="0.2">
      <c r="B18" s="225" t="s">
        <v>349</v>
      </c>
      <c r="C18" s="226"/>
      <c r="D18" s="226"/>
      <c r="E18" s="226"/>
      <c r="F18" s="226"/>
      <c r="G18" s="226"/>
      <c r="H18" s="226"/>
      <c r="I18" s="226"/>
      <c r="J18" s="226"/>
      <c r="K18" s="234"/>
      <c r="L18" s="236"/>
      <c r="M18" s="235"/>
      <c r="W18" s="17"/>
      <c r="X18" s="17"/>
    </row>
    <row r="19" spans="2:24" ht="15" customHeight="1" x14ac:dyDescent="0.2">
      <c r="W19" s="17"/>
      <c r="X19" s="17"/>
    </row>
    <row r="20" spans="2:24" ht="15" customHeight="1" x14ac:dyDescent="0.2">
      <c r="W20" s="17"/>
      <c r="X20" s="17"/>
    </row>
    <row r="21" spans="2:24" ht="30" customHeight="1" x14ac:dyDescent="0.2">
      <c r="B21" s="177" t="s">
        <v>517</v>
      </c>
      <c r="C21" s="177"/>
      <c r="D21" s="177"/>
      <c r="E21" s="177"/>
      <c r="F21" s="177"/>
      <c r="G21" s="177"/>
      <c r="H21" s="177"/>
      <c r="I21" s="177"/>
      <c r="J21" s="177"/>
      <c r="K21" s="177"/>
      <c r="L21" s="177"/>
      <c r="M21" s="177"/>
      <c r="Q21" s="2" t="b">
        <f ca="1">IF('Gestione progetto'!$T$140,FALSE,TRUE)</f>
        <v>1</v>
      </c>
      <c r="W21" s="17"/>
      <c r="X21" s="17"/>
    </row>
    <row r="22" spans="2:24" ht="15" customHeight="1" x14ac:dyDescent="0.2">
      <c r="B22" s="225" t="s">
        <v>343</v>
      </c>
      <c r="C22" s="226"/>
      <c r="D22" s="226"/>
      <c r="E22" s="226"/>
      <c r="F22" s="226"/>
      <c r="G22" s="226"/>
      <c r="H22" s="226"/>
      <c r="I22" s="226"/>
      <c r="J22" s="226"/>
      <c r="K22" s="234"/>
      <c r="L22" s="236"/>
      <c r="M22" s="235"/>
      <c r="Q22" s="2" t="b">
        <f ca="1">IF('Gestione progetto'!$T$140,FALSE,TRUE)</f>
        <v>1</v>
      </c>
      <c r="W22" s="17"/>
      <c r="X22" s="17"/>
    </row>
    <row r="23" spans="2:24" ht="15" customHeight="1" x14ac:dyDescent="0.2">
      <c r="B23" s="225" t="s">
        <v>350</v>
      </c>
      <c r="C23" s="226"/>
      <c r="D23" s="226"/>
      <c r="E23" s="226"/>
      <c r="F23" s="226"/>
      <c r="G23" s="226"/>
      <c r="H23" s="226"/>
      <c r="I23" s="226"/>
      <c r="J23" s="226"/>
      <c r="K23" s="234"/>
      <c r="L23" s="236"/>
      <c r="M23" s="235"/>
      <c r="Q23" s="2" t="b">
        <f ca="1">IF('Gestione progetto'!$T$140,FALSE,TRUE)</f>
        <v>1</v>
      </c>
      <c r="W23" s="17"/>
      <c r="X23" s="17"/>
    </row>
    <row r="24" spans="2:24" ht="15" customHeight="1" x14ac:dyDescent="0.2">
      <c r="B24" s="225" t="s">
        <v>345</v>
      </c>
      <c r="C24" s="226"/>
      <c r="D24" s="226"/>
      <c r="E24" s="226"/>
      <c r="F24" s="226"/>
      <c r="G24" s="226"/>
      <c r="H24" s="226"/>
      <c r="I24" s="226"/>
      <c r="J24" s="226"/>
      <c r="K24" s="234"/>
      <c r="L24" s="236"/>
      <c r="M24" s="235"/>
      <c r="Q24" s="2" t="b">
        <f ca="1">IF('Gestione progetto'!$T$140,FALSE,TRUE)</f>
        <v>1</v>
      </c>
      <c r="W24" s="17"/>
      <c r="X24" s="17"/>
    </row>
    <row r="25" spans="2:24" ht="15" customHeight="1" x14ac:dyDescent="0.2">
      <c r="Q25" s="2" t="b">
        <f ca="1">IF('Gestione progetto'!$T$140,FALSE,TRUE)</f>
        <v>1</v>
      </c>
      <c r="W25" s="17"/>
      <c r="X25" s="17"/>
    </row>
    <row r="26" spans="2:24" ht="15" customHeight="1" x14ac:dyDescent="0.2">
      <c r="Q26" s="2" t="b">
        <f ca="1">IF('Gestione progetto'!$T$140,FALSE,TRUE)</f>
        <v>1</v>
      </c>
      <c r="W26" s="17"/>
      <c r="X26" s="17"/>
    </row>
    <row r="27" spans="2:24" ht="30" customHeight="1" x14ac:dyDescent="0.2">
      <c r="B27" s="196" t="s">
        <v>463</v>
      </c>
      <c r="C27" s="196"/>
      <c r="D27" s="196"/>
      <c r="E27" s="196"/>
      <c r="F27" s="196"/>
      <c r="G27" s="196"/>
      <c r="H27" s="196"/>
      <c r="I27" s="196"/>
      <c r="J27" s="237" t="s">
        <v>355</v>
      </c>
      <c r="K27" s="238"/>
      <c r="L27" s="237" t="s">
        <v>356</v>
      </c>
      <c r="M27" s="238"/>
      <c r="W27" s="17"/>
      <c r="X27" s="17"/>
    </row>
    <row r="28" spans="2:24" ht="15" customHeight="1" x14ac:dyDescent="0.2">
      <c r="B28" s="225" t="s">
        <v>312</v>
      </c>
      <c r="C28" s="226"/>
      <c r="D28" s="226"/>
      <c r="E28" s="226"/>
      <c r="F28" s="226"/>
      <c r="G28" s="226"/>
      <c r="H28" s="226"/>
      <c r="I28" s="226"/>
      <c r="J28" s="232">
        <f>SUM(K9:K11)</f>
        <v>214</v>
      </c>
      <c r="K28" s="233"/>
      <c r="L28" s="234">
        <v>14399</v>
      </c>
      <c r="M28" s="235"/>
      <c r="W28" s="17"/>
      <c r="X28" s="17"/>
    </row>
    <row r="29" spans="2:24" ht="15" customHeight="1" x14ac:dyDescent="0.2">
      <c r="B29" s="225" t="s">
        <v>352</v>
      </c>
      <c r="C29" s="226"/>
      <c r="D29" s="226"/>
      <c r="E29" s="226"/>
      <c r="F29" s="226"/>
      <c r="G29" s="226"/>
      <c r="H29" s="226"/>
      <c r="I29" s="226"/>
      <c r="J29" s="232">
        <f>SUM(K15:K18)</f>
        <v>0</v>
      </c>
      <c r="K29" s="233"/>
      <c r="L29" s="234"/>
      <c r="M29" s="235"/>
      <c r="W29" s="17"/>
      <c r="X29" s="17"/>
    </row>
    <row r="30" spans="2:24" ht="15" customHeight="1" x14ac:dyDescent="0.2">
      <c r="B30" s="225" t="s">
        <v>353</v>
      </c>
      <c r="C30" s="226"/>
      <c r="D30" s="226"/>
      <c r="E30" s="226"/>
      <c r="F30" s="226"/>
      <c r="G30" s="226"/>
      <c r="H30" s="226"/>
      <c r="I30" s="226"/>
      <c r="J30" s="232">
        <f>SUM(K22:K24)</f>
        <v>0</v>
      </c>
      <c r="K30" s="233"/>
      <c r="L30" s="234"/>
      <c r="M30" s="235"/>
      <c r="W30" s="17"/>
      <c r="X30" s="17"/>
    </row>
    <row r="31" spans="2:24" ht="15" customHeight="1" x14ac:dyDescent="0.2">
      <c r="B31" s="225" t="s">
        <v>354</v>
      </c>
      <c r="C31" s="226"/>
      <c r="D31" s="226"/>
      <c r="E31" s="226"/>
      <c r="F31" s="226"/>
      <c r="G31" s="226"/>
      <c r="H31" s="226"/>
      <c r="I31" s="226"/>
      <c r="J31" s="234"/>
      <c r="K31" s="235"/>
      <c r="L31" s="234"/>
      <c r="M31" s="235"/>
      <c r="W31" s="17"/>
      <c r="X31" s="17"/>
    </row>
    <row r="32" spans="2:24" ht="15" customHeight="1" x14ac:dyDescent="0.2">
      <c r="W32" s="17"/>
      <c r="X32" s="17"/>
    </row>
    <row r="33" spans="2:24" ht="30" customHeight="1" x14ac:dyDescent="0.2">
      <c r="B33" s="98" t="s">
        <v>1257</v>
      </c>
      <c r="C33" s="99"/>
      <c r="D33" s="99"/>
      <c r="E33" s="99"/>
      <c r="F33" s="99"/>
      <c r="G33" s="99"/>
      <c r="H33" s="99"/>
      <c r="I33" s="99"/>
      <c r="J33" s="99"/>
      <c r="K33" s="99"/>
      <c r="L33" s="99"/>
      <c r="M33" s="100"/>
      <c r="W33" s="17"/>
      <c r="X33" s="17"/>
    </row>
    <row r="36" spans="2:24" ht="15" customHeight="1" x14ac:dyDescent="0.2">
      <c r="B36" s="105" t="s">
        <v>540</v>
      </c>
      <c r="C36" s="106"/>
      <c r="D36" s="106"/>
      <c r="E36" s="106"/>
      <c r="F36" s="106"/>
      <c r="G36" s="106"/>
      <c r="H36" s="106"/>
      <c r="I36" s="106"/>
      <c r="J36" s="106"/>
      <c r="K36" s="106"/>
      <c r="L36" s="106"/>
      <c r="M36" s="107"/>
    </row>
    <row r="37" spans="2:24" ht="112.5" customHeight="1" x14ac:dyDescent="0.2">
      <c r="B37" s="126"/>
      <c r="C37" s="210"/>
      <c r="D37" s="210"/>
      <c r="E37" s="210"/>
      <c r="F37" s="210"/>
      <c r="G37" s="210"/>
      <c r="H37" s="210"/>
      <c r="I37" s="210"/>
      <c r="J37" s="210"/>
      <c r="K37" s="210"/>
      <c r="L37" s="210"/>
      <c r="M37" s="211"/>
    </row>
    <row r="39" spans="2:24" ht="15" customHeight="1" x14ac:dyDescent="0.2">
      <c r="B39" s="9" t="s">
        <v>295</v>
      </c>
      <c r="C39" s="10"/>
      <c r="D39" s="10"/>
      <c r="E39" s="10"/>
      <c r="F39" s="10"/>
      <c r="G39" s="10"/>
      <c r="H39" s="10"/>
      <c r="I39" s="10"/>
      <c r="J39" s="10"/>
      <c r="K39" s="10"/>
      <c r="L39" s="10"/>
      <c r="M39" s="11"/>
    </row>
    <row r="42" spans="2:24" ht="15" customHeight="1" x14ac:dyDescent="0.2">
      <c r="B42" s="105" t="s">
        <v>541</v>
      </c>
      <c r="C42" s="106"/>
      <c r="D42" s="106"/>
      <c r="E42" s="106"/>
      <c r="F42" s="106"/>
      <c r="G42" s="106"/>
      <c r="H42" s="106"/>
      <c r="I42" s="106"/>
      <c r="J42" s="106"/>
      <c r="K42" s="106"/>
      <c r="L42" s="106"/>
      <c r="M42" s="107"/>
    </row>
    <row r="43" spans="2:24" ht="112.5" customHeight="1" x14ac:dyDescent="0.2">
      <c r="B43" s="126"/>
      <c r="C43" s="210"/>
      <c r="D43" s="210"/>
      <c r="E43" s="210"/>
      <c r="F43" s="210"/>
      <c r="G43" s="210"/>
      <c r="H43" s="210"/>
      <c r="I43" s="210"/>
      <c r="J43" s="210"/>
      <c r="K43" s="210"/>
      <c r="L43" s="210"/>
      <c r="M43" s="211"/>
    </row>
    <row r="44" spans="2:24" ht="15" hidden="1" customHeight="1" x14ac:dyDescent="0.2"/>
  </sheetData>
  <sheetProtection algorithmName="SHA-1" hashValue="zXAuj96TJiA5BJf/A1HmVMxMFjA=" saltValue="29RMrHIWK20G9Yitkbh9wQ==" spinCount="100000" sheet="1" objects="1" scenarios="1"/>
  <autoFilter ref="Q1:Q43"/>
  <mergeCells count="45">
    <mergeCell ref="B43:M43"/>
    <mergeCell ref="B33:M33"/>
    <mergeCell ref="K23:M23"/>
    <mergeCell ref="B24:J24"/>
    <mergeCell ref="B36:M36"/>
    <mergeCell ref="B37:M37"/>
    <mergeCell ref="B42:M42"/>
    <mergeCell ref="B28:I28"/>
    <mergeCell ref="J28:K28"/>
    <mergeCell ref="L28:M28"/>
    <mergeCell ref="B29:I29"/>
    <mergeCell ref="J29:K29"/>
    <mergeCell ref="L29:M29"/>
    <mergeCell ref="B30:I30"/>
    <mergeCell ref="J30:K30"/>
    <mergeCell ref="L30:M30"/>
    <mergeCell ref="B31:I31"/>
    <mergeCell ref="J31:K31"/>
    <mergeCell ref="L31:M31"/>
    <mergeCell ref="B15:J15"/>
    <mergeCell ref="K15:M15"/>
    <mergeCell ref="K24:M24"/>
    <mergeCell ref="B27:I27"/>
    <mergeCell ref="J27:K27"/>
    <mergeCell ref="L27:M27"/>
    <mergeCell ref="B22:J22"/>
    <mergeCell ref="K22:M22"/>
    <mergeCell ref="B21:M21"/>
    <mergeCell ref="B16:J16"/>
    <mergeCell ref="K16:M16"/>
    <mergeCell ref="B17:J17"/>
    <mergeCell ref="K17:M17"/>
    <mergeCell ref="B18:J18"/>
    <mergeCell ref="K18:M18"/>
    <mergeCell ref="B23:J23"/>
    <mergeCell ref="B11:J11"/>
    <mergeCell ref="K11:M11"/>
    <mergeCell ref="B14:M14"/>
    <mergeCell ref="B4:M4"/>
    <mergeCell ref="B8:M8"/>
    <mergeCell ref="B9:J9"/>
    <mergeCell ref="K9:M9"/>
    <mergeCell ref="B10:J10"/>
    <mergeCell ref="K10:M10"/>
    <mergeCell ref="B5:M5"/>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B1:R58"/>
  <sheetViews>
    <sheetView showGridLines="0" workbookViewId="0">
      <selection activeCell="B19" sqref="B19"/>
    </sheetView>
  </sheetViews>
  <sheetFormatPr defaultColWidth="9.140625" defaultRowHeight="15" customHeight="1" x14ac:dyDescent="0.2"/>
  <cols>
    <col min="1" max="1" width="1.42578125" style="2" customWidth="1"/>
    <col min="2" max="2" width="60" style="2" customWidth="1"/>
    <col min="3" max="11" width="4.140625" style="2" customWidth="1"/>
    <col min="12" max="15" width="9.140625" style="2"/>
    <col min="16" max="18" width="9.140625" style="2" hidden="1" customWidth="1"/>
    <col min="19" max="19" width="0" style="2" hidden="1" customWidth="1"/>
    <col min="20" max="16384" width="9.140625" style="2"/>
  </cols>
  <sheetData>
    <row r="1" spans="2:17" ht="7.5" customHeight="1" x14ac:dyDescent="0.2"/>
    <row r="2" spans="2:17" ht="15" customHeight="1" x14ac:dyDescent="0.2">
      <c r="B2" s="34" t="s">
        <v>13</v>
      </c>
      <c r="C2" s="14"/>
      <c r="D2" s="35"/>
      <c r="E2" s="35"/>
      <c r="F2" s="35"/>
      <c r="G2" s="35"/>
      <c r="H2" s="35"/>
      <c r="I2" s="35"/>
      <c r="J2" s="35"/>
      <c r="K2" s="15"/>
      <c r="L2" s="35"/>
    </row>
    <row r="4" spans="2:17" ht="15" customHeight="1" x14ac:dyDescent="0.2">
      <c r="B4" s="280" t="s">
        <v>1179</v>
      </c>
      <c r="C4" s="281"/>
      <c r="D4" s="281"/>
      <c r="E4" s="281"/>
      <c r="F4" s="281"/>
      <c r="G4" s="281"/>
      <c r="H4" s="281"/>
      <c r="I4" s="281"/>
      <c r="J4" s="281"/>
      <c r="K4" s="281"/>
    </row>
    <row r="7" spans="2:17" ht="52.5" customHeight="1" x14ac:dyDescent="0.2">
      <c r="B7" s="36" t="s">
        <v>1178</v>
      </c>
      <c r="C7" s="30">
        <v>2015</v>
      </c>
      <c r="D7" s="30">
        <v>2016</v>
      </c>
      <c r="E7" s="30">
        <v>2017</v>
      </c>
      <c r="F7" s="30">
        <v>2018</v>
      </c>
      <c r="G7" s="30">
        <v>2019</v>
      </c>
      <c r="H7" s="30">
        <v>2020</v>
      </c>
      <c r="I7" s="30">
        <v>2021</v>
      </c>
      <c r="J7" s="30">
        <v>2022</v>
      </c>
      <c r="K7" s="30">
        <v>2023</v>
      </c>
    </row>
    <row r="8" spans="2:17" ht="15" customHeight="1" x14ac:dyDescent="0.2">
      <c r="B8" s="47" t="str">
        <f>"A"&amp;ROW(A1)&amp;" - "&amp;Riferimenti!BB2</f>
        <v>A1 - Direzione e coordinamento</v>
      </c>
      <c r="C8" s="37"/>
      <c r="D8" s="37"/>
      <c r="E8" s="37"/>
      <c r="F8" s="37"/>
      <c r="G8" s="37"/>
      <c r="H8" s="37"/>
      <c r="I8" s="37"/>
      <c r="J8" s="37"/>
      <c r="K8" s="37"/>
      <c r="Q8" s="2" t="b">
        <f>IF(Riferimenti!BB2="",TRUE,FALSE)</f>
        <v>0</v>
      </c>
    </row>
    <row r="9" spans="2:17" ht="15" customHeight="1" x14ac:dyDescent="0.2">
      <c r="B9" s="47" t="str">
        <f>"A"&amp;ROW(A2)&amp;" - "&amp;Riferimenti!BB3</f>
        <v>A2 - Comunicazione / Disseminazione</v>
      </c>
      <c r="C9" s="37"/>
      <c r="D9" s="37"/>
      <c r="E9" s="37"/>
      <c r="F9" s="37"/>
      <c r="G9" s="37"/>
      <c r="H9" s="37"/>
      <c r="I9" s="37"/>
      <c r="J9" s="37"/>
      <c r="K9" s="37"/>
      <c r="Q9" s="2" t="b">
        <f>IF(Riferimenti!BB3="",TRUE,FALSE)</f>
        <v>0</v>
      </c>
    </row>
    <row r="10" spans="2:17" ht="15" customHeight="1" x14ac:dyDescent="0.2">
      <c r="B10" s="47" t="str">
        <f>"A"&amp;ROW(A3)&amp;" - "&amp;Riferimenti!BB4</f>
        <v>A3 - Monitoraggio e valutazione</v>
      </c>
      <c r="C10" s="37"/>
      <c r="D10" s="37"/>
      <c r="E10" s="37"/>
      <c r="F10" s="37"/>
      <c r="G10" s="37"/>
      <c r="H10" s="37"/>
      <c r="I10" s="37"/>
      <c r="J10" s="37"/>
      <c r="K10" s="37"/>
      <c r="Q10" s="2" t="b">
        <f>IF(Riferimenti!BB4="",TRUE,FALSE)</f>
        <v>0</v>
      </c>
    </row>
    <row r="11" spans="2:17" ht="15" customHeight="1" x14ac:dyDescent="0.2">
      <c r="B11" s="47" t="str">
        <f>"A"&amp;ROW(A4)&amp;" - "&amp;Riferimenti!BB5</f>
        <v>A4 - Definizione e implementazione della nuova architettura Cloudify NoiPA</v>
      </c>
      <c r="C11" s="37"/>
      <c r="D11" s="37"/>
      <c r="E11" s="37"/>
      <c r="F11" s="37"/>
      <c r="G11" s="37"/>
      <c r="H11" s="37"/>
      <c r="I11" s="37"/>
      <c r="J11" s="37"/>
      <c r="K11" s="37"/>
      <c r="Q11" s="2" t="b">
        <f>IF(Riferimenti!BB5="",TRUE,FALSE)</f>
        <v>0</v>
      </c>
    </row>
    <row r="12" spans="2:17" ht="15" customHeight="1" x14ac:dyDescent="0.2">
      <c r="B12" s="47" t="str">
        <f>"A"&amp;ROW(A5)&amp;" - "&amp;Riferimenti!BB6</f>
        <v>A5 - Predisposizione della banca dati Cloudify NoiPA</v>
      </c>
      <c r="C12" s="37"/>
      <c r="D12" s="37"/>
      <c r="E12" s="37"/>
      <c r="F12" s="37"/>
      <c r="G12" s="37"/>
      <c r="H12" s="37"/>
      <c r="I12" s="37"/>
      <c r="J12" s="37"/>
      <c r="K12" s="37"/>
      <c r="Q12" s="2" t="b">
        <f>IF(Riferimenti!BB6="",TRUE,FALSE)</f>
        <v>0</v>
      </c>
    </row>
    <row r="13" spans="2:17" ht="15" customHeight="1" x14ac:dyDescent="0.2">
      <c r="B13" s="47" t="str">
        <f>"A"&amp;ROW(A6)&amp;" - "&amp;Riferimenti!BB7</f>
        <v>A6 - Realizzazione di un software dedicato ai Servizi stipendiali</v>
      </c>
      <c r="C13" s="37"/>
      <c r="D13" s="37"/>
      <c r="E13" s="37"/>
      <c r="F13" s="37"/>
      <c r="G13" s="37"/>
      <c r="H13" s="37"/>
      <c r="I13" s="37"/>
      <c r="J13" s="37"/>
      <c r="K13" s="37"/>
      <c r="Q13" s="2" t="b">
        <f>IF(Riferimenti!BB7="",TRUE,FALSE)</f>
        <v>0</v>
      </c>
    </row>
    <row r="14" spans="2:17" ht="15" customHeight="1" x14ac:dyDescent="0.2">
      <c r="B14" s="47" t="str">
        <f>"A"&amp;ROW(A7)&amp;" - "&amp;Riferimenti!BB8</f>
        <v>A7 - Realizzazione di un software dedicato ai Servizi giuridici</v>
      </c>
      <c r="C14" s="37"/>
      <c r="D14" s="37"/>
      <c r="E14" s="37"/>
      <c r="F14" s="37"/>
      <c r="G14" s="37"/>
      <c r="H14" s="37"/>
      <c r="I14" s="37"/>
      <c r="J14" s="37"/>
      <c r="K14" s="37"/>
      <c r="Q14" s="2" t="b">
        <f>IF(Riferimenti!BB8="",TRUE,FALSE)</f>
        <v>0</v>
      </c>
    </row>
    <row r="15" spans="2:17" ht="15" customHeight="1" x14ac:dyDescent="0.2">
      <c r="B15" s="47" t="str">
        <f>"A"&amp;ROW(A8)&amp;" - "&amp;Riferimenti!BB9</f>
        <v xml:space="preserve">A8 - Realizzazione di un software dedicato ai Servizi HR evoluti </v>
      </c>
      <c r="C15" s="37"/>
      <c r="D15" s="37"/>
      <c r="E15" s="37"/>
      <c r="F15" s="37"/>
      <c r="G15" s="37"/>
      <c r="H15" s="37"/>
      <c r="I15" s="37"/>
      <c r="J15" s="37"/>
      <c r="K15" s="37"/>
      <c r="Q15" s="2" t="b">
        <f>IF(Riferimenti!BB9="",TRUE,FALSE)</f>
        <v>0</v>
      </c>
    </row>
    <row r="16" spans="2:17" ht="15" customHeight="1" x14ac:dyDescent="0.2">
      <c r="B16" s="47" t="str">
        <f>"A"&amp;ROW(A9)&amp;" - "&amp;Riferimenti!BB10</f>
        <v>A9 - Realizzazione di un software dedicato ai Servizi anagrafici</v>
      </c>
      <c r="C16" s="37"/>
      <c r="D16" s="37"/>
      <c r="E16" s="37"/>
      <c r="F16" s="37"/>
      <c r="G16" s="37"/>
      <c r="H16" s="37"/>
      <c r="I16" s="37"/>
      <c r="J16" s="37"/>
      <c r="K16" s="37"/>
      <c r="Q16" s="2" t="b">
        <f>IF(Riferimenti!BB10="",TRUE,FALSE)</f>
        <v>0</v>
      </c>
    </row>
    <row r="17" spans="2:17" ht="15" customHeight="1" x14ac:dyDescent="0.2">
      <c r="B17" s="47" t="str">
        <f>"A"&amp;ROW(A10)&amp;" - "&amp;Riferimenti!BB11</f>
        <v>A10 - Realizzazione di un software dedicato ai Servizi rilevazione presenze</v>
      </c>
      <c r="C17" s="37"/>
      <c r="D17" s="37"/>
      <c r="E17" s="37"/>
      <c r="F17" s="37"/>
      <c r="G17" s="37"/>
      <c r="H17" s="37"/>
      <c r="I17" s="37"/>
      <c r="J17" s="37"/>
      <c r="K17" s="37"/>
      <c r="Q17" s="2" t="b">
        <f>IF(Riferimenti!BB11="",TRUE,FALSE)</f>
        <v>0</v>
      </c>
    </row>
    <row r="18" spans="2:17" ht="15" customHeight="1" x14ac:dyDescent="0.2">
      <c r="B18" s="47" t="str">
        <f>"A"&amp;ROW(A11)&amp;" - "&amp;Riferimenti!BB12</f>
        <v>A11 - Progettazione e sviluppo del portale</v>
      </c>
      <c r="C18" s="37"/>
      <c r="D18" s="37"/>
      <c r="E18" s="37"/>
      <c r="F18" s="37"/>
      <c r="G18" s="37"/>
      <c r="H18" s="37"/>
      <c r="I18" s="37"/>
      <c r="J18" s="37"/>
      <c r="K18" s="37"/>
      <c r="Q18" s="2" t="b">
        <f>IF(Riferimenti!BB12="",TRUE,FALSE)</f>
        <v>0</v>
      </c>
    </row>
    <row r="19" spans="2:17" ht="15" customHeight="1" x14ac:dyDescent="0.2">
      <c r="B19" s="47" t="str">
        <f>"A"&amp;ROW(A12)&amp;" - "&amp;Riferimenti!BB13</f>
        <v>A12 - Sviluppo applicazioni mobile</v>
      </c>
      <c r="C19" s="37"/>
      <c r="D19" s="37"/>
      <c r="E19" s="37"/>
      <c r="F19" s="37"/>
      <c r="G19" s="37"/>
      <c r="H19" s="37"/>
      <c r="I19" s="37"/>
      <c r="J19" s="37"/>
      <c r="K19" s="37"/>
      <c r="Q19" s="2" t="b">
        <f>IF(Riferimenti!BB13="",TRUE,FALSE)</f>
        <v>0</v>
      </c>
    </row>
    <row r="20" spans="2:17" ht="15" customHeight="1" x14ac:dyDescent="0.2">
      <c r="B20" s="47" t="str">
        <f>"A"&amp;ROW(A13)&amp;" - "&amp;Riferimenti!BB14</f>
        <v>A13 - Progettazione e sviluppo della knowledge base del sistema di KM</v>
      </c>
      <c r="C20" s="37"/>
      <c r="D20" s="37"/>
      <c r="E20" s="37"/>
      <c r="F20" s="37"/>
      <c r="G20" s="37"/>
      <c r="H20" s="37"/>
      <c r="I20" s="37"/>
      <c r="J20" s="37"/>
      <c r="K20" s="37"/>
      <c r="Q20" s="2" t="b">
        <f>IF(Riferimenti!BB14="",TRUE,FALSE)</f>
        <v>0</v>
      </c>
    </row>
    <row r="21" spans="2:17" ht="15" customHeight="1" x14ac:dyDescent="0.2">
      <c r="B21" s="47" t="str">
        <f>"A"&amp;ROW(A14)&amp;" - "&amp;Riferimenti!BB15</f>
        <v xml:space="preserve">A14 - </v>
      </c>
      <c r="C21" s="37"/>
      <c r="D21" s="37"/>
      <c r="E21" s="37"/>
      <c r="F21" s="37"/>
      <c r="G21" s="37"/>
      <c r="H21" s="37"/>
      <c r="I21" s="37"/>
      <c r="J21" s="37"/>
      <c r="K21" s="37"/>
      <c r="Q21" s="2" t="b">
        <f>IF(Riferimenti!BB15="",TRUE,FALSE)</f>
        <v>1</v>
      </c>
    </row>
    <row r="22" spans="2:17" ht="15" customHeight="1" x14ac:dyDescent="0.2">
      <c r="B22" s="47" t="str">
        <f>"A"&amp;ROW(A15)&amp;" - "&amp;Riferimenti!BB16</f>
        <v xml:space="preserve">A15 - </v>
      </c>
      <c r="C22" s="37"/>
      <c r="D22" s="37"/>
      <c r="E22" s="37"/>
      <c r="F22" s="37"/>
      <c r="G22" s="37"/>
      <c r="H22" s="37"/>
      <c r="I22" s="37"/>
      <c r="J22" s="37"/>
      <c r="K22" s="37"/>
      <c r="Q22" s="2" t="b">
        <f>IF(Riferimenti!BB16="",TRUE,FALSE)</f>
        <v>1</v>
      </c>
    </row>
    <row r="23" spans="2:17" ht="15" customHeight="1" x14ac:dyDescent="0.2">
      <c r="B23" s="47" t="str">
        <f>"A"&amp;ROW(A16)&amp;" - "&amp;Riferimenti!BB17</f>
        <v xml:space="preserve">A16 - </v>
      </c>
      <c r="C23" s="37"/>
      <c r="D23" s="37"/>
      <c r="E23" s="37"/>
      <c r="F23" s="37"/>
      <c r="G23" s="37"/>
      <c r="H23" s="37"/>
      <c r="I23" s="37"/>
      <c r="J23" s="37"/>
      <c r="K23" s="37"/>
      <c r="Q23" s="2" t="b">
        <f>IF(Riferimenti!BB17="",TRUE,FALSE)</f>
        <v>1</v>
      </c>
    </row>
    <row r="24" spans="2:17" ht="15" customHeight="1" x14ac:dyDescent="0.2">
      <c r="B24" s="47" t="str">
        <f>"A"&amp;ROW(A17)&amp;" - "&amp;Riferimenti!BB18</f>
        <v xml:space="preserve">A17 - </v>
      </c>
      <c r="C24" s="37"/>
      <c r="D24" s="37"/>
      <c r="E24" s="37"/>
      <c r="F24" s="37"/>
      <c r="G24" s="37"/>
      <c r="H24" s="37"/>
      <c r="I24" s="37"/>
      <c r="J24" s="37"/>
      <c r="K24" s="37"/>
      <c r="Q24" s="2" t="b">
        <f>IF(Riferimenti!BB18="",TRUE,FALSE)</f>
        <v>1</v>
      </c>
    </row>
    <row r="25" spans="2:17" ht="15" customHeight="1" x14ac:dyDescent="0.2">
      <c r="B25" s="47" t="str">
        <f>"A"&amp;ROW(A18)&amp;" - "&amp;Riferimenti!BB19</f>
        <v xml:space="preserve">A18 - </v>
      </c>
      <c r="C25" s="37"/>
      <c r="D25" s="37"/>
      <c r="E25" s="37"/>
      <c r="F25" s="37"/>
      <c r="G25" s="37"/>
      <c r="H25" s="37"/>
      <c r="I25" s="37"/>
      <c r="J25" s="37"/>
      <c r="K25" s="37"/>
      <c r="Q25" s="2" t="b">
        <f>IF(Riferimenti!BB19="",TRUE,FALSE)</f>
        <v>1</v>
      </c>
    </row>
    <row r="26" spans="2:17" ht="15" customHeight="1" x14ac:dyDescent="0.2">
      <c r="B26" s="47" t="str">
        <f>"A"&amp;ROW(A19)&amp;" - "&amp;Riferimenti!BB20</f>
        <v xml:space="preserve">A19 - </v>
      </c>
      <c r="C26" s="37"/>
      <c r="D26" s="37"/>
      <c r="E26" s="37"/>
      <c r="F26" s="37"/>
      <c r="G26" s="37"/>
      <c r="H26" s="37"/>
      <c r="I26" s="37"/>
      <c r="J26" s="37"/>
      <c r="K26" s="37"/>
      <c r="Q26" s="2" t="b">
        <f>IF(Riferimenti!BB20="",TRUE,FALSE)</f>
        <v>1</v>
      </c>
    </row>
    <row r="27" spans="2:17" ht="15" customHeight="1" x14ac:dyDescent="0.2">
      <c r="B27" s="47" t="str">
        <f>"A"&amp;ROW(A20)&amp;" - "&amp;Riferimenti!BB21</f>
        <v xml:space="preserve">A20 - </v>
      </c>
      <c r="C27" s="37"/>
      <c r="D27" s="37"/>
      <c r="E27" s="37"/>
      <c r="F27" s="37"/>
      <c r="G27" s="37"/>
      <c r="H27" s="37"/>
      <c r="I27" s="37"/>
      <c r="J27" s="37"/>
      <c r="K27" s="37"/>
      <c r="Q27" s="2" t="b">
        <f>IF(Riferimenti!BB21="",TRUE,FALSE)</f>
        <v>1</v>
      </c>
    </row>
    <row r="28" spans="2:17" ht="15" customHeight="1" x14ac:dyDescent="0.2">
      <c r="B28" s="47" t="str">
        <f>"A"&amp;ROW(A21)&amp;" - "&amp;Riferimenti!BB22</f>
        <v xml:space="preserve">A21 - </v>
      </c>
      <c r="C28" s="37"/>
      <c r="D28" s="37"/>
      <c r="E28" s="37"/>
      <c r="F28" s="37"/>
      <c r="G28" s="37"/>
      <c r="H28" s="37"/>
      <c r="I28" s="37"/>
      <c r="J28" s="37"/>
      <c r="K28" s="37"/>
      <c r="Q28" s="2" t="b">
        <f>IF(Riferimenti!BB22="",TRUE,FALSE)</f>
        <v>1</v>
      </c>
    </row>
    <row r="29" spans="2:17" ht="15" customHeight="1" x14ac:dyDescent="0.2">
      <c r="B29" s="47" t="str">
        <f>"A"&amp;ROW(A22)&amp;" - "&amp;Riferimenti!BB23</f>
        <v xml:space="preserve">A22 - </v>
      </c>
      <c r="C29" s="37"/>
      <c r="D29" s="37"/>
      <c r="E29" s="37"/>
      <c r="F29" s="37"/>
      <c r="G29" s="37"/>
      <c r="H29" s="37"/>
      <c r="I29" s="37"/>
      <c r="J29" s="37"/>
      <c r="K29" s="37"/>
      <c r="Q29" s="2" t="b">
        <f>IF(Riferimenti!BB23="",TRUE,FALSE)</f>
        <v>1</v>
      </c>
    </row>
    <row r="30" spans="2:17" ht="15" customHeight="1" x14ac:dyDescent="0.2">
      <c r="B30" s="47" t="str">
        <f>"A"&amp;ROW(A23)&amp;" - "&amp;Riferimenti!BB24</f>
        <v xml:space="preserve">A23 - </v>
      </c>
      <c r="C30" s="37"/>
      <c r="D30" s="37"/>
      <c r="E30" s="37"/>
      <c r="F30" s="37"/>
      <c r="G30" s="37"/>
      <c r="H30" s="37"/>
      <c r="I30" s="37"/>
      <c r="J30" s="37"/>
      <c r="K30" s="37"/>
      <c r="Q30" s="2" t="b">
        <f>IF(Riferimenti!BB24="",TRUE,FALSE)</f>
        <v>1</v>
      </c>
    </row>
    <row r="31" spans="2:17" ht="15" customHeight="1" x14ac:dyDescent="0.2">
      <c r="B31" s="47" t="str">
        <f>"A"&amp;ROW(A24)&amp;" - "&amp;Riferimenti!BB25</f>
        <v xml:space="preserve">A24 - </v>
      </c>
      <c r="C31" s="37"/>
      <c r="D31" s="37"/>
      <c r="E31" s="37"/>
      <c r="F31" s="37"/>
      <c r="G31" s="37"/>
      <c r="H31" s="37"/>
      <c r="I31" s="37"/>
      <c r="J31" s="37"/>
      <c r="K31" s="37"/>
      <c r="Q31" s="2" t="b">
        <f>IF(Riferimenti!BB25="",TRUE,FALSE)</f>
        <v>1</v>
      </c>
    </row>
    <row r="32" spans="2:17" ht="15" customHeight="1" x14ac:dyDescent="0.2">
      <c r="B32" s="47" t="str">
        <f>"A"&amp;ROW(A25)&amp;" - "&amp;Riferimenti!BB26</f>
        <v xml:space="preserve">A25 - </v>
      </c>
      <c r="C32" s="37"/>
      <c r="D32" s="37"/>
      <c r="E32" s="37"/>
      <c r="F32" s="37"/>
      <c r="G32" s="37"/>
      <c r="H32" s="37"/>
      <c r="I32" s="37"/>
      <c r="J32" s="37"/>
      <c r="K32" s="37"/>
      <c r="Q32" s="2" t="b">
        <f>IF(Riferimenti!BB26="",TRUE,FALSE)</f>
        <v>1</v>
      </c>
    </row>
    <row r="33" spans="2:17" ht="15" customHeight="1" x14ac:dyDescent="0.2">
      <c r="B33" s="47" t="str">
        <f>"A"&amp;ROW(A26)&amp;" - "&amp;Riferimenti!BB27</f>
        <v xml:space="preserve">A26 - </v>
      </c>
      <c r="C33" s="37"/>
      <c r="D33" s="37"/>
      <c r="E33" s="37"/>
      <c r="F33" s="37"/>
      <c r="G33" s="37"/>
      <c r="H33" s="37"/>
      <c r="I33" s="37"/>
      <c r="J33" s="37"/>
      <c r="K33" s="37"/>
      <c r="Q33" s="2" t="b">
        <f>IF(Riferimenti!BB27="",TRUE,FALSE)</f>
        <v>1</v>
      </c>
    </row>
    <row r="34" spans="2:17" ht="15" customHeight="1" x14ac:dyDescent="0.2">
      <c r="B34" s="47" t="str">
        <f>"A"&amp;ROW(A27)&amp;" - "&amp;Riferimenti!BB28</f>
        <v xml:space="preserve">A27 - </v>
      </c>
      <c r="C34" s="37"/>
      <c r="D34" s="37"/>
      <c r="E34" s="37"/>
      <c r="F34" s="37"/>
      <c r="G34" s="37"/>
      <c r="H34" s="37"/>
      <c r="I34" s="37"/>
      <c r="J34" s="37"/>
      <c r="K34" s="37"/>
      <c r="Q34" s="2" t="b">
        <f>IF(Riferimenti!BB28="",TRUE,FALSE)</f>
        <v>1</v>
      </c>
    </row>
    <row r="35" spans="2:17" ht="15" customHeight="1" x14ac:dyDescent="0.2">
      <c r="B35" s="47" t="str">
        <f>"A"&amp;ROW(A28)&amp;" - "&amp;Riferimenti!BB29</f>
        <v xml:space="preserve">A28 - </v>
      </c>
      <c r="C35" s="37"/>
      <c r="D35" s="37"/>
      <c r="E35" s="37"/>
      <c r="F35" s="37"/>
      <c r="G35" s="37"/>
      <c r="H35" s="37"/>
      <c r="I35" s="37"/>
      <c r="J35" s="37"/>
      <c r="K35" s="37"/>
      <c r="Q35" s="2" t="b">
        <f>IF(Riferimenti!BB29="",TRUE,FALSE)</f>
        <v>1</v>
      </c>
    </row>
    <row r="36" spans="2:17" ht="15" customHeight="1" x14ac:dyDescent="0.2">
      <c r="B36" s="47" t="str">
        <f>"A"&amp;ROW(A29)&amp;" - "&amp;Riferimenti!BB30</f>
        <v xml:space="preserve">A29 - </v>
      </c>
      <c r="C36" s="37"/>
      <c r="D36" s="37"/>
      <c r="E36" s="37"/>
      <c r="F36" s="37"/>
      <c r="G36" s="37"/>
      <c r="H36" s="37"/>
      <c r="I36" s="37"/>
      <c r="J36" s="37"/>
      <c r="K36" s="37"/>
      <c r="Q36" s="2" t="b">
        <f>IF(Riferimenti!BB30="",TRUE,FALSE)</f>
        <v>1</v>
      </c>
    </row>
    <row r="37" spans="2:17" ht="15" customHeight="1" x14ac:dyDescent="0.2">
      <c r="B37" s="47" t="str">
        <f>"A"&amp;ROW(A30)&amp;" - "&amp;Riferimenti!BB31</f>
        <v xml:space="preserve">A30 - </v>
      </c>
      <c r="C37" s="37"/>
      <c r="D37" s="37"/>
      <c r="E37" s="37"/>
      <c r="F37" s="37"/>
      <c r="G37" s="37"/>
      <c r="H37" s="37"/>
      <c r="I37" s="37"/>
      <c r="J37" s="37"/>
      <c r="K37" s="37"/>
      <c r="Q37" s="2" t="b">
        <f>IF(Riferimenti!BB31="",TRUE,FALSE)</f>
        <v>1</v>
      </c>
    </row>
    <row r="38" spans="2:17" ht="15" customHeight="1" x14ac:dyDescent="0.2">
      <c r="B38" s="47" t="str">
        <f>"A"&amp;ROW(A31)&amp;" - "&amp;Riferimenti!BB32</f>
        <v xml:space="preserve">A31 - </v>
      </c>
      <c r="C38" s="37"/>
      <c r="D38" s="37"/>
      <c r="E38" s="37"/>
      <c r="F38" s="37"/>
      <c r="G38" s="37"/>
      <c r="H38" s="37"/>
      <c r="I38" s="37"/>
      <c r="J38" s="37"/>
      <c r="K38" s="37"/>
      <c r="Q38" s="2" t="b">
        <f>IF(Riferimenti!BB32="",TRUE,FALSE)</f>
        <v>1</v>
      </c>
    </row>
    <row r="39" spans="2:17" ht="15" customHeight="1" x14ac:dyDescent="0.2">
      <c r="B39" s="47" t="str">
        <f>"A"&amp;ROW(A32)&amp;" - "&amp;Riferimenti!BB33</f>
        <v xml:space="preserve">A32 - </v>
      </c>
      <c r="C39" s="37"/>
      <c r="D39" s="37"/>
      <c r="E39" s="37"/>
      <c r="F39" s="37"/>
      <c r="G39" s="37"/>
      <c r="H39" s="37"/>
      <c r="I39" s="37"/>
      <c r="J39" s="37"/>
      <c r="K39" s="37"/>
      <c r="Q39" s="2" t="b">
        <f>IF(Riferimenti!BB33="",TRUE,FALSE)</f>
        <v>1</v>
      </c>
    </row>
    <row r="40" spans="2:17" ht="15" customHeight="1" x14ac:dyDescent="0.2">
      <c r="B40" s="47" t="str">
        <f>"A"&amp;ROW(A33)&amp;" - "&amp;Riferimenti!BB34</f>
        <v xml:space="preserve">A33 - </v>
      </c>
      <c r="C40" s="37"/>
      <c r="D40" s="37"/>
      <c r="E40" s="37"/>
      <c r="F40" s="37"/>
      <c r="G40" s="37"/>
      <c r="H40" s="37"/>
      <c r="I40" s="37"/>
      <c r="J40" s="37"/>
      <c r="K40" s="37"/>
      <c r="Q40" s="2" t="b">
        <f>IF(Riferimenti!BB34="",TRUE,FALSE)</f>
        <v>1</v>
      </c>
    </row>
    <row r="41" spans="2:17" ht="15" customHeight="1" x14ac:dyDescent="0.2">
      <c r="B41" s="47" t="str">
        <f>"A"&amp;ROW(A34)&amp;" - "&amp;Riferimenti!BB35</f>
        <v xml:space="preserve">A34 - </v>
      </c>
      <c r="C41" s="37"/>
      <c r="D41" s="37"/>
      <c r="E41" s="37"/>
      <c r="F41" s="37"/>
      <c r="G41" s="37"/>
      <c r="H41" s="37"/>
      <c r="I41" s="37"/>
      <c r="J41" s="37"/>
      <c r="K41" s="37"/>
      <c r="Q41" s="2" t="b">
        <f>IF(Riferimenti!BB35="",TRUE,FALSE)</f>
        <v>1</v>
      </c>
    </row>
    <row r="42" spans="2:17" ht="15" customHeight="1" x14ac:dyDescent="0.2">
      <c r="B42" s="47" t="str">
        <f>"A"&amp;ROW(A35)&amp;" - "&amp;Riferimenti!BB36</f>
        <v xml:space="preserve">A35 - </v>
      </c>
      <c r="C42" s="37"/>
      <c r="D42" s="37"/>
      <c r="E42" s="37"/>
      <c r="F42" s="37"/>
      <c r="G42" s="37"/>
      <c r="H42" s="37"/>
      <c r="I42" s="37"/>
      <c r="J42" s="37"/>
      <c r="K42" s="37"/>
      <c r="Q42" s="2" t="b">
        <f>IF(Riferimenti!BB36="",TRUE,FALSE)</f>
        <v>1</v>
      </c>
    </row>
    <row r="43" spans="2:17" ht="15" customHeight="1" x14ac:dyDescent="0.2">
      <c r="B43" s="47" t="str">
        <f>"A"&amp;ROW(A36)&amp;" - "&amp;Riferimenti!BB37</f>
        <v xml:space="preserve">A36 - </v>
      </c>
      <c r="C43" s="37"/>
      <c r="D43" s="37"/>
      <c r="E43" s="37"/>
      <c r="F43" s="37"/>
      <c r="G43" s="37"/>
      <c r="H43" s="37"/>
      <c r="I43" s="37"/>
      <c r="J43" s="37"/>
      <c r="K43" s="37"/>
      <c r="Q43" s="2" t="b">
        <f>IF(Riferimenti!BB37="",TRUE,FALSE)</f>
        <v>1</v>
      </c>
    </row>
    <row r="44" spans="2:17" ht="15" customHeight="1" x14ac:dyDescent="0.2">
      <c r="B44" s="47" t="str">
        <f>"A"&amp;ROW(A37)&amp;" - "&amp;Riferimenti!BB38</f>
        <v xml:space="preserve">A37 - </v>
      </c>
      <c r="C44" s="37"/>
      <c r="D44" s="37"/>
      <c r="E44" s="37"/>
      <c r="F44" s="37"/>
      <c r="G44" s="37"/>
      <c r="H44" s="37"/>
      <c r="I44" s="37"/>
      <c r="J44" s="37"/>
      <c r="K44" s="37"/>
      <c r="Q44" s="2" t="b">
        <f>IF(Riferimenti!BB38="",TRUE,FALSE)</f>
        <v>1</v>
      </c>
    </row>
    <row r="45" spans="2:17" ht="15" customHeight="1" x14ac:dyDescent="0.2">
      <c r="B45" s="47" t="str">
        <f>"A"&amp;ROW(A38)&amp;" - "&amp;Riferimenti!BB39</f>
        <v xml:space="preserve">A38 - </v>
      </c>
      <c r="C45" s="37"/>
      <c r="D45" s="37"/>
      <c r="E45" s="37"/>
      <c r="F45" s="37"/>
      <c r="G45" s="37"/>
      <c r="H45" s="37"/>
      <c r="I45" s="37"/>
      <c r="J45" s="37"/>
      <c r="K45" s="37"/>
      <c r="Q45" s="2" t="b">
        <f>IF(Riferimenti!BB39="",TRUE,FALSE)</f>
        <v>1</v>
      </c>
    </row>
    <row r="46" spans="2:17" ht="15" customHeight="1" x14ac:dyDescent="0.2">
      <c r="B46" s="47" t="str">
        <f>"A"&amp;ROW(A39)&amp;" - "&amp;Riferimenti!BB40</f>
        <v xml:space="preserve">A39 - </v>
      </c>
      <c r="C46" s="37"/>
      <c r="D46" s="37"/>
      <c r="E46" s="37"/>
      <c r="F46" s="37"/>
      <c r="G46" s="37"/>
      <c r="H46" s="37"/>
      <c r="I46" s="37"/>
      <c r="J46" s="37"/>
      <c r="K46" s="37"/>
      <c r="Q46" s="2" t="b">
        <f>IF(Riferimenti!BB40="",TRUE,FALSE)</f>
        <v>1</v>
      </c>
    </row>
    <row r="47" spans="2:17" ht="15" customHeight="1" x14ac:dyDescent="0.2">
      <c r="B47" s="47" t="str">
        <f>"A"&amp;ROW(A40)&amp;" - "&amp;Riferimenti!BB41</f>
        <v xml:space="preserve">A40 - </v>
      </c>
      <c r="C47" s="37"/>
      <c r="D47" s="37"/>
      <c r="E47" s="37"/>
      <c r="F47" s="37"/>
      <c r="G47" s="37"/>
      <c r="H47" s="37"/>
      <c r="I47" s="37"/>
      <c r="J47" s="37"/>
      <c r="K47" s="37"/>
      <c r="Q47" s="2" t="b">
        <f>IF(Riferimenti!BB41="",TRUE,FALSE)</f>
        <v>1</v>
      </c>
    </row>
    <row r="50" spans="2:11" ht="15" customHeight="1" x14ac:dyDescent="0.2">
      <c r="B50" s="105" t="s">
        <v>540</v>
      </c>
      <c r="C50" s="106"/>
      <c r="D50" s="106"/>
      <c r="E50" s="106"/>
      <c r="F50" s="106"/>
      <c r="G50" s="106"/>
      <c r="H50" s="106"/>
      <c r="I50" s="106"/>
      <c r="J50" s="106"/>
      <c r="K50" s="107"/>
    </row>
    <row r="51" spans="2:11" ht="112.5" customHeight="1" x14ac:dyDescent="0.2">
      <c r="B51" s="119"/>
      <c r="C51" s="282"/>
      <c r="D51" s="282"/>
      <c r="E51" s="282"/>
      <c r="F51" s="282"/>
      <c r="G51" s="282"/>
      <c r="H51" s="282"/>
      <c r="I51" s="282"/>
      <c r="J51" s="282"/>
      <c r="K51" s="283"/>
    </row>
    <row r="53" spans="2:11" ht="15" customHeight="1" x14ac:dyDescent="0.2">
      <c r="B53" s="116" t="s">
        <v>295</v>
      </c>
      <c r="C53" s="117"/>
      <c r="D53" s="117"/>
      <c r="E53" s="117"/>
      <c r="F53" s="117"/>
      <c r="G53" s="117"/>
      <c r="H53" s="117"/>
      <c r="I53" s="117"/>
      <c r="J53" s="117"/>
      <c r="K53" s="118"/>
    </row>
    <row r="56" spans="2:11" ht="15" customHeight="1" x14ac:dyDescent="0.2">
      <c r="B56" s="105" t="s">
        <v>541</v>
      </c>
      <c r="C56" s="106"/>
      <c r="D56" s="106"/>
      <c r="E56" s="106"/>
      <c r="F56" s="106"/>
      <c r="G56" s="106"/>
      <c r="H56" s="106"/>
      <c r="I56" s="106"/>
      <c r="J56" s="106"/>
      <c r="K56" s="107"/>
    </row>
    <row r="57" spans="2:11" ht="112.5" customHeight="1" x14ac:dyDescent="0.2">
      <c r="B57" s="119"/>
      <c r="C57" s="282"/>
      <c r="D57" s="282"/>
      <c r="E57" s="282"/>
      <c r="F57" s="282"/>
      <c r="G57" s="282"/>
      <c r="H57" s="282"/>
      <c r="I57" s="282"/>
      <c r="J57" s="282"/>
      <c r="K57" s="283"/>
    </row>
    <row r="58" spans="2:11" ht="15" hidden="1" customHeight="1" x14ac:dyDescent="0.2"/>
  </sheetData>
  <sheetProtection algorithmName="SHA-1" hashValue="CHzOsdNXYwiAaYVEYv2FT8ClgWA=" saltValue="29agFPk+bMotZjDRsORNGA==" spinCount="100000" sheet="1" objects="1" scenarios="1"/>
  <autoFilter ref="Q1:Q57"/>
  <mergeCells count="6">
    <mergeCell ref="B4:K4"/>
    <mergeCell ref="B51:K51"/>
    <mergeCell ref="B50:K50"/>
    <mergeCell ref="B56:K56"/>
    <mergeCell ref="B57:K57"/>
    <mergeCell ref="B53:K53"/>
  </mergeCells>
  <hyperlinks>
    <hyperlink ref="B2" location="'Indice sezioni'!A1" display="Torna all'indice"/>
  </hyperlinks>
  <pageMargins left="0.25" right="0.25"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3" id="{7E90FCCC-B1CF-4624-B19C-DD3A71E13BDE}">
            <xm:f>AND(C$7&gt;=Riferimenti!$BC2,C$7&lt;=Riferimenti!$BD2)</xm:f>
            <x14:dxf>
              <fill>
                <patternFill patternType="mediumGray"/>
              </fill>
            </x14:dxf>
          </x14:cfRule>
          <xm:sqref>C8:K47</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dimension ref="B1:R30"/>
  <sheetViews>
    <sheetView showGridLines="0" workbookViewId="0">
      <selection activeCell="B16" sqref="B16:J16"/>
    </sheetView>
  </sheetViews>
  <sheetFormatPr defaultColWidth="9.140625" defaultRowHeight="15" customHeight="1" x14ac:dyDescent="0.2"/>
  <cols>
    <col min="1" max="1" width="1.42578125" style="2" customWidth="1"/>
    <col min="2" max="13" width="8.140625" style="2" customWidth="1"/>
    <col min="14" max="15" width="9.140625" style="2"/>
    <col min="16" max="16" width="0" style="2" hidden="1" customWidth="1"/>
    <col min="17" max="17" width="9.140625" style="2" hidden="1" customWidth="1"/>
    <col min="18" max="18" width="10" style="2" hidden="1" customWidth="1"/>
    <col min="19" max="19" width="0" style="2" hidden="1" customWidth="1"/>
    <col min="20" max="16384" width="9.140625" style="2"/>
  </cols>
  <sheetData>
    <row r="1" spans="2:18" ht="7.5" customHeight="1" x14ac:dyDescent="0.2"/>
    <row r="2" spans="2:18" ht="15" customHeight="1" x14ac:dyDescent="0.2">
      <c r="G2" s="3" t="s">
        <v>13</v>
      </c>
      <c r="I2" s="14"/>
      <c r="M2" s="15"/>
    </row>
    <row r="4" spans="2:18" ht="15" customHeight="1" x14ac:dyDescent="0.2">
      <c r="B4" s="89" t="s">
        <v>1184</v>
      </c>
      <c r="C4" s="90"/>
      <c r="D4" s="90"/>
      <c r="E4" s="90"/>
      <c r="F4" s="90"/>
      <c r="G4" s="90"/>
      <c r="H4" s="90"/>
      <c r="I4" s="90"/>
      <c r="J4" s="90"/>
      <c r="K4" s="90"/>
      <c r="L4" s="90"/>
      <c r="M4" s="91"/>
    </row>
    <row r="5" spans="2:18" ht="30" customHeight="1" x14ac:dyDescent="0.2">
      <c r="B5" s="262" t="s">
        <v>1185</v>
      </c>
      <c r="C5" s="263"/>
      <c r="D5" s="263"/>
      <c r="E5" s="263"/>
      <c r="F5" s="263"/>
      <c r="G5" s="263"/>
      <c r="H5" s="263"/>
      <c r="I5" s="263"/>
      <c r="J5" s="263"/>
      <c r="K5" s="263"/>
      <c r="L5" s="263"/>
      <c r="M5" s="264"/>
    </row>
    <row r="8" spans="2:18" ht="15" customHeight="1" x14ac:dyDescent="0.2">
      <c r="B8" s="177" t="s">
        <v>1183</v>
      </c>
      <c r="C8" s="177"/>
      <c r="D8" s="177"/>
      <c r="E8" s="177"/>
      <c r="F8" s="177"/>
      <c r="G8" s="177"/>
      <c r="H8" s="177"/>
      <c r="I8" s="177"/>
      <c r="J8" s="177"/>
      <c r="K8" s="177"/>
      <c r="L8" s="177"/>
      <c r="M8" s="177"/>
    </row>
    <row r="9" spans="2:18" ht="15" customHeight="1" x14ac:dyDescent="0.2">
      <c r="B9" s="225" t="s">
        <v>340</v>
      </c>
      <c r="C9" s="226"/>
      <c r="D9" s="226"/>
      <c r="E9" s="226"/>
      <c r="F9" s="226"/>
      <c r="G9" s="226"/>
      <c r="H9" s="226"/>
      <c r="I9" s="226"/>
      <c r="J9" s="226"/>
      <c r="K9" s="242">
        <f>IF($R$30=0,"",R9)</f>
        <v>0</v>
      </c>
      <c r="L9" s="243"/>
      <c r="M9" s="244"/>
      <c r="Q9" s="2" t="b">
        <f>IF('Anagrafica Progetto'!$Q$46=1,TRUE,FALSE)</f>
        <v>1</v>
      </c>
      <c r="R9" s="2">
        <f t="array" ref="R9:R28">TRANSPOSE(Riferimenti!$BE$42:$BY$42)</f>
        <v>0</v>
      </c>
    </row>
    <row r="10" spans="2:18" ht="15" customHeight="1" x14ac:dyDescent="0.2">
      <c r="B10" s="225" t="s">
        <v>341</v>
      </c>
      <c r="C10" s="226"/>
      <c r="D10" s="226"/>
      <c r="E10" s="226"/>
      <c r="F10" s="226"/>
      <c r="G10" s="226"/>
      <c r="H10" s="226"/>
      <c r="I10" s="226"/>
      <c r="J10" s="226"/>
      <c r="K10" s="242">
        <f t="shared" ref="K10:K28" si="0">IF($R$30=0,"",R10)</f>
        <v>0</v>
      </c>
      <c r="L10" s="243"/>
      <c r="M10" s="244"/>
      <c r="Q10" s="2" t="b">
        <f>IF('Anagrafica Progetto'!$Q$46=1,TRUE,FALSE)</f>
        <v>1</v>
      </c>
      <c r="R10" s="2">
        <v>0</v>
      </c>
    </row>
    <row r="11" spans="2:18" ht="15" customHeight="1" x14ac:dyDescent="0.2">
      <c r="B11" s="225" t="s">
        <v>336</v>
      </c>
      <c r="C11" s="226"/>
      <c r="D11" s="226"/>
      <c r="E11" s="226"/>
      <c r="F11" s="226"/>
      <c r="G11" s="226"/>
      <c r="H11" s="226"/>
      <c r="I11" s="226"/>
      <c r="J11" s="226"/>
      <c r="K11" s="242">
        <f t="shared" si="0"/>
        <v>0</v>
      </c>
      <c r="L11" s="243"/>
      <c r="M11" s="244"/>
      <c r="Q11" s="2" t="b">
        <f>IF('Anagrafica Progetto'!$Q$46=1,TRUE,FALSE)</f>
        <v>1</v>
      </c>
      <c r="R11" s="2">
        <v>0</v>
      </c>
    </row>
    <row r="12" spans="2:18" ht="15" customHeight="1" x14ac:dyDescent="0.2">
      <c r="B12" s="225" t="s">
        <v>143</v>
      </c>
      <c r="C12" s="226"/>
      <c r="D12" s="226"/>
      <c r="E12" s="226"/>
      <c r="F12" s="226"/>
      <c r="G12" s="226"/>
      <c r="H12" s="226"/>
      <c r="I12" s="226"/>
      <c r="J12" s="226"/>
      <c r="K12" s="242">
        <f t="shared" si="0"/>
        <v>0</v>
      </c>
      <c r="L12" s="243"/>
      <c r="M12" s="244"/>
      <c r="Q12" s="2" t="b">
        <f>IF('Anagrafica Progetto'!$Q$46=1,TRUE,FALSE)</f>
        <v>1</v>
      </c>
      <c r="R12" s="2">
        <v>0</v>
      </c>
    </row>
    <row r="13" spans="2:18" ht="15" customHeight="1" x14ac:dyDescent="0.2">
      <c r="B13" s="225" t="s">
        <v>337</v>
      </c>
      <c r="C13" s="226"/>
      <c r="D13" s="226"/>
      <c r="E13" s="226"/>
      <c r="F13" s="226"/>
      <c r="G13" s="226"/>
      <c r="H13" s="226"/>
      <c r="I13" s="226"/>
      <c r="J13" s="226"/>
      <c r="K13" s="242">
        <f t="shared" si="0"/>
        <v>6724508.2000000002</v>
      </c>
      <c r="L13" s="243"/>
      <c r="M13" s="244"/>
      <c r="Q13" s="2" t="b">
        <f>IF('Anagrafica Progetto'!$Q$46=2,TRUE,FALSE)</f>
        <v>0</v>
      </c>
      <c r="R13" s="2">
        <v>6724508.2000000002</v>
      </c>
    </row>
    <row r="14" spans="2:18" ht="15" customHeight="1" x14ac:dyDescent="0.2">
      <c r="B14" s="225" t="s">
        <v>325</v>
      </c>
      <c r="C14" s="226"/>
      <c r="D14" s="226"/>
      <c r="E14" s="226"/>
      <c r="F14" s="226"/>
      <c r="G14" s="226"/>
      <c r="H14" s="226"/>
      <c r="I14" s="226"/>
      <c r="J14" s="226"/>
      <c r="K14" s="242">
        <f t="shared" si="0"/>
        <v>0</v>
      </c>
      <c r="L14" s="243"/>
      <c r="M14" s="244"/>
      <c r="Q14" s="2" t="b">
        <f>IF('Anagrafica Progetto'!$Q$46=2,TRUE,FALSE)</f>
        <v>0</v>
      </c>
      <c r="R14" s="2">
        <v>0</v>
      </c>
    </row>
    <row r="15" spans="2:18" ht="15" customHeight="1" x14ac:dyDescent="0.2">
      <c r="B15" s="225" t="s">
        <v>326</v>
      </c>
      <c r="C15" s="226"/>
      <c r="D15" s="226"/>
      <c r="E15" s="226"/>
      <c r="F15" s="226"/>
      <c r="G15" s="226"/>
      <c r="H15" s="226"/>
      <c r="I15" s="226"/>
      <c r="J15" s="226"/>
      <c r="K15" s="242">
        <f t="shared" si="0"/>
        <v>0</v>
      </c>
      <c r="L15" s="243"/>
      <c r="M15" s="244"/>
      <c r="Q15" s="2" t="b">
        <f>IF('Anagrafica Progetto'!$Q$46=2,TRUE,FALSE)</f>
        <v>0</v>
      </c>
      <c r="R15" s="2">
        <v>0</v>
      </c>
    </row>
    <row r="16" spans="2:18" ht="15" customHeight="1" x14ac:dyDescent="0.2">
      <c r="B16" s="225" t="s">
        <v>570</v>
      </c>
      <c r="C16" s="226"/>
      <c r="D16" s="226"/>
      <c r="E16" s="226"/>
      <c r="F16" s="226"/>
      <c r="G16" s="226"/>
      <c r="H16" s="226"/>
      <c r="I16" s="226"/>
      <c r="J16" s="226"/>
      <c r="K16" s="242">
        <f t="shared" si="0"/>
        <v>0</v>
      </c>
      <c r="L16" s="243"/>
      <c r="M16" s="244"/>
      <c r="Q16" s="2" t="b">
        <f>IF('Anagrafica Progetto'!$Q$46=2,TRUE,FALSE)</f>
        <v>0</v>
      </c>
      <c r="R16" s="2">
        <v>0</v>
      </c>
    </row>
    <row r="17" spans="2:18" ht="15" customHeight="1" x14ac:dyDescent="0.2">
      <c r="B17" s="225" t="s">
        <v>571</v>
      </c>
      <c r="C17" s="226"/>
      <c r="D17" s="226"/>
      <c r="E17" s="226"/>
      <c r="F17" s="226"/>
      <c r="G17" s="226"/>
      <c r="H17" s="226"/>
      <c r="I17" s="226"/>
      <c r="J17" s="226"/>
      <c r="K17" s="242">
        <f t="shared" si="0"/>
        <v>2600977.6898863479</v>
      </c>
      <c r="L17" s="243"/>
      <c r="M17" s="244"/>
      <c r="Q17" s="2" t="b">
        <f>IF('Anagrafica Progetto'!$Q$46=2,TRUE,FALSE)</f>
        <v>0</v>
      </c>
      <c r="R17" s="2">
        <v>2600977.6898863479</v>
      </c>
    </row>
    <row r="18" spans="2:18" ht="15" customHeight="1" x14ac:dyDescent="0.2">
      <c r="B18" s="225" t="s">
        <v>327</v>
      </c>
      <c r="C18" s="226"/>
      <c r="D18" s="226"/>
      <c r="E18" s="226"/>
      <c r="F18" s="226"/>
      <c r="G18" s="226"/>
      <c r="H18" s="226"/>
      <c r="I18" s="226"/>
      <c r="J18" s="226"/>
      <c r="K18" s="242">
        <f t="shared" si="0"/>
        <v>0</v>
      </c>
      <c r="L18" s="243"/>
      <c r="M18" s="244"/>
      <c r="Q18" s="2" t="b">
        <f>IF('Anagrafica Progetto'!$Q$46=2,TRUE,FALSE)</f>
        <v>0</v>
      </c>
      <c r="R18" s="2">
        <v>0</v>
      </c>
    </row>
    <row r="19" spans="2:18" ht="15" customHeight="1" x14ac:dyDescent="0.2">
      <c r="B19" s="225" t="s">
        <v>328</v>
      </c>
      <c r="C19" s="226"/>
      <c r="D19" s="226"/>
      <c r="E19" s="226"/>
      <c r="F19" s="226"/>
      <c r="G19" s="226"/>
      <c r="H19" s="226"/>
      <c r="I19" s="226"/>
      <c r="J19" s="226"/>
      <c r="K19" s="242">
        <f t="shared" si="0"/>
        <v>32085689.521014318</v>
      </c>
      <c r="L19" s="243"/>
      <c r="M19" s="244"/>
      <c r="Q19" s="2" t="b">
        <f>IF('Anagrafica Progetto'!$Q$46=2,TRUE,FALSE)</f>
        <v>0</v>
      </c>
      <c r="R19" s="2">
        <v>32085689.521014318</v>
      </c>
    </row>
    <row r="20" spans="2:18" ht="15" customHeight="1" x14ac:dyDescent="0.2">
      <c r="B20" s="225" t="s">
        <v>329</v>
      </c>
      <c r="C20" s="226"/>
      <c r="D20" s="226"/>
      <c r="E20" s="226"/>
      <c r="F20" s="226"/>
      <c r="G20" s="226"/>
      <c r="H20" s="226"/>
      <c r="I20" s="226"/>
      <c r="J20" s="226"/>
      <c r="K20" s="242">
        <f t="shared" si="0"/>
        <v>0</v>
      </c>
      <c r="L20" s="243"/>
      <c r="M20" s="244"/>
      <c r="Q20" s="2" t="b">
        <f>IF('Anagrafica Progetto'!$Q$46=2,TRUE,FALSE)</f>
        <v>0</v>
      </c>
      <c r="R20" s="2">
        <v>0</v>
      </c>
    </row>
    <row r="21" spans="2:18" ht="15" customHeight="1" x14ac:dyDescent="0.2">
      <c r="B21" s="225" t="s">
        <v>330</v>
      </c>
      <c r="C21" s="226"/>
      <c r="D21" s="226"/>
      <c r="E21" s="226"/>
      <c r="F21" s="226"/>
      <c r="G21" s="226"/>
      <c r="H21" s="226"/>
      <c r="I21" s="226"/>
      <c r="J21" s="226"/>
      <c r="K21" s="242">
        <f t="shared" si="0"/>
        <v>0</v>
      </c>
      <c r="L21" s="243"/>
      <c r="M21" s="244"/>
      <c r="Q21" s="2" t="b">
        <f>IF('Anagrafica Progetto'!$Q$46=2,TRUE,FALSE)</f>
        <v>0</v>
      </c>
      <c r="R21" s="2">
        <v>0</v>
      </c>
    </row>
    <row r="22" spans="2:18" ht="15" customHeight="1" x14ac:dyDescent="0.2">
      <c r="B22" s="225" t="s">
        <v>331</v>
      </c>
      <c r="C22" s="226"/>
      <c r="D22" s="226"/>
      <c r="E22" s="226"/>
      <c r="F22" s="226"/>
      <c r="G22" s="226"/>
      <c r="H22" s="226"/>
      <c r="I22" s="226"/>
      <c r="J22" s="226"/>
      <c r="K22" s="242">
        <f t="shared" si="0"/>
        <v>0</v>
      </c>
      <c r="L22" s="243"/>
      <c r="M22" s="244"/>
      <c r="Q22" s="2" t="b">
        <f>IF('Anagrafica Progetto'!$Q$46=2,TRUE,FALSE)</f>
        <v>0</v>
      </c>
      <c r="R22" s="2">
        <v>0</v>
      </c>
    </row>
    <row r="23" spans="2:18" ht="15" customHeight="1" x14ac:dyDescent="0.2">
      <c r="B23" s="225" t="s">
        <v>332</v>
      </c>
      <c r="C23" s="226"/>
      <c r="D23" s="226"/>
      <c r="E23" s="226"/>
      <c r="F23" s="226"/>
      <c r="G23" s="226"/>
      <c r="H23" s="226"/>
      <c r="I23" s="226"/>
      <c r="J23" s="226"/>
      <c r="K23" s="242">
        <f t="shared" si="0"/>
        <v>0</v>
      </c>
      <c r="L23" s="243"/>
      <c r="M23" s="244"/>
      <c r="Q23" s="2" t="b">
        <f>IF('Anagrafica Progetto'!$Q$46=2,TRUE,FALSE)</f>
        <v>0</v>
      </c>
      <c r="R23" s="2">
        <v>0</v>
      </c>
    </row>
    <row r="24" spans="2:18" ht="15" customHeight="1" x14ac:dyDescent="0.2">
      <c r="B24" s="225" t="s">
        <v>333</v>
      </c>
      <c r="C24" s="226"/>
      <c r="D24" s="226"/>
      <c r="E24" s="226"/>
      <c r="F24" s="226"/>
      <c r="G24" s="226"/>
      <c r="H24" s="226"/>
      <c r="I24" s="226"/>
      <c r="J24" s="226"/>
      <c r="K24" s="242">
        <f t="shared" si="0"/>
        <v>0</v>
      </c>
      <c r="L24" s="243"/>
      <c r="M24" s="244"/>
      <c r="Q24" s="2" t="b">
        <f>IF('Anagrafica Progetto'!$Q$46=2,TRUE,FALSE)</f>
        <v>0</v>
      </c>
      <c r="R24" s="2">
        <v>0</v>
      </c>
    </row>
    <row r="25" spans="2:18" ht="15" customHeight="1" x14ac:dyDescent="0.2">
      <c r="B25" s="225" t="s">
        <v>334</v>
      </c>
      <c r="C25" s="226"/>
      <c r="D25" s="226"/>
      <c r="E25" s="226"/>
      <c r="F25" s="226"/>
      <c r="G25" s="226"/>
      <c r="H25" s="226"/>
      <c r="I25" s="226"/>
      <c r="J25" s="226"/>
      <c r="K25" s="242">
        <f t="shared" si="0"/>
        <v>0</v>
      </c>
      <c r="L25" s="243"/>
      <c r="M25" s="244"/>
      <c r="Q25" s="2" t="b">
        <f>IF('Anagrafica Progetto'!$Q$46=2,TRUE,FALSE)</f>
        <v>0</v>
      </c>
      <c r="R25" s="2">
        <v>0</v>
      </c>
    </row>
    <row r="26" spans="2:18" ht="15" customHeight="1" x14ac:dyDescent="0.2">
      <c r="B26" s="225" t="s">
        <v>335</v>
      </c>
      <c r="C26" s="226"/>
      <c r="D26" s="226"/>
      <c r="E26" s="226"/>
      <c r="F26" s="226"/>
      <c r="G26" s="226"/>
      <c r="H26" s="226"/>
      <c r="I26" s="226"/>
      <c r="J26" s="226"/>
      <c r="K26" s="242">
        <f t="shared" si="0"/>
        <v>0</v>
      </c>
      <c r="L26" s="243"/>
      <c r="M26" s="244"/>
      <c r="Q26" s="2" t="b">
        <f>IF('Anagrafica Progetto'!$Q$46=2,TRUE,FALSE)</f>
        <v>0</v>
      </c>
      <c r="R26" s="2">
        <v>0</v>
      </c>
    </row>
    <row r="27" spans="2:18" ht="15" customHeight="1" x14ac:dyDescent="0.2">
      <c r="B27" s="225" t="s">
        <v>336</v>
      </c>
      <c r="C27" s="226"/>
      <c r="D27" s="226"/>
      <c r="E27" s="226"/>
      <c r="F27" s="226"/>
      <c r="G27" s="226"/>
      <c r="H27" s="226"/>
      <c r="I27" s="226"/>
      <c r="J27" s="226"/>
      <c r="K27" s="242">
        <f t="shared" si="0"/>
        <v>8538243.4986231513</v>
      </c>
      <c r="L27" s="243"/>
      <c r="M27" s="244"/>
      <c r="Q27" s="2" t="b">
        <f>IF('Anagrafica Progetto'!$Q$46=2,TRUE,FALSE)</f>
        <v>0</v>
      </c>
      <c r="R27" s="2">
        <v>8538243.4986231513</v>
      </c>
    </row>
    <row r="28" spans="2:18" ht="15" customHeight="1" x14ac:dyDescent="0.2">
      <c r="B28" s="225" t="s">
        <v>143</v>
      </c>
      <c r="C28" s="226"/>
      <c r="D28" s="226"/>
      <c r="E28" s="226"/>
      <c r="F28" s="226"/>
      <c r="G28" s="226"/>
      <c r="H28" s="226"/>
      <c r="I28" s="226"/>
      <c r="J28" s="226"/>
      <c r="K28" s="242">
        <f t="shared" si="0"/>
        <v>0</v>
      </c>
      <c r="L28" s="243"/>
      <c r="M28" s="244"/>
      <c r="Q28" s="2" t="b">
        <f>IF('Anagrafica Progetto'!$Q$46=2,TRUE,FALSE)</f>
        <v>0</v>
      </c>
      <c r="R28" s="2">
        <v>0</v>
      </c>
    </row>
    <row r="30" spans="2:18" ht="15" customHeight="1" x14ac:dyDescent="0.2">
      <c r="B30" s="225" t="s">
        <v>338</v>
      </c>
      <c r="C30" s="226"/>
      <c r="D30" s="226"/>
      <c r="E30" s="226"/>
      <c r="F30" s="226"/>
      <c r="G30" s="226"/>
      <c r="H30" s="226"/>
      <c r="I30" s="226"/>
      <c r="J30" s="226"/>
      <c r="K30" s="242">
        <f>IF(SUM(K9:M28)=0,"",SUM(K9:M28))</f>
        <v>49949418.909523815</v>
      </c>
      <c r="L30" s="243"/>
      <c r="M30" s="244"/>
      <c r="R30" s="2">
        <f>SUM(R9:R29)</f>
        <v>49949418.909523815</v>
      </c>
    </row>
  </sheetData>
  <sheetProtection algorithmName="SHA-1" hashValue="RIdSXiaWVWYAHvs1ei5PKrFKYb0=" saltValue="BAmmBcN+NIn9+JDS9MLaiA==" spinCount="100000" sheet="1" objects="1" scenarios="1"/>
  <autoFilter ref="Q1:Q30"/>
  <mergeCells count="45">
    <mergeCell ref="B4:M4"/>
    <mergeCell ref="B8:M8"/>
    <mergeCell ref="B9:J9"/>
    <mergeCell ref="K9:M9"/>
    <mergeCell ref="B10:J10"/>
    <mergeCell ref="K10:M10"/>
    <mergeCell ref="B11:J11"/>
    <mergeCell ref="K11:M11"/>
    <mergeCell ref="B12:J12"/>
    <mergeCell ref="K12:M12"/>
    <mergeCell ref="B13:J13"/>
    <mergeCell ref="K13:M13"/>
    <mergeCell ref="B14:J14"/>
    <mergeCell ref="K14:M14"/>
    <mergeCell ref="B15:J15"/>
    <mergeCell ref="K15:M15"/>
    <mergeCell ref="B16:J16"/>
    <mergeCell ref="K16:M16"/>
    <mergeCell ref="B17:J17"/>
    <mergeCell ref="K17:M17"/>
    <mergeCell ref="B18:J18"/>
    <mergeCell ref="K18:M18"/>
    <mergeCell ref="B19:J19"/>
    <mergeCell ref="K19:M19"/>
    <mergeCell ref="K20:M20"/>
    <mergeCell ref="B21:J21"/>
    <mergeCell ref="K21:M21"/>
    <mergeCell ref="B22:J22"/>
    <mergeCell ref="K22:M22"/>
    <mergeCell ref="B30:J30"/>
    <mergeCell ref="K30:M30"/>
    <mergeCell ref="B5:M5"/>
    <mergeCell ref="B26:J26"/>
    <mergeCell ref="K26:M26"/>
    <mergeCell ref="B27:J27"/>
    <mergeCell ref="K27:M27"/>
    <mergeCell ref="B28:J28"/>
    <mergeCell ref="K28:M28"/>
    <mergeCell ref="B23:J23"/>
    <mergeCell ref="K23:M23"/>
    <mergeCell ref="B24:J24"/>
    <mergeCell ref="K24:M24"/>
    <mergeCell ref="B25:J25"/>
    <mergeCell ref="K25:M25"/>
    <mergeCell ref="B20:J20"/>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B1:R139"/>
  <sheetViews>
    <sheetView showGridLines="0" workbookViewId="0">
      <selection activeCell="K22" sqref="K22"/>
    </sheetView>
  </sheetViews>
  <sheetFormatPr defaultColWidth="9.140625" defaultRowHeight="15" customHeight="1" x14ac:dyDescent="0.2"/>
  <cols>
    <col min="1" max="1" width="1.42578125" style="2" customWidth="1"/>
    <col min="2" max="5" width="7.42578125" style="2" customWidth="1"/>
    <col min="6" max="6" width="8.85546875" style="2" customWidth="1"/>
    <col min="7" max="13" width="16" style="2" customWidth="1"/>
    <col min="14" max="15" width="9.140625" style="2"/>
    <col min="16" max="16" width="0" style="2" hidden="1" customWidth="1"/>
    <col min="17" max="18" width="9.140625" style="2" hidden="1" customWidth="1"/>
    <col min="19" max="19" width="0" style="2" hidden="1" customWidth="1"/>
    <col min="20" max="16384" width="9.140625" style="2"/>
  </cols>
  <sheetData>
    <row r="1" spans="2:18" ht="7.5" customHeight="1" x14ac:dyDescent="0.2"/>
    <row r="2" spans="2:18" ht="15" customHeight="1" x14ac:dyDescent="0.2">
      <c r="G2" s="3" t="s">
        <v>13</v>
      </c>
      <c r="I2" s="14"/>
      <c r="M2" s="15"/>
    </row>
    <row r="4" spans="2:18" ht="15" customHeight="1" x14ac:dyDescent="0.2">
      <c r="B4" s="89" t="s">
        <v>436</v>
      </c>
      <c r="C4" s="90"/>
      <c r="D4" s="90"/>
      <c r="E4" s="90"/>
      <c r="F4" s="90"/>
      <c r="G4" s="90"/>
      <c r="H4" s="90"/>
      <c r="I4" s="90"/>
      <c r="J4" s="90"/>
      <c r="K4" s="90"/>
      <c r="L4" s="90"/>
      <c r="M4" s="91"/>
    </row>
    <row r="5" spans="2:18" ht="15" customHeight="1" x14ac:dyDescent="0.2">
      <c r="Q5" s="2" t="b">
        <f>IF('Anagrafica Progetto'!$Q$84=1,FALSE,TRUE)</f>
        <v>0</v>
      </c>
    </row>
    <row r="6" spans="2:18" ht="15" customHeight="1" x14ac:dyDescent="0.2">
      <c r="Q6" s="2" t="b">
        <f>IF('Anagrafica Progetto'!$Q$84=1,FALSE,TRUE)</f>
        <v>0</v>
      </c>
    </row>
    <row r="7" spans="2:18" ht="15" customHeight="1" x14ac:dyDescent="0.2">
      <c r="B7" s="177" t="s">
        <v>437</v>
      </c>
      <c r="C7" s="177"/>
      <c r="D7" s="177"/>
      <c r="E7" s="177"/>
      <c r="F7" s="177"/>
      <c r="G7" s="177"/>
      <c r="H7" s="177"/>
      <c r="I7" s="177"/>
      <c r="J7" s="177"/>
      <c r="K7" s="177"/>
      <c r="L7" s="177"/>
      <c r="M7" s="177"/>
      <c r="Q7" s="2" t="b">
        <f>IF('Anagrafica Progetto'!$Q$84=1,FALSE,TRUE)</f>
        <v>0</v>
      </c>
    </row>
    <row r="8" spans="2:18" ht="15" customHeight="1" x14ac:dyDescent="0.2">
      <c r="B8" s="237"/>
      <c r="C8" s="284"/>
      <c r="D8" s="284"/>
      <c r="E8" s="284"/>
      <c r="F8" s="56">
        <v>2017</v>
      </c>
      <c r="G8" s="56">
        <v>2018</v>
      </c>
      <c r="H8" s="56">
        <v>2019</v>
      </c>
      <c r="I8" s="56">
        <v>2020</v>
      </c>
      <c r="J8" s="56">
        <v>2021</v>
      </c>
      <c r="K8" s="56">
        <v>2022</v>
      </c>
      <c r="L8" s="56">
        <v>2023</v>
      </c>
      <c r="M8" s="56" t="s">
        <v>518</v>
      </c>
      <c r="Q8" s="2" t="b">
        <f>IF('Anagrafica Progetto'!$Q$84=1,FALSE,TRUE)</f>
        <v>0</v>
      </c>
    </row>
    <row r="9" spans="2:18" ht="15" customHeight="1" x14ac:dyDescent="0.2">
      <c r="B9" s="285" t="str">
        <f>IF('Linee Intervento'!E9="","",'Linee Intervento'!E9)</f>
        <v xml:space="preserve">Direzione e Coordinamento </v>
      </c>
      <c r="C9" s="286"/>
      <c r="D9" s="286"/>
      <c r="E9" s="286"/>
      <c r="F9" s="65"/>
      <c r="G9" s="65"/>
      <c r="H9" s="65">
        <v>232828.01655901401</v>
      </c>
      <c r="I9" s="65">
        <v>594995.38842535601</v>
      </c>
      <c r="J9" s="65">
        <v>781628.65868885606</v>
      </c>
      <c r="K9" s="65">
        <v>937668.19735314301</v>
      </c>
      <c r="L9" s="65">
        <v>1313933.42081013</v>
      </c>
      <c r="M9" s="38">
        <f>IF(SUM(F9:L9)=0,"",SUM(F9:L9))</f>
        <v>3861053.6818364994</v>
      </c>
      <c r="Q9" s="2" t="b">
        <f>IF('Anagrafica Progetto'!$Q$84=1,R9,TRUE)</f>
        <v>0</v>
      </c>
      <c r="R9" s="2" t="b">
        <f>ISBLANK('Linee Intervento'!E9)</f>
        <v>0</v>
      </c>
    </row>
    <row r="10" spans="2:18" ht="15" customHeight="1" x14ac:dyDescent="0.2">
      <c r="B10" s="285" t="str">
        <f>IF('Linee Intervento'!E10="","",'Linee Intervento'!E10)</f>
        <v>Comunicazione / Disseminazione</v>
      </c>
      <c r="C10" s="286"/>
      <c r="D10" s="286"/>
      <c r="E10" s="286"/>
      <c r="F10" s="65"/>
      <c r="G10" s="65"/>
      <c r="H10" s="65">
        <v>67856.035655622502</v>
      </c>
      <c r="I10" s="65">
        <v>146131.69636377299</v>
      </c>
      <c r="J10" s="65">
        <v>124612.947198129</v>
      </c>
      <c r="K10" s="65">
        <v>115428.266249636</v>
      </c>
      <c r="L10" s="65">
        <v>189479.99474862</v>
      </c>
      <c r="M10" s="38">
        <f t="shared" ref="M10:M35" si="0">IF(SUM(F10:L10)=0,"",SUM(F10:L10))</f>
        <v>643508.94021578052</v>
      </c>
      <c r="Q10" s="2" t="b">
        <f>IF('Anagrafica Progetto'!$Q$84=1,R10,TRUE)</f>
        <v>0</v>
      </c>
      <c r="R10" s="2" t="b">
        <f>ISBLANK('Linee Intervento'!E10)</f>
        <v>0</v>
      </c>
    </row>
    <row r="11" spans="2:18" ht="15" customHeight="1" x14ac:dyDescent="0.2">
      <c r="B11" s="285" t="str">
        <f>IF('Linee Intervento'!E11="","",'Linee Intervento'!E11)</f>
        <v>Monitoraggio e Valutazione</v>
      </c>
      <c r="C11" s="286"/>
      <c r="D11" s="286"/>
      <c r="E11" s="286"/>
      <c r="F11" s="65"/>
      <c r="G11" s="65"/>
      <c r="H11" s="65"/>
      <c r="I11" s="65"/>
      <c r="J11" s="65"/>
      <c r="K11" s="65"/>
      <c r="L11" s="65"/>
      <c r="M11" s="38" t="str">
        <f t="shared" si="0"/>
        <v/>
      </c>
      <c r="Q11" s="2" t="b">
        <f>IF('Anagrafica Progetto'!$Q$84=1,R11,TRUE)</f>
        <v>0</v>
      </c>
      <c r="R11" s="2" t="b">
        <f>ISBLANK('Linee Intervento'!E11)</f>
        <v>0</v>
      </c>
    </row>
    <row r="12" spans="2:18" ht="38.1" customHeight="1" x14ac:dyDescent="0.2">
      <c r="B12" s="285" t="str">
        <f>IF('Linee Intervento'!E12="","",'Linee Intervento'!E12)</f>
        <v>Abilitare i servizi attraverso lo sviluppo del sistema informativo Cloudify NoiPA</v>
      </c>
      <c r="C12" s="286"/>
      <c r="D12" s="286"/>
      <c r="E12" s="286"/>
      <c r="F12" s="38"/>
      <c r="G12" s="49">
        <v>20440669.537888099</v>
      </c>
      <c r="H12" s="49">
        <v>13895527.057129901</v>
      </c>
      <c r="I12" s="49">
        <v>4353619.9776191097</v>
      </c>
      <c r="J12" s="49">
        <v>3660094.6852410301</v>
      </c>
      <c r="K12" s="65">
        <v>2566501.4067482799</v>
      </c>
      <c r="L12" s="65">
        <v>528443.62284515298</v>
      </c>
      <c r="M12" s="38">
        <f t="shared" si="0"/>
        <v>45444856.28747157</v>
      </c>
      <c r="Q12" s="2" t="b">
        <f>IF('Anagrafica Progetto'!$Q$84=1,R12,TRUE)</f>
        <v>0</v>
      </c>
      <c r="R12" s="2" t="b">
        <f>ISBLANK('Linee Intervento'!E12)</f>
        <v>0</v>
      </c>
    </row>
    <row r="13" spans="2:18" ht="15" customHeight="1" x14ac:dyDescent="0.2">
      <c r="B13" s="285" t="str">
        <f>IF('Linee Intervento'!E13="","",'Linee Intervento'!E13)</f>
        <v/>
      </c>
      <c r="C13" s="286"/>
      <c r="D13" s="286"/>
      <c r="E13" s="286"/>
      <c r="F13" s="65"/>
      <c r="G13" s="65"/>
      <c r="H13" s="65"/>
      <c r="I13" s="65"/>
      <c r="J13" s="65"/>
      <c r="K13" s="65"/>
      <c r="L13" s="65"/>
      <c r="M13" s="38" t="str">
        <f t="shared" si="0"/>
        <v/>
      </c>
      <c r="Q13" s="2" t="b">
        <f>IF('Anagrafica Progetto'!$Q$84=1,R13,TRUE)</f>
        <v>1</v>
      </c>
      <c r="R13" s="2" t="b">
        <f>ISBLANK('Linee Intervento'!E13)</f>
        <v>1</v>
      </c>
    </row>
    <row r="14" spans="2:18" ht="15" customHeight="1" x14ac:dyDescent="0.2">
      <c r="B14" s="285" t="str">
        <f>IF('Linee Intervento'!E14="","",'Linee Intervento'!E14)</f>
        <v/>
      </c>
      <c r="C14" s="286"/>
      <c r="D14" s="286"/>
      <c r="E14" s="286"/>
      <c r="F14" s="65"/>
      <c r="G14" s="65"/>
      <c r="H14" s="65"/>
      <c r="I14" s="65"/>
      <c r="J14" s="65"/>
      <c r="K14" s="65"/>
      <c r="L14" s="65"/>
      <c r="M14" s="38" t="str">
        <f t="shared" si="0"/>
        <v/>
      </c>
      <c r="Q14" s="2" t="b">
        <f>IF('Anagrafica Progetto'!$Q$84=1,R14,TRUE)</f>
        <v>1</v>
      </c>
      <c r="R14" s="2" t="b">
        <f>ISBLANK('Linee Intervento'!E14)</f>
        <v>1</v>
      </c>
    </row>
    <row r="15" spans="2:18" ht="15" customHeight="1" x14ac:dyDescent="0.2">
      <c r="B15" s="285" t="str">
        <f>IF('Linee Intervento'!E15="","",'Linee Intervento'!E15)</f>
        <v/>
      </c>
      <c r="C15" s="286"/>
      <c r="D15" s="286"/>
      <c r="E15" s="286"/>
      <c r="F15" s="65"/>
      <c r="G15" s="65"/>
      <c r="H15" s="65"/>
      <c r="I15" s="65"/>
      <c r="J15" s="65"/>
      <c r="K15" s="65"/>
      <c r="L15" s="65"/>
      <c r="M15" s="38" t="str">
        <f t="shared" si="0"/>
        <v/>
      </c>
      <c r="Q15" s="2" t="b">
        <f>IF('Anagrafica Progetto'!$Q$84=1,R15,TRUE)</f>
        <v>1</v>
      </c>
      <c r="R15" s="2" t="b">
        <f>ISBLANK('Linee Intervento'!E15)</f>
        <v>1</v>
      </c>
    </row>
    <row r="16" spans="2:18" ht="15" customHeight="1" x14ac:dyDescent="0.2">
      <c r="B16" s="285" t="str">
        <f>IF('Linee Intervento'!E16="","",'Linee Intervento'!E16)</f>
        <v/>
      </c>
      <c r="C16" s="286"/>
      <c r="D16" s="286"/>
      <c r="E16" s="286"/>
      <c r="F16" s="65"/>
      <c r="G16" s="65"/>
      <c r="H16" s="65"/>
      <c r="I16" s="65"/>
      <c r="J16" s="65"/>
      <c r="K16" s="65"/>
      <c r="L16" s="65"/>
      <c r="M16" s="38" t="str">
        <f t="shared" si="0"/>
        <v/>
      </c>
      <c r="Q16" s="2" t="b">
        <f>IF('Anagrafica Progetto'!$Q$84=1,R16,TRUE)</f>
        <v>1</v>
      </c>
      <c r="R16" s="2" t="b">
        <f>ISBLANK('Linee Intervento'!E16)</f>
        <v>1</v>
      </c>
    </row>
    <row r="17" spans="2:18" ht="15" customHeight="1" x14ac:dyDescent="0.2">
      <c r="B17" s="285" t="str">
        <f>IF('Linee Intervento'!E17="","",'Linee Intervento'!E17)</f>
        <v/>
      </c>
      <c r="C17" s="286"/>
      <c r="D17" s="286"/>
      <c r="E17" s="286"/>
      <c r="F17" s="65"/>
      <c r="G17" s="65"/>
      <c r="H17" s="65"/>
      <c r="I17" s="65"/>
      <c r="J17" s="65"/>
      <c r="K17" s="65"/>
      <c r="L17" s="65"/>
      <c r="M17" s="38" t="str">
        <f t="shared" si="0"/>
        <v/>
      </c>
      <c r="Q17" s="2" t="b">
        <f>IF('Anagrafica Progetto'!$Q$84=1,R17,TRUE)</f>
        <v>1</v>
      </c>
      <c r="R17" s="2" t="b">
        <f>ISBLANK('Linee Intervento'!E17)</f>
        <v>1</v>
      </c>
    </row>
    <row r="18" spans="2:18" ht="15" customHeight="1" x14ac:dyDescent="0.2">
      <c r="B18" s="285" t="str">
        <f>IF('Linee Intervento'!E18="","",'Linee Intervento'!E18)</f>
        <v/>
      </c>
      <c r="C18" s="286"/>
      <c r="D18" s="286"/>
      <c r="E18" s="286"/>
      <c r="F18" s="65"/>
      <c r="G18" s="65"/>
      <c r="H18" s="65"/>
      <c r="I18" s="65"/>
      <c r="J18" s="65"/>
      <c r="K18" s="65"/>
      <c r="L18" s="65"/>
      <c r="M18" s="38" t="str">
        <f t="shared" si="0"/>
        <v/>
      </c>
      <c r="Q18" s="2" t="b">
        <f>IF('Anagrafica Progetto'!$Q$84=1,R18,TRUE)</f>
        <v>1</v>
      </c>
      <c r="R18" s="2" t="b">
        <f>ISBLANK('Linee Intervento'!E18)</f>
        <v>1</v>
      </c>
    </row>
    <row r="19" spans="2:18" ht="15" customHeight="1" x14ac:dyDescent="0.2">
      <c r="B19" s="285" t="str">
        <f>IF('Linee Intervento'!E19="","",'Linee Intervento'!E19)</f>
        <v/>
      </c>
      <c r="C19" s="286"/>
      <c r="D19" s="286"/>
      <c r="E19" s="286"/>
      <c r="F19" s="65"/>
      <c r="G19" s="65"/>
      <c r="H19" s="65"/>
      <c r="I19" s="65"/>
      <c r="J19" s="65"/>
      <c r="K19" s="65"/>
      <c r="L19" s="65"/>
      <c r="M19" s="38" t="str">
        <f t="shared" si="0"/>
        <v/>
      </c>
      <c r="Q19" s="2" t="b">
        <f>IF('Anagrafica Progetto'!$Q$84=1,R19,TRUE)</f>
        <v>1</v>
      </c>
      <c r="R19" s="2" t="b">
        <f>ISBLANK('Linee Intervento'!E19)</f>
        <v>1</v>
      </c>
    </row>
    <row r="20" spans="2:18" ht="15" customHeight="1" x14ac:dyDescent="0.2">
      <c r="B20" s="285" t="str">
        <f>IF('Linee Intervento'!E20="","",'Linee Intervento'!E20)</f>
        <v/>
      </c>
      <c r="C20" s="286"/>
      <c r="D20" s="286"/>
      <c r="E20" s="286"/>
      <c r="F20" s="65"/>
      <c r="G20" s="65"/>
      <c r="H20" s="65"/>
      <c r="I20" s="65"/>
      <c r="J20" s="65"/>
      <c r="K20" s="65"/>
      <c r="L20" s="65"/>
      <c r="M20" s="38" t="str">
        <f t="shared" si="0"/>
        <v/>
      </c>
      <c r="Q20" s="2" t="b">
        <f>IF('Anagrafica Progetto'!$Q$84=1,R20,TRUE)</f>
        <v>1</v>
      </c>
      <c r="R20" s="2" t="b">
        <f>ISBLANK('Linee Intervento'!E20)</f>
        <v>1</v>
      </c>
    </row>
    <row r="21" spans="2:18" ht="15" customHeight="1" x14ac:dyDescent="0.2">
      <c r="B21" s="285" t="str">
        <f>IF('Linee Intervento'!E21="","",'Linee Intervento'!E21)</f>
        <v/>
      </c>
      <c r="C21" s="286"/>
      <c r="D21" s="286"/>
      <c r="E21" s="286"/>
      <c r="F21" s="65"/>
      <c r="G21" s="65"/>
      <c r="H21" s="65"/>
      <c r="I21" s="65"/>
      <c r="J21" s="65"/>
      <c r="K21" s="65"/>
      <c r="L21" s="65"/>
      <c r="M21" s="38" t="str">
        <f t="shared" si="0"/>
        <v/>
      </c>
      <c r="Q21" s="2" t="b">
        <f>IF('Anagrafica Progetto'!$Q$84=1,R21,TRUE)</f>
        <v>1</v>
      </c>
      <c r="R21" s="2" t="b">
        <f>ISBLANK('Linee Intervento'!E21)</f>
        <v>1</v>
      </c>
    </row>
    <row r="22" spans="2:18" ht="15" customHeight="1" x14ac:dyDescent="0.2">
      <c r="B22" s="285" t="str">
        <f>IF('Linee Intervento'!E22="","",'Linee Intervento'!E22)</f>
        <v/>
      </c>
      <c r="C22" s="286"/>
      <c r="D22" s="286"/>
      <c r="E22" s="286"/>
      <c r="F22" s="65"/>
      <c r="G22" s="65"/>
      <c r="H22" s="65"/>
      <c r="I22" s="65"/>
      <c r="J22" s="65"/>
      <c r="K22" s="65"/>
      <c r="L22" s="65"/>
      <c r="M22" s="38" t="str">
        <f t="shared" si="0"/>
        <v/>
      </c>
      <c r="Q22" s="2" t="b">
        <f>IF('Anagrafica Progetto'!$Q$84=1,R22,TRUE)</f>
        <v>1</v>
      </c>
      <c r="R22" s="2" t="b">
        <f>ISBLANK('Linee Intervento'!E22)</f>
        <v>1</v>
      </c>
    </row>
    <row r="23" spans="2:18" ht="15" customHeight="1" x14ac:dyDescent="0.2">
      <c r="B23" s="285" t="str">
        <f>IF('Linee Intervento'!E23="","",'Linee Intervento'!E23)</f>
        <v/>
      </c>
      <c r="C23" s="286"/>
      <c r="D23" s="286"/>
      <c r="E23" s="286"/>
      <c r="F23" s="65"/>
      <c r="G23" s="65"/>
      <c r="H23" s="65"/>
      <c r="I23" s="65"/>
      <c r="J23" s="65"/>
      <c r="K23" s="65"/>
      <c r="L23" s="65"/>
      <c r="M23" s="38" t="str">
        <f t="shared" si="0"/>
        <v/>
      </c>
      <c r="Q23" s="2" t="b">
        <f>IF('Anagrafica Progetto'!$Q$84=1,R23,TRUE)</f>
        <v>1</v>
      </c>
      <c r="R23" s="2" t="b">
        <f>ISBLANK('Linee Intervento'!E23)</f>
        <v>1</v>
      </c>
    </row>
    <row r="24" spans="2:18" ht="15" customHeight="1" x14ac:dyDescent="0.2">
      <c r="B24" s="285" t="str">
        <f>IF('Linee Intervento'!E24="","",'Linee Intervento'!E24)</f>
        <v/>
      </c>
      <c r="C24" s="286"/>
      <c r="D24" s="286"/>
      <c r="E24" s="286"/>
      <c r="F24" s="65"/>
      <c r="G24" s="65"/>
      <c r="H24" s="65"/>
      <c r="I24" s="65"/>
      <c r="J24" s="65"/>
      <c r="K24" s="65"/>
      <c r="L24" s="65"/>
      <c r="M24" s="38" t="str">
        <f t="shared" si="0"/>
        <v/>
      </c>
      <c r="Q24" s="2" t="b">
        <f>IF('Anagrafica Progetto'!$Q$84=1,R24,TRUE)</f>
        <v>1</v>
      </c>
      <c r="R24" s="2" t="b">
        <f>ISBLANK('Linee Intervento'!E24)</f>
        <v>1</v>
      </c>
    </row>
    <row r="25" spans="2:18" ht="15" customHeight="1" x14ac:dyDescent="0.2">
      <c r="B25" s="285" t="str">
        <f>IF('Linee Intervento'!E25="","",'Linee Intervento'!E25)</f>
        <v/>
      </c>
      <c r="C25" s="286"/>
      <c r="D25" s="286"/>
      <c r="E25" s="286"/>
      <c r="F25" s="65"/>
      <c r="G25" s="65"/>
      <c r="H25" s="65"/>
      <c r="I25" s="65"/>
      <c r="J25" s="65"/>
      <c r="K25" s="65"/>
      <c r="L25" s="65"/>
      <c r="M25" s="38" t="str">
        <f t="shared" si="0"/>
        <v/>
      </c>
      <c r="Q25" s="2" t="b">
        <f>IF('Anagrafica Progetto'!$Q$84=1,R25,TRUE)</f>
        <v>1</v>
      </c>
      <c r="R25" s="2" t="b">
        <f>ISBLANK('Linee Intervento'!E25)</f>
        <v>1</v>
      </c>
    </row>
    <row r="26" spans="2:18" ht="15" customHeight="1" x14ac:dyDescent="0.2">
      <c r="B26" s="285" t="str">
        <f>IF('Linee Intervento'!E26="","",'Linee Intervento'!E26)</f>
        <v/>
      </c>
      <c r="C26" s="286"/>
      <c r="D26" s="286"/>
      <c r="E26" s="286"/>
      <c r="F26" s="65"/>
      <c r="G26" s="65"/>
      <c r="H26" s="65"/>
      <c r="I26" s="65"/>
      <c r="J26" s="65"/>
      <c r="K26" s="65"/>
      <c r="L26" s="65"/>
      <c r="M26" s="38" t="str">
        <f t="shared" si="0"/>
        <v/>
      </c>
      <c r="Q26" s="2" t="b">
        <f>IF('Anagrafica Progetto'!$Q$84=1,R26,TRUE)</f>
        <v>1</v>
      </c>
      <c r="R26" s="2" t="b">
        <f>ISBLANK('Linee Intervento'!E26)</f>
        <v>1</v>
      </c>
    </row>
    <row r="27" spans="2:18" ht="15" customHeight="1" x14ac:dyDescent="0.2">
      <c r="B27" s="285" t="str">
        <f>IF('Linee Intervento'!E27="","",'Linee Intervento'!E27)</f>
        <v/>
      </c>
      <c r="C27" s="286"/>
      <c r="D27" s="286"/>
      <c r="E27" s="286"/>
      <c r="F27" s="65"/>
      <c r="G27" s="65"/>
      <c r="H27" s="65"/>
      <c r="I27" s="65"/>
      <c r="J27" s="65"/>
      <c r="K27" s="65"/>
      <c r="L27" s="65"/>
      <c r="M27" s="38" t="str">
        <f t="shared" si="0"/>
        <v/>
      </c>
      <c r="Q27" s="2" t="b">
        <f>IF('Anagrafica Progetto'!$Q$84=1,R27,TRUE)</f>
        <v>1</v>
      </c>
      <c r="R27" s="2" t="b">
        <f>ISBLANK('Linee Intervento'!E27)</f>
        <v>1</v>
      </c>
    </row>
    <row r="28" spans="2:18" ht="15" customHeight="1" x14ac:dyDescent="0.2">
      <c r="B28" s="285" t="str">
        <f>IF('Linee Intervento'!E28="","",'Linee Intervento'!E28)</f>
        <v/>
      </c>
      <c r="C28" s="286"/>
      <c r="D28" s="286"/>
      <c r="E28" s="286"/>
      <c r="F28" s="65"/>
      <c r="G28" s="65"/>
      <c r="H28" s="65"/>
      <c r="I28" s="65"/>
      <c r="J28" s="65"/>
      <c r="K28" s="65"/>
      <c r="L28" s="65"/>
      <c r="M28" s="38" t="str">
        <f t="shared" si="0"/>
        <v/>
      </c>
      <c r="Q28" s="2" t="b">
        <f>IF('Anagrafica Progetto'!$Q$84=1,R28,TRUE)</f>
        <v>1</v>
      </c>
      <c r="R28" s="2" t="b">
        <f>ISBLANK('Linee Intervento'!E28)</f>
        <v>1</v>
      </c>
    </row>
    <row r="29" spans="2:18" ht="15" customHeight="1" x14ac:dyDescent="0.2">
      <c r="B29" s="285" t="str">
        <f>IF('Linee Intervento'!E29="","",'Linee Intervento'!E29)</f>
        <v/>
      </c>
      <c r="C29" s="286"/>
      <c r="D29" s="286"/>
      <c r="E29" s="286"/>
      <c r="F29" s="65"/>
      <c r="G29" s="65"/>
      <c r="H29" s="65"/>
      <c r="I29" s="65"/>
      <c r="J29" s="65"/>
      <c r="K29" s="65"/>
      <c r="L29" s="65"/>
      <c r="M29" s="38" t="str">
        <f t="shared" si="0"/>
        <v/>
      </c>
      <c r="Q29" s="2" t="b">
        <f>IF('Anagrafica Progetto'!$Q$84=1,R29,TRUE)</f>
        <v>1</v>
      </c>
      <c r="R29" s="2" t="b">
        <f>ISBLANK('Linee Intervento'!E29)</f>
        <v>1</v>
      </c>
    </row>
    <row r="30" spans="2:18" ht="15" customHeight="1" x14ac:dyDescent="0.2">
      <c r="B30" s="285" t="str">
        <f>IF('Linee Intervento'!E30="","",'Linee Intervento'!E30)</f>
        <v/>
      </c>
      <c r="C30" s="286"/>
      <c r="D30" s="286"/>
      <c r="E30" s="286"/>
      <c r="F30" s="65"/>
      <c r="G30" s="65"/>
      <c r="H30" s="65"/>
      <c r="I30" s="65"/>
      <c r="J30" s="65"/>
      <c r="K30" s="65"/>
      <c r="L30" s="65"/>
      <c r="M30" s="38" t="str">
        <f t="shared" si="0"/>
        <v/>
      </c>
      <c r="Q30" s="2" t="b">
        <f>IF('Anagrafica Progetto'!$Q$84=1,R30,TRUE)</f>
        <v>1</v>
      </c>
      <c r="R30" s="2" t="b">
        <f>ISBLANK('Linee Intervento'!E30)</f>
        <v>1</v>
      </c>
    </row>
    <row r="31" spans="2:18" ht="15" customHeight="1" x14ac:dyDescent="0.2">
      <c r="B31" s="285" t="str">
        <f>IF('Linee Intervento'!E31="","",'Linee Intervento'!E31)</f>
        <v/>
      </c>
      <c r="C31" s="286"/>
      <c r="D31" s="286"/>
      <c r="E31" s="286"/>
      <c r="F31" s="65"/>
      <c r="G31" s="65"/>
      <c r="H31" s="65"/>
      <c r="I31" s="65"/>
      <c r="J31" s="65"/>
      <c r="K31" s="65"/>
      <c r="L31" s="65"/>
      <c r="M31" s="38" t="str">
        <f t="shared" si="0"/>
        <v/>
      </c>
      <c r="Q31" s="2" t="b">
        <f>IF('Anagrafica Progetto'!$Q$84=1,R31,TRUE)</f>
        <v>1</v>
      </c>
      <c r="R31" s="2" t="b">
        <f>ISBLANK('Linee Intervento'!E31)</f>
        <v>1</v>
      </c>
    </row>
    <row r="32" spans="2:18" ht="15" customHeight="1" x14ac:dyDescent="0.2">
      <c r="B32" s="285" t="str">
        <f>IF('Linee Intervento'!E32="","",'Linee Intervento'!E32)</f>
        <v/>
      </c>
      <c r="C32" s="286"/>
      <c r="D32" s="286"/>
      <c r="E32" s="286"/>
      <c r="F32" s="65"/>
      <c r="G32" s="65"/>
      <c r="H32" s="65"/>
      <c r="I32" s="65"/>
      <c r="J32" s="65"/>
      <c r="K32" s="65"/>
      <c r="L32" s="65"/>
      <c r="M32" s="38" t="str">
        <f t="shared" si="0"/>
        <v/>
      </c>
      <c r="Q32" s="2" t="b">
        <f>IF('Anagrafica Progetto'!$Q$84=1,R32,TRUE)</f>
        <v>1</v>
      </c>
      <c r="R32" s="2" t="b">
        <f>ISBLANK('Linee Intervento'!E32)</f>
        <v>1</v>
      </c>
    </row>
    <row r="33" spans="2:18" ht="15" customHeight="1" x14ac:dyDescent="0.2">
      <c r="B33" s="285" t="str">
        <f>IF('Linee Intervento'!E33="","",'Linee Intervento'!E33)</f>
        <v/>
      </c>
      <c r="C33" s="286"/>
      <c r="D33" s="286"/>
      <c r="E33" s="286"/>
      <c r="F33" s="65"/>
      <c r="G33" s="65"/>
      <c r="H33" s="65"/>
      <c r="I33" s="65"/>
      <c r="J33" s="65"/>
      <c r="K33" s="65"/>
      <c r="L33" s="65"/>
      <c r="M33" s="38" t="str">
        <f t="shared" si="0"/>
        <v/>
      </c>
      <c r="Q33" s="2" t="b">
        <f>IF('Anagrafica Progetto'!$Q$84=1,R33,TRUE)</f>
        <v>1</v>
      </c>
      <c r="R33" s="2" t="b">
        <f>ISBLANK('Linee Intervento'!E33)</f>
        <v>1</v>
      </c>
    </row>
    <row r="34" spans="2:18" ht="7.5" customHeight="1" x14ac:dyDescent="0.2">
      <c r="Q34" s="2" t="b">
        <f>IF('Anagrafica Progetto'!$Q$84=1,FALSE,TRUE)</f>
        <v>0</v>
      </c>
    </row>
    <row r="35" spans="2:18" ht="15" customHeight="1" x14ac:dyDescent="0.2">
      <c r="B35" s="225" t="s">
        <v>338</v>
      </c>
      <c r="C35" s="226"/>
      <c r="D35" s="226"/>
      <c r="E35" s="226"/>
      <c r="F35" s="38" t="str">
        <f>IF(SUM(F9:F33)=0,"",SUM(F9:F33))</f>
        <v/>
      </c>
      <c r="G35" s="38">
        <f t="shared" ref="G35:L35" si="1">IF(SUM(G9:G33)=0,"",SUM(G9:G33))</f>
        <v>20440669.537888099</v>
      </c>
      <c r="H35" s="38">
        <f t="shared" si="1"/>
        <v>14196211.109344538</v>
      </c>
      <c r="I35" s="38">
        <f t="shared" si="1"/>
        <v>5094747.0624082386</v>
      </c>
      <c r="J35" s="38">
        <f t="shared" si="1"/>
        <v>4566336.2911280151</v>
      </c>
      <c r="K35" s="38">
        <f t="shared" si="1"/>
        <v>3619597.8703510589</v>
      </c>
      <c r="L35" s="38">
        <f t="shared" si="1"/>
        <v>2031857.0384039031</v>
      </c>
      <c r="M35" s="38">
        <f t="shared" si="0"/>
        <v>49949418.90952386</v>
      </c>
      <c r="Q35" s="2" t="b">
        <f>IF('Anagrafica Progetto'!$Q$84=1,FALSE,TRUE)</f>
        <v>0</v>
      </c>
    </row>
    <row r="36" spans="2:18" ht="15" customHeight="1" x14ac:dyDescent="0.2">
      <c r="Q36" s="2" t="b">
        <f>IF(AND('Anagrafica Progetto'!$Q$84=2,'Anagrafica Progetto'!$Q$89),FALSE,TRUE)</f>
        <v>1</v>
      </c>
    </row>
    <row r="37" spans="2:18" ht="15" customHeight="1" x14ac:dyDescent="0.2">
      <c r="Q37" s="2" t="b">
        <f>IF(AND('Anagrafica Progetto'!$Q$84=2,'Anagrafica Progetto'!$Q$89),FALSE,TRUE)</f>
        <v>1</v>
      </c>
    </row>
    <row r="38" spans="2:18" ht="30" customHeight="1" x14ac:dyDescent="0.2">
      <c r="B38" s="177" t="s">
        <v>438</v>
      </c>
      <c r="C38" s="177"/>
      <c r="D38" s="177"/>
      <c r="E38" s="177"/>
      <c r="F38" s="177"/>
      <c r="G38" s="177"/>
      <c r="H38" s="177"/>
      <c r="I38" s="177"/>
      <c r="J38" s="177"/>
      <c r="K38" s="177"/>
      <c r="L38" s="177"/>
      <c r="M38" s="177"/>
      <c r="Q38" s="2" t="b">
        <f>IF(AND('Anagrafica Progetto'!$Q$84=2,'Anagrafica Progetto'!$Q$89),FALSE,TRUE)</f>
        <v>1</v>
      </c>
    </row>
    <row r="39" spans="2:18" ht="15" customHeight="1" x14ac:dyDescent="0.2">
      <c r="B39" s="237"/>
      <c r="C39" s="284"/>
      <c r="D39" s="284"/>
      <c r="E39" s="284"/>
      <c r="F39" s="56">
        <v>2017</v>
      </c>
      <c r="G39" s="56">
        <v>2018</v>
      </c>
      <c r="H39" s="56">
        <v>2019</v>
      </c>
      <c r="I39" s="56">
        <v>2020</v>
      </c>
      <c r="J39" s="56">
        <v>2021</v>
      </c>
      <c r="K39" s="56">
        <v>2022</v>
      </c>
      <c r="L39" s="56">
        <v>2023</v>
      </c>
      <c r="M39" s="56" t="s">
        <v>518</v>
      </c>
      <c r="Q39" s="2" t="b">
        <f>IF(AND('Anagrafica Progetto'!$Q$84=2,'Anagrafica Progetto'!$Q$89),FALSE,TRUE)</f>
        <v>1</v>
      </c>
    </row>
    <row r="40" spans="2:18" ht="15" customHeight="1" x14ac:dyDescent="0.2">
      <c r="B40" s="225" t="str">
        <f>IF('Linee Intervento'!E9="","",'Linee Intervento'!E9)</f>
        <v xml:space="preserve">Direzione e Coordinamento </v>
      </c>
      <c r="C40" s="226"/>
      <c r="D40" s="226"/>
      <c r="E40" s="226"/>
      <c r="F40" s="65"/>
      <c r="G40" s="65"/>
      <c r="H40" s="65"/>
      <c r="I40" s="65"/>
      <c r="J40" s="65"/>
      <c r="K40" s="65"/>
      <c r="L40" s="65"/>
      <c r="M40" s="38" t="str">
        <f>IF(SUM(F40:L40)=0,"",SUM(F40:L40))</f>
        <v/>
      </c>
      <c r="Q40" s="2" t="b">
        <f>IF(AND('Anagrafica Progetto'!$Q$84=2,'Anagrafica Progetto'!$Q$89),R40,TRUE)</f>
        <v>1</v>
      </c>
      <c r="R40" s="2" t="b">
        <f>ISBLANK('Linee Intervento'!E9)</f>
        <v>0</v>
      </c>
    </row>
    <row r="41" spans="2:18" ht="15" customHeight="1" x14ac:dyDescent="0.2">
      <c r="B41" s="225" t="str">
        <f>IF('Linee Intervento'!E10="","",'Linee Intervento'!E10)</f>
        <v>Comunicazione / Disseminazione</v>
      </c>
      <c r="C41" s="226"/>
      <c r="D41" s="226"/>
      <c r="E41" s="226"/>
      <c r="F41" s="65"/>
      <c r="G41" s="65"/>
      <c r="H41" s="65"/>
      <c r="I41" s="65"/>
      <c r="J41" s="65"/>
      <c r="K41" s="65"/>
      <c r="L41" s="65"/>
      <c r="M41" s="38" t="str">
        <f t="shared" ref="M41:M66" si="2">IF(SUM(F41:L41)=0,"",SUM(F41:L41))</f>
        <v/>
      </c>
      <c r="Q41" s="2" t="b">
        <f>IF(AND('Anagrafica Progetto'!$Q$84=2,'Anagrafica Progetto'!$Q$89),R41,TRUE)</f>
        <v>1</v>
      </c>
      <c r="R41" s="2" t="b">
        <f>ISBLANK('Linee Intervento'!E10)</f>
        <v>0</v>
      </c>
    </row>
    <row r="42" spans="2:18" ht="15" customHeight="1" x14ac:dyDescent="0.2">
      <c r="B42" s="225" t="str">
        <f>IF('Linee Intervento'!E11="","",'Linee Intervento'!E11)</f>
        <v>Monitoraggio e Valutazione</v>
      </c>
      <c r="C42" s="226"/>
      <c r="D42" s="226"/>
      <c r="E42" s="226"/>
      <c r="F42" s="65"/>
      <c r="G42" s="65"/>
      <c r="H42" s="65"/>
      <c r="I42" s="65"/>
      <c r="J42" s="65"/>
      <c r="K42" s="65"/>
      <c r="L42" s="65"/>
      <c r="M42" s="38" t="str">
        <f t="shared" si="2"/>
        <v/>
      </c>
      <c r="Q42" s="2" t="b">
        <f>IF(AND('Anagrafica Progetto'!$Q$84=2,'Anagrafica Progetto'!$Q$89),R42,TRUE)</f>
        <v>1</v>
      </c>
      <c r="R42" s="2" t="b">
        <f>ISBLANK('Linee Intervento'!E11)</f>
        <v>0</v>
      </c>
    </row>
    <row r="43" spans="2:18" ht="15" customHeight="1" x14ac:dyDescent="0.2">
      <c r="B43" s="225" t="str">
        <f>IF('Linee Intervento'!E12="","",'Linee Intervento'!E12)</f>
        <v>Abilitare i servizi attraverso lo sviluppo del sistema informativo Cloudify NoiPA</v>
      </c>
      <c r="C43" s="226"/>
      <c r="D43" s="226"/>
      <c r="E43" s="226"/>
      <c r="F43" s="65"/>
      <c r="G43" s="65"/>
      <c r="H43" s="65"/>
      <c r="I43" s="65"/>
      <c r="J43" s="65"/>
      <c r="K43" s="65"/>
      <c r="L43" s="65"/>
      <c r="M43" s="38" t="str">
        <f t="shared" si="2"/>
        <v/>
      </c>
      <c r="Q43" s="2" t="b">
        <f>IF(AND('Anagrafica Progetto'!$Q$84=2,'Anagrafica Progetto'!$Q$89),R43,TRUE)</f>
        <v>1</v>
      </c>
      <c r="R43" s="2" t="b">
        <f>ISBLANK('Linee Intervento'!E12)</f>
        <v>0</v>
      </c>
    </row>
    <row r="44" spans="2:18" ht="15" customHeight="1" x14ac:dyDescent="0.2">
      <c r="B44" s="225" t="str">
        <f>IF('Linee Intervento'!E13="","",'Linee Intervento'!E13)</f>
        <v/>
      </c>
      <c r="C44" s="226"/>
      <c r="D44" s="226"/>
      <c r="E44" s="226"/>
      <c r="F44" s="65"/>
      <c r="G44" s="65"/>
      <c r="H44" s="65"/>
      <c r="I44" s="65"/>
      <c r="J44" s="65"/>
      <c r="K44" s="65"/>
      <c r="L44" s="65"/>
      <c r="M44" s="38" t="str">
        <f t="shared" si="2"/>
        <v/>
      </c>
      <c r="Q44" s="2" t="b">
        <f>IF(AND('Anagrafica Progetto'!$Q$84=2,'Anagrafica Progetto'!$Q$89),R44,TRUE)</f>
        <v>1</v>
      </c>
      <c r="R44" s="2" t="b">
        <f>ISBLANK('Linee Intervento'!E13)</f>
        <v>1</v>
      </c>
    </row>
    <row r="45" spans="2:18" ht="15" customHeight="1" x14ac:dyDescent="0.2">
      <c r="B45" s="225" t="str">
        <f>IF('Linee Intervento'!E14="","",'Linee Intervento'!E14)</f>
        <v/>
      </c>
      <c r="C45" s="226"/>
      <c r="D45" s="226"/>
      <c r="E45" s="226"/>
      <c r="F45" s="65"/>
      <c r="G45" s="65"/>
      <c r="H45" s="65"/>
      <c r="I45" s="65"/>
      <c r="J45" s="65"/>
      <c r="K45" s="65"/>
      <c r="L45" s="65"/>
      <c r="M45" s="38" t="str">
        <f t="shared" si="2"/>
        <v/>
      </c>
      <c r="Q45" s="2" t="b">
        <f>IF(AND('Anagrafica Progetto'!$Q$84=2,'Anagrafica Progetto'!$Q$89),R45,TRUE)</f>
        <v>1</v>
      </c>
      <c r="R45" s="2" t="b">
        <f>ISBLANK('Linee Intervento'!E14)</f>
        <v>1</v>
      </c>
    </row>
    <row r="46" spans="2:18" ht="15" customHeight="1" x14ac:dyDescent="0.2">
      <c r="B46" s="225" t="str">
        <f>IF('Linee Intervento'!E15="","",'Linee Intervento'!E15)</f>
        <v/>
      </c>
      <c r="C46" s="226"/>
      <c r="D46" s="226"/>
      <c r="E46" s="226"/>
      <c r="F46" s="65"/>
      <c r="G46" s="65"/>
      <c r="H46" s="65"/>
      <c r="I46" s="65"/>
      <c r="J46" s="65"/>
      <c r="K46" s="65"/>
      <c r="L46" s="65"/>
      <c r="M46" s="38" t="str">
        <f t="shared" si="2"/>
        <v/>
      </c>
      <c r="Q46" s="2" t="b">
        <f>IF(AND('Anagrafica Progetto'!$Q$84=2,'Anagrafica Progetto'!$Q$89),R46,TRUE)</f>
        <v>1</v>
      </c>
      <c r="R46" s="2" t="b">
        <f>ISBLANK('Linee Intervento'!E15)</f>
        <v>1</v>
      </c>
    </row>
    <row r="47" spans="2:18" ht="15" customHeight="1" x14ac:dyDescent="0.2">
      <c r="B47" s="225" t="str">
        <f>IF('Linee Intervento'!E16="","",'Linee Intervento'!E16)</f>
        <v/>
      </c>
      <c r="C47" s="226"/>
      <c r="D47" s="226"/>
      <c r="E47" s="226"/>
      <c r="F47" s="65"/>
      <c r="G47" s="65"/>
      <c r="H47" s="65"/>
      <c r="I47" s="65"/>
      <c r="J47" s="65"/>
      <c r="K47" s="65"/>
      <c r="L47" s="65"/>
      <c r="M47" s="38" t="str">
        <f t="shared" si="2"/>
        <v/>
      </c>
      <c r="Q47" s="2" t="b">
        <f>IF(AND('Anagrafica Progetto'!$Q$84=2,'Anagrafica Progetto'!$Q$89),R47,TRUE)</f>
        <v>1</v>
      </c>
      <c r="R47" s="2" t="b">
        <f>ISBLANK('Linee Intervento'!E16)</f>
        <v>1</v>
      </c>
    </row>
    <row r="48" spans="2:18" ht="15" customHeight="1" x14ac:dyDescent="0.2">
      <c r="B48" s="225" t="str">
        <f>IF('Linee Intervento'!E17="","",'Linee Intervento'!E17)</f>
        <v/>
      </c>
      <c r="C48" s="226"/>
      <c r="D48" s="226"/>
      <c r="E48" s="226"/>
      <c r="F48" s="65"/>
      <c r="G48" s="65"/>
      <c r="H48" s="65"/>
      <c r="I48" s="65"/>
      <c r="J48" s="65"/>
      <c r="K48" s="65"/>
      <c r="L48" s="65"/>
      <c r="M48" s="38" t="str">
        <f t="shared" si="2"/>
        <v/>
      </c>
      <c r="Q48" s="2" t="b">
        <f>IF(AND('Anagrafica Progetto'!$Q$84=2,'Anagrafica Progetto'!$Q$89),R48,TRUE)</f>
        <v>1</v>
      </c>
      <c r="R48" s="2" t="b">
        <f>ISBLANK('Linee Intervento'!E17)</f>
        <v>1</v>
      </c>
    </row>
    <row r="49" spans="2:18" ht="15" customHeight="1" x14ac:dyDescent="0.2">
      <c r="B49" s="225" t="str">
        <f>IF('Linee Intervento'!E18="","",'Linee Intervento'!E18)</f>
        <v/>
      </c>
      <c r="C49" s="226"/>
      <c r="D49" s="226"/>
      <c r="E49" s="226"/>
      <c r="F49" s="65"/>
      <c r="G49" s="65"/>
      <c r="H49" s="65"/>
      <c r="I49" s="65"/>
      <c r="J49" s="65"/>
      <c r="K49" s="65"/>
      <c r="L49" s="65"/>
      <c r="M49" s="38" t="str">
        <f t="shared" si="2"/>
        <v/>
      </c>
      <c r="Q49" s="2" t="b">
        <f>IF(AND('Anagrafica Progetto'!$Q$84=2,'Anagrafica Progetto'!$Q$89),R49,TRUE)</f>
        <v>1</v>
      </c>
      <c r="R49" s="2" t="b">
        <f>ISBLANK('Linee Intervento'!E18)</f>
        <v>1</v>
      </c>
    </row>
    <row r="50" spans="2:18" ht="15" customHeight="1" x14ac:dyDescent="0.2">
      <c r="B50" s="225" t="str">
        <f>IF('Linee Intervento'!E19="","",'Linee Intervento'!E19)</f>
        <v/>
      </c>
      <c r="C50" s="226"/>
      <c r="D50" s="226"/>
      <c r="E50" s="226"/>
      <c r="F50" s="65"/>
      <c r="G50" s="65"/>
      <c r="H50" s="65"/>
      <c r="I50" s="65"/>
      <c r="J50" s="65"/>
      <c r="K50" s="65"/>
      <c r="L50" s="65"/>
      <c r="M50" s="38" t="str">
        <f t="shared" si="2"/>
        <v/>
      </c>
      <c r="Q50" s="2" t="b">
        <f>IF(AND('Anagrafica Progetto'!$Q$84=2,'Anagrafica Progetto'!$Q$89),R50,TRUE)</f>
        <v>1</v>
      </c>
      <c r="R50" s="2" t="b">
        <f>ISBLANK('Linee Intervento'!E19)</f>
        <v>1</v>
      </c>
    </row>
    <row r="51" spans="2:18" ht="15" customHeight="1" x14ac:dyDescent="0.2">
      <c r="B51" s="225" t="str">
        <f>IF('Linee Intervento'!E20="","",'Linee Intervento'!E20)</f>
        <v/>
      </c>
      <c r="C51" s="226"/>
      <c r="D51" s="226"/>
      <c r="E51" s="226"/>
      <c r="F51" s="65"/>
      <c r="G51" s="65"/>
      <c r="H51" s="65"/>
      <c r="I51" s="65"/>
      <c r="J51" s="65"/>
      <c r="K51" s="65"/>
      <c r="L51" s="65"/>
      <c r="M51" s="38" t="str">
        <f t="shared" si="2"/>
        <v/>
      </c>
      <c r="Q51" s="2" t="b">
        <f>IF(AND('Anagrafica Progetto'!$Q$84=2,'Anagrafica Progetto'!$Q$89),R51,TRUE)</f>
        <v>1</v>
      </c>
      <c r="R51" s="2" t="b">
        <f>ISBLANK('Linee Intervento'!E20)</f>
        <v>1</v>
      </c>
    </row>
    <row r="52" spans="2:18" ht="15" customHeight="1" x14ac:dyDescent="0.2">
      <c r="B52" s="225" t="str">
        <f>IF('Linee Intervento'!E21="","",'Linee Intervento'!E21)</f>
        <v/>
      </c>
      <c r="C52" s="226"/>
      <c r="D52" s="226"/>
      <c r="E52" s="226"/>
      <c r="F52" s="65"/>
      <c r="G52" s="65"/>
      <c r="H52" s="65"/>
      <c r="I52" s="65"/>
      <c r="J52" s="65"/>
      <c r="K52" s="65"/>
      <c r="L52" s="65"/>
      <c r="M52" s="38" t="str">
        <f t="shared" si="2"/>
        <v/>
      </c>
      <c r="Q52" s="2" t="b">
        <f>IF(AND('Anagrafica Progetto'!$Q$84=2,'Anagrafica Progetto'!$Q$89),R52,TRUE)</f>
        <v>1</v>
      </c>
      <c r="R52" s="2" t="b">
        <f>ISBLANK('Linee Intervento'!E21)</f>
        <v>1</v>
      </c>
    </row>
    <row r="53" spans="2:18" ht="15" customHeight="1" x14ac:dyDescent="0.2">
      <c r="B53" s="225" t="str">
        <f>IF('Linee Intervento'!E22="","",'Linee Intervento'!E22)</f>
        <v/>
      </c>
      <c r="C53" s="226"/>
      <c r="D53" s="226"/>
      <c r="E53" s="226"/>
      <c r="F53" s="65"/>
      <c r="G53" s="65"/>
      <c r="H53" s="65"/>
      <c r="I53" s="65"/>
      <c r="J53" s="65"/>
      <c r="K53" s="65"/>
      <c r="L53" s="65"/>
      <c r="M53" s="38" t="str">
        <f t="shared" si="2"/>
        <v/>
      </c>
      <c r="Q53" s="2" t="b">
        <f>IF(AND('Anagrafica Progetto'!$Q$84=2,'Anagrafica Progetto'!$Q$89),R53,TRUE)</f>
        <v>1</v>
      </c>
      <c r="R53" s="2" t="b">
        <f>ISBLANK('Linee Intervento'!E22)</f>
        <v>1</v>
      </c>
    </row>
    <row r="54" spans="2:18" ht="15" customHeight="1" x14ac:dyDescent="0.2">
      <c r="B54" s="225" t="str">
        <f>IF('Linee Intervento'!E23="","",'Linee Intervento'!E23)</f>
        <v/>
      </c>
      <c r="C54" s="226"/>
      <c r="D54" s="226"/>
      <c r="E54" s="226"/>
      <c r="F54" s="65"/>
      <c r="G54" s="65"/>
      <c r="H54" s="65"/>
      <c r="I54" s="65"/>
      <c r="J54" s="65"/>
      <c r="K54" s="65"/>
      <c r="L54" s="65"/>
      <c r="M54" s="38" t="str">
        <f t="shared" si="2"/>
        <v/>
      </c>
      <c r="Q54" s="2" t="b">
        <f>IF(AND('Anagrafica Progetto'!$Q$84=2,'Anagrafica Progetto'!$Q$89),R54,TRUE)</f>
        <v>1</v>
      </c>
      <c r="R54" s="2" t="b">
        <f>ISBLANK('Linee Intervento'!E23)</f>
        <v>1</v>
      </c>
    </row>
    <row r="55" spans="2:18" ht="15" customHeight="1" x14ac:dyDescent="0.2">
      <c r="B55" s="225" t="str">
        <f>IF('Linee Intervento'!E24="","",'Linee Intervento'!E24)</f>
        <v/>
      </c>
      <c r="C55" s="226"/>
      <c r="D55" s="226"/>
      <c r="E55" s="226"/>
      <c r="F55" s="65"/>
      <c r="G55" s="65"/>
      <c r="H55" s="65"/>
      <c r="I55" s="65"/>
      <c r="J55" s="65"/>
      <c r="K55" s="65"/>
      <c r="L55" s="65"/>
      <c r="M55" s="38" t="str">
        <f t="shared" si="2"/>
        <v/>
      </c>
      <c r="Q55" s="2" t="b">
        <f>IF(AND('Anagrafica Progetto'!$Q$84=2,'Anagrafica Progetto'!$Q$89),R55,TRUE)</f>
        <v>1</v>
      </c>
      <c r="R55" s="2" t="b">
        <f>ISBLANK('Linee Intervento'!E24)</f>
        <v>1</v>
      </c>
    </row>
    <row r="56" spans="2:18" ht="15" customHeight="1" x14ac:dyDescent="0.2">
      <c r="B56" s="225" t="str">
        <f>IF('Linee Intervento'!E25="","",'Linee Intervento'!E25)</f>
        <v/>
      </c>
      <c r="C56" s="226"/>
      <c r="D56" s="226"/>
      <c r="E56" s="226"/>
      <c r="F56" s="65"/>
      <c r="G56" s="65"/>
      <c r="H56" s="65"/>
      <c r="I56" s="65"/>
      <c r="J56" s="65"/>
      <c r="K56" s="65"/>
      <c r="L56" s="65"/>
      <c r="M56" s="38" t="str">
        <f t="shared" si="2"/>
        <v/>
      </c>
      <c r="Q56" s="2" t="b">
        <f>IF(AND('Anagrafica Progetto'!$Q$84=2,'Anagrafica Progetto'!$Q$89),R56,TRUE)</f>
        <v>1</v>
      </c>
      <c r="R56" s="2" t="b">
        <f>ISBLANK('Linee Intervento'!E25)</f>
        <v>1</v>
      </c>
    </row>
    <row r="57" spans="2:18" ht="15" customHeight="1" x14ac:dyDescent="0.2">
      <c r="B57" s="225" t="str">
        <f>IF('Linee Intervento'!E26="","",'Linee Intervento'!E26)</f>
        <v/>
      </c>
      <c r="C57" s="226"/>
      <c r="D57" s="226"/>
      <c r="E57" s="226"/>
      <c r="F57" s="65"/>
      <c r="G57" s="65"/>
      <c r="H57" s="65"/>
      <c r="I57" s="65"/>
      <c r="J57" s="65"/>
      <c r="K57" s="65"/>
      <c r="L57" s="65"/>
      <c r="M57" s="38" t="str">
        <f t="shared" si="2"/>
        <v/>
      </c>
      <c r="Q57" s="2" t="b">
        <f>IF(AND('Anagrafica Progetto'!$Q$84=2,'Anagrafica Progetto'!$Q$89),R57,TRUE)</f>
        <v>1</v>
      </c>
      <c r="R57" s="2" t="b">
        <f>ISBLANK('Linee Intervento'!E26)</f>
        <v>1</v>
      </c>
    </row>
    <row r="58" spans="2:18" ht="15" customHeight="1" x14ac:dyDescent="0.2">
      <c r="B58" s="225" t="str">
        <f>IF('Linee Intervento'!E27="","",'Linee Intervento'!E27)</f>
        <v/>
      </c>
      <c r="C58" s="226"/>
      <c r="D58" s="226"/>
      <c r="E58" s="226"/>
      <c r="F58" s="65"/>
      <c r="G58" s="65"/>
      <c r="H58" s="65"/>
      <c r="I58" s="65"/>
      <c r="J58" s="65"/>
      <c r="K58" s="65"/>
      <c r="L58" s="65"/>
      <c r="M58" s="38" t="str">
        <f t="shared" si="2"/>
        <v/>
      </c>
      <c r="Q58" s="2" t="b">
        <f>IF(AND('Anagrafica Progetto'!$Q$84=2,'Anagrafica Progetto'!$Q$89),R58,TRUE)</f>
        <v>1</v>
      </c>
      <c r="R58" s="2" t="b">
        <f>ISBLANK('Linee Intervento'!E27)</f>
        <v>1</v>
      </c>
    </row>
    <row r="59" spans="2:18" ht="15" customHeight="1" x14ac:dyDescent="0.2">
      <c r="B59" s="225" t="str">
        <f>IF('Linee Intervento'!E28="","",'Linee Intervento'!E28)</f>
        <v/>
      </c>
      <c r="C59" s="226"/>
      <c r="D59" s="226"/>
      <c r="E59" s="226"/>
      <c r="F59" s="65"/>
      <c r="G59" s="65"/>
      <c r="H59" s="65"/>
      <c r="I59" s="65"/>
      <c r="J59" s="65"/>
      <c r="K59" s="65"/>
      <c r="L59" s="65"/>
      <c r="M59" s="38" t="str">
        <f t="shared" si="2"/>
        <v/>
      </c>
      <c r="Q59" s="2" t="b">
        <f>IF(AND('Anagrafica Progetto'!$Q$84=2,'Anagrafica Progetto'!$Q$89),R59,TRUE)</f>
        <v>1</v>
      </c>
      <c r="R59" s="2" t="b">
        <f>ISBLANK('Linee Intervento'!E28)</f>
        <v>1</v>
      </c>
    </row>
    <row r="60" spans="2:18" ht="15" customHeight="1" x14ac:dyDescent="0.2">
      <c r="B60" s="225" t="str">
        <f>IF('Linee Intervento'!E29="","",'Linee Intervento'!E29)</f>
        <v/>
      </c>
      <c r="C60" s="226"/>
      <c r="D60" s="226"/>
      <c r="E60" s="226"/>
      <c r="F60" s="65"/>
      <c r="G60" s="65"/>
      <c r="H60" s="65"/>
      <c r="I60" s="65"/>
      <c r="J60" s="65"/>
      <c r="K60" s="65"/>
      <c r="L60" s="65"/>
      <c r="M60" s="38" t="str">
        <f t="shared" si="2"/>
        <v/>
      </c>
      <c r="Q60" s="2" t="b">
        <f>IF(AND('Anagrafica Progetto'!$Q$84=2,'Anagrafica Progetto'!$Q$89),R60,TRUE)</f>
        <v>1</v>
      </c>
      <c r="R60" s="2" t="b">
        <f>ISBLANK('Linee Intervento'!E29)</f>
        <v>1</v>
      </c>
    </row>
    <row r="61" spans="2:18" ht="15" customHeight="1" x14ac:dyDescent="0.2">
      <c r="B61" s="225" t="str">
        <f>IF('Linee Intervento'!E30="","",'Linee Intervento'!E30)</f>
        <v/>
      </c>
      <c r="C61" s="226"/>
      <c r="D61" s="226"/>
      <c r="E61" s="226"/>
      <c r="F61" s="65"/>
      <c r="G61" s="65"/>
      <c r="H61" s="65"/>
      <c r="I61" s="65"/>
      <c r="J61" s="65"/>
      <c r="K61" s="65"/>
      <c r="L61" s="65"/>
      <c r="M61" s="38" t="str">
        <f t="shared" si="2"/>
        <v/>
      </c>
      <c r="Q61" s="2" t="b">
        <f>IF(AND('Anagrafica Progetto'!$Q$84=2,'Anagrafica Progetto'!$Q$89),R61,TRUE)</f>
        <v>1</v>
      </c>
      <c r="R61" s="2" t="b">
        <f>ISBLANK('Linee Intervento'!E30)</f>
        <v>1</v>
      </c>
    </row>
    <row r="62" spans="2:18" ht="15" customHeight="1" x14ac:dyDescent="0.2">
      <c r="B62" s="225" t="str">
        <f>IF('Linee Intervento'!E31="","",'Linee Intervento'!E31)</f>
        <v/>
      </c>
      <c r="C62" s="226"/>
      <c r="D62" s="226"/>
      <c r="E62" s="226"/>
      <c r="F62" s="65"/>
      <c r="G62" s="65"/>
      <c r="H62" s="65"/>
      <c r="I62" s="65"/>
      <c r="J62" s="65"/>
      <c r="K62" s="65"/>
      <c r="L62" s="65"/>
      <c r="M62" s="38" t="str">
        <f t="shared" si="2"/>
        <v/>
      </c>
      <c r="Q62" s="2" t="b">
        <f>IF(AND('Anagrafica Progetto'!$Q$84=2,'Anagrafica Progetto'!$Q$89),R62,TRUE)</f>
        <v>1</v>
      </c>
      <c r="R62" s="2" t="b">
        <f>ISBLANK('Linee Intervento'!E31)</f>
        <v>1</v>
      </c>
    </row>
    <row r="63" spans="2:18" ht="15" customHeight="1" x14ac:dyDescent="0.2">
      <c r="B63" s="225" t="str">
        <f>IF('Linee Intervento'!E32="","",'Linee Intervento'!E32)</f>
        <v/>
      </c>
      <c r="C63" s="226"/>
      <c r="D63" s="226"/>
      <c r="E63" s="226"/>
      <c r="F63" s="65"/>
      <c r="G63" s="65"/>
      <c r="H63" s="65"/>
      <c r="I63" s="65"/>
      <c r="J63" s="65"/>
      <c r="K63" s="65"/>
      <c r="L63" s="65"/>
      <c r="M63" s="38" t="str">
        <f t="shared" si="2"/>
        <v/>
      </c>
      <c r="Q63" s="2" t="b">
        <f>IF(AND('Anagrafica Progetto'!$Q$84=2,'Anagrafica Progetto'!$Q$89),R63,TRUE)</f>
        <v>1</v>
      </c>
      <c r="R63" s="2" t="b">
        <f>ISBLANK('Linee Intervento'!E32)</f>
        <v>1</v>
      </c>
    </row>
    <row r="64" spans="2:18" ht="15" customHeight="1" x14ac:dyDescent="0.2">
      <c r="B64" s="225" t="str">
        <f>IF('Linee Intervento'!E33="","",'Linee Intervento'!E33)</f>
        <v/>
      </c>
      <c r="C64" s="226"/>
      <c r="D64" s="226"/>
      <c r="E64" s="226"/>
      <c r="F64" s="65"/>
      <c r="G64" s="65"/>
      <c r="H64" s="65"/>
      <c r="I64" s="65"/>
      <c r="J64" s="65"/>
      <c r="K64" s="65"/>
      <c r="L64" s="65"/>
      <c r="M64" s="38" t="str">
        <f t="shared" si="2"/>
        <v/>
      </c>
      <c r="Q64" s="2" t="b">
        <f>IF(AND('Anagrafica Progetto'!$Q$84=2,'Anagrafica Progetto'!$Q$89),R64,TRUE)</f>
        <v>1</v>
      </c>
      <c r="R64" s="2" t="b">
        <f>ISBLANK('Linee Intervento'!E33)</f>
        <v>1</v>
      </c>
    </row>
    <row r="65" spans="2:18" ht="7.5" customHeight="1" x14ac:dyDescent="0.2">
      <c r="Q65" s="2" t="b">
        <f>IF(AND('Anagrafica Progetto'!$Q$84=2,'Anagrafica Progetto'!$Q$89),FALSE,TRUE)</f>
        <v>1</v>
      </c>
    </row>
    <row r="66" spans="2:18" ht="15" customHeight="1" x14ac:dyDescent="0.2">
      <c r="B66" s="225" t="s">
        <v>338</v>
      </c>
      <c r="C66" s="226"/>
      <c r="D66" s="226"/>
      <c r="E66" s="226"/>
      <c r="F66" s="38" t="str">
        <f>IF(SUM(F40:F64)=0,"",SUM(F40:F64))</f>
        <v/>
      </c>
      <c r="G66" s="38" t="str">
        <f t="shared" ref="G66:L66" si="3">IF(SUM(G40:G64)=0,"",SUM(G40:G64))</f>
        <v/>
      </c>
      <c r="H66" s="38" t="str">
        <f t="shared" si="3"/>
        <v/>
      </c>
      <c r="I66" s="38" t="str">
        <f t="shared" si="3"/>
        <v/>
      </c>
      <c r="J66" s="38" t="str">
        <f t="shared" si="3"/>
        <v/>
      </c>
      <c r="K66" s="38" t="str">
        <f t="shared" si="3"/>
        <v/>
      </c>
      <c r="L66" s="38" t="str">
        <f t="shared" si="3"/>
        <v/>
      </c>
      <c r="M66" s="38" t="str">
        <f t="shared" si="2"/>
        <v/>
      </c>
      <c r="Q66" s="2" t="b">
        <f>IF(AND('Anagrafica Progetto'!$Q$84=2,'Anagrafica Progetto'!$Q$89),FALSE,TRUE)</f>
        <v>1</v>
      </c>
    </row>
    <row r="67" spans="2:18" ht="15" customHeight="1" x14ac:dyDescent="0.2">
      <c r="Q67" s="2" t="b">
        <f>IF(AND('Anagrafica Progetto'!$Q$84=2,'Anagrafica Progetto'!$Q$90),FALSE,TRUE)</f>
        <v>1</v>
      </c>
    </row>
    <row r="68" spans="2:18" ht="15" customHeight="1" x14ac:dyDescent="0.2">
      <c r="Q68" s="2" t="b">
        <f>IF(AND('Anagrafica Progetto'!$Q$84=2,'Anagrafica Progetto'!$Q$90),FALSE,TRUE)</f>
        <v>1</v>
      </c>
    </row>
    <row r="69" spans="2:18" ht="30" customHeight="1" x14ac:dyDescent="0.2">
      <c r="B69" s="177" t="s">
        <v>440</v>
      </c>
      <c r="C69" s="177"/>
      <c r="D69" s="177"/>
      <c r="E69" s="177"/>
      <c r="F69" s="177"/>
      <c r="G69" s="177"/>
      <c r="H69" s="177"/>
      <c r="I69" s="177"/>
      <c r="J69" s="177"/>
      <c r="K69" s="177"/>
      <c r="L69" s="177"/>
      <c r="M69" s="177"/>
      <c r="Q69" s="2" t="b">
        <f>IF(AND('Anagrafica Progetto'!$Q$84=2,'Anagrafica Progetto'!$Q$90),FALSE,TRUE)</f>
        <v>1</v>
      </c>
    </row>
    <row r="70" spans="2:18" ht="15" customHeight="1" x14ac:dyDescent="0.2">
      <c r="B70" s="237"/>
      <c r="C70" s="284"/>
      <c r="D70" s="284"/>
      <c r="E70" s="284"/>
      <c r="F70" s="56">
        <v>2017</v>
      </c>
      <c r="G70" s="56">
        <v>2018</v>
      </c>
      <c r="H70" s="56">
        <v>2019</v>
      </c>
      <c r="I70" s="56">
        <v>2020</v>
      </c>
      <c r="J70" s="56">
        <v>2021</v>
      </c>
      <c r="K70" s="56">
        <v>2022</v>
      </c>
      <c r="L70" s="56">
        <v>2023</v>
      </c>
      <c r="M70" s="56" t="s">
        <v>518</v>
      </c>
      <c r="Q70" s="2" t="b">
        <f>IF(AND('Anagrafica Progetto'!$Q$84=2,'Anagrafica Progetto'!$Q$90),FALSE,TRUE)</f>
        <v>1</v>
      </c>
    </row>
    <row r="71" spans="2:18" ht="15" customHeight="1" x14ac:dyDescent="0.2">
      <c r="B71" s="225" t="str">
        <f>IF('Linee Intervento'!E9="","",'Linee Intervento'!E9)</f>
        <v xml:space="preserve">Direzione e Coordinamento </v>
      </c>
      <c r="C71" s="226"/>
      <c r="D71" s="226"/>
      <c r="E71" s="226"/>
      <c r="F71" s="65"/>
      <c r="G71" s="65"/>
      <c r="H71" s="65"/>
      <c r="I71" s="65"/>
      <c r="J71" s="65"/>
      <c r="K71" s="65"/>
      <c r="L71" s="65"/>
      <c r="M71" s="38" t="str">
        <f>IF(SUM(F71:L71)=0,"",SUM(F71:L71))</f>
        <v/>
      </c>
      <c r="Q71" s="2" t="b">
        <f>IF(AND('Anagrafica Progetto'!$Q$84=2,'Anagrafica Progetto'!$Q$90),R71,TRUE)</f>
        <v>1</v>
      </c>
      <c r="R71" s="2" t="b">
        <f>ISBLANK('Linee Intervento'!E9)</f>
        <v>0</v>
      </c>
    </row>
    <row r="72" spans="2:18" ht="15" customHeight="1" x14ac:dyDescent="0.2">
      <c r="B72" s="225" t="str">
        <f>IF('Linee Intervento'!E10="","",'Linee Intervento'!E10)</f>
        <v>Comunicazione / Disseminazione</v>
      </c>
      <c r="C72" s="226"/>
      <c r="D72" s="226"/>
      <c r="E72" s="226"/>
      <c r="F72" s="65"/>
      <c r="G72" s="65"/>
      <c r="H72" s="65"/>
      <c r="I72" s="65"/>
      <c r="J72" s="65"/>
      <c r="K72" s="65"/>
      <c r="L72" s="65"/>
      <c r="M72" s="38" t="str">
        <f t="shared" ref="M72:M95" si="4">IF(SUM(F72:L72)=0,"",SUM(F72:L72))</f>
        <v/>
      </c>
      <c r="Q72" s="2" t="b">
        <f>IF(AND('Anagrafica Progetto'!$Q$84=2,'Anagrafica Progetto'!$Q$90),R72,TRUE)</f>
        <v>1</v>
      </c>
      <c r="R72" s="2" t="b">
        <f>ISBLANK('Linee Intervento'!E10)</f>
        <v>0</v>
      </c>
    </row>
    <row r="73" spans="2:18" ht="15" customHeight="1" x14ac:dyDescent="0.2">
      <c r="B73" s="225" t="str">
        <f>IF('Linee Intervento'!E11="","",'Linee Intervento'!E11)</f>
        <v>Monitoraggio e Valutazione</v>
      </c>
      <c r="C73" s="226"/>
      <c r="D73" s="226"/>
      <c r="E73" s="226"/>
      <c r="F73" s="65"/>
      <c r="G73" s="65"/>
      <c r="H73" s="65"/>
      <c r="I73" s="65"/>
      <c r="J73" s="65"/>
      <c r="K73" s="65"/>
      <c r="L73" s="65"/>
      <c r="M73" s="38" t="str">
        <f t="shared" si="4"/>
        <v/>
      </c>
      <c r="Q73" s="2" t="b">
        <f>IF(AND('Anagrafica Progetto'!$Q$84=2,'Anagrafica Progetto'!$Q$90),R73,TRUE)</f>
        <v>1</v>
      </c>
      <c r="R73" s="2" t="b">
        <f>ISBLANK('Linee Intervento'!E11)</f>
        <v>0</v>
      </c>
    </row>
    <row r="74" spans="2:18" ht="15" customHeight="1" x14ac:dyDescent="0.2">
      <c r="B74" s="225" t="str">
        <f>IF('Linee Intervento'!E12="","",'Linee Intervento'!E12)</f>
        <v>Abilitare i servizi attraverso lo sviluppo del sistema informativo Cloudify NoiPA</v>
      </c>
      <c r="C74" s="226"/>
      <c r="D74" s="226"/>
      <c r="E74" s="226"/>
      <c r="F74" s="65"/>
      <c r="G74" s="65"/>
      <c r="H74" s="65"/>
      <c r="I74" s="65"/>
      <c r="J74" s="65"/>
      <c r="K74" s="65"/>
      <c r="L74" s="65"/>
      <c r="M74" s="38" t="str">
        <f t="shared" si="4"/>
        <v/>
      </c>
      <c r="Q74" s="2" t="b">
        <f>IF(AND('Anagrafica Progetto'!$Q$84=2,'Anagrafica Progetto'!$Q$90),R74,TRUE)</f>
        <v>1</v>
      </c>
      <c r="R74" s="2" t="b">
        <f>ISBLANK('Linee Intervento'!E12)</f>
        <v>0</v>
      </c>
    </row>
    <row r="75" spans="2:18" ht="15" customHeight="1" x14ac:dyDescent="0.2">
      <c r="B75" s="225" t="str">
        <f>IF('Linee Intervento'!E13="","",'Linee Intervento'!E13)</f>
        <v/>
      </c>
      <c r="C75" s="226"/>
      <c r="D75" s="226"/>
      <c r="E75" s="226"/>
      <c r="F75" s="65"/>
      <c r="G75" s="65"/>
      <c r="H75" s="65"/>
      <c r="I75" s="65"/>
      <c r="J75" s="65"/>
      <c r="K75" s="65"/>
      <c r="L75" s="65"/>
      <c r="M75" s="38" t="str">
        <f t="shared" si="4"/>
        <v/>
      </c>
      <c r="Q75" s="2" t="b">
        <f>IF(AND('Anagrafica Progetto'!$Q$84=2,'Anagrafica Progetto'!$Q$90),R75,TRUE)</f>
        <v>1</v>
      </c>
      <c r="R75" s="2" t="b">
        <f>ISBLANK('Linee Intervento'!E13)</f>
        <v>1</v>
      </c>
    </row>
    <row r="76" spans="2:18" ht="15" customHeight="1" x14ac:dyDescent="0.2">
      <c r="B76" s="225" t="str">
        <f>IF('Linee Intervento'!E14="","",'Linee Intervento'!E14)</f>
        <v/>
      </c>
      <c r="C76" s="226"/>
      <c r="D76" s="226"/>
      <c r="E76" s="226"/>
      <c r="F76" s="65"/>
      <c r="G76" s="65"/>
      <c r="H76" s="65"/>
      <c r="I76" s="65"/>
      <c r="J76" s="65"/>
      <c r="K76" s="65"/>
      <c r="L76" s="65"/>
      <c r="M76" s="38" t="str">
        <f t="shared" si="4"/>
        <v/>
      </c>
      <c r="Q76" s="2" t="b">
        <f>IF(AND('Anagrafica Progetto'!$Q$84=2,'Anagrafica Progetto'!$Q$90),R76,TRUE)</f>
        <v>1</v>
      </c>
      <c r="R76" s="2" t="b">
        <f>ISBLANK('Linee Intervento'!E14)</f>
        <v>1</v>
      </c>
    </row>
    <row r="77" spans="2:18" ht="15" customHeight="1" x14ac:dyDescent="0.2">
      <c r="B77" s="225" t="str">
        <f>IF('Linee Intervento'!E15="","",'Linee Intervento'!E15)</f>
        <v/>
      </c>
      <c r="C77" s="226"/>
      <c r="D77" s="226"/>
      <c r="E77" s="226"/>
      <c r="F77" s="65"/>
      <c r="G77" s="65"/>
      <c r="H77" s="65"/>
      <c r="I77" s="65"/>
      <c r="J77" s="65"/>
      <c r="K77" s="65"/>
      <c r="L77" s="65"/>
      <c r="M77" s="38" t="str">
        <f t="shared" si="4"/>
        <v/>
      </c>
      <c r="Q77" s="2" t="b">
        <f>IF(AND('Anagrafica Progetto'!$Q$84=2,'Anagrafica Progetto'!$Q$90),R77,TRUE)</f>
        <v>1</v>
      </c>
      <c r="R77" s="2" t="b">
        <f>ISBLANK('Linee Intervento'!E15)</f>
        <v>1</v>
      </c>
    </row>
    <row r="78" spans="2:18" ht="15" customHeight="1" x14ac:dyDescent="0.2">
      <c r="B78" s="225" t="str">
        <f>IF('Linee Intervento'!E16="","",'Linee Intervento'!E16)</f>
        <v/>
      </c>
      <c r="C78" s="226"/>
      <c r="D78" s="226"/>
      <c r="E78" s="226"/>
      <c r="F78" s="65"/>
      <c r="G78" s="65"/>
      <c r="H78" s="65"/>
      <c r="I78" s="65"/>
      <c r="J78" s="65"/>
      <c r="K78" s="65"/>
      <c r="L78" s="65"/>
      <c r="M78" s="38" t="str">
        <f t="shared" si="4"/>
        <v/>
      </c>
      <c r="Q78" s="2" t="b">
        <f>IF(AND('Anagrafica Progetto'!$Q$84=2,'Anagrafica Progetto'!$Q$90),R78,TRUE)</f>
        <v>1</v>
      </c>
      <c r="R78" s="2" t="b">
        <f>ISBLANK('Linee Intervento'!E16)</f>
        <v>1</v>
      </c>
    </row>
    <row r="79" spans="2:18" ht="15" customHeight="1" x14ac:dyDescent="0.2">
      <c r="B79" s="225" t="str">
        <f>IF('Linee Intervento'!E17="","",'Linee Intervento'!E17)</f>
        <v/>
      </c>
      <c r="C79" s="226"/>
      <c r="D79" s="226"/>
      <c r="E79" s="226"/>
      <c r="F79" s="65"/>
      <c r="G79" s="65"/>
      <c r="H79" s="65"/>
      <c r="I79" s="65"/>
      <c r="J79" s="65"/>
      <c r="K79" s="65"/>
      <c r="L79" s="65"/>
      <c r="M79" s="38" t="str">
        <f t="shared" si="4"/>
        <v/>
      </c>
      <c r="Q79" s="2" t="b">
        <f>IF(AND('Anagrafica Progetto'!$Q$84=2,'Anagrafica Progetto'!$Q$90),R79,TRUE)</f>
        <v>1</v>
      </c>
      <c r="R79" s="2" t="b">
        <f>ISBLANK('Linee Intervento'!E17)</f>
        <v>1</v>
      </c>
    </row>
    <row r="80" spans="2:18" ht="15" customHeight="1" x14ac:dyDescent="0.2">
      <c r="B80" s="225" t="str">
        <f>IF('Linee Intervento'!E18="","",'Linee Intervento'!E18)</f>
        <v/>
      </c>
      <c r="C80" s="226"/>
      <c r="D80" s="226"/>
      <c r="E80" s="226"/>
      <c r="F80" s="65"/>
      <c r="G80" s="65"/>
      <c r="H80" s="65"/>
      <c r="I80" s="65"/>
      <c r="J80" s="65"/>
      <c r="K80" s="65"/>
      <c r="L80" s="65"/>
      <c r="M80" s="38" t="str">
        <f t="shared" si="4"/>
        <v/>
      </c>
      <c r="Q80" s="2" t="b">
        <f>IF(AND('Anagrafica Progetto'!$Q$84=2,'Anagrafica Progetto'!$Q$90),R80,TRUE)</f>
        <v>1</v>
      </c>
      <c r="R80" s="2" t="b">
        <f>ISBLANK('Linee Intervento'!E18)</f>
        <v>1</v>
      </c>
    </row>
    <row r="81" spans="2:18" ht="15" customHeight="1" x14ac:dyDescent="0.2">
      <c r="B81" s="225" t="str">
        <f>IF('Linee Intervento'!E19="","",'Linee Intervento'!E19)</f>
        <v/>
      </c>
      <c r="C81" s="226"/>
      <c r="D81" s="226"/>
      <c r="E81" s="226"/>
      <c r="F81" s="65"/>
      <c r="G81" s="65"/>
      <c r="H81" s="65"/>
      <c r="I81" s="65"/>
      <c r="J81" s="65"/>
      <c r="K81" s="65"/>
      <c r="L81" s="65"/>
      <c r="M81" s="38" t="str">
        <f t="shared" si="4"/>
        <v/>
      </c>
      <c r="Q81" s="2" t="b">
        <f>IF(AND('Anagrafica Progetto'!$Q$84=2,'Anagrafica Progetto'!$Q$90),R81,TRUE)</f>
        <v>1</v>
      </c>
      <c r="R81" s="2" t="b">
        <f>ISBLANK('Linee Intervento'!E19)</f>
        <v>1</v>
      </c>
    </row>
    <row r="82" spans="2:18" ht="15" customHeight="1" x14ac:dyDescent="0.2">
      <c r="B82" s="225" t="str">
        <f>IF('Linee Intervento'!E20="","",'Linee Intervento'!E20)</f>
        <v/>
      </c>
      <c r="C82" s="226"/>
      <c r="D82" s="226"/>
      <c r="E82" s="226"/>
      <c r="F82" s="65"/>
      <c r="G82" s="65"/>
      <c r="H82" s="65"/>
      <c r="I82" s="65"/>
      <c r="J82" s="65"/>
      <c r="K82" s="65"/>
      <c r="L82" s="65"/>
      <c r="M82" s="38" t="str">
        <f t="shared" si="4"/>
        <v/>
      </c>
      <c r="Q82" s="2" t="b">
        <f>IF(AND('Anagrafica Progetto'!$Q$84=2,'Anagrafica Progetto'!$Q$90),R82,TRUE)</f>
        <v>1</v>
      </c>
      <c r="R82" s="2" t="b">
        <f>ISBLANK('Linee Intervento'!E20)</f>
        <v>1</v>
      </c>
    </row>
    <row r="83" spans="2:18" ht="15" customHeight="1" x14ac:dyDescent="0.2">
      <c r="B83" s="225" t="str">
        <f>IF('Linee Intervento'!E21="","",'Linee Intervento'!E21)</f>
        <v/>
      </c>
      <c r="C83" s="226"/>
      <c r="D83" s="226"/>
      <c r="E83" s="226"/>
      <c r="F83" s="65"/>
      <c r="G83" s="65"/>
      <c r="H83" s="65"/>
      <c r="I83" s="65"/>
      <c r="J83" s="65"/>
      <c r="K83" s="65"/>
      <c r="L83" s="65"/>
      <c r="M83" s="38" t="str">
        <f t="shared" si="4"/>
        <v/>
      </c>
      <c r="Q83" s="2" t="b">
        <f>IF(AND('Anagrafica Progetto'!$Q$84=2,'Anagrafica Progetto'!$Q$90),R83,TRUE)</f>
        <v>1</v>
      </c>
      <c r="R83" s="2" t="b">
        <f>ISBLANK('Linee Intervento'!E21)</f>
        <v>1</v>
      </c>
    </row>
    <row r="84" spans="2:18" ht="15" customHeight="1" x14ac:dyDescent="0.2">
      <c r="B84" s="225" t="str">
        <f>IF('Linee Intervento'!E22="","",'Linee Intervento'!E22)</f>
        <v/>
      </c>
      <c r="C84" s="226"/>
      <c r="D84" s="226"/>
      <c r="E84" s="226"/>
      <c r="F84" s="65"/>
      <c r="G84" s="65"/>
      <c r="H84" s="65"/>
      <c r="I84" s="65"/>
      <c r="J84" s="65"/>
      <c r="K84" s="65"/>
      <c r="L84" s="65"/>
      <c r="M84" s="38" t="str">
        <f t="shared" si="4"/>
        <v/>
      </c>
      <c r="Q84" s="2" t="b">
        <f>IF(AND('Anagrafica Progetto'!$Q$84=2,'Anagrafica Progetto'!$Q$90),R84,TRUE)</f>
        <v>1</v>
      </c>
      <c r="R84" s="2" t="b">
        <f>ISBLANK('Linee Intervento'!E22)</f>
        <v>1</v>
      </c>
    </row>
    <row r="85" spans="2:18" ht="15" customHeight="1" x14ac:dyDescent="0.2">
      <c r="B85" s="225" t="str">
        <f>IF('Linee Intervento'!E23="","",'Linee Intervento'!E23)</f>
        <v/>
      </c>
      <c r="C85" s="226"/>
      <c r="D85" s="226"/>
      <c r="E85" s="226"/>
      <c r="F85" s="65"/>
      <c r="G85" s="65"/>
      <c r="H85" s="65"/>
      <c r="I85" s="65"/>
      <c r="J85" s="65"/>
      <c r="K85" s="65"/>
      <c r="L85" s="65"/>
      <c r="M85" s="38" t="str">
        <f t="shared" si="4"/>
        <v/>
      </c>
      <c r="Q85" s="2" t="b">
        <f>IF(AND('Anagrafica Progetto'!$Q$84=2,'Anagrafica Progetto'!$Q$90),R85,TRUE)</f>
        <v>1</v>
      </c>
      <c r="R85" s="2" t="b">
        <f>ISBLANK('Linee Intervento'!E23)</f>
        <v>1</v>
      </c>
    </row>
    <row r="86" spans="2:18" ht="15" customHeight="1" x14ac:dyDescent="0.2">
      <c r="B86" s="225" t="str">
        <f>IF('Linee Intervento'!E24="","",'Linee Intervento'!E24)</f>
        <v/>
      </c>
      <c r="C86" s="226"/>
      <c r="D86" s="226"/>
      <c r="E86" s="226"/>
      <c r="F86" s="65"/>
      <c r="G86" s="65"/>
      <c r="H86" s="65"/>
      <c r="I86" s="65"/>
      <c r="J86" s="65"/>
      <c r="K86" s="65"/>
      <c r="L86" s="65"/>
      <c r="M86" s="38" t="str">
        <f t="shared" si="4"/>
        <v/>
      </c>
      <c r="Q86" s="2" t="b">
        <f>IF(AND('Anagrafica Progetto'!$Q$84=2,'Anagrafica Progetto'!$Q$90),R86,TRUE)</f>
        <v>1</v>
      </c>
      <c r="R86" s="2" t="b">
        <f>ISBLANK('Linee Intervento'!E24)</f>
        <v>1</v>
      </c>
    </row>
    <row r="87" spans="2:18" ht="15" customHeight="1" x14ac:dyDescent="0.2">
      <c r="B87" s="225" t="str">
        <f>IF('Linee Intervento'!E25="","",'Linee Intervento'!E25)</f>
        <v/>
      </c>
      <c r="C87" s="226"/>
      <c r="D87" s="226"/>
      <c r="E87" s="226"/>
      <c r="F87" s="65"/>
      <c r="G87" s="65"/>
      <c r="H87" s="65"/>
      <c r="I87" s="65"/>
      <c r="J87" s="65"/>
      <c r="K87" s="65"/>
      <c r="L87" s="65"/>
      <c r="M87" s="38" t="str">
        <f t="shared" si="4"/>
        <v/>
      </c>
      <c r="Q87" s="2" t="b">
        <f>IF(AND('Anagrafica Progetto'!$Q$84=2,'Anagrafica Progetto'!$Q$90),R87,TRUE)</f>
        <v>1</v>
      </c>
      <c r="R87" s="2" t="b">
        <f>ISBLANK('Linee Intervento'!E25)</f>
        <v>1</v>
      </c>
    </row>
    <row r="88" spans="2:18" ht="15" customHeight="1" x14ac:dyDescent="0.2">
      <c r="B88" s="225" t="str">
        <f>IF('Linee Intervento'!E26="","",'Linee Intervento'!E26)</f>
        <v/>
      </c>
      <c r="C88" s="226"/>
      <c r="D88" s="226"/>
      <c r="E88" s="226"/>
      <c r="F88" s="65"/>
      <c r="G88" s="65"/>
      <c r="H88" s="65"/>
      <c r="I88" s="65"/>
      <c r="J88" s="65"/>
      <c r="K88" s="65"/>
      <c r="L88" s="65"/>
      <c r="M88" s="38" t="str">
        <f t="shared" si="4"/>
        <v/>
      </c>
      <c r="Q88" s="2" t="b">
        <f>IF(AND('Anagrafica Progetto'!$Q$84=2,'Anagrafica Progetto'!$Q$90),R88,TRUE)</f>
        <v>1</v>
      </c>
      <c r="R88" s="2" t="b">
        <f>ISBLANK('Linee Intervento'!E26)</f>
        <v>1</v>
      </c>
    </row>
    <row r="89" spans="2:18" ht="15" customHeight="1" x14ac:dyDescent="0.2">
      <c r="B89" s="225" t="str">
        <f>IF('Linee Intervento'!E27="","",'Linee Intervento'!E27)</f>
        <v/>
      </c>
      <c r="C89" s="226"/>
      <c r="D89" s="226"/>
      <c r="E89" s="226"/>
      <c r="F89" s="65"/>
      <c r="G89" s="65"/>
      <c r="H89" s="65"/>
      <c r="I89" s="65"/>
      <c r="J89" s="65"/>
      <c r="K89" s="65"/>
      <c r="L89" s="65"/>
      <c r="M89" s="38" t="str">
        <f t="shared" si="4"/>
        <v/>
      </c>
      <c r="Q89" s="2" t="b">
        <f>IF(AND('Anagrafica Progetto'!$Q$84=2,'Anagrafica Progetto'!$Q$90),R89,TRUE)</f>
        <v>1</v>
      </c>
      <c r="R89" s="2" t="b">
        <f>ISBLANK('Linee Intervento'!E27)</f>
        <v>1</v>
      </c>
    </row>
    <row r="90" spans="2:18" ht="15" customHeight="1" x14ac:dyDescent="0.2">
      <c r="B90" s="225" t="str">
        <f>IF('Linee Intervento'!E28="","",'Linee Intervento'!E28)</f>
        <v/>
      </c>
      <c r="C90" s="226"/>
      <c r="D90" s="226"/>
      <c r="E90" s="226"/>
      <c r="F90" s="65"/>
      <c r="G90" s="65"/>
      <c r="H90" s="65"/>
      <c r="I90" s="65"/>
      <c r="J90" s="65"/>
      <c r="K90" s="65"/>
      <c r="L90" s="65"/>
      <c r="M90" s="38" t="str">
        <f t="shared" si="4"/>
        <v/>
      </c>
      <c r="Q90" s="2" t="b">
        <f>IF(AND('Anagrafica Progetto'!$Q$84=2,'Anagrafica Progetto'!$Q$90),R90,TRUE)</f>
        <v>1</v>
      </c>
      <c r="R90" s="2" t="b">
        <f>ISBLANK('Linee Intervento'!E28)</f>
        <v>1</v>
      </c>
    </row>
    <row r="91" spans="2:18" ht="15" customHeight="1" x14ac:dyDescent="0.2">
      <c r="B91" s="225" t="str">
        <f>IF('Linee Intervento'!E29="","",'Linee Intervento'!E29)</f>
        <v/>
      </c>
      <c r="C91" s="226"/>
      <c r="D91" s="226"/>
      <c r="E91" s="226"/>
      <c r="F91" s="65"/>
      <c r="G91" s="65"/>
      <c r="H91" s="65"/>
      <c r="I91" s="65"/>
      <c r="J91" s="65"/>
      <c r="K91" s="65"/>
      <c r="L91" s="65"/>
      <c r="M91" s="38" t="str">
        <f t="shared" si="4"/>
        <v/>
      </c>
      <c r="Q91" s="2" t="b">
        <f>IF(AND('Anagrafica Progetto'!$Q$84=2,'Anagrafica Progetto'!$Q$90),R91,TRUE)</f>
        <v>1</v>
      </c>
      <c r="R91" s="2" t="b">
        <f>ISBLANK('Linee Intervento'!E29)</f>
        <v>1</v>
      </c>
    </row>
    <row r="92" spans="2:18" ht="15" customHeight="1" x14ac:dyDescent="0.2">
      <c r="B92" s="225" t="str">
        <f>IF('Linee Intervento'!E30="","",'Linee Intervento'!E30)</f>
        <v/>
      </c>
      <c r="C92" s="226"/>
      <c r="D92" s="226"/>
      <c r="E92" s="226"/>
      <c r="F92" s="65"/>
      <c r="G92" s="65"/>
      <c r="H92" s="65"/>
      <c r="I92" s="65"/>
      <c r="J92" s="65"/>
      <c r="K92" s="65"/>
      <c r="L92" s="65"/>
      <c r="M92" s="38" t="str">
        <f t="shared" si="4"/>
        <v/>
      </c>
      <c r="Q92" s="2" t="b">
        <f>IF(AND('Anagrafica Progetto'!$Q$84=2,'Anagrafica Progetto'!$Q$90),R92,TRUE)</f>
        <v>1</v>
      </c>
      <c r="R92" s="2" t="b">
        <f>ISBLANK('Linee Intervento'!E30)</f>
        <v>1</v>
      </c>
    </row>
    <row r="93" spans="2:18" ht="15" customHeight="1" x14ac:dyDescent="0.2">
      <c r="B93" s="225" t="str">
        <f>IF('Linee Intervento'!E31="","",'Linee Intervento'!E31)</f>
        <v/>
      </c>
      <c r="C93" s="226"/>
      <c r="D93" s="226"/>
      <c r="E93" s="226"/>
      <c r="F93" s="65"/>
      <c r="G93" s="65"/>
      <c r="H93" s="65"/>
      <c r="I93" s="65"/>
      <c r="J93" s="65"/>
      <c r="K93" s="65"/>
      <c r="L93" s="65"/>
      <c r="M93" s="38" t="str">
        <f t="shared" si="4"/>
        <v/>
      </c>
      <c r="Q93" s="2" t="b">
        <f>IF(AND('Anagrafica Progetto'!$Q$84=2,'Anagrafica Progetto'!$Q$90),R93,TRUE)</f>
        <v>1</v>
      </c>
      <c r="R93" s="2" t="b">
        <f>ISBLANK('Linee Intervento'!E31)</f>
        <v>1</v>
      </c>
    </row>
    <row r="94" spans="2:18" ht="15" customHeight="1" x14ac:dyDescent="0.2">
      <c r="B94" s="225" t="str">
        <f>IF('Linee Intervento'!E32="","",'Linee Intervento'!E32)</f>
        <v/>
      </c>
      <c r="C94" s="226"/>
      <c r="D94" s="226"/>
      <c r="E94" s="226"/>
      <c r="F94" s="65"/>
      <c r="G94" s="65"/>
      <c r="H94" s="65"/>
      <c r="I94" s="65"/>
      <c r="J94" s="65"/>
      <c r="K94" s="65"/>
      <c r="L94" s="65"/>
      <c r="M94" s="38" t="str">
        <f t="shared" si="4"/>
        <v/>
      </c>
      <c r="Q94" s="2" t="b">
        <f>IF(AND('Anagrafica Progetto'!$Q$84=2,'Anagrafica Progetto'!$Q$90),R94,TRUE)</f>
        <v>1</v>
      </c>
      <c r="R94" s="2" t="b">
        <f>ISBLANK('Linee Intervento'!E32)</f>
        <v>1</v>
      </c>
    </row>
    <row r="95" spans="2:18" ht="15" customHeight="1" x14ac:dyDescent="0.2">
      <c r="B95" s="225" t="str">
        <f>IF('Linee Intervento'!E33="","",'Linee Intervento'!E33)</f>
        <v/>
      </c>
      <c r="C95" s="226"/>
      <c r="D95" s="226"/>
      <c r="E95" s="226"/>
      <c r="F95" s="65"/>
      <c r="G95" s="65"/>
      <c r="H95" s="65"/>
      <c r="I95" s="65"/>
      <c r="J95" s="65"/>
      <c r="K95" s="65"/>
      <c r="L95" s="65"/>
      <c r="M95" s="38" t="str">
        <f t="shared" si="4"/>
        <v/>
      </c>
      <c r="Q95" s="2" t="b">
        <f>IF(AND('Anagrafica Progetto'!$Q$84=2,'Anagrafica Progetto'!$Q$90),R95,TRUE)</f>
        <v>1</v>
      </c>
      <c r="R95" s="2" t="b">
        <f>ISBLANK('Linee Intervento'!E33)</f>
        <v>1</v>
      </c>
    </row>
    <row r="96" spans="2:18" ht="7.5" customHeight="1" x14ac:dyDescent="0.2">
      <c r="Q96" s="2" t="b">
        <f>IF(AND('Anagrafica Progetto'!$Q$84=2,'Anagrafica Progetto'!$Q$90),FALSE,TRUE)</f>
        <v>1</v>
      </c>
    </row>
    <row r="97" spans="2:18" ht="15" customHeight="1" x14ac:dyDescent="0.2">
      <c r="B97" s="225" t="s">
        <v>338</v>
      </c>
      <c r="C97" s="226"/>
      <c r="D97" s="226"/>
      <c r="E97" s="226"/>
      <c r="F97" s="38" t="str">
        <f>IF(SUM(F71:F95)=0,"",SUM(F71:F95))</f>
        <v/>
      </c>
      <c r="G97" s="38" t="str">
        <f t="shared" ref="G97:L97" si="5">IF(SUM(G71:G95)=0,"",SUM(G71:G95))</f>
        <v/>
      </c>
      <c r="H97" s="38" t="str">
        <f t="shared" si="5"/>
        <v/>
      </c>
      <c r="I97" s="38" t="str">
        <f t="shared" si="5"/>
        <v/>
      </c>
      <c r="J97" s="38" t="str">
        <f t="shared" si="5"/>
        <v/>
      </c>
      <c r="K97" s="38" t="str">
        <f t="shared" si="5"/>
        <v/>
      </c>
      <c r="L97" s="38" t="str">
        <f t="shared" si="5"/>
        <v/>
      </c>
      <c r="M97" s="38" t="str">
        <f>IF(SUM(F97:L97)=0,"",SUM(F97:L97))</f>
        <v/>
      </c>
      <c r="Q97" s="2" t="b">
        <f>IF(AND('Anagrafica Progetto'!$Q$84=2,'Anagrafica Progetto'!$Q$90),FALSE,TRUE)</f>
        <v>1</v>
      </c>
    </row>
    <row r="98" spans="2:18" ht="15" customHeight="1" x14ac:dyDescent="0.2">
      <c r="Q98" s="2" t="b">
        <f>IF(AND('Anagrafica Progetto'!$Q$84=2,'Anagrafica Progetto'!$Q$91),FALSE,TRUE)</f>
        <v>1</v>
      </c>
    </row>
    <row r="99" spans="2:18" ht="15" customHeight="1" x14ac:dyDescent="0.2">
      <c r="Q99" s="2" t="b">
        <f>IF(AND('Anagrafica Progetto'!$Q$84=2,'Anagrafica Progetto'!$Q$91),FALSE,TRUE)</f>
        <v>1</v>
      </c>
    </row>
    <row r="100" spans="2:18" ht="30" customHeight="1" x14ac:dyDescent="0.2">
      <c r="B100" s="177" t="s">
        <v>439</v>
      </c>
      <c r="C100" s="177"/>
      <c r="D100" s="177"/>
      <c r="E100" s="177"/>
      <c r="F100" s="177"/>
      <c r="G100" s="177"/>
      <c r="H100" s="177"/>
      <c r="I100" s="177"/>
      <c r="J100" s="177"/>
      <c r="K100" s="177"/>
      <c r="L100" s="177"/>
      <c r="M100" s="177"/>
      <c r="Q100" s="2" t="b">
        <f>IF(AND('Anagrafica Progetto'!$Q$84=2,'Anagrafica Progetto'!$Q$91),FALSE,TRUE)</f>
        <v>1</v>
      </c>
    </row>
    <row r="101" spans="2:18" ht="15" customHeight="1" x14ac:dyDescent="0.2">
      <c r="B101" s="237"/>
      <c r="C101" s="284"/>
      <c r="D101" s="284"/>
      <c r="E101" s="284"/>
      <c r="F101" s="56">
        <v>2017</v>
      </c>
      <c r="G101" s="56">
        <v>2018</v>
      </c>
      <c r="H101" s="56">
        <v>2019</v>
      </c>
      <c r="I101" s="56">
        <v>2020</v>
      </c>
      <c r="J101" s="56">
        <v>2021</v>
      </c>
      <c r="K101" s="56">
        <v>2022</v>
      </c>
      <c r="L101" s="56">
        <v>2023</v>
      </c>
      <c r="M101" s="56" t="s">
        <v>518</v>
      </c>
      <c r="Q101" s="2" t="b">
        <f>IF(AND('Anagrafica Progetto'!$Q$84=2,'Anagrafica Progetto'!$Q$91),FALSE,TRUE)</f>
        <v>1</v>
      </c>
    </row>
    <row r="102" spans="2:18" ht="15" customHeight="1" x14ac:dyDescent="0.2">
      <c r="B102" s="225" t="str">
        <f>IF('Linee Intervento'!E9="","",'Linee Intervento'!E9)</f>
        <v xml:space="preserve">Direzione e Coordinamento </v>
      </c>
      <c r="C102" s="226"/>
      <c r="D102" s="226"/>
      <c r="E102" s="226"/>
      <c r="F102" s="65"/>
      <c r="G102" s="65"/>
      <c r="H102" s="65"/>
      <c r="I102" s="65"/>
      <c r="J102" s="65"/>
      <c r="K102" s="65"/>
      <c r="L102" s="65"/>
      <c r="M102" s="38" t="str">
        <f>IF(SUM(F102:L102)=0,"",SUM(F102:L102))</f>
        <v/>
      </c>
      <c r="Q102" s="2" t="b">
        <f>IF(AND('Anagrafica Progetto'!$Q$84=2,'Anagrafica Progetto'!$Q$91),R102,TRUE)</f>
        <v>1</v>
      </c>
      <c r="R102" s="2" t="b">
        <f>ISBLANK('Linee Intervento'!E9)</f>
        <v>0</v>
      </c>
    </row>
    <row r="103" spans="2:18" ht="15" customHeight="1" x14ac:dyDescent="0.2">
      <c r="B103" s="225" t="str">
        <f>IF('Linee Intervento'!E10="","",'Linee Intervento'!E10)</f>
        <v>Comunicazione / Disseminazione</v>
      </c>
      <c r="C103" s="226"/>
      <c r="D103" s="226"/>
      <c r="E103" s="226"/>
      <c r="F103" s="65"/>
      <c r="G103" s="65"/>
      <c r="H103" s="65"/>
      <c r="I103" s="65"/>
      <c r="J103" s="65"/>
      <c r="K103" s="65"/>
      <c r="L103" s="65"/>
      <c r="M103" s="38" t="str">
        <f t="shared" ref="M103:M126" si="6">IF(SUM(F103:L103)=0,"",SUM(F103:L103))</f>
        <v/>
      </c>
      <c r="Q103" s="2" t="b">
        <f>IF(AND('Anagrafica Progetto'!$Q$84=2,'Anagrafica Progetto'!$Q$91),R103,TRUE)</f>
        <v>1</v>
      </c>
      <c r="R103" s="2" t="b">
        <f>ISBLANK('Linee Intervento'!E10)</f>
        <v>0</v>
      </c>
    </row>
    <row r="104" spans="2:18" ht="15" customHeight="1" x14ac:dyDescent="0.2">
      <c r="B104" s="225" t="str">
        <f>IF('Linee Intervento'!E11="","",'Linee Intervento'!E11)</f>
        <v>Monitoraggio e Valutazione</v>
      </c>
      <c r="C104" s="226"/>
      <c r="D104" s="226"/>
      <c r="E104" s="226"/>
      <c r="F104" s="65"/>
      <c r="G104" s="65"/>
      <c r="H104" s="65"/>
      <c r="I104" s="65"/>
      <c r="J104" s="65"/>
      <c r="K104" s="65"/>
      <c r="L104" s="65"/>
      <c r="M104" s="38" t="str">
        <f t="shared" si="6"/>
        <v/>
      </c>
      <c r="Q104" s="2" t="b">
        <f>IF(AND('Anagrafica Progetto'!$Q$84=2,'Anagrafica Progetto'!$Q$91),R104,TRUE)</f>
        <v>1</v>
      </c>
      <c r="R104" s="2" t="b">
        <f>ISBLANK('Linee Intervento'!E11)</f>
        <v>0</v>
      </c>
    </row>
    <row r="105" spans="2:18" ht="15" customHeight="1" x14ac:dyDescent="0.2">
      <c r="B105" s="225" t="str">
        <f>IF('Linee Intervento'!E12="","",'Linee Intervento'!E12)</f>
        <v>Abilitare i servizi attraverso lo sviluppo del sistema informativo Cloudify NoiPA</v>
      </c>
      <c r="C105" s="226"/>
      <c r="D105" s="226"/>
      <c r="E105" s="226"/>
      <c r="F105" s="65"/>
      <c r="G105" s="65"/>
      <c r="H105" s="65"/>
      <c r="I105" s="65"/>
      <c r="J105" s="65"/>
      <c r="K105" s="65"/>
      <c r="L105" s="65"/>
      <c r="M105" s="38" t="str">
        <f t="shared" si="6"/>
        <v/>
      </c>
      <c r="Q105" s="2" t="b">
        <f>IF(AND('Anagrafica Progetto'!$Q$84=2,'Anagrafica Progetto'!$Q$91),R105,TRUE)</f>
        <v>1</v>
      </c>
      <c r="R105" s="2" t="b">
        <f>ISBLANK('Linee Intervento'!E12)</f>
        <v>0</v>
      </c>
    </row>
    <row r="106" spans="2:18" ht="15" customHeight="1" x14ac:dyDescent="0.2">
      <c r="B106" s="225" t="str">
        <f>IF('Linee Intervento'!E13="","",'Linee Intervento'!E13)</f>
        <v/>
      </c>
      <c r="C106" s="226"/>
      <c r="D106" s="226"/>
      <c r="E106" s="226"/>
      <c r="F106" s="65"/>
      <c r="G106" s="65"/>
      <c r="H106" s="65"/>
      <c r="I106" s="65"/>
      <c r="J106" s="65"/>
      <c r="K106" s="65"/>
      <c r="L106" s="65"/>
      <c r="M106" s="38" t="str">
        <f t="shared" si="6"/>
        <v/>
      </c>
      <c r="Q106" s="2" t="b">
        <f>IF(AND('Anagrafica Progetto'!$Q$84=2,'Anagrafica Progetto'!$Q$91),R106,TRUE)</f>
        <v>1</v>
      </c>
      <c r="R106" s="2" t="b">
        <f>ISBLANK('Linee Intervento'!E13)</f>
        <v>1</v>
      </c>
    </row>
    <row r="107" spans="2:18" ht="15" customHeight="1" x14ac:dyDescent="0.2">
      <c r="B107" s="225" t="str">
        <f>IF('Linee Intervento'!E14="","",'Linee Intervento'!E14)</f>
        <v/>
      </c>
      <c r="C107" s="226"/>
      <c r="D107" s="226"/>
      <c r="E107" s="226"/>
      <c r="F107" s="65"/>
      <c r="G107" s="65"/>
      <c r="H107" s="65"/>
      <c r="I107" s="65"/>
      <c r="J107" s="65"/>
      <c r="K107" s="65"/>
      <c r="L107" s="65"/>
      <c r="M107" s="38" t="str">
        <f t="shared" si="6"/>
        <v/>
      </c>
      <c r="Q107" s="2" t="b">
        <f>IF(AND('Anagrafica Progetto'!$Q$84=2,'Anagrafica Progetto'!$Q$91),R107,TRUE)</f>
        <v>1</v>
      </c>
      <c r="R107" s="2" t="b">
        <f>ISBLANK('Linee Intervento'!E14)</f>
        <v>1</v>
      </c>
    </row>
    <row r="108" spans="2:18" ht="15" customHeight="1" x14ac:dyDescent="0.2">
      <c r="B108" s="225" t="str">
        <f>IF('Linee Intervento'!E15="","",'Linee Intervento'!E15)</f>
        <v/>
      </c>
      <c r="C108" s="226"/>
      <c r="D108" s="226"/>
      <c r="E108" s="226"/>
      <c r="F108" s="65"/>
      <c r="G108" s="65"/>
      <c r="H108" s="65"/>
      <c r="I108" s="65"/>
      <c r="J108" s="65"/>
      <c r="K108" s="65"/>
      <c r="L108" s="65"/>
      <c r="M108" s="38" t="str">
        <f t="shared" si="6"/>
        <v/>
      </c>
      <c r="Q108" s="2" t="b">
        <f>IF(AND('Anagrafica Progetto'!$Q$84=2,'Anagrafica Progetto'!$Q$91),R108,TRUE)</f>
        <v>1</v>
      </c>
      <c r="R108" s="2" t="b">
        <f>ISBLANK('Linee Intervento'!E15)</f>
        <v>1</v>
      </c>
    </row>
    <row r="109" spans="2:18" ht="15" customHeight="1" x14ac:dyDescent="0.2">
      <c r="B109" s="225" t="str">
        <f>IF('Linee Intervento'!E16="","",'Linee Intervento'!E16)</f>
        <v/>
      </c>
      <c r="C109" s="226"/>
      <c r="D109" s="226"/>
      <c r="E109" s="226"/>
      <c r="F109" s="65"/>
      <c r="G109" s="65"/>
      <c r="H109" s="65"/>
      <c r="I109" s="65"/>
      <c r="J109" s="65"/>
      <c r="K109" s="65"/>
      <c r="L109" s="65"/>
      <c r="M109" s="38" t="str">
        <f t="shared" si="6"/>
        <v/>
      </c>
      <c r="Q109" s="2" t="b">
        <f>IF(AND('Anagrafica Progetto'!$Q$84=2,'Anagrafica Progetto'!$Q$91),R109,TRUE)</f>
        <v>1</v>
      </c>
      <c r="R109" s="2" t="b">
        <f>ISBLANK('Linee Intervento'!E16)</f>
        <v>1</v>
      </c>
    </row>
    <row r="110" spans="2:18" ht="15" customHeight="1" x14ac:dyDescent="0.2">
      <c r="B110" s="225" t="str">
        <f>IF('Linee Intervento'!E17="","",'Linee Intervento'!E17)</f>
        <v/>
      </c>
      <c r="C110" s="226"/>
      <c r="D110" s="226"/>
      <c r="E110" s="226"/>
      <c r="F110" s="65"/>
      <c r="G110" s="65"/>
      <c r="H110" s="65"/>
      <c r="I110" s="65"/>
      <c r="J110" s="65"/>
      <c r="K110" s="65"/>
      <c r="L110" s="65"/>
      <c r="M110" s="38" t="str">
        <f t="shared" si="6"/>
        <v/>
      </c>
      <c r="Q110" s="2" t="b">
        <f>IF(AND('Anagrafica Progetto'!$Q$84=2,'Anagrafica Progetto'!$Q$91),R110,TRUE)</f>
        <v>1</v>
      </c>
      <c r="R110" s="2" t="b">
        <f>ISBLANK('Linee Intervento'!E17)</f>
        <v>1</v>
      </c>
    </row>
    <row r="111" spans="2:18" ht="15" customHeight="1" x14ac:dyDescent="0.2">
      <c r="B111" s="225" t="str">
        <f>IF('Linee Intervento'!E18="","",'Linee Intervento'!E18)</f>
        <v/>
      </c>
      <c r="C111" s="226"/>
      <c r="D111" s="226"/>
      <c r="E111" s="226"/>
      <c r="F111" s="65"/>
      <c r="G111" s="65"/>
      <c r="H111" s="65"/>
      <c r="I111" s="65"/>
      <c r="J111" s="65"/>
      <c r="K111" s="65"/>
      <c r="L111" s="65"/>
      <c r="M111" s="38" t="str">
        <f t="shared" si="6"/>
        <v/>
      </c>
      <c r="Q111" s="2" t="b">
        <f>IF(AND('Anagrafica Progetto'!$Q$84=2,'Anagrafica Progetto'!$Q$91),R111,TRUE)</f>
        <v>1</v>
      </c>
      <c r="R111" s="2" t="b">
        <f>ISBLANK('Linee Intervento'!E18)</f>
        <v>1</v>
      </c>
    </row>
    <row r="112" spans="2:18" ht="15" customHeight="1" x14ac:dyDescent="0.2">
      <c r="B112" s="225" t="str">
        <f>IF('Linee Intervento'!E19="","",'Linee Intervento'!E19)</f>
        <v/>
      </c>
      <c r="C112" s="226"/>
      <c r="D112" s="226"/>
      <c r="E112" s="226"/>
      <c r="F112" s="65"/>
      <c r="G112" s="65"/>
      <c r="H112" s="65"/>
      <c r="I112" s="65"/>
      <c r="J112" s="65"/>
      <c r="K112" s="65"/>
      <c r="L112" s="65"/>
      <c r="M112" s="38" t="str">
        <f t="shared" si="6"/>
        <v/>
      </c>
      <c r="Q112" s="2" t="b">
        <f>IF(AND('Anagrafica Progetto'!$Q$84=2,'Anagrafica Progetto'!$Q$91),R112,TRUE)</f>
        <v>1</v>
      </c>
      <c r="R112" s="2" t="b">
        <f>ISBLANK('Linee Intervento'!E19)</f>
        <v>1</v>
      </c>
    </row>
    <row r="113" spans="2:18" ht="15" customHeight="1" x14ac:dyDescent="0.2">
      <c r="B113" s="225" t="str">
        <f>IF('Linee Intervento'!E20="","",'Linee Intervento'!E20)</f>
        <v/>
      </c>
      <c r="C113" s="226"/>
      <c r="D113" s="226"/>
      <c r="E113" s="226"/>
      <c r="F113" s="65"/>
      <c r="G113" s="65"/>
      <c r="H113" s="65"/>
      <c r="I113" s="65"/>
      <c r="J113" s="65"/>
      <c r="K113" s="65"/>
      <c r="L113" s="65"/>
      <c r="M113" s="38" t="str">
        <f t="shared" si="6"/>
        <v/>
      </c>
      <c r="Q113" s="2" t="b">
        <f>IF(AND('Anagrafica Progetto'!$Q$84=2,'Anagrafica Progetto'!$Q$91),R113,TRUE)</f>
        <v>1</v>
      </c>
      <c r="R113" s="2" t="b">
        <f>ISBLANK('Linee Intervento'!E20)</f>
        <v>1</v>
      </c>
    </row>
    <row r="114" spans="2:18" ht="15" customHeight="1" x14ac:dyDescent="0.2">
      <c r="B114" s="225" t="str">
        <f>IF('Linee Intervento'!E21="","",'Linee Intervento'!E21)</f>
        <v/>
      </c>
      <c r="C114" s="226"/>
      <c r="D114" s="226"/>
      <c r="E114" s="226"/>
      <c r="F114" s="65"/>
      <c r="G114" s="65"/>
      <c r="H114" s="65"/>
      <c r="I114" s="65"/>
      <c r="J114" s="65"/>
      <c r="K114" s="65"/>
      <c r="L114" s="65"/>
      <c r="M114" s="38" t="str">
        <f t="shared" si="6"/>
        <v/>
      </c>
      <c r="Q114" s="2" t="b">
        <f>IF(AND('Anagrafica Progetto'!$Q$84=2,'Anagrafica Progetto'!$Q$91),R114,TRUE)</f>
        <v>1</v>
      </c>
      <c r="R114" s="2" t="b">
        <f>ISBLANK('Linee Intervento'!E21)</f>
        <v>1</v>
      </c>
    </row>
    <row r="115" spans="2:18" ht="15" customHeight="1" x14ac:dyDescent="0.2">
      <c r="B115" s="225" t="str">
        <f>IF('Linee Intervento'!E22="","",'Linee Intervento'!E22)</f>
        <v/>
      </c>
      <c r="C115" s="226"/>
      <c r="D115" s="226"/>
      <c r="E115" s="226"/>
      <c r="F115" s="65"/>
      <c r="G115" s="65"/>
      <c r="H115" s="65"/>
      <c r="I115" s="65"/>
      <c r="J115" s="65"/>
      <c r="K115" s="65"/>
      <c r="L115" s="65"/>
      <c r="M115" s="38" t="str">
        <f t="shared" si="6"/>
        <v/>
      </c>
      <c r="Q115" s="2" t="b">
        <f>IF(AND('Anagrafica Progetto'!$Q$84=2,'Anagrafica Progetto'!$Q$91),R115,TRUE)</f>
        <v>1</v>
      </c>
      <c r="R115" s="2" t="b">
        <f>ISBLANK('Linee Intervento'!E22)</f>
        <v>1</v>
      </c>
    </row>
    <row r="116" spans="2:18" ht="15" customHeight="1" x14ac:dyDescent="0.2">
      <c r="B116" s="225" t="str">
        <f>IF('Linee Intervento'!E23="","",'Linee Intervento'!E23)</f>
        <v/>
      </c>
      <c r="C116" s="226"/>
      <c r="D116" s="226"/>
      <c r="E116" s="226"/>
      <c r="F116" s="65"/>
      <c r="G116" s="65"/>
      <c r="H116" s="65"/>
      <c r="I116" s="65"/>
      <c r="J116" s="65"/>
      <c r="K116" s="65"/>
      <c r="L116" s="65"/>
      <c r="M116" s="38" t="str">
        <f t="shared" si="6"/>
        <v/>
      </c>
      <c r="Q116" s="2" t="b">
        <f>IF(AND('Anagrafica Progetto'!$Q$84=2,'Anagrafica Progetto'!$Q$91),R116,TRUE)</f>
        <v>1</v>
      </c>
      <c r="R116" s="2" t="b">
        <f>ISBLANK('Linee Intervento'!E23)</f>
        <v>1</v>
      </c>
    </row>
    <row r="117" spans="2:18" ht="15" customHeight="1" x14ac:dyDescent="0.2">
      <c r="B117" s="225" t="str">
        <f>IF('Linee Intervento'!E24="","",'Linee Intervento'!E24)</f>
        <v/>
      </c>
      <c r="C117" s="226"/>
      <c r="D117" s="226"/>
      <c r="E117" s="226"/>
      <c r="F117" s="65"/>
      <c r="G117" s="65"/>
      <c r="H117" s="65"/>
      <c r="I117" s="65"/>
      <c r="J117" s="65"/>
      <c r="K117" s="65"/>
      <c r="L117" s="65"/>
      <c r="M117" s="38" t="str">
        <f t="shared" si="6"/>
        <v/>
      </c>
      <c r="Q117" s="2" t="b">
        <f>IF(AND('Anagrafica Progetto'!$Q$84=2,'Anagrafica Progetto'!$Q$91),R117,TRUE)</f>
        <v>1</v>
      </c>
      <c r="R117" s="2" t="b">
        <f>ISBLANK('Linee Intervento'!E24)</f>
        <v>1</v>
      </c>
    </row>
    <row r="118" spans="2:18" ht="15" customHeight="1" x14ac:dyDescent="0.2">
      <c r="B118" s="225" t="str">
        <f>IF('Linee Intervento'!E25="","",'Linee Intervento'!E25)</f>
        <v/>
      </c>
      <c r="C118" s="226"/>
      <c r="D118" s="226"/>
      <c r="E118" s="226"/>
      <c r="F118" s="65"/>
      <c r="G118" s="65"/>
      <c r="H118" s="65"/>
      <c r="I118" s="65"/>
      <c r="J118" s="65"/>
      <c r="K118" s="65"/>
      <c r="L118" s="65"/>
      <c r="M118" s="38" t="str">
        <f t="shared" si="6"/>
        <v/>
      </c>
      <c r="Q118" s="2" t="b">
        <f>IF(AND('Anagrafica Progetto'!$Q$84=2,'Anagrafica Progetto'!$Q$91),R118,TRUE)</f>
        <v>1</v>
      </c>
      <c r="R118" s="2" t="b">
        <f>ISBLANK('Linee Intervento'!E25)</f>
        <v>1</v>
      </c>
    </row>
    <row r="119" spans="2:18" ht="15" customHeight="1" x14ac:dyDescent="0.2">
      <c r="B119" s="225" t="str">
        <f>IF('Linee Intervento'!E26="","",'Linee Intervento'!E26)</f>
        <v/>
      </c>
      <c r="C119" s="226"/>
      <c r="D119" s="226"/>
      <c r="E119" s="226"/>
      <c r="F119" s="65"/>
      <c r="G119" s="65"/>
      <c r="H119" s="65"/>
      <c r="I119" s="65"/>
      <c r="J119" s="65"/>
      <c r="K119" s="65"/>
      <c r="L119" s="65"/>
      <c r="M119" s="38" t="str">
        <f t="shared" si="6"/>
        <v/>
      </c>
      <c r="Q119" s="2" t="b">
        <f>IF(AND('Anagrafica Progetto'!$Q$84=2,'Anagrafica Progetto'!$Q$91),R119,TRUE)</f>
        <v>1</v>
      </c>
      <c r="R119" s="2" t="b">
        <f>ISBLANK('Linee Intervento'!E26)</f>
        <v>1</v>
      </c>
    </row>
    <row r="120" spans="2:18" ht="15" customHeight="1" x14ac:dyDescent="0.2">
      <c r="B120" s="225" t="str">
        <f>IF('Linee Intervento'!E27="","",'Linee Intervento'!E27)</f>
        <v/>
      </c>
      <c r="C120" s="226"/>
      <c r="D120" s="226"/>
      <c r="E120" s="226"/>
      <c r="F120" s="65"/>
      <c r="G120" s="65"/>
      <c r="H120" s="65"/>
      <c r="I120" s="65"/>
      <c r="J120" s="65"/>
      <c r="K120" s="65"/>
      <c r="L120" s="65"/>
      <c r="M120" s="38" t="str">
        <f t="shared" si="6"/>
        <v/>
      </c>
      <c r="Q120" s="2" t="b">
        <f>IF(AND('Anagrafica Progetto'!$Q$84=2,'Anagrafica Progetto'!$Q$91),R120,TRUE)</f>
        <v>1</v>
      </c>
      <c r="R120" s="2" t="b">
        <f>ISBLANK('Linee Intervento'!E27)</f>
        <v>1</v>
      </c>
    </row>
    <row r="121" spans="2:18" ht="15" customHeight="1" x14ac:dyDescent="0.2">
      <c r="B121" s="225" t="str">
        <f>IF('Linee Intervento'!E28="","",'Linee Intervento'!E28)</f>
        <v/>
      </c>
      <c r="C121" s="226"/>
      <c r="D121" s="226"/>
      <c r="E121" s="226"/>
      <c r="F121" s="65"/>
      <c r="G121" s="65"/>
      <c r="H121" s="65"/>
      <c r="I121" s="65"/>
      <c r="J121" s="65"/>
      <c r="K121" s="65"/>
      <c r="L121" s="65"/>
      <c r="M121" s="38" t="str">
        <f t="shared" si="6"/>
        <v/>
      </c>
      <c r="Q121" s="2" t="b">
        <f>IF(AND('Anagrafica Progetto'!$Q$84=2,'Anagrafica Progetto'!$Q$91),R121,TRUE)</f>
        <v>1</v>
      </c>
      <c r="R121" s="2" t="b">
        <f>ISBLANK('Linee Intervento'!E28)</f>
        <v>1</v>
      </c>
    </row>
    <row r="122" spans="2:18" ht="15" customHeight="1" x14ac:dyDescent="0.2">
      <c r="B122" s="225" t="str">
        <f>IF('Linee Intervento'!E29="","",'Linee Intervento'!E29)</f>
        <v/>
      </c>
      <c r="C122" s="226"/>
      <c r="D122" s="226"/>
      <c r="E122" s="226"/>
      <c r="F122" s="65"/>
      <c r="G122" s="65"/>
      <c r="H122" s="65"/>
      <c r="I122" s="65"/>
      <c r="J122" s="65"/>
      <c r="K122" s="65"/>
      <c r="L122" s="65"/>
      <c r="M122" s="38" t="str">
        <f t="shared" si="6"/>
        <v/>
      </c>
      <c r="Q122" s="2" t="b">
        <f>IF(AND('Anagrafica Progetto'!$Q$84=2,'Anagrafica Progetto'!$Q$91),R122,TRUE)</f>
        <v>1</v>
      </c>
      <c r="R122" s="2" t="b">
        <f>ISBLANK('Linee Intervento'!E29)</f>
        <v>1</v>
      </c>
    </row>
    <row r="123" spans="2:18" ht="15" customHeight="1" x14ac:dyDescent="0.2">
      <c r="B123" s="225" t="str">
        <f>IF('Linee Intervento'!E30="","",'Linee Intervento'!E30)</f>
        <v/>
      </c>
      <c r="C123" s="226"/>
      <c r="D123" s="226"/>
      <c r="E123" s="226"/>
      <c r="F123" s="65"/>
      <c r="G123" s="65"/>
      <c r="H123" s="65"/>
      <c r="I123" s="65"/>
      <c r="J123" s="65"/>
      <c r="K123" s="65"/>
      <c r="L123" s="65"/>
      <c r="M123" s="38" t="str">
        <f t="shared" si="6"/>
        <v/>
      </c>
      <c r="Q123" s="2" t="b">
        <f>IF(AND('Anagrafica Progetto'!$Q$84=2,'Anagrafica Progetto'!$Q$91),R123,TRUE)</f>
        <v>1</v>
      </c>
      <c r="R123" s="2" t="b">
        <f>ISBLANK('Linee Intervento'!E30)</f>
        <v>1</v>
      </c>
    </row>
    <row r="124" spans="2:18" ht="15" customHeight="1" x14ac:dyDescent="0.2">
      <c r="B124" s="225" t="str">
        <f>IF('Linee Intervento'!E31="","",'Linee Intervento'!E31)</f>
        <v/>
      </c>
      <c r="C124" s="226"/>
      <c r="D124" s="226"/>
      <c r="E124" s="226"/>
      <c r="F124" s="65"/>
      <c r="G124" s="65"/>
      <c r="H124" s="65"/>
      <c r="I124" s="65"/>
      <c r="J124" s="65"/>
      <c r="K124" s="65"/>
      <c r="L124" s="65"/>
      <c r="M124" s="38" t="str">
        <f t="shared" si="6"/>
        <v/>
      </c>
      <c r="Q124" s="2" t="b">
        <f>IF(AND('Anagrafica Progetto'!$Q$84=2,'Anagrafica Progetto'!$Q$91),R124,TRUE)</f>
        <v>1</v>
      </c>
      <c r="R124" s="2" t="b">
        <f>ISBLANK('Linee Intervento'!E31)</f>
        <v>1</v>
      </c>
    </row>
    <row r="125" spans="2:18" ht="15" customHeight="1" x14ac:dyDescent="0.2">
      <c r="B125" s="225" t="str">
        <f>IF('Linee Intervento'!E32="","",'Linee Intervento'!E32)</f>
        <v/>
      </c>
      <c r="C125" s="226"/>
      <c r="D125" s="226"/>
      <c r="E125" s="226"/>
      <c r="F125" s="65"/>
      <c r="G125" s="65"/>
      <c r="H125" s="65"/>
      <c r="I125" s="65"/>
      <c r="J125" s="65"/>
      <c r="K125" s="65"/>
      <c r="L125" s="65"/>
      <c r="M125" s="38" t="str">
        <f t="shared" si="6"/>
        <v/>
      </c>
      <c r="Q125" s="2" t="b">
        <f>IF(AND('Anagrafica Progetto'!$Q$84=2,'Anagrafica Progetto'!$Q$91),R125,TRUE)</f>
        <v>1</v>
      </c>
      <c r="R125" s="2" t="b">
        <f>ISBLANK('Linee Intervento'!E32)</f>
        <v>1</v>
      </c>
    </row>
    <row r="126" spans="2:18" ht="15" customHeight="1" x14ac:dyDescent="0.2">
      <c r="B126" s="225" t="str">
        <f>IF('Linee Intervento'!E33="","",'Linee Intervento'!E33)</f>
        <v/>
      </c>
      <c r="C126" s="226"/>
      <c r="D126" s="226"/>
      <c r="E126" s="226"/>
      <c r="F126" s="65"/>
      <c r="G126" s="65"/>
      <c r="H126" s="65"/>
      <c r="I126" s="65"/>
      <c r="J126" s="65"/>
      <c r="K126" s="65"/>
      <c r="L126" s="65"/>
      <c r="M126" s="38" t="str">
        <f t="shared" si="6"/>
        <v/>
      </c>
      <c r="Q126" s="2" t="b">
        <f>IF(AND('Anagrafica Progetto'!$Q$84=2,'Anagrafica Progetto'!$Q$91),R126,TRUE)</f>
        <v>1</v>
      </c>
      <c r="R126" s="2" t="b">
        <f>ISBLANK('Linee Intervento'!E33)</f>
        <v>1</v>
      </c>
    </row>
    <row r="127" spans="2:18" ht="7.5" customHeight="1" x14ac:dyDescent="0.2">
      <c r="Q127" s="2" t="b">
        <f>IF(AND('Anagrafica Progetto'!$Q$84=2,'Anagrafica Progetto'!$Q$91),FALSE,TRUE)</f>
        <v>1</v>
      </c>
    </row>
    <row r="128" spans="2:18" ht="15" customHeight="1" x14ac:dyDescent="0.2">
      <c r="B128" s="225" t="s">
        <v>338</v>
      </c>
      <c r="C128" s="226"/>
      <c r="D128" s="226"/>
      <c r="E128" s="226"/>
      <c r="F128" s="38" t="str">
        <f>IF(SUM(F102:F126)=0,"",SUM(F102:F126))</f>
        <v/>
      </c>
      <c r="G128" s="38" t="str">
        <f t="shared" ref="G128:L128" si="7">IF(SUM(G102:G126)=0,"",SUM(G102:G126))</f>
        <v/>
      </c>
      <c r="H128" s="38" t="str">
        <f t="shared" si="7"/>
        <v/>
      </c>
      <c r="I128" s="38" t="str">
        <f t="shared" si="7"/>
        <v/>
      </c>
      <c r="J128" s="38" t="str">
        <f t="shared" si="7"/>
        <v/>
      </c>
      <c r="K128" s="38" t="str">
        <f t="shared" si="7"/>
        <v/>
      </c>
      <c r="L128" s="38" t="str">
        <f t="shared" si="7"/>
        <v/>
      </c>
      <c r="M128" s="38" t="str">
        <f>IF(SUM(F128:L128)=0,"",SUM(F128:L128))</f>
        <v/>
      </c>
      <c r="Q128" s="2" t="b">
        <f>IF(AND('Anagrafica Progetto'!$Q$84=2,'Anagrafica Progetto'!$Q$91),FALSE,TRUE)</f>
        <v>1</v>
      </c>
    </row>
    <row r="131" spans="2:13" ht="15" customHeight="1" x14ac:dyDescent="0.2">
      <c r="B131" s="105" t="s">
        <v>540</v>
      </c>
      <c r="C131" s="106"/>
      <c r="D131" s="106"/>
      <c r="E131" s="106"/>
      <c r="F131" s="106"/>
      <c r="G131" s="106"/>
      <c r="H131" s="106"/>
      <c r="I131" s="106"/>
      <c r="J131" s="106"/>
      <c r="K131" s="106"/>
      <c r="L131" s="106"/>
      <c r="M131" s="107"/>
    </row>
    <row r="132" spans="2:13" ht="112.5" customHeight="1" x14ac:dyDescent="0.2">
      <c r="B132" s="126"/>
      <c r="C132" s="210"/>
      <c r="D132" s="210"/>
      <c r="E132" s="210"/>
      <c r="F132" s="210"/>
      <c r="G132" s="210"/>
      <c r="H132" s="210"/>
      <c r="I132" s="210"/>
      <c r="J132" s="210"/>
      <c r="K132" s="210"/>
      <c r="L132" s="210"/>
      <c r="M132" s="211"/>
    </row>
    <row r="134" spans="2:13" ht="15" customHeight="1" x14ac:dyDescent="0.2">
      <c r="B134" s="9" t="s">
        <v>295</v>
      </c>
      <c r="C134" s="10"/>
      <c r="D134" s="10"/>
      <c r="E134" s="10"/>
      <c r="F134" s="10"/>
      <c r="G134" s="10"/>
      <c r="H134" s="10"/>
      <c r="I134" s="10"/>
      <c r="J134" s="10"/>
      <c r="K134" s="10"/>
      <c r="L134" s="10"/>
      <c r="M134" s="11"/>
    </row>
    <row r="137" spans="2:13" ht="15" customHeight="1" x14ac:dyDescent="0.2">
      <c r="B137" s="105" t="s">
        <v>541</v>
      </c>
      <c r="C137" s="106"/>
      <c r="D137" s="106"/>
      <c r="E137" s="106"/>
      <c r="F137" s="106"/>
      <c r="G137" s="106"/>
      <c r="H137" s="106"/>
      <c r="I137" s="106"/>
      <c r="J137" s="106"/>
      <c r="K137" s="106"/>
      <c r="L137" s="106"/>
      <c r="M137" s="107"/>
    </row>
    <row r="138" spans="2:13" ht="112.5" customHeight="1" x14ac:dyDescent="0.2">
      <c r="B138" s="126"/>
      <c r="C138" s="210"/>
      <c r="D138" s="210"/>
      <c r="E138" s="210"/>
      <c r="F138" s="210"/>
      <c r="G138" s="210"/>
      <c r="H138" s="210"/>
      <c r="I138" s="210"/>
      <c r="J138" s="210"/>
      <c r="K138" s="210"/>
      <c r="L138" s="210"/>
      <c r="M138" s="211"/>
    </row>
    <row r="139" spans="2:13" ht="15" hidden="1" customHeight="1" x14ac:dyDescent="0.2"/>
  </sheetData>
  <sheetProtection algorithmName="SHA-1" hashValue="hx8a9ID0HlGrRMw1TEmyR/vaE3E=" saltValue="bTENE/LWkbRTHG+re82RpA==" spinCount="100000" sheet="1" objects="1" scenarios="1"/>
  <autoFilter ref="Q1:Q138"/>
  <mergeCells count="117">
    <mergeCell ref="B10:E10"/>
    <mergeCell ref="B11:E11"/>
    <mergeCell ref="B12:E12"/>
    <mergeCell ref="B13:E13"/>
    <mergeCell ref="B14:E14"/>
    <mergeCell ref="B8:E8"/>
    <mergeCell ref="B9:E9"/>
    <mergeCell ref="B4:M4"/>
    <mergeCell ref="B7:M7"/>
    <mergeCell ref="B20:E20"/>
    <mergeCell ref="B21:E21"/>
    <mergeCell ref="B22:E22"/>
    <mergeCell ref="B23:E23"/>
    <mergeCell ref="B24:E24"/>
    <mergeCell ref="B15:E15"/>
    <mergeCell ref="B16:E16"/>
    <mergeCell ref="B17:E17"/>
    <mergeCell ref="B18:E18"/>
    <mergeCell ref="B19:E19"/>
    <mergeCell ref="B30:E30"/>
    <mergeCell ref="B31:E31"/>
    <mergeCell ref="B32:E32"/>
    <mergeCell ref="B33:E33"/>
    <mergeCell ref="B35:E35"/>
    <mergeCell ref="B25:E25"/>
    <mergeCell ref="B26:E26"/>
    <mergeCell ref="B27:E27"/>
    <mergeCell ref="B28:E28"/>
    <mergeCell ref="B29:E29"/>
    <mergeCell ref="B131:M131"/>
    <mergeCell ref="B132:M132"/>
    <mergeCell ref="B137:M137"/>
    <mergeCell ref="B138:M138"/>
    <mergeCell ref="B38:M38"/>
    <mergeCell ref="B39:E39"/>
    <mergeCell ref="B40:E40"/>
    <mergeCell ref="B41:E41"/>
    <mergeCell ref="B42:E42"/>
    <mergeCell ref="B43:E43"/>
    <mergeCell ref="B44:E44"/>
    <mergeCell ref="B45:E45"/>
    <mergeCell ref="B46:E46"/>
    <mergeCell ref="B47:E47"/>
    <mergeCell ref="B48:E48"/>
    <mergeCell ref="B49:E49"/>
    <mergeCell ref="B55:E55"/>
    <mergeCell ref="B56:E56"/>
    <mergeCell ref="B57:E57"/>
    <mergeCell ref="B58:E58"/>
    <mergeCell ref="B59:E59"/>
    <mergeCell ref="B50:E50"/>
    <mergeCell ref="B51:E51"/>
    <mergeCell ref="B52:E52"/>
    <mergeCell ref="B53:E53"/>
    <mergeCell ref="B54:E54"/>
    <mergeCell ref="B66:E66"/>
    <mergeCell ref="B69:M69"/>
    <mergeCell ref="B70:E70"/>
    <mergeCell ref="B71:E71"/>
    <mergeCell ref="B72:E72"/>
    <mergeCell ref="B60:E60"/>
    <mergeCell ref="B61:E61"/>
    <mergeCell ref="B62:E62"/>
    <mergeCell ref="B63:E63"/>
    <mergeCell ref="B64:E64"/>
    <mergeCell ref="B78:E78"/>
    <mergeCell ref="B79:E79"/>
    <mergeCell ref="B80:E80"/>
    <mergeCell ref="B81:E81"/>
    <mergeCell ref="B82:E82"/>
    <mergeCell ref="B73:E73"/>
    <mergeCell ref="B74:E74"/>
    <mergeCell ref="B75:E75"/>
    <mergeCell ref="B76:E76"/>
    <mergeCell ref="B77:E77"/>
    <mergeCell ref="B88:E88"/>
    <mergeCell ref="B89:E89"/>
    <mergeCell ref="B90:E90"/>
    <mergeCell ref="B91:E91"/>
    <mergeCell ref="B92:E92"/>
    <mergeCell ref="B83:E83"/>
    <mergeCell ref="B84:E84"/>
    <mergeCell ref="B85:E85"/>
    <mergeCell ref="B86:E86"/>
    <mergeCell ref="B87:E87"/>
    <mergeCell ref="B101:E101"/>
    <mergeCell ref="B102:E102"/>
    <mergeCell ref="B103:E103"/>
    <mergeCell ref="B104:E104"/>
    <mergeCell ref="B105:E105"/>
    <mergeCell ref="B93:E93"/>
    <mergeCell ref="B94:E94"/>
    <mergeCell ref="B95:E95"/>
    <mergeCell ref="B97:E97"/>
    <mergeCell ref="B100:M100"/>
    <mergeCell ref="B111:E111"/>
    <mergeCell ref="B112:E112"/>
    <mergeCell ref="B113:E113"/>
    <mergeCell ref="B114:E114"/>
    <mergeCell ref="B115:E115"/>
    <mergeCell ref="B106:E106"/>
    <mergeCell ref="B107:E107"/>
    <mergeCell ref="B108:E108"/>
    <mergeCell ref="B109:E109"/>
    <mergeCell ref="B110:E110"/>
    <mergeCell ref="B126:E126"/>
    <mergeCell ref="B128:E128"/>
    <mergeCell ref="B121:E121"/>
    <mergeCell ref="B122:E122"/>
    <mergeCell ref="B123:E123"/>
    <mergeCell ref="B124:E124"/>
    <mergeCell ref="B125:E125"/>
    <mergeCell ref="B116:E116"/>
    <mergeCell ref="B117:E117"/>
    <mergeCell ref="B118:E118"/>
    <mergeCell ref="B119:E119"/>
    <mergeCell ref="B120:E120"/>
  </mergeCells>
  <dataValidations count="1">
    <dataValidation type="decimal" operator="greaterThan" allowBlank="1" showInputMessage="1" showErrorMessage="1" errorTitle="Errore" error="Inserire un valore numerico" sqref="F128:M128 F35:M35 F40:M64 F66:M66 F71:M95 F97:M97 F102:M126 F9:M33">
      <formula1>0</formula1>
    </dataValidation>
  </dataValidations>
  <hyperlinks>
    <hyperlink ref="G2" location="'Indice sezioni'!A1" display="Torna all'indice"/>
  </hyperlinks>
  <pageMargins left="0.25" right="0.25" top="0.75" bottom="0.75" header="0.3" footer="0.3"/>
  <pageSetup paperSize="9" orientation="portrait" horizontalDpi="300" verticalDpi="300" r:id="rId1"/>
  <ignoredErrors>
    <ignoredError sqref="F35:L35 F66:L66 F97:M97 F128:M128" formulaRange="1"/>
  </ignoredErrors>
  <extLst>
    <ext xmlns:x14="http://schemas.microsoft.com/office/spreadsheetml/2009/9/main" uri="{78C0D931-6437-407d-A8EE-F0AAD7539E65}">
      <x14:conditionalFormattings>
        <x14:conditionalFormatting xmlns:xm="http://schemas.microsoft.com/office/excel/2006/main">
          <x14:cfRule type="expression" priority="13" id="{DE250DDE-7610-494A-AC7E-6D1C2ECD82D4}">
            <xm:f>OR(F$8&lt;YEAR('Anagrafica Progetto'!$H$77),F$8&gt;YEAR('Anagrafica Progetto'!$H$80))</xm:f>
            <x14:dxf>
              <fill>
                <patternFill patternType="mediumGray"/>
              </fill>
            </x14:dxf>
          </x14:cfRule>
          <xm:sqref>F9:L11 F13:L33 L12</xm:sqref>
        </x14:conditionalFormatting>
        <x14:conditionalFormatting xmlns:xm="http://schemas.microsoft.com/office/excel/2006/main">
          <x14:cfRule type="expression" priority="12" id="{DF184B3F-6D53-42D2-8185-77704078B169}">
            <xm:f>OR(F$8&lt;YEAR('Anagrafica Progetto'!$H$77),F$8&gt;YEAR('Anagrafica Progetto'!$H$80))</xm:f>
            <x14:dxf>
              <fill>
                <patternFill patternType="mediumGray"/>
              </fill>
            </x14:dxf>
          </x14:cfRule>
          <xm:sqref>F35:L35</xm:sqref>
        </x14:conditionalFormatting>
        <x14:conditionalFormatting xmlns:xm="http://schemas.microsoft.com/office/excel/2006/main">
          <x14:cfRule type="expression" priority="11" id="{679D0F9C-7A24-4F21-A937-719B278F8008}">
            <xm:f>OR(F$8&lt;YEAR('Anagrafica Progetto'!$H$77),F$8&gt;YEAR('Anagrafica Progetto'!$H$80))</xm:f>
            <x14:dxf>
              <fill>
                <patternFill patternType="mediumGray"/>
              </fill>
            </x14:dxf>
          </x14:cfRule>
          <xm:sqref>F40:L64</xm:sqref>
        </x14:conditionalFormatting>
        <x14:conditionalFormatting xmlns:xm="http://schemas.microsoft.com/office/excel/2006/main">
          <x14:cfRule type="expression" priority="10" id="{F6F359F1-B901-4849-8C8D-46A29860276C}">
            <xm:f>OR(F$8&lt;YEAR('Anagrafica Progetto'!$H$77),F$8&gt;YEAR('Anagrafica Progetto'!$H$80))</xm:f>
            <x14:dxf>
              <fill>
                <patternFill patternType="mediumGray"/>
              </fill>
            </x14:dxf>
          </x14:cfRule>
          <xm:sqref>F66:L66</xm:sqref>
        </x14:conditionalFormatting>
        <x14:conditionalFormatting xmlns:xm="http://schemas.microsoft.com/office/excel/2006/main">
          <x14:cfRule type="expression" priority="5" id="{E632994B-FA39-4751-8F75-8A165C0262A7}">
            <xm:f>OR(F$8&lt;YEAR('Anagrafica Progetto'!$H$77),F$8&gt;YEAR('Anagrafica Progetto'!$H$80))</xm:f>
            <x14:dxf>
              <fill>
                <patternFill patternType="mediumGray"/>
              </fill>
            </x14:dxf>
          </x14:cfRule>
          <xm:sqref>F71:L95</xm:sqref>
        </x14:conditionalFormatting>
        <x14:conditionalFormatting xmlns:xm="http://schemas.microsoft.com/office/excel/2006/main">
          <x14:cfRule type="expression" priority="4" id="{D4E6C674-87BC-4EDE-BCB6-F5FBDBBF666D}">
            <xm:f>OR(F$8&lt;YEAR('Anagrafica Progetto'!$H$77),F$8&gt;YEAR('Anagrafica Progetto'!$H$80))</xm:f>
            <x14:dxf>
              <fill>
                <patternFill patternType="mediumGray"/>
              </fill>
            </x14:dxf>
          </x14:cfRule>
          <xm:sqref>F97:L97</xm:sqref>
        </x14:conditionalFormatting>
        <x14:conditionalFormatting xmlns:xm="http://schemas.microsoft.com/office/excel/2006/main">
          <x14:cfRule type="expression" priority="3" id="{D8D914F1-150D-4148-85C1-D2882759D3D6}">
            <xm:f>OR(F$8&lt;YEAR('Anagrafica Progetto'!$H$77),F$8&gt;YEAR('Anagrafica Progetto'!$H$80))</xm:f>
            <x14:dxf>
              <fill>
                <patternFill patternType="mediumGray"/>
              </fill>
            </x14:dxf>
          </x14:cfRule>
          <xm:sqref>F102:L126</xm:sqref>
        </x14:conditionalFormatting>
        <x14:conditionalFormatting xmlns:xm="http://schemas.microsoft.com/office/excel/2006/main">
          <x14:cfRule type="expression" priority="2" id="{F2006764-E38E-4759-AE3D-2306560120AB}">
            <xm:f>OR(F$8&lt;YEAR('Anagrafica Progetto'!$H$77),F$8&gt;YEAR('Anagrafica Progetto'!$H$80))</xm:f>
            <x14:dxf>
              <fill>
                <patternFill patternType="mediumGray"/>
              </fill>
            </x14:dxf>
          </x14:cfRule>
          <xm:sqref>F128:L128</xm:sqref>
        </x14:conditionalFormatting>
        <x14:conditionalFormatting xmlns:xm="http://schemas.microsoft.com/office/excel/2006/main">
          <x14:cfRule type="expression" priority="1" id="{86D2A9BB-B06D-47A1-BEA4-E1ED4FC1C9E1}">
            <xm:f>OR(K$8&lt;YEAR('Anagrafica Progetto'!$H$77),K$8&gt;YEAR('Anagrafica Progetto'!$H$80))</xm:f>
            <x14:dxf>
              <fill>
                <patternFill patternType="mediumGray"/>
              </fill>
            </x14:dxf>
          </x14:cfRule>
          <xm:sqref>K12</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B1:X162"/>
  <sheetViews>
    <sheetView showGridLines="0" workbookViewId="0">
      <selection activeCell="B14" sqref="B14:M14"/>
    </sheetView>
  </sheetViews>
  <sheetFormatPr defaultColWidth="9.140625" defaultRowHeight="15" customHeight="1" x14ac:dyDescent="0.2"/>
  <cols>
    <col min="1" max="1" width="1.42578125" style="2" customWidth="1"/>
    <col min="2" max="13" width="8.140625" style="2" customWidth="1"/>
    <col min="14" max="14" width="9.140625" style="2"/>
    <col min="15" max="15" width="9.140625" style="2" customWidth="1"/>
    <col min="16" max="22" width="9.140625" style="2" hidden="1" customWidth="1"/>
    <col min="23" max="24" width="9.140625" style="17" hidden="1" customWidth="1"/>
    <col min="25" max="16384" width="9.140625" style="2"/>
  </cols>
  <sheetData>
    <row r="1" spans="2:13" ht="7.5" customHeight="1" x14ac:dyDescent="0.2"/>
    <row r="2" spans="2:13" ht="15" customHeight="1" x14ac:dyDescent="0.2">
      <c r="G2" s="3" t="s">
        <v>13</v>
      </c>
      <c r="I2" s="14"/>
      <c r="M2" s="15"/>
    </row>
    <row r="4" spans="2:13" ht="15" customHeight="1" x14ac:dyDescent="0.2">
      <c r="B4" s="89" t="s">
        <v>537</v>
      </c>
      <c r="C4" s="90"/>
      <c r="D4" s="90"/>
      <c r="E4" s="90"/>
      <c r="F4" s="90"/>
      <c r="G4" s="90"/>
      <c r="H4" s="90"/>
      <c r="I4" s="90"/>
      <c r="J4" s="90"/>
      <c r="K4" s="90"/>
      <c r="L4" s="90"/>
      <c r="M4" s="91"/>
    </row>
    <row r="7" spans="2:13" s="21" customFormat="1" ht="15" customHeight="1" x14ac:dyDescent="0.2">
      <c r="B7" s="183" t="s">
        <v>441</v>
      </c>
      <c r="C7" s="184"/>
      <c r="D7" s="184"/>
      <c r="E7" s="184"/>
      <c r="F7" s="184"/>
      <c r="G7" s="184"/>
      <c r="H7" s="184"/>
      <c r="I7" s="184"/>
      <c r="J7" s="184"/>
      <c r="K7" s="184"/>
      <c r="L7" s="184"/>
      <c r="M7" s="185"/>
    </row>
    <row r="8" spans="2:13" s="21" customFormat="1" ht="45" customHeight="1" x14ac:dyDescent="0.2">
      <c r="B8" s="288" t="s">
        <v>1549</v>
      </c>
      <c r="C8" s="288"/>
      <c r="D8" s="288"/>
      <c r="E8" s="288"/>
      <c r="F8" s="288"/>
      <c r="G8" s="288"/>
      <c r="H8" s="288"/>
      <c r="I8" s="288"/>
      <c r="J8" s="288"/>
      <c r="K8" s="288"/>
      <c r="L8" s="288"/>
      <c r="M8" s="288"/>
    </row>
    <row r="9" spans="2:13" s="21" customFormat="1" ht="15" customHeight="1" x14ac:dyDescent="0.2"/>
    <row r="10" spans="2:13" s="21" customFormat="1" ht="15" customHeight="1" x14ac:dyDescent="0.2">
      <c r="B10" s="178" t="s">
        <v>442</v>
      </c>
      <c r="C10" s="178"/>
      <c r="D10" s="178"/>
      <c r="E10" s="178"/>
      <c r="F10" s="178"/>
      <c r="G10" s="178"/>
      <c r="H10" s="178"/>
      <c r="I10" s="178"/>
      <c r="J10" s="178"/>
      <c r="K10" s="178"/>
      <c r="L10" s="178"/>
      <c r="M10" s="178"/>
    </row>
    <row r="13" spans="2:13" s="21" customFormat="1" ht="45" customHeight="1" x14ac:dyDescent="0.2">
      <c r="B13" s="183" t="s">
        <v>578</v>
      </c>
      <c r="C13" s="184"/>
      <c r="D13" s="184"/>
      <c r="E13" s="184"/>
      <c r="F13" s="184"/>
      <c r="G13" s="184"/>
      <c r="H13" s="184"/>
      <c r="I13" s="184"/>
      <c r="J13" s="184"/>
      <c r="K13" s="184"/>
      <c r="L13" s="184"/>
      <c r="M13" s="185"/>
    </row>
    <row r="14" spans="2:13" s="21" customFormat="1" ht="120" customHeight="1" x14ac:dyDescent="0.2">
      <c r="B14" s="288" t="s">
        <v>1550</v>
      </c>
      <c r="C14" s="288"/>
      <c r="D14" s="288"/>
      <c r="E14" s="288"/>
      <c r="F14" s="288"/>
      <c r="G14" s="288"/>
      <c r="H14" s="288"/>
      <c r="I14" s="288"/>
      <c r="J14" s="288"/>
      <c r="K14" s="288"/>
      <c r="L14" s="288"/>
      <c r="M14" s="288"/>
    </row>
    <row r="15" spans="2:13" s="21" customFormat="1" ht="15" customHeight="1" x14ac:dyDescent="0.2"/>
    <row r="16" spans="2:13" s="21" customFormat="1" ht="45" customHeight="1" x14ac:dyDescent="0.2">
      <c r="B16" s="178" t="s">
        <v>1240</v>
      </c>
      <c r="C16" s="178"/>
      <c r="D16" s="178"/>
      <c r="E16" s="178"/>
      <c r="F16" s="178"/>
      <c r="G16" s="178"/>
      <c r="H16" s="178"/>
      <c r="I16" s="178"/>
      <c r="J16" s="178"/>
      <c r="K16" s="178"/>
      <c r="L16" s="178"/>
      <c r="M16" s="178"/>
    </row>
    <row r="19" spans="2:13" s="21" customFormat="1" ht="30" customHeight="1" x14ac:dyDescent="0.2">
      <c r="B19" s="183" t="s">
        <v>1088</v>
      </c>
      <c r="C19" s="184"/>
      <c r="D19" s="184"/>
      <c r="E19" s="184"/>
      <c r="F19" s="184"/>
      <c r="G19" s="184"/>
      <c r="H19" s="184"/>
      <c r="I19" s="184"/>
      <c r="J19" s="184"/>
      <c r="K19" s="184"/>
      <c r="L19" s="184"/>
      <c r="M19" s="185"/>
    </row>
    <row r="20" spans="2:13" ht="15" customHeight="1" x14ac:dyDescent="0.2">
      <c r="B20" s="290" t="s">
        <v>1086</v>
      </c>
      <c r="C20" s="291"/>
      <c r="D20" s="292"/>
      <c r="E20" s="39" t="s">
        <v>355</v>
      </c>
      <c r="F20" s="290" t="s">
        <v>1085</v>
      </c>
      <c r="G20" s="291"/>
      <c r="H20" s="292"/>
      <c r="I20" s="290" t="s">
        <v>1084</v>
      </c>
      <c r="J20" s="291"/>
      <c r="K20" s="291"/>
      <c r="L20" s="291"/>
      <c r="M20" s="292"/>
    </row>
    <row r="21" spans="2:13" ht="63" customHeight="1" x14ac:dyDescent="0.2">
      <c r="B21" s="289" t="s">
        <v>1583</v>
      </c>
      <c r="C21" s="289"/>
      <c r="D21" s="289"/>
      <c r="E21" s="71">
        <v>1</v>
      </c>
      <c r="F21" s="289" t="s">
        <v>1584</v>
      </c>
      <c r="G21" s="289"/>
      <c r="H21" s="289"/>
      <c r="I21" s="289" t="s">
        <v>1587</v>
      </c>
      <c r="J21" s="289"/>
      <c r="K21" s="289"/>
      <c r="L21" s="289"/>
      <c r="M21" s="289"/>
    </row>
    <row r="22" spans="2:13" ht="64.5" customHeight="1" x14ac:dyDescent="0.2">
      <c r="B22" s="289" t="s">
        <v>1583</v>
      </c>
      <c r="C22" s="289"/>
      <c r="D22" s="289"/>
      <c r="E22" s="71">
        <v>2</v>
      </c>
      <c r="F22" s="289" t="s">
        <v>1585</v>
      </c>
      <c r="G22" s="289"/>
      <c r="H22" s="289"/>
      <c r="I22" s="289" t="s">
        <v>1600</v>
      </c>
      <c r="J22" s="289"/>
      <c r="K22" s="289"/>
      <c r="L22" s="289"/>
      <c r="M22" s="289"/>
    </row>
    <row r="23" spans="2:13" ht="66" customHeight="1" x14ac:dyDescent="0.2">
      <c r="B23" s="289" t="s">
        <v>1583</v>
      </c>
      <c r="C23" s="289"/>
      <c r="D23" s="289"/>
      <c r="E23" s="71">
        <v>4</v>
      </c>
      <c r="F23" s="289" t="s">
        <v>1586</v>
      </c>
      <c r="G23" s="289"/>
      <c r="H23" s="289"/>
      <c r="I23" s="289" t="s">
        <v>1588</v>
      </c>
      <c r="J23" s="289"/>
      <c r="K23" s="289"/>
      <c r="L23" s="289"/>
      <c r="M23" s="289"/>
    </row>
    <row r="24" spans="2:13" ht="30" customHeight="1" x14ac:dyDescent="0.2">
      <c r="B24" s="289"/>
      <c r="C24" s="289"/>
      <c r="D24" s="289"/>
      <c r="E24" s="71"/>
      <c r="F24" s="289"/>
      <c r="G24" s="289"/>
      <c r="H24" s="289"/>
      <c r="I24" s="289"/>
      <c r="J24" s="289"/>
      <c r="K24" s="289"/>
      <c r="L24" s="289"/>
      <c r="M24" s="289"/>
    </row>
    <row r="25" spans="2:13" ht="30" customHeight="1" x14ac:dyDescent="0.2">
      <c r="B25" s="289"/>
      <c r="C25" s="289"/>
      <c r="D25" s="289"/>
      <c r="E25" s="71"/>
      <c r="F25" s="289"/>
      <c r="G25" s="289"/>
      <c r="H25" s="289"/>
      <c r="I25" s="289"/>
      <c r="J25" s="289"/>
      <c r="K25" s="289"/>
      <c r="L25" s="289"/>
      <c r="M25" s="289"/>
    </row>
    <row r="26" spans="2:13" ht="30" customHeight="1" x14ac:dyDescent="0.2">
      <c r="B26" s="289"/>
      <c r="C26" s="289"/>
      <c r="D26" s="289"/>
      <c r="E26" s="71"/>
      <c r="F26" s="289"/>
      <c r="G26" s="289"/>
      <c r="H26" s="289"/>
      <c r="I26" s="289"/>
      <c r="J26" s="289"/>
      <c r="K26" s="289"/>
      <c r="L26" s="289"/>
      <c r="M26" s="289"/>
    </row>
    <row r="27" spans="2:13" ht="30" customHeight="1" x14ac:dyDescent="0.2">
      <c r="B27" s="289"/>
      <c r="C27" s="289"/>
      <c r="D27" s="289"/>
      <c r="E27" s="71"/>
      <c r="F27" s="289"/>
      <c r="G27" s="289"/>
      <c r="H27" s="289"/>
      <c r="I27" s="289"/>
      <c r="J27" s="289"/>
      <c r="K27" s="289"/>
      <c r="L27" s="289"/>
      <c r="M27" s="289"/>
    </row>
    <row r="28" spans="2:13" ht="30" customHeight="1" x14ac:dyDescent="0.2">
      <c r="B28" s="289"/>
      <c r="C28" s="289"/>
      <c r="D28" s="289"/>
      <c r="E28" s="71"/>
      <c r="F28" s="289"/>
      <c r="G28" s="289"/>
      <c r="H28" s="289"/>
      <c r="I28" s="289"/>
      <c r="J28" s="289"/>
      <c r="K28" s="289"/>
      <c r="L28" s="289"/>
      <c r="M28" s="289"/>
    </row>
    <row r="29" spans="2:13" ht="30" customHeight="1" x14ac:dyDescent="0.2">
      <c r="B29" s="289"/>
      <c r="C29" s="289"/>
      <c r="D29" s="289"/>
      <c r="E29" s="71"/>
      <c r="F29" s="289"/>
      <c r="G29" s="289"/>
      <c r="H29" s="289"/>
      <c r="I29" s="289"/>
      <c r="J29" s="289"/>
      <c r="K29" s="289"/>
      <c r="L29" s="289"/>
      <c r="M29" s="289"/>
    </row>
    <row r="30" spans="2:13" ht="30" customHeight="1" x14ac:dyDescent="0.2">
      <c r="B30" s="289"/>
      <c r="C30" s="289"/>
      <c r="D30" s="289"/>
      <c r="E30" s="71"/>
      <c r="F30" s="289"/>
      <c r="G30" s="289"/>
      <c r="H30" s="289"/>
      <c r="I30" s="289"/>
      <c r="J30" s="289"/>
      <c r="K30" s="289"/>
      <c r="L30" s="289"/>
      <c r="M30" s="289"/>
    </row>
    <row r="31" spans="2:13" ht="15" customHeight="1" x14ac:dyDescent="0.2">
      <c r="B31" s="40"/>
      <c r="C31" s="40"/>
      <c r="D31" s="40"/>
      <c r="E31" s="16"/>
      <c r="F31" s="41"/>
      <c r="G31" s="41"/>
      <c r="H31" s="41"/>
      <c r="I31" s="41"/>
      <c r="J31" s="41"/>
      <c r="K31" s="41"/>
      <c r="L31" s="41"/>
      <c r="M31" s="41"/>
    </row>
    <row r="32" spans="2:13" ht="67.5" customHeight="1" x14ac:dyDescent="0.2">
      <c r="B32" s="178" t="s">
        <v>1087</v>
      </c>
      <c r="C32" s="178"/>
      <c r="D32" s="178"/>
      <c r="E32" s="178"/>
      <c r="F32" s="178"/>
      <c r="G32" s="178"/>
      <c r="H32" s="178"/>
      <c r="I32" s="178"/>
      <c r="J32" s="178"/>
      <c r="K32" s="178"/>
      <c r="L32" s="178"/>
      <c r="M32" s="178"/>
    </row>
    <row r="35" spans="2:18" s="21" customFormat="1" ht="45" customHeight="1" x14ac:dyDescent="0.2">
      <c r="B35" s="183" t="s">
        <v>443</v>
      </c>
      <c r="C35" s="184"/>
      <c r="D35" s="184"/>
      <c r="E35" s="184"/>
      <c r="F35" s="184"/>
      <c r="G35" s="184"/>
      <c r="H35" s="184"/>
      <c r="I35" s="184"/>
      <c r="J35" s="184"/>
      <c r="K35" s="184"/>
      <c r="L35" s="184"/>
      <c r="M35" s="185"/>
    </row>
    <row r="36" spans="2:18" s="21" customFormat="1" ht="120" customHeight="1" x14ac:dyDescent="0.2">
      <c r="B36" s="288"/>
      <c r="C36" s="288"/>
      <c r="D36" s="288"/>
      <c r="E36" s="288"/>
      <c r="F36" s="288"/>
      <c r="G36" s="288"/>
      <c r="H36" s="288"/>
      <c r="I36" s="288"/>
      <c r="J36" s="288"/>
      <c r="K36" s="288"/>
      <c r="L36" s="288"/>
      <c r="M36" s="288"/>
    </row>
    <row r="38" spans="2:18" ht="90" customHeight="1" x14ac:dyDescent="0.2">
      <c r="B38" s="178" t="s">
        <v>1241</v>
      </c>
      <c r="C38" s="178"/>
      <c r="D38" s="178"/>
      <c r="E38" s="178"/>
      <c r="F38" s="178"/>
      <c r="G38" s="178"/>
      <c r="H38" s="178"/>
      <c r="I38" s="178"/>
      <c r="J38" s="178"/>
      <c r="K38" s="178"/>
      <c r="L38" s="178"/>
      <c r="M38" s="178"/>
    </row>
    <row r="41" spans="2:18" s="21" customFormat="1" ht="45" customHeight="1" x14ac:dyDescent="0.2">
      <c r="B41" s="200" t="s">
        <v>1264</v>
      </c>
      <c r="C41" s="201"/>
      <c r="D41" s="201"/>
      <c r="E41" s="201"/>
      <c r="F41" s="201"/>
      <c r="G41" s="201"/>
      <c r="H41" s="201"/>
      <c r="I41" s="201"/>
      <c r="J41" s="201"/>
      <c r="K41" s="201"/>
      <c r="L41" s="202"/>
      <c r="M41" s="48"/>
    </row>
    <row r="42" spans="2:18" s="21" customFormat="1" ht="120" customHeight="1" x14ac:dyDescent="0.2">
      <c r="B42" s="288"/>
      <c r="C42" s="288"/>
      <c r="D42" s="288"/>
      <c r="E42" s="288"/>
      <c r="F42" s="288"/>
      <c r="G42" s="288"/>
      <c r="H42" s="288"/>
      <c r="I42" s="288"/>
      <c r="J42" s="288"/>
      <c r="K42" s="288"/>
      <c r="L42" s="288"/>
      <c r="M42" s="288"/>
    </row>
    <row r="45" spans="2:18" ht="30" customHeight="1" x14ac:dyDescent="0.2">
      <c r="B45" s="287" t="s">
        <v>1265</v>
      </c>
      <c r="C45" s="287"/>
      <c r="D45" s="287"/>
      <c r="E45" s="287"/>
      <c r="F45" s="287"/>
      <c r="G45" s="287"/>
      <c r="H45" s="287"/>
      <c r="I45" s="287"/>
      <c r="J45" s="287"/>
      <c r="K45" s="287"/>
      <c r="L45" s="287"/>
      <c r="M45" s="48"/>
      <c r="R45" s="2" t="b">
        <f>IF(M45="",FALSE,TRUE)</f>
        <v>0</v>
      </c>
    </row>
    <row r="46" spans="2:18" ht="30" customHeight="1" x14ac:dyDescent="0.2">
      <c r="B46" s="287" t="s">
        <v>1266</v>
      </c>
      <c r="C46" s="287"/>
      <c r="D46" s="287"/>
      <c r="E46" s="287"/>
      <c r="F46" s="287"/>
      <c r="G46" s="287"/>
      <c r="H46" s="287"/>
      <c r="I46" s="287"/>
      <c r="J46" s="287"/>
      <c r="K46" s="287"/>
      <c r="L46" s="287"/>
      <c r="M46" s="48"/>
      <c r="R46" s="2" t="b">
        <f>IF(M46="",FALSE,TRUE)</f>
        <v>0</v>
      </c>
    </row>
    <row r="48" spans="2:18" ht="30" customHeight="1" x14ac:dyDescent="0.2">
      <c r="B48" s="287" t="s">
        <v>1267</v>
      </c>
      <c r="C48" s="287"/>
      <c r="D48" s="287"/>
      <c r="E48" s="287"/>
      <c r="F48" s="287"/>
      <c r="G48" s="287"/>
      <c r="H48" s="287"/>
      <c r="I48" s="287"/>
      <c r="J48" s="287"/>
      <c r="K48" s="287"/>
      <c r="L48" s="287"/>
      <c r="M48" s="48"/>
      <c r="Q48" s="2" t="b">
        <f>IF(OR(R45,R46),TRUE,FALSE)</f>
        <v>0</v>
      </c>
    </row>
    <row r="49" spans="2:18" s="21" customFormat="1" ht="120" customHeight="1" x14ac:dyDescent="0.2">
      <c r="B49" s="288"/>
      <c r="C49" s="288"/>
      <c r="D49" s="288"/>
      <c r="E49" s="288"/>
      <c r="F49" s="288"/>
      <c r="G49" s="288"/>
      <c r="H49" s="288"/>
      <c r="I49" s="288"/>
      <c r="J49" s="288"/>
      <c r="K49" s="288"/>
      <c r="L49" s="288"/>
      <c r="M49" s="288"/>
      <c r="Q49" s="2" t="b">
        <f>Q48</f>
        <v>0</v>
      </c>
    </row>
    <row r="50" spans="2:18" ht="15" customHeight="1" x14ac:dyDescent="0.2">
      <c r="Q50" s="2" t="b">
        <f>Q49</f>
        <v>0</v>
      </c>
    </row>
    <row r="52" spans="2:18" ht="45" customHeight="1" x14ac:dyDescent="0.2">
      <c r="B52" s="177" t="s">
        <v>444</v>
      </c>
      <c r="C52" s="177"/>
      <c r="D52" s="177"/>
      <c r="E52" s="177"/>
      <c r="F52" s="177"/>
      <c r="G52" s="177"/>
      <c r="H52" s="177"/>
      <c r="I52" s="177"/>
      <c r="J52" s="177"/>
      <c r="K52" s="177"/>
      <c r="L52" s="177"/>
      <c r="M52" s="177"/>
    </row>
    <row r="53" spans="2:18" ht="15" customHeight="1" x14ac:dyDescent="0.2">
      <c r="B53" s="191" t="s">
        <v>445</v>
      </c>
      <c r="C53" s="191"/>
      <c r="D53" s="191"/>
      <c r="E53" s="191"/>
      <c r="F53" s="191"/>
      <c r="G53" s="191"/>
      <c r="H53" s="191"/>
      <c r="I53" s="191"/>
      <c r="J53" s="191"/>
      <c r="K53" s="191"/>
      <c r="L53" s="191"/>
      <c r="M53" s="48" t="s">
        <v>1331</v>
      </c>
      <c r="R53" s="2" t="b">
        <f>M53="X"</f>
        <v>1</v>
      </c>
    </row>
    <row r="54" spans="2:18" ht="15" customHeight="1" x14ac:dyDescent="0.2">
      <c r="B54" s="191" t="s">
        <v>446</v>
      </c>
      <c r="C54" s="191"/>
      <c r="D54" s="191"/>
      <c r="E54" s="191"/>
      <c r="F54" s="191"/>
      <c r="G54" s="191"/>
      <c r="H54" s="191"/>
      <c r="I54" s="191"/>
      <c r="J54" s="191"/>
      <c r="K54" s="191"/>
      <c r="L54" s="191"/>
      <c r="M54" s="48" t="s">
        <v>1331</v>
      </c>
      <c r="R54" s="2" t="b">
        <f>M54="X"</f>
        <v>1</v>
      </c>
    </row>
    <row r="55" spans="2:18" ht="15" customHeight="1" x14ac:dyDescent="0.2">
      <c r="B55" s="191" t="s">
        <v>447</v>
      </c>
      <c r="C55" s="191"/>
      <c r="D55" s="191"/>
      <c r="E55" s="191"/>
      <c r="F55" s="191"/>
      <c r="G55" s="191"/>
      <c r="H55" s="191"/>
      <c r="I55" s="191"/>
      <c r="J55" s="191"/>
      <c r="K55" s="191"/>
      <c r="L55" s="191"/>
      <c r="M55" s="48"/>
      <c r="R55" s="2" t="b">
        <f>M55="X"</f>
        <v>0</v>
      </c>
    </row>
    <row r="56" spans="2:18" ht="15" customHeight="1" x14ac:dyDescent="0.2">
      <c r="B56" s="191" t="s">
        <v>448</v>
      </c>
      <c r="C56" s="191"/>
      <c r="D56" s="191"/>
      <c r="E56" s="191"/>
      <c r="F56" s="191"/>
      <c r="G56" s="191"/>
      <c r="H56" s="191"/>
      <c r="I56" s="191"/>
      <c r="J56" s="191"/>
      <c r="K56" s="191"/>
      <c r="L56" s="191"/>
      <c r="M56" s="48"/>
      <c r="R56" s="2" t="b">
        <f>M56="X"</f>
        <v>0</v>
      </c>
    </row>
    <row r="57" spans="2:18" ht="15" customHeight="1" x14ac:dyDescent="0.2">
      <c r="Q57" s="2" t="b">
        <f>IF($R$54,FALSE,TRUE)</f>
        <v>0</v>
      </c>
    </row>
    <row r="58" spans="2:18" ht="15" customHeight="1" x14ac:dyDescent="0.2">
      <c r="Q58" s="2" t="b">
        <f t="shared" ref="Q58:Q63" si="0">IF($R$54,FALSE,TRUE)</f>
        <v>0</v>
      </c>
    </row>
    <row r="59" spans="2:18" ht="15" customHeight="1" x14ac:dyDescent="0.2">
      <c r="B59" s="177" t="s">
        <v>449</v>
      </c>
      <c r="C59" s="177"/>
      <c r="D59" s="177"/>
      <c r="E59" s="177"/>
      <c r="F59" s="177"/>
      <c r="G59" s="177"/>
      <c r="H59" s="177"/>
      <c r="I59" s="177"/>
      <c r="J59" s="177"/>
      <c r="K59" s="177"/>
      <c r="L59" s="177"/>
      <c r="M59" s="177"/>
      <c r="Q59" s="2" t="b">
        <f t="shared" si="0"/>
        <v>0</v>
      </c>
    </row>
    <row r="60" spans="2:18" ht="15" customHeight="1" x14ac:dyDescent="0.2">
      <c r="B60" s="191" t="s">
        <v>450</v>
      </c>
      <c r="C60" s="191"/>
      <c r="D60" s="191"/>
      <c r="E60" s="191"/>
      <c r="F60" s="191"/>
      <c r="G60" s="191"/>
      <c r="H60" s="191"/>
      <c r="I60" s="191"/>
      <c r="J60" s="191"/>
      <c r="K60" s="191"/>
      <c r="L60" s="191"/>
      <c r="M60" s="48"/>
      <c r="Q60" s="2" t="b">
        <f t="shared" si="0"/>
        <v>0</v>
      </c>
      <c r="R60" s="2" t="b">
        <f>M60="X"</f>
        <v>0</v>
      </c>
    </row>
    <row r="61" spans="2:18" ht="15" customHeight="1" x14ac:dyDescent="0.2">
      <c r="B61" s="191" t="s">
        <v>451</v>
      </c>
      <c r="C61" s="191"/>
      <c r="D61" s="191"/>
      <c r="E61" s="191"/>
      <c r="F61" s="191"/>
      <c r="G61" s="191"/>
      <c r="H61" s="191"/>
      <c r="I61" s="191"/>
      <c r="J61" s="191"/>
      <c r="K61" s="191"/>
      <c r="L61" s="191"/>
      <c r="M61" s="48"/>
      <c r="Q61" s="2" t="b">
        <f t="shared" si="0"/>
        <v>0</v>
      </c>
      <c r="R61" s="2" t="b">
        <f>M61="X"</f>
        <v>0</v>
      </c>
    </row>
    <row r="62" spans="2:18" ht="15" customHeight="1" x14ac:dyDescent="0.2">
      <c r="B62" s="191" t="s">
        <v>452</v>
      </c>
      <c r="C62" s="191"/>
      <c r="D62" s="191"/>
      <c r="E62" s="191"/>
      <c r="F62" s="191"/>
      <c r="G62" s="191"/>
      <c r="H62" s="191"/>
      <c r="I62" s="191"/>
      <c r="J62" s="191"/>
      <c r="K62" s="191"/>
      <c r="L62" s="191"/>
      <c r="M62" s="48"/>
      <c r="Q62" s="2" t="b">
        <f t="shared" si="0"/>
        <v>0</v>
      </c>
      <c r="R62" s="2" t="b">
        <f>M62="X"</f>
        <v>0</v>
      </c>
    </row>
    <row r="63" spans="2:18" ht="15" customHeight="1" x14ac:dyDescent="0.2">
      <c r="B63" s="191" t="s">
        <v>456</v>
      </c>
      <c r="C63" s="191"/>
      <c r="D63" s="191"/>
      <c r="E63" s="191"/>
      <c r="F63" s="191"/>
      <c r="G63" s="191"/>
      <c r="H63" s="191"/>
      <c r="I63" s="191"/>
      <c r="J63" s="191"/>
      <c r="K63" s="191"/>
      <c r="L63" s="191"/>
      <c r="M63" s="48"/>
      <c r="Q63" s="2" t="b">
        <f t="shared" si="0"/>
        <v>0</v>
      </c>
      <c r="R63" s="2" t="b">
        <f>M63="X"</f>
        <v>0</v>
      </c>
    </row>
    <row r="64" spans="2:18" ht="15" customHeight="1" x14ac:dyDescent="0.2">
      <c r="Q64" s="2" t="b">
        <f>IF(AND($R$54,OR($R$60,$R$61,$R$62)),FALSE,TRUE)</f>
        <v>1</v>
      </c>
    </row>
    <row r="65" spans="2:24" ht="15" customHeight="1" x14ac:dyDescent="0.2">
      <c r="Q65" s="2" t="b">
        <f>IF(AND($R$54,OR($R$60,$R$61,$R$62)),FALSE,TRUE)</f>
        <v>1</v>
      </c>
    </row>
    <row r="66" spans="2:24" s="21" customFormat="1" ht="30" customHeight="1" x14ac:dyDescent="0.2">
      <c r="B66" s="183" t="s">
        <v>457</v>
      </c>
      <c r="C66" s="184"/>
      <c r="D66" s="184"/>
      <c r="E66" s="184"/>
      <c r="F66" s="184"/>
      <c r="G66" s="184"/>
      <c r="H66" s="184"/>
      <c r="I66" s="184"/>
      <c r="J66" s="184"/>
      <c r="K66" s="184"/>
      <c r="L66" s="184"/>
      <c r="M66" s="185"/>
      <c r="Q66" s="2" t="b">
        <f>IF(AND($R$54,OR($R$60,$R$61,$R$62)),FALSE,TRUE)</f>
        <v>1</v>
      </c>
      <c r="W66" s="17"/>
      <c r="X66" s="17"/>
    </row>
    <row r="67" spans="2:24" s="21" customFormat="1" ht="120" customHeight="1" x14ac:dyDescent="0.2">
      <c r="B67" s="288" t="s">
        <v>1601</v>
      </c>
      <c r="C67" s="288"/>
      <c r="D67" s="288"/>
      <c r="E67" s="288"/>
      <c r="F67" s="288"/>
      <c r="G67" s="288"/>
      <c r="H67" s="288"/>
      <c r="I67" s="288"/>
      <c r="J67" s="288"/>
      <c r="K67" s="288"/>
      <c r="L67" s="288"/>
      <c r="M67" s="288"/>
      <c r="Q67" s="2" t="b">
        <f>IF(AND($R$54,OR($R$60,$R$61,$R$62)),FALSE,TRUE)</f>
        <v>1</v>
      </c>
      <c r="W67" s="17"/>
      <c r="X67" s="17"/>
    </row>
    <row r="68" spans="2:24" ht="15" customHeight="1" x14ac:dyDescent="0.2">
      <c r="Q68" s="2" t="b">
        <f>IF(AND($R$54,$R$63),FALSE,TRUE)</f>
        <v>1</v>
      </c>
    </row>
    <row r="69" spans="2:24" ht="15" customHeight="1" x14ac:dyDescent="0.2">
      <c r="Q69" s="2" t="b">
        <f>IF(AND($R$54,$R$63),FALSE,TRUE)</f>
        <v>1</v>
      </c>
    </row>
    <row r="70" spans="2:24" ht="15" customHeight="1" x14ac:dyDescent="0.2">
      <c r="B70" s="177" t="s">
        <v>458</v>
      </c>
      <c r="C70" s="177"/>
      <c r="D70" s="177"/>
      <c r="E70" s="177"/>
      <c r="F70" s="177"/>
      <c r="G70" s="177"/>
      <c r="H70" s="177"/>
      <c r="I70" s="177"/>
      <c r="J70" s="177"/>
      <c r="K70" s="177"/>
      <c r="L70" s="177"/>
      <c r="M70" s="177"/>
      <c r="Q70" s="2" t="b">
        <f>IF(AND($R$54,$R$63),FALSE,TRUE)</f>
        <v>1</v>
      </c>
    </row>
    <row r="71" spans="2:24" ht="15" customHeight="1" x14ac:dyDescent="0.2">
      <c r="B71" s="191" t="s">
        <v>459</v>
      </c>
      <c r="C71" s="191"/>
      <c r="D71" s="191"/>
      <c r="E71" s="191"/>
      <c r="F71" s="191"/>
      <c r="G71" s="191"/>
      <c r="H71" s="191"/>
      <c r="I71" s="191"/>
      <c r="J71" s="191"/>
      <c r="K71" s="191"/>
      <c r="L71" s="191"/>
      <c r="M71" s="48"/>
      <c r="Q71" s="2" t="b">
        <f>IF(AND($R$54,$R$63),FALSE,TRUE)</f>
        <v>1</v>
      </c>
    </row>
    <row r="72" spans="2:24" ht="15" customHeight="1" x14ac:dyDescent="0.2">
      <c r="Q72" s="2" t="b">
        <f t="shared" ref="Q72:Q77" si="1">IF($R$55,FALSE,TRUE)</f>
        <v>1</v>
      </c>
    </row>
    <row r="73" spans="2:24" ht="15" customHeight="1" x14ac:dyDescent="0.2">
      <c r="Q73" s="2" t="b">
        <f t="shared" si="1"/>
        <v>1</v>
      </c>
    </row>
    <row r="74" spans="2:24" ht="15" customHeight="1" x14ac:dyDescent="0.2">
      <c r="B74" s="177" t="s">
        <v>453</v>
      </c>
      <c r="C74" s="177"/>
      <c r="D74" s="177"/>
      <c r="E74" s="177"/>
      <c r="F74" s="177"/>
      <c r="G74" s="177"/>
      <c r="H74" s="177"/>
      <c r="I74" s="177"/>
      <c r="J74" s="177"/>
      <c r="K74" s="177"/>
      <c r="L74" s="177"/>
      <c r="M74" s="177"/>
      <c r="Q74" s="2" t="b">
        <f t="shared" si="1"/>
        <v>1</v>
      </c>
    </row>
    <row r="75" spans="2:24" ht="15" customHeight="1" x14ac:dyDescent="0.2">
      <c r="B75" s="191" t="s">
        <v>450</v>
      </c>
      <c r="C75" s="191"/>
      <c r="D75" s="191"/>
      <c r="E75" s="191"/>
      <c r="F75" s="191"/>
      <c r="G75" s="191"/>
      <c r="H75" s="191"/>
      <c r="I75" s="191"/>
      <c r="J75" s="191"/>
      <c r="K75" s="191"/>
      <c r="L75" s="191"/>
      <c r="M75" s="48"/>
      <c r="Q75" s="2" t="b">
        <f t="shared" si="1"/>
        <v>1</v>
      </c>
      <c r="R75" s="2" t="b">
        <f>M75="X"</f>
        <v>0</v>
      </c>
    </row>
    <row r="76" spans="2:24" ht="15" customHeight="1" x14ac:dyDescent="0.2">
      <c r="B76" s="191" t="s">
        <v>451</v>
      </c>
      <c r="C76" s="191"/>
      <c r="D76" s="191"/>
      <c r="E76" s="191"/>
      <c r="F76" s="191"/>
      <c r="G76" s="191"/>
      <c r="H76" s="191"/>
      <c r="I76" s="191"/>
      <c r="J76" s="191"/>
      <c r="K76" s="191"/>
      <c r="L76" s="191"/>
      <c r="M76" s="48"/>
      <c r="Q76" s="2" t="b">
        <f t="shared" si="1"/>
        <v>1</v>
      </c>
      <c r="R76" s="2" t="b">
        <f>M76="X"</f>
        <v>0</v>
      </c>
    </row>
    <row r="77" spans="2:24" ht="15" customHeight="1" x14ac:dyDescent="0.2">
      <c r="B77" s="191" t="s">
        <v>452</v>
      </c>
      <c r="C77" s="191"/>
      <c r="D77" s="191"/>
      <c r="E77" s="191"/>
      <c r="F77" s="191"/>
      <c r="G77" s="191"/>
      <c r="H77" s="191"/>
      <c r="I77" s="191"/>
      <c r="J77" s="191"/>
      <c r="K77" s="191"/>
      <c r="L77" s="191"/>
      <c r="M77" s="48"/>
      <c r="Q77" s="2" t="b">
        <f t="shared" si="1"/>
        <v>1</v>
      </c>
      <c r="R77" s="2" t="b">
        <f>M77="X"</f>
        <v>0</v>
      </c>
    </row>
    <row r="78" spans="2:24" ht="15" customHeight="1" x14ac:dyDescent="0.2">
      <c r="Q78" s="2" t="b">
        <f>IF(AND($R$55,OR($R$75,$R$76,$R$77)),FALSE,TRUE)</f>
        <v>1</v>
      </c>
    </row>
    <row r="79" spans="2:24" ht="15" customHeight="1" x14ac:dyDescent="0.2">
      <c r="Q79" s="2" t="b">
        <f>IF(AND($R$55,OR($R$75,$R$76,$R$77)),FALSE,TRUE)</f>
        <v>1</v>
      </c>
    </row>
    <row r="80" spans="2:24" s="21" customFormat="1" ht="30" customHeight="1" x14ac:dyDescent="0.2">
      <c r="B80" s="183" t="s">
        <v>457</v>
      </c>
      <c r="C80" s="184"/>
      <c r="D80" s="184"/>
      <c r="E80" s="184"/>
      <c r="F80" s="184"/>
      <c r="G80" s="184"/>
      <c r="H80" s="184"/>
      <c r="I80" s="184"/>
      <c r="J80" s="184"/>
      <c r="K80" s="184"/>
      <c r="L80" s="184"/>
      <c r="M80" s="185"/>
      <c r="Q80" s="2" t="b">
        <f>IF(AND($R$55,OR($R$75,$R$76,$R$77)),FALSE,TRUE)</f>
        <v>1</v>
      </c>
      <c r="W80" s="17"/>
      <c r="X80" s="17"/>
    </row>
    <row r="81" spans="2:24" s="21" customFormat="1" ht="120" customHeight="1" x14ac:dyDescent="0.2">
      <c r="B81" s="288"/>
      <c r="C81" s="288"/>
      <c r="D81" s="288"/>
      <c r="E81" s="288"/>
      <c r="F81" s="288"/>
      <c r="G81" s="288"/>
      <c r="H81" s="288"/>
      <c r="I81" s="288"/>
      <c r="J81" s="288"/>
      <c r="K81" s="288"/>
      <c r="L81" s="288"/>
      <c r="M81" s="288"/>
      <c r="Q81" s="2" t="b">
        <f>IF(AND($R$55,OR($R$75,$R$76,$R$77)),FALSE,TRUE)</f>
        <v>1</v>
      </c>
      <c r="W81" s="17"/>
      <c r="X81" s="17"/>
    </row>
    <row r="82" spans="2:24" ht="15" customHeight="1" x14ac:dyDescent="0.2">
      <c r="Q82" s="2" t="b">
        <f>IF($R$56,FALSE,TRUE)</f>
        <v>1</v>
      </c>
    </row>
    <row r="83" spans="2:24" ht="15" customHeight="1" x14ac:dyDescent="0.2">
      <c r="Q83" s="2" t="b">
        <f t="shared" ref="Q83:Q88" si="2">IF($R$56,FALSE,TRUE)</f>
        <v>1</v>
      </c>
    </row>
    <row r="84" spans="2:24" ht="15" customHeight="1" x14ac:dyDescent="0.2">
      <c r="B84" s="177" t="s">
        <v>454</v>
      </c>
      <c r="C84" s="177"/>
      <c r="D84" s="177"/>
      <c r="E84" s="177"/>
      <c r="F84" s="177"/>
      <c r="G84" s="177"/>
      <c r="H84" s="177"/>
      <c r="I84" s="177"/>
      <c r="J84" s="177"/>
      <c r="K84" s="177"/>
      <c r="L84" s="177"/>
      <c r="M84" s="177"/>
      <c r="Q84" s="2" t="b">
        <f t="shared" si="2"/>
        <v>1</v>
      </c>
    </row>
    <row r="85" spans="2:24" ht="15" customHeight="1" x14ac:dyDescent="0.2">
      <c r="B85" s="191" t="s">
        <v>450</v>
      </c>
      <c r="C85" s="191"/>
      <c r="D85" s="191"/>
      <c r="E85" s="191"/>
      <c r="F85" s="191"/>
      <c r="G85" s="191"/>
      <c r="H85" s="191"/>
      <c r="I85" s="191"/>
      <c r="J85" s="191"/>
      <c r="K85" s="191"/>
      <c r="L85" s="191"/>
      <c r="M85" s="48"/>
      <c r="Q85" s="2" t="b">
        <f t="shared" si="2"/>
        <v>1</v>
      </c>
      <c r="R85" s="2" t="b">
        <f>M85="X"</f>
        <v>0</v>
      </c>
    </row>
    <row r="86" spans="2:24" ht="15" customHeight="1" x14ac:dyDescent="0.2">
      <c r="B86" s="191" t="s">
        <v>451</v>
      </c>
      <c r="C86" s="191"/>
      <c r="D86" s="191"/>
      <c r="E86" s="191"/>
      <c r="F86" s="191"/>
      <c r="G86" s="191"/>
      <c r="H86" s="191"/>
      <c r="I86" s="191"/>
      <c r="J86" s="191"/>
      <c r="K86" s="191"/>
      <c r="L86" s="191"/>
      <c r="M86" s="48"/>
      <c r="Q86" s="2" t="b">
        <f t="shared" si="2"/>
        <v>1</v>
      </c>
      <c r="R86" s="2" t="b">
        <f>M86="X"</f>
        <v>0</v>
      </c>
    </row>
    <row r="87" spans="2:24" ht="15" customHeight="1" x14ac:dyDescent="0.2">
      <c r="B87" s="191" t="s">
        <v>452</v>
      </c>
      <c r="C87" s="191"/>
      <c r="D87" s="191"/>
      <c r="E87" s="191"/>
      <c r="F87" s="191"/>
      <c r="G87" s="191"/>
      <c r="H87" s="191"/>
      <c r="I87" s="191"/>
      <c r="J87" s="191"/>
      <c r="K87" s="191"/>
      <c r="L87" s="191"/>
      <c r="M87" s="48"/>
      <c r="Q87" s="2" t="b">
        <f t="shared" si="2"/>
        <v>1</v>
      </c>
      <c r="R87" s="2" t="b">
        <f>M87="X"</f>
        <v>0</v>
      </c>
    </row>
    <row r="88" spans="2:24" ht="15" customHeight="1" x14ac:dyDescent="0.2">
      <c r="B88" s="191" t="s">
        <v>455</v>
      </c>
      <c r="C88" s="191"/>
      <c r="D88" s="191"/>
      <c r="E88" s="191"/>
      <c r="F88" s="191"/>
      <c r="G88" s="191"/>
      <c r="H88" s="191"/>
      <c r="I88" s="191"/>
      <c r="J88" s="191"/>
      <c r="K88" s="191"/>
      <c r="L88" s="191"/>
      <c r="M88" s="48"/>
      <c r="Q88" s="2" t="b">
        <f t="shared" si="2"/>
        <v>1</v>
      </c>
      <c r="R88" s="2" t="b">
        <f>M88="X"</f>
        <v>0</v>
      </c>
    </row>
    <row r="89" spans="2:24" ht="15" customHeight="1" x14ac:dyDescent="0.2">
      <c r="Q89" s="2" t="b">
        <f>IF(AND($R$56,OR($R$85,$R$86,$R$87)),FALSE,TRUE)</f>
        <v>1</v>
      </c>
    </row>
    <row r="90" spans="2:24" ht="15" customHeight="1" x14ac:dyDescent="0.2">
      <c r="Q90" s="2" t="b">
        <f>IF(AND($R$56,OR($R$85,$R$86,$R$87)),FALSE,TRUE)</f>
        <v>1</v>
      </c>
    </row>
    <row r="91" spans="2:24" s="21" customFormat="1" ht="30" customHeight="1" x14ac:dyDescent="0.2">
      <c r="B91" s="183" t="s">
        <v>457</v>
      </c>
      <c r="C91" s="184"/>
      <c r="D91" s="184"/>
      <c r="E91" s="184"/>
      <c r="F91" s="184"/>
      <c r="G91" s="184"/>
      <c r="H91" s="184"/>
      <c r="I91" s="184"/>
      <c r="J91" s="184"/>
      <c r="K91" s="184"/>
      <c r="L91" s="184"/>
      <c r="M91" s="185"/>
      <c r="Q91" s="2" t="b">
        <f>IF(AND($R$56,OR($R$85,$R$86,$R$87)),FALSE,TRUE)</f>
        <v>1</v>
      </c>
      <c r="W91" s="17"/>
      <c r="X91" s="17"/>
    </row>
    <row r="92" spans="2:24" s="21" customFormat="1" ht="120" customHeight="1" x14ac:dyDescent="0.2">
      <c r="B92" s="288"/>
      <c r="C92" s="288"/>
      <c r="D92" s="288"/>
      <c r="E92" s="288"/>
      <c r="F92" s="288"/>
      <c r="G92" s="288"/>
      <c r="H92" s="288"/>
      <c r="I92" s="288"/>
      <c r="J92" s="288"/>
      <c r="K92" s="288"/>
      <c r="L92" s="288"/>
      <c r="M92" s="288"/>
      <c r="Q92" s="2" t="b">
        <f>IF(AND($R$56,OR($R$85,$R$86,$R$87)),FALSE,TRUE)</f>
        <v>1</v>
      </c>
      <c r="W92" s="17"/>
      <c r="X92" s="17"/>
    </row>
    <row r="93" spans="2:24" ht="15" customHeight="1" x14ac:dyDescent="0.2">
      <c r="Q93" s="2" t="b">
        <f>IF(AND($R$56,$R$88),FALSE,TRUE)</f>
        <v>1</v>
      </c>
    </row>
    <row r="94" spans="2:24" ht="15" customHeight="1" x14ac:dyDescent="0.2">
      <c r="Q94" s="2" t="b">
        <f>IF(AND($R$56,$R$88),FALSE,TRUE)</f>
        <v>1</v>
      </c>
    </row>
    <row r="95" spans="2:24" ht="15" customHeight="1" x14ac:dyDescent="0.2">
      <c r="B95" s="177" t="s">
        <v>461</v>
      </c>
      <c r="C95" s="177"/>
      <c r="D95" s="177"/>
      <c r="E95" s="177"/>
      <c r="F95" s="177"/>
      <c r="G95" s="177"/>
      <c r="H95" s="177"/>
      <c r="I95" s="177"/>
      <c r="J95" s="177"/>
      <c r="K95" s="177"/>
      <c r="L95" s="177"/>
      <c r="M95" s="177"/>
      <c r="Q95" s="2" t="b">
        <f>IF(AND($R$56,$R$88),FALSE,TRUE)</f>
        <v>1</v>
      </c>
    </row>
    <row r="96" spans="2:24" ht="15" customHeight="1" x14ac:dyDescent="0.2">
      <c r="B96" s="191" t="s">
        <v>462</v>
      </c>
      <c r="C96" s="191"/>
      <c r="D96" s="191"/>
      <c r="E96" s="191"/>
      <c r="F96" s="191"/>
      <c r="G96" s="191"/>
      <c r="H96" s="191"/>
      <c r="I96" s="191"/>
      <c r="J96" s="191"/>
      <c r="K96" s="191"/>
      <c r="L96" s="191"/>
      <c r="M96" s="48"/>
      <c r="Q96" s="2" t="b">
        <f>IF(AND($R$56,$R$88),FALSE,TRUE)</f>
        <v>1</v>
      </c>
    </row>
    <row r="97" spans="2:20" ht="15" customHeight="1" x14ac:dyDescent="0.2">
      <c r="Q97" s="2" t="b">
        <f ca="1">IF($T$140,FALSE,TRUE)</f>
        <v>1</v>
      </c>
      <c r="S97" s="17"/>
      <c r="T97" s="17" t="s">
        <v>519</v>
      </c>
    </row>
    <row r="98" spans="2:20" ht="15" customHeight="1" x14ac:dyDescent="0.2">
      <c r="Q98" s="2" t="b">
        <f t="shared" ref="Q98:Q103" ca="1" si="3">IF($T$140,FALSE,TRUE)</f>
        <v>1</v>
      </c>
      <c r="S98" s="17" t="s">
        <v>471</v>
      </c>
      <c r="T98" s="17" t="b">
        <f ca="1">IFERROR(INDIRECT(ADDRESS(29,18,,,S98)),"")</f>
        <v>0</v>
      </c>
    </row>
    <row r="99" spans="2:20" ht="45" customHeight="1" x14ac:dyDescent="0.2">
      <c r="B99" s="177" t="s">
        <v>464</v>
      </c>
      <c r="C99" s="177"/>
      <c r="D99" s="177"/>
      <c r="E99" s="177"/>
      <c r="F99" s="177"/>
      <c r="G99" s="177"/>
      <c r="H99" s="177"/>
      <c r="I99" s="177"/>
      <c r="J99" s="177"/>
      <c r="K99" s="177"/>
      <c r="L99" s="177"/>
      <c r="M99" s="177"/>
      <c r="Q99" s="2" t="b">
        <f t="shared" ca="1" si="3"/>
        <v>1</v>
      </c>
      <c r="S99" s="17" t="s">
        <v>472</v>
      </c>
      <c r="T99" s="17" t="b">
        <f t="shared" ref="T99:T137" ca="1" si="4">IFERROR(INDIRECT(ADDRESS(29,18,,,S99)),"")</f>
        <v>0</v>
      </c>
    </row>
    <row r="100" spans="2:20" ht="15" customHeight="1" x14ac:dyDescent="0.2">
      <c r="B100" s="191" t="s">
        <v>445</v>
      </c>
      <c r="C100" s="191"/>
      <c r="D100" s="191"/>
      <c r="E100" s="191"/>
      <c r="F100" s="191"/>
      <c r="G100" s="191"/>
      <c r="H100" s="191"/>
      <c r="I100" s="191"/>
      <c r="J100" s="191"/>
      <c r="K100" s="191"/>
      <c r="L100" s="191"/>
      <c r="M100" s="48" t="s">
        <v>1331</v>
      </c>
      <c r="Q100" s="2" t="b">
        <f t="shared" ca="1" si="3"/>
        <v>1</v>
      </c>
      <c r="R100" s="2" t="b">
        <f>M100="X"</f>
        <v>1</v>
      </c>
      <c r="S100" s="17" t="s">
        <v>473</v>
      </c>
      <c r="T100" s="17" t="b">
        <f t="shared" ca="1" si="4"/>
        <v>0</v>
      </c>
    </row>
    <row r="101" spans="2:20" ht="15" customHeight="1" x14ac:dyDescent="0.2">
      <c r="B101" s="191" t="s">
        <v>446</v>
      </c>
      <c r="C101" s="191"/>
      <c r="D101" s="191"/>
      <c r="E101" s="191"/>
      <c r="F101" s="191"/>
      <c r="G101" s="191"/>
      <c r="H101" s="191"/>
      <c r="I101" s="191"/>
      <c r="J101" s="191"/>
      <c r="K101" s="191"/>
      <c r="L101" s="191"/>
      <c r="M101" s="48"/>
      <c r="Q101" s="2" t="b">
        <f t="shared" ca="1" si="3"/>
        <v>1</v>
      </c>
      <c r="R101" s="2" t="b">
        <f>M101="X"</f>
        <v>0</v>
      </c>
      <c r="S101" s="17" t="s">
        <v>474</v>
      </c>
      <c r="T101" s="17" t="b">
        <f t="shared" ca="1" si="4"/>
        <v>0</v>
      </c>
    </row>
    <row r="102" spans="2:20" ht="15" customHeight="1" x14ac:dyDescent="0.2">
      <c r="B102" s="191" t="s">
        <v>447</v>
      </c>
      <c r="C102" s="191"/>
      <c r="D102" s="191"/>
      <c r="E102" s="191"/>
      <c r="F102" s="191"/>
      <c r="G102" s="191"/>
      <c r="H102" s="191"/>
      <c r="I102" s="191"/>
      <c r="J102" s="191"/>
      <c r="K102" s="191"/>
      <c r="L102" s="191"/>
      <c r="M102" s="48"/>
      <c r="Q102" s="2" t="b">
        <f t="shared" ca="1" si="3"/>
        <v>1</v>
      </c>
      <c r="R102" s="2" t="b">
        <f>M102="X"</f>
        <v>0</v>
      </c>
      <c r="S102" s="17" t="s">
        <v>475</v>
      </c>
      <c r="T102" s="17" t="b">
        <f t="shared" ca="1" si="4"/>
        <v>0</v>
      </c>
    </row>
    <row r="103" spans="2:20" ht="15" customHeight="1" x14ac:dyDescent="0.2">
      <c r="B103" s="191" t="s">
        <v>448</v>
      </c>
      <c r="C103" s="191"/>
      <c r="D103" s="191"/>
      <c r="E103" s="191"/>
      <c r="F103" s="191"/>
      <c r="G103" s="191"/>
      <c r="H103" s="191"/>
      <c r="I103" s="191"/>
      <c r="J103" s="191"/>
      <c r="K103" s="191"/>
      <c r="L103" s="191"/>
      <c r="M103" s="48"/>
      <c r="Q103" s="2" t="b">
        <f t="shared" ca="1" si="3"/>
        <v>1</v>
      </c>
      <c r="R103" s="2" t="b">
        <f>M103="X"</f>
        <v>0</v>
      </c>
      <c r="S103" s="17" t="s">
        <v>476</v>
      </c>
      <c r="T103" s="17" t="b">
        <f t="shared" ca="1" si="4"/>
        <v>0</v>
      </c>
    </row>
    <row r="104" spans="2:20" ht="15" customHeight="1" x14ac:dyDescent="0.2">
      <c r="Q104" s="2" t="b">
        <f>IF($R$101,FALSE,TRUE)</f>
        <v>1</v>
      </c>
      <c r="S104" s="17" t="s">
        <v>477</v>
      </c>
      <c r="T104" s="17" t="b">
        <f t="shared" ca="1" si="4"/>
        <v>0</v>
      </c>
    </row>
    <row r="105" spans="2:20" ht="15" customHeight="1" x14ac:dyDescent="0.2">
      <c r="Q105" s="2" t="b">
        <f t="shared" ref="Q105:Q110" si="5">IF($R$101,FALSE,TRUE)</f>
        <v>1</v>
      </c>
      <c r="S105" s="17" t="s">
        <v>478</v>
      </c>
      <c r="T105" s="17" t="b">
        <f t="shared" ca="1" si="4"/>
        <v>0</v>
      </c>
    </row>
    <row r="106" spans="2:20" ht="15" customHeight="1" x14ac:dyDescent="0.2">
      <c r="B106" s="177" t="s">
        <v>449</v>
      </c>
      <c r="C106" s="177"/>
      <c r="D106" s="177"/>
      <c r="E106" s="177"/>
      <c r="F106" s="177"/>
      <c r="G106" s="177"/>
      <c r="H106" s="177"/>
      <c r="I106" s="177"/>
      <c r="J106" s="177"/>
      <c r="K106" s="177"/>
      <c r="L106" s="177"/>
      <c r="M106" s="177"/>
      <c r="Q106" s="2" t="b">
        <f t="shared" si="5"/>
        <v>1</v>
      </c>
      <c r="S106" s="17" t="s">
        <v>479</v>
      </c>
      <c r="T106" s="17" t="b">
        <f t="shared" ca="1" si="4"/>
        <v>0</v>
      </c>
    </row>
    <row r="107" spans="2:20" ht="15" customHeight="1" x14ac:dyDescent="0.2">
      <c r="B107" s="191" t="s">
        <v>450</v>
      </c>
      <c r="C107" s="191"/>
      <c r="D107" s="191"/>
      <c r="E107" s="191"/>
      <c r="F107" s="191"/>
      <c r="G107" s="191"/>
      <c r="H107" s="191"/>
      <c r="I107" s="191"/>
      <c r="J107" s="191"/>
      <c r="K107" s="191"/>
      <c r="L107" s="191"/>
      <c r="M107" s="48"/>
      <c r="Q107" s="2" t="b">
        <f t="shared" si="5"/>
        <v>1</v>
      </c>
      <c r="R107" s="2" t="b">
        <f>M107="X"</f>
        <v>0</v>
      </c>
      <c r="S107" s="17" t="s">
        <v>480</v>
      </c>
      <c r="T107" s="17" t="b">
        <f t="shared" ca="1" si="4"/>
        <v>0</v>
      </c>
    </row>
    <row r="108" spans="2:20" ht="15" customHeight="1" x14ac:dyDescent="0.2">
      <c r="B108" s="191" t="s">
        <v>451</v>
      </c>
      <c r="C108" s="191"/>
      <c r="D108" s="191"/>
      <c r="E108" s="191"/>
      <c r="F108" s="191"/>
      <c r="G108" s="191"/>
      <c r="H108" s="191"/>
      <c r="I108" s="191"/>
      <c r="J108" s="191"/>
      <c r="K108" s="191"/>
      <c r="L108" s="191"/>
      <c r="M108" s="48"/>
      <c r="Q108" s="2" t="b">
        <f t="shared" si="5"/>
        <v>1</v>
      </c>
      <c r="R108" s="2" t="b">
        <f>M108="X"</f>
        <v>0</v>
      </c>
      <c r="S108" s="17" t="s">
        <v>481</v>
      </c>
      <c r="T108" s="17" t="b">
        <f t="shared" ca="1" si="4"/>
        <v>0</v>
      </c>
    </row>
    <row r="109" spans="2:20" ht="15" customHeight="1" x14ac:dyDescent="0.2">
      <c r="B109" s="191" t="s">
        <v>452</v>
      </c>
      <c r="C109" s="191"/>
      <c r="D109" s="191"/>
      <c r="E109" s="191"/>
      <c r="F109" s="191"/>
      <c r="G109" s="191"/>
      <c r="H109" s="191"/>
      <c r="I109" s="191"/>
      <c r="J109" s="191"/>
      <c r="K109" s="191"/>
      <c r="L109" s="191"/>
      <c r="M109" s="48"/>
      <c r="Q109" s="2" t="b">
        <f t="shared" si="5"/>
        <v>1</v>
      </c>
      <c r="R109" s="2" t="b">
        <f>M109="X"</f>
        <v>0</v>
      </c>
      <c r="S109" s="17" t="s">
        <v>482</v>
      </c>
      <c r="T109" s="17" t="b">
        <f t="shared" ca="1" si="4"/>
        <v>0</v>
      </c>
    </row>
    <row r="110" spans="2:20" ht="15" customHeight="1" x14ac:dyDescent="0.2">
      <c r="B110" s="191" t="s">
        <v>456</v>
      </c>
      <c r="C110" s="191"/>
      <c r="D110" s="191"/>
      <c r="E110" s="191"/>
      <c r="F110" s="191"/>
      <c r="G110" s="191"/>
      <c r="H110" s="191"/>
      <c r="I110" s="191"/>
      <c r="J110" s="191"/>
      <c r="K110" s="191"/>
      <c r="L110" s="191"/>
      <c r="M110" s="48"/>
      <c r="Q110" s="2" t="b">
        <f t="shared" si="5"/>
        <v>1</v>
      </c>
      <c r="R110" s="2" t="b">
        <f>M110="X"</f>
        <v>0</v>
      </c>
      <c r="S110" s="17" t="s">
        <v>483</v>
      </c>
      <c r="T110" s="17" t="b">
        <f t="shared" ca="1" si="4"/>
        <v>0</v>
      </c>
    </row>
    <row r="111" spans="2:20" ht="15" customHeight="1" x14ac:dyDescent="0.2">
      <c r="Q111" s="2" t="b">
        <f>IF(AND($R$101,OR($R$107,$R$108,$R$109)),FALSE,TRUE)</f>
        <v>1</v>
      </c>
      <c r="S111" s="17" t="s">
        <v>484</v>
      </c>
      <c r="T111" s="17" t="b">
        <f t="shared" ca="1" si="4"/>
        <v>0</v>
      </c>
    </row>
    <row r="112" spans="2:20" ht="15" customHeight="1" x14ac:dyDescent="0.2">
      <c r="Q112" s="2" t="b">
        <f>IF(AND($R$101,OR($R$107,$R$108,$R$109)),FALSE,TRUE)</f>
        <v>1</v>
      </c>
      <c r="S112" s="17" t="s">
        <v>485</v>
      </c>
      <c r="T112" s="17" t="b">
        <f t="shared" ca="1" si="4"/>
        <v>0</v>
      </c>
    </row>
    <row r="113" spans="2:20" ht="30" customHeight="1" x14ac:dyDescent="0.2">
      <c r="B113" s="183" t="s">
        <v>457</v>
      </c>
      <c r="C113" s="184"/>
      <c r="D113" s="184"/>
      <c r="E113" s="184"/>
      <c r="F113" s="184"/>
      <c r="G113" s="184"/>
      <c r="H113" s="184"/>
      <c r="I113" s="184"/>
      <c r="J113" s="184"/>
      <c r="K113" s="184"/>
      <c r="L113" s="184"/>
      <c r="M113" s="185"/>
      <c r="Q113" s="2" t="b">
        <f>IF(AND($R$101,OR($R$107,$R$108,$R$109)),FALSE,TRUE)</f>
        <v>1</v>
      </c>
      <c r="R113" s="21"/>
      <c r="S113" s="17" t="s">
        <v>486</v>
      </c>
      <c r="T113" s="17" t="b">
        <f t="shared" ca="1" si="4"/>
        <v>0</v>
      </c>
    </row>
    <row r="114" spans="2:20" ht="120" customHeight="1" x14ac:dyDescent="0.2">
      <c r="B114" s="288"/>
      <c r="C114" s="288"/>
      <c r="D114" s="288"/>
      <c r="E114" s="288"/>
      <c r="F114" s="288"/>
      <c r="G114" s="288"/>
      <c r="H114" s="288"/>
      <c r="I114" s="288"/>
      <c r="J114" s="288"/>
      <c r="K114" s="288"/>
      <c r="L114" s="288"/>
      <c r="M114" s="288"/>
      <c r="Q114" s="2" t="b">
        <f>IF(AND($R$101,OR($R$107,$R$108,$R$109)),FALSE,TRUE)</f>
        <v>1</v>
      </c>
      <c r="R114" s="21"/>
      <c r="S114" s="17" t="s">
        <v>487</v>
      </c>
      <c r="T114" s="17" t="b">
        <f t="shared" ca="1" si="4"/>
        <v>0</v>
      </c>
    </row>
    <row r="115" spans="2:20" ht="15" customHeight="1" x14ac:dyDescent="0.2">
      <c r="Q115" s="2" t="b">
        <f>IF(AND($R$101,$R$110),FALSE,TRUE)</f>
        <v>1</v>
      </c>
      <c r="S115" s="17" t="s">
        <v>488</v>
      </c>
      <c r="T115" s="17" t="b">
        <f t="shared" ca="1" si="4"/>
        <v>0</v>
      </c>
    </row>
    <row r="116" spans="2:20" ht="15" customHeight="1" x14ac:dyDescent="0.2">
      <c r="Q116" s="2" t="b">
        <f>IF(AND($R$101,$R$110),FALSE,TRUE)</f>
        <v>1</v>
      </c>
      <c r="S116" s="17" t="s">
        <v>489</v>
      </c>
      <c r="T116" s="17" t="b">
        <f t="shared" ca="1" si="4"/>
        <v>0</v>
      </c>
    </row>
    <row r="117" spans="2:20" ht="15" customHeight="1" x14ac:dyDescent="0.2">
      <c r="B117" s="177" t="s">
        <v>458</v>
      </c>
      <c r="C117" s="177"/>
      <c r="D117" s="177"/>
      <c r="E117" s="177"/>
      <c r="F117" s="177"/>
      <c r="G117" s="177"/>
      <c r="H117" s="177"/>
      <c r="I117" s="177"/>
      <c r="J117" s="177"/>
      <c r="K117" s="177"/>
      <c r="L117" s="177"/>
      <c r="M117" s="177"/>
      <c r="Q117" s="2" t="b">
        <f>IF(AND($R$101,$R$110),FALSE,TRUE)</f>
        <v>1</v>
      </c>
      <c r="S117" s="17" t="s">
        <v>490</v>
      </c>
      <c r="T117" s="17" t="b">
        <f t="shared" ca="1" si="4"/>
        <v>0</v>
      </c>
    </row>
    <row r="118" spans="2:20" ht="15" customHeight="1" x14ac:dyDescent="0.2">
      <c r="B118" s="191" t="s">
        <v>459</v>
      </c>
      <c r="C118" s="191"/>
      <c r="D118" s="191"/>
      <c r="E118" s="191"/>
      <c r="F118" s="191"/>
      <c r="G118" s="191"/>
      <c r="H118" s="191"/>
      <c r="I118" s="191"/>
      <c r="J118" s="191"/>
      <c r="K118" s="191"/>
      <c r="L118" s="191"/>
      <c r="M118" s="48"/>
      <c r="Q118" s="2" t="b">
        <f>IF(AND($R$101,$R$110),FALSE,TRUE)</f>
        <v>1</v>
      </c>
      <c r="S118" s="17" t="s">
        <v>491</v>
      </c>
      <c r="T118" s="17" t="b">
        <f t="shared" ca="1" si="4"/>
        <v>0</v>
      </c>
    </row>
    <row r="119" spans="2:20" ht="15" customHeight="1" x14ac:dyDescent="0.2">
      <c r="Q119" s="2" t="b">
        <f t="shared" ref="Q119:Q124" si="6">IF($R$102,FALSE,TRUE)</f>
        <v>1</v>
      </c>
      <c r="S119" s="17" t="s">
        <v>492</v>
      </c>
      <c r="T119" s="17" t="b">
        <f t="shared" ca="1" si="4"/>
        <v>0</v>
      </c>
    </row>
    <row r="120" spans="2:20" ht="15" customHeight="1" x14ac:dyDescent="0.2">
      <c r="Q120" s="2" t="b">
        <f t="shared" si="6"/>
        <v>1</v>
      </c>
      <c r="S120" s="17" t="s">
        <v>493</v>
      </c>
      <c r="T120" s="17" t="b">
        <f t="shared" ca="1" si="4"/>
        <v>0</v>
      </c>
    </row>
    <row r="121" spans="2:20" ht="15" customHeight="1" x14ac:dyDescent="0.2">
      <c r="B121" s="177" t="s">
        <v>453</v>
      </c>
      <c r="C121" s="177"/>
      <c r="D121" s="177"/>
      <c r="E121" s="177"/>
      <c r="F121" s="177"/>
      <c r="G121" s="177"/>
      <c r="H121" s="177"/>
      <c r="I121" s="177"/>
      <c r="J121" s="177"/>
      <c r="K121" s="177"/>
      <c r="L121" s="177"/>
      <c r="M121" s="177"/>
      <c r="Q121" s="2" t="b">
        <f t="shared" si="6"/>
        <v>1</v>
      </c>
      <c r="S121" s="17" t="s">
        <v>494</v>
      </c>
      <c r="T121" s="17" t="b">
        <f t="shared" ca="1" si="4"/>
        <v>0</v>
      </c>
    </row>
    <row r="122" spans="2:20" ht="15" customHeight="1" x14ac:dyDescent="0.2">
      <c r="B122" s="191" t="s">
        <v>450</v>
      </c>
      <c r="C122" s="191"/>
      <c r="D122" s="191"/>
      <c r="E122" s="191"/>
      <c r="F122" s="191"/>
      <c r="G122" s="191"/>
      <c r="H122" s="191"/>
      <c r="I122" s="191"/>
      <c r="J122" s="191"/>
      <c r="K122" s="191"/>
      <c r="L122" s="191"/>
      <c r="M122" s="48"/>
      <c r="Q122" s="2" t="b">
        <f t="shared" si="6"/>
        <v>1</v>
      </c>
      <c r="R122" s="2" t="b">
        <f>M122="X"</f>
        <v>0</v>
      </c>
      <c r="S122" s="17" t="s">
        <v>495</v>
      </c>
      <c r="T122" s="17" t="b">
        <f t="shared" ca="1" si="4"/>
        <v>0</v>
      </c>
    </row>
    <row r="123" spans="2:20" ht="15" customHeight="1" x14ac:dyDescent="0.2">
      <c r="B123" s="191" t="s">
        <v>451</v>
      </c>
      <c r="C123" s="191"/>
      <c r="D123" s="191"/>
      <c r="E123" s="191"/>
      <c r="F123" s="191"/>
      <c r="G123" s="191"/>
      <c r="H123" s="191"/>
      <c r="I123" s="191"/>
      <c r="J123" s="191"/>
      <c r="K123" s="191"/>
      <c r="L123" s="191"/>
      <c r="M123" s="48"/>
      <c r="Q123" s="2" t="b">
        <f t="shared" si="6"/>
        <v>1</v>
      </c>
      <c r="R123" s="2" t="b">
        <f>M123="X"</f>
        <v>0</v>
      </c>
      <c r="S123" s="17" t="s">
        <v>496</v>
      </c>
      <c r="T123" s="17" t="b">
        <f t="shared" ca="1" si="4"/>
        <v>0</v>
      </c>
    </row>
    <row r="124" spans="2:20" ht="15" customHeight="1" x14ac:dyDescent="0.2">
      <c r="B124" s="191" t="s">
        <v>452</v>
      </c>
      <c r="C124" s="191"/>
      <c r="D124" s="191"/>
      <c r="E124" s="191"/>
      <c r="F124" s="191"/>
      <c r="G124" s="191"/>
      <c r="H124" s="191"/>
      <c r="I124" s="191"/>
      <c r="J124" s="191"/>
      <c r="K124" s="191"/>
      <c r="L124" s="191"/>
      <c r="M124" s="48"/>
      <c r="Q124" s="2" t="b">
        <f t="shared" si="6"/>
        <v>1</v>
      </c>
      <c r="R124" s="2" t="b">
        <f>M124="X"</f>
        <v>0</v>
      </c>
      <c r="S124" s="17" t="s">
        <v>497</v>
      </c>
      <c r="T124" s="17" t="b">
        <f t="shared" ca="1" si="4"/>
        <v>0</v>
      </c>
    </row>
    <row r="125" spans="2:20" ht="15" customHeight="1" x14ac:dyDescent="0.2">
      <c r="Q125" s="2" t="b">
        <f>IF(AND($R$102,OR($R$122,$R$123,$R$124)),FALSE,TRUE)</f>
        <v>1</v>
      </c>
      <c r="S125" s="17" t="s">
        <v>498</v>
      </c>
      <c r="T125" s="17" t="b">
        <f t="shared" ca="1" si="4"/>
        <v>0</v>
      </c>
    </row>
    <row r="126" spans="2:20" ht="15" customHeight="1" x14ac:dyDescent="0.2">
      <c r="Q126" s="2" t="b">
        <f>IF(AND($R$102,OR($R$122,$R$123,$R$124)),FALSE,TRUE)</f>
        <v>1</v>
      </c>
      <c r="S126" s="17" t="s">
        <v>499</v>
      </c>
      <c r="T126" s="17" t="b">
        <f t="shared" ca="1" si="4"/>
        <v>0</v>
      </c>
    </row>
    <row r="127" spans="2:20" ht="30" customHeight="1" x14ac:dyDescent="0.2">
      <c r="B127" s="183" t="s">
        <v>457</v>
      </c>
      <c r="C127" s="184"/>
      <c r="D127" s="184"/>
      <c r="E127" s="184"/>
      <c r="F127" s="184"/>
      <c r="G127" s="184"/>
      <c r="H127" s="184"/>
      <c r="I127" s="184"/>
      <c r="J127" s="184"/>
      <c r="K127" s="184"/>
      <c r="L127" s="184"/>
      <c r="M127" s="185"/>
      <c r="Q127" s="2" t="b">
        <f>IF(AND($R$102,OR($R$122,$R$123,$R$124)),FALSE,TRUE)</f>
        <v>1</v>
      </c>
      <c r="R127" s="21"/>
      <c r="S127" s="17" t="s">
        <v>500</v>
      </c>
      <c r="T127" s="17" t="b">
        <f t="shared" ca="1" si="4"/>
        <v>0</v>
      </c>
    </row>
    <row r="128" spans="2:20" ht="120" customHeight="1" x14ac:dyDescent="0.2">
      <c r="B128" s="288"/>
      <c r="C128" s="288"/>
      <c r="D128" s="288"/>
      <c r="E128" s="288"/>
      <c r="F128" s="288"/>
      <c r="G128" s="288"/>
      <c r="H128" s="288"/>
      <c r="I128" s="288"/>
      <c r="J128" s="288"/>
      <c r="K128" s="288"/>
      <c r="L128" s="288"/>
      <c r="M128" s="288"/>
      <c r="Q128" s="2" t="b">
        <f>IF(AND($R$102,OR($R$122,$R$123,$R$124)),FALSE,TRUE)</f>
        <v>1</v>
      </c>
      <c r="R128" s="21"/>
      <c r="S128" s="17" t="s">
        <v>501</v>
      </c>
      <c r="T128" s="17" t="b">
        <f t="shared" ca="1" si="4"/>
        <v>0</v>
      </c>
    </row>
    <row r="129" spans="2:20" ht="15" customHeight="1" x14ac:dyDescent="0.2">
      <c r="Q129" s="2" t="b">
        <f>IF($R$103,FALSE,TRUE)</f>
        <v>1</v>
      </c>
      <c r="S129" s="17" t="s">
        <v>502</v>
      </c>
      <c r="T129" s="17" t="b">
        <f t="shared" ca="1" si="4"/>
        <v>0</v>
      </c>
    </row>
    <row r="130" spans="2:20" ht="15" customHeight="1" x14ac:dyDescent="0.2">
      <c r="Q130" s="2" t="b">
        <f t="shared" ref="Q130:Q135" si="7">IF($R$103,FALSE,TRUE)</f>
        <v>1</v>
      </c>
      <c r="S130" s="17" t="s">
        <v>503</v>
      </c>
      <c r="T130" s="17" t="b">
        <f t="shared" ca="1" si="4"/>
        <v>0</v>
      </c>
    </row>
    <row r="131" spans="2:20" ht="15" customHeight="1" x14ac:dyDescent="0.2">
      <c r="B131" s="177" t="s">
        <v>454</v>
      </c>
      <c r="C131" s="177"/>
      <c r="D131" s="177"/>
      <c r="E131" s="177"/>
      <c r="F131" s="177"/>
      <c r="G131" s="177"/>
      <c r="H131" s="177"/>
      <c r="I131" s="177"/>
      <c r="J131" s="177"/>
      <c r="K131" s="177"/>
      <c r="L131" s="177"/>
      <c r="M131" s="177"/>
      <c r="Q131" s="2" t="b">
        <f t="shared" si="7"/>
        <v>1</v>
      </c>
      <c r="S131" s="17" t="s">
        <v>504</v>
      </c>
      <c r="T131" s="17" t="b">
        <f t="shared" ca="1" si="4"/>
        <v>0</v>
      </c>
    </row>
    <row r="132" spans="2:20" ht="15" customHeight="1" x14ac:dyDescent="0.2">
      <c r="B132" s="191" t="s">
        <v>450</v>
      </c>
      <c r="C132" s="191"/>
      <c r="D132" s="191"/>
      <c r="E132" s="191"/>
      <c r="F132" s="191"/>
      <c r="G132" s="191"/>
      <c r="H132" s="191"/>
      <c r="I132" s="191"/>
      <c r="J132" s="191"/>
      <c r="K132" s="191"/>
      <c r="L132" s="191"/>
      <c r="M132" s="48"/>
      <c r="Q132" s="2" t="b">
        <f t="shared" si="7"/>
        <v>1</v>
      </c>
      <c r="R132" s="2" t="b">
        <f>M132="X"</f>
        <v>0</v>
      </c>
      <c r="S132" s="17" t="s">
        <v>505</v>
      </c>
      <c r="T132" s="17" t="b">
        <f t="shared" ca="1" si="4"/>
        <v>0</v>
      </c>
    </row>
    <row r="133" spans="2:20" ht="15" customHeight="1" x14ac:dyDescent="0.2">
      <c r="B133" s="191" t="s">
        <v>451</v>
      </c>
      <c r="C133" s="191"/>
      <c r="D133" s="191"/>
      <c r="E133" s="191"/>
      <c r="F133" s="191"/>
      <c r="G133" s="191"/>
      <c r="H133" s="191"/>
      <c r="I133" s="191"/>
      <c r="J133" s="191"/>
      <c r="K133" s="191"/>
      <c r="L133" s="191"/>
      <c r="M133" s="48"/>
      <c r="Q133" s="2" t="b">
        <f t="shared" si="7"/>
        <v>1</v>
      </c>
      <c r="R133" s="2" t="b">
        <f>M133="X"</f>
        <v>0</v>
      </c>
      <c r="S133" s="17" t="s">
        <v>506</v>
      </c>
      <c r="T133" s="17" t="b">
        <f t="shared" ca="1" si="4"/>
        <v>0</v>
      </c>
    </row>
    <row r="134" spans="2:20" ht="15" customHeight="1" x14ac:dyDescent="0.2">
      <c r="B134" s="191" t="s">
        <v>452</v>
      </c>
      <c r="C134" s="191"/>
      <c r="D134" s="191"/>
      <c r="E134" s="191"/>
      <c r="F134" s="191"/>
      <c r="G134" s="191"/>
      <c r="H134" s="191"/>
      <c r="I134" s="191"/>
      <c r="J134" s="191"/>
      <c r="K134" s="191"/>
      <c r="L134" s="191"/>
      <c r="M134" s="48"/>
      <c r="Q134" s="2" t="b">
        <f t="shared" si="7"/>
        <v>1</v>
      </c>
      <c r="R134" s="2" t="b">
        <f>M134="X"</f>
        <v>0</v>
      </c>
      <c r="S134" s="17" t="s">
        <v>507</v>
      </c>
      <c r="T134" s="17" t="b">
        <f t="shared" ca="1" si="4"/>
        <v>0</v>
      </c>
    </row>
    <row r="135" spans="2:20" ht="15" customHeight="1" x14ac:dyDescent="0.2">
      <c r="B135" s="191" t="s">
        <v>455</v>
      </c>
      <c r="C135" s="191"/>
      <c r="D135" s="191"/>
      <c r="E135" s="191"/>
      <c r="F135" s="191"/>
      <c r="G135" s="191"/>
      <c r="H135" s="191"/>
      <c r="I135" s="191"/>
      <c r="J135" s="191"/>
      <c r="K135" s="191"/>
      <c r="L135" s="191"/>
      <c r="M135" s="48"/>
      <c r="Q135" s="2" t="b">
        <f t="shared" si="7"/>
        <v>1</v>
      </c>
      <c r="R135" s="2" t="b">
        <f>M135="X"</f>
        <v>0</v>
      </c>
      <c r="S135" s="17" t="s">
        <v>508</v>
      </c>
      <c r="T135" s="17" t="b">
        <f t="shared" ca="1" si="4"/>
        <v>0</v>
      </c>
    </row>
    <row r="136" spans="2:20" ht="15" customHeight="1" x14ac:dyDescent="0.2">
      <c r="Q136" s="2" t="b">
        <f>IF(AND($R$103,OR($R$132,$R$133,$R$134)),FALSE,TRUE)</f>
        <v>1</v>
      </c>
      <c r="S136" s="17" t="s">
        <v>509</v>
      </c>
      <c r="T136" s="17" t="b">
        <f t="shared" ca="1" si="4"/>
        <v>0</v>
      </c>
    </row>
    <row r="137" spans="2:20" ht="15" customHeight="1" x14ac:dyDescent="0.2">
      <c r="Q137" s="2" t="b">
        <f>IF(AND($R$103,OR($R$132,$R$133,$R$134)),FALSE,TRUE)</f>
        <v>1</v>
      </c>
      <c r="S137" s="17" t="s">
        <v>510</v>
      </c>
      <c r="T137" s="17" t="b">
        <f t="shared" ca="1" si="4"/>
        <v>0</v>
      </c>
    </row>
    <row r="138" spans="2:20" ht="30" customHeight="1" x14ac:dyDescent="0.2">
      <c r="B138" s="183" t="s">
        <v>457</v>
      </c>
      <c r="C138" s="184"/>
      <c r="D138" s="184"/>
      <c r="E138" s="184"/>
      <c r="F138" s="184"/>
      <c r="G138" s="184"/>
      <c r="H138" s="184"/>
      <c r="I138" s="184"/>
      <c r="J138" s="184"/>
      <c r="K138" s="184"/>
      <c r="L138" s="184"/>
      <c r="M138" s="185"/>
      <c r="Q138" s="2" t="b">
        <f>IF(AND($R$103,OR($R$132,$R$133,$R$134)),FALSE,TRUE)</f>
        <v>1</v>
      </c>
      <c r="R138" s="21"/>
      <c r="S138" s="17"/>
      <c r="T138" s="17"/>
    </row>
    <row r="139" spans="2:20" ht="120" customHeight="1" x14ac:dyDescent="0.2">
      <c r="B139" s="288"/>
      <c r="C139" s="288"/>
      <c r="D139" s="288"/>
      <c r="E139" s="288"/>
      <c r="F139" s="288"/>
      <c r="G139" s="288"/>
      <c r="H139" s="288"/>
      <c r="I139" s="288"/>
      <c r="J139" s="288"/>
      <c r="K139" s="288"/>
      <c r="L139" s="288"/>
      <c r="M139" s="288"/>
      <c r="Q139" s="2" t="b">
        <f>IF(AND($R$103,OR($R$132,$R$133,$R$134)),FALSE,TRUE)</f>
        <v>1</v>
      </c>
      <c r="R139" s="21"/>
      <c r="S139" s="17"/>
      <c r="T139" s="17" t="s">
        <v>511</v>
      </c>
    </row>
    <row r="140" spans="2:20" ht="15" customHeight="1" x14ac:dyDescent="0.2">
      <c r="Q140" s="2" t="b">
        <f>IF(AND($R$103,$R$135),FALSE,TRUE)</f>
        <v>1</v>
      </c>
      <c r="S140" s="17"/>
      <c r="T140" s="17" t="b">
        <f ca="1">COUNTIF(T98:T137,TRUE)&gt;0</f>
        <v>0</v>
      </c>
    </row>
    <row r="141" spans="2:20" ht="15" customHeight="1" x14ac:dyDescent="0.2">
      <c r="Q141" s="2" t="b">
        <f>IF(AND($R$103,$R$135),FALSE,TRUE)</f>
        <v>1</v>
      </c>
    </row>
    <row r="142" spans="2:20" ht="15" customHeight="1" x14ac:dyDescent="0.2">
      <c r="B142" s="177" t="s">
        <v>461</v>
      </c>
      <c r="C142" s="177"/>
      <c r="D142" s="177"/>
      <c r="E142" s="177"/>
      <c r="F142" s="177"/>
      <c r="G142" s="177"/>
      <c r="H142" s="177"/>
      <c r="I142" s="177"/>
      <c r="J142" s="177"/>
      <c r="K142" s="177"/>
      <c r="L142" s="177"/>
      <c r="M142" s="177"/>
      <c r="Q142" s="2" t="b">
        <f>IF(AND($R$103,$R$135),FALSE,TRUE)</f>
        <v>1</v>
      </c>
    </row>
    <row r="143" spans="2:20" ht="15" customHeight="1" x14ac:dyDescent="0.2">
      <c r="B143" s="191" t="s">
        <v>462</v>
      </c>
      <c r="C143" s="191"/>
      <c r="D143" s="191"/>
      <c r="E143" s="191"/>
      <c r="F143" s="191"/>
      <c r="G143" s="191"/>
      <c r="H143" s="191"/>
      <c r="I143" s="191"/>
      <c r="J143" s="191"/>
      <c r="K143" s="191"/>
      <c r="L143" s="191"/>
      <c r="M143" s="48"/>
      <c r="Q143" s="2" t="b">
        <f>IF(AND($R$103,$R$135),FALSE,TRUE)</f>
        <v>1</v>
      </c>
    </row>
    <row r="146" spans="2:13" ht="30" customHeight="1" x14ac:dyDescent="0.2">
      <c r="B146" s="195" t="s">
        <v>465</v>
      </c>
      <c r="C146" s="196"/>
      <c r="D146" s="196"/>
      <c r="E146" s="196"/>
      <c r="F146" s="196"/>
      <c r="G146" s="196"/>
      <c r="H146" s="196"/>
      <c r="I146" s="196"/>
      <c r="J146" s="196"/>
      <c r="K146" s="196"/>
      <c r="L146" s="196"/>
      <c r="M146" s="213"/>
    </row>
    <row r="147" spans="2:13" ht="15" customHeight="1" x14ac:dyDescent="0.2">
      <c r="B147" s="180" t="s">
        <v>466</v>
      </c>
      <c r="C147" s="180"/>
      <c r="D147" s="180"/>
      <c r="E147" s="208"/>
      <c r="F147" s="208"/>
      <c r="G147" s="208"/>
      <c r="H147" s="208"/>
      <c r="I147" s="208"/>
      <c r="J147" s="208"/>
      <c r="K147" s="208"/>
      <c r="L147" s="208"/>
      <c r="M147" s="209"/>
    </row>
    <row r="148" spans="2:13" ht="15" customHeight="1" x14ac:dyDescent="0.2">
      <c r="B148" s="180" t="s">
        <v>467</v>
      </c>
      <c r="C148" s="180"/>
      <c r="D148" s="180"/>
      <c r="E148" s="208"/>
      <c r="F148" s="208"/>
      <c r="G148" s="208"/>
      <c r="H148" s="208"/>
      <c r="I148" s="208"/>
      <c r="J148" s="208"/>
      <c r="K148" s="208"/>
      <c r="L148" s="208"/>
      <c r="M148" s="209"/>
    </row>
    <row r="149" spans="2:13" ht="15" customHeight="1" x14ac:dyDescent="0.2">
      <c r="B149" s="180" t="s">
        <v>468</v>
      </c>
      <c r="C149" s="180"/>
      <c r="D149" s="180"/>
      <c r="E149" s="208"/>
      <c r="F149" s="208"/>
      <c r="G149" s="208"/>
      <c r="H149" s="208"/>
      <c r="I149" s="208"/>
      <c r="J149" s="208"/>
      <c r="K149" s="208"/>
      <c r="L149" s="208"/>
      <c r="M149" s="209"/>
    </row>
    <row r="150" spans="2:13" ht="15" customHeight="1" x14ac:dyDescent="0.2">
      <c r="B150" s="180" t="s">
        <v>469</v>
      </c>
      <c r="C150" s="180"/>
      <c r="D150" s="180"/>
      <c r="E150" s="208"/>
      <c r="F150" s="208"/>
      <c r="G150" s="208"/>
      <c r="H150" s="208"/>
      <c r="I150" s="208"/>
      <c r="J150" s="208"/>
      <c r="K150" s="208"/>
      <c r="L150" s="208"/>
      <c r="M150" s="209"/>
    </row>
    <row r="151" spans="2:13" ht="15" customHeight="1" x14ac:dyDescent="0.2">
      <c r="B151" s="180" t="s">
        <v>470</v>
      </c>
      <c r="C151" s="180"/>
      <c r="D151" s="180"/>
      <c r="E151" s="208"/>
      <c r="F151" s="208"/>
      <c r="G151" s="208"/>
      <c r="H151" s="208"/>
      <c r="I151" s="208"/>
      <c r="J151" s="208"/>
      <c r="K151" s="208"/>
      <c r="L151" s="208"/>
      <c r="M151" s="209"/>
    </row>
    <row r="154" spans="2:13" ht="15" customHeight="1" x14ac:dyDescent="0.2">
      <c r="B154" s="105" t="s">
        <v>540</v>
      </c>
      <c r="C154" s="106"/>
      <c r="D154" s="106"/>
      <c r="E154" s="106"/>
      <c r="F154" s="106"/>
      <c r="G154" s="106"/>
      <c r="H154" s="106"/>
      <c r="I154" s="106"/>
      <c r="J154" s="106"/>
      <c r="K154" s="106"/>
      <c r="L154" s="106"/>
      <c r="M154" s="107"/>
    </row>
    <row r="155" spans="2:13" ht="112.5" customHeight="1" x14ac:dyDescent="0.2">
      <c r="B155" s="101"/>
      <c r="C155" s="278"/>
      <c r="D155" s="278"/>
      <c r="E155" s="278"/>
      <c r="F155" s="278"/>
      <c r="G155" s="278"/>
      <c r="H155" s="278"/>
      <c r="I155" s="278"/>
      <c r="J155" s="278"/>
      <c r="K155" s="278"/>
      <c r="L155" s="278"/>
      <c r="M155" s="279"/>
    </row>
    <row r="157" spans="2:13" ht="15" customHeight="1" x14ac:dyDescent="0.2">
      <c r="B157" s="9" t="s">
        <v>295</v>
      </c>
      <c r="C157" s="10"/>
      <c r="D157" s="10"/>
      <c r="E157" s="10"/>
      <c r="F157" s="10"/>
      <c r="G157" s="10"/>
      <c r="H157" s="10"/>
      <c r="I157" s="10"/>
      <c r="J157" s="10"/>
      <c r="K157" s="10"/>
      <c r="L157" s="10"/>
      <c r="M157" s="11"/>
    </row>
    <row r="160" spans="2:13" ht="15" customHeight="1" x14ac:dyDescent="0.2">
      <c r="B160" s="105" t="s">
        <v>541</v>
      </c>
      <c r="C160" s="106"/>
      <c r="D160" s="106"/>
      <c r="E160" s="106"/>
      <c r="F160" s="106"/>
      <c r="G160" s="106"/>
      <c r="H160" s="106"/>
      <c r="I160" s="106"/>
      <c r="J160" s="106"/>
      <c r="K160" s="106"/>
      <c r="L160" s="106"/>
      <c r="M160" s="107"/>
    </row>
    <row r="161" spans="2:13" ht="112.5" customHeight="1" x14ac:dyDescent="0.2">
      <c r="B161" s="101"/>
      <c r="C161" s="278"/>
      <c r="D161" s="278"/>
      <c r="E161" s="278"/>
      <c r="F161" s="278"/>
      <c r="G161" s="278"/>
      <c r="H161" s="278"/>
      <c r="I161" s="278"/>
      <c r="J161" s="278"/>
      <c r="K161" s="278"/>
      <c r="L161" s="278"/>
      <c r="M161" s="279"/>
    </row>
    <row r="162" spans="2:13" ht="15" hidden="1" customHeight="1" x14ac:dyDescent="0.2"/>
  </sheetData>
  <sheetProtection algorithmName="SHA-1" hashValue="YbZQUC6wod0nGVWLfqMjNI2ME1I=" saltValue="nnUoENn/t62g3lHwp0Ds6A==" spinCount="100000" sheet="1" objects="1" scenarios="1"/>
  <autoFilter ref="Q1:Q161"/>
  <mergeCells count="124">
    <mergeCell ref="B41:L41"/>
    <mergeCell ref="B26:D26"/>
    <mergeCell ref="F26:H26"/>
    <mergeCell ref="I26:M26"/>
    <mergeCell ref="B27:D27"/>
    <mergeCell ref="F27:H27"/>
    <mergeCell ref="I27:M27"/>
    <mergeCell ref="B32:M32"/>
    <mergeCell ref="B28:D28"/>
    <mergeCell ref="F28:H28"/>
    <mergeCell ref="I28:M28"/>
    <mergeCell ref="B29:D29"/>
    <mergeCell ref="F29:H29"/>
    <mergeCell ref="I29:M29"/>
    <mergeCell ref="B30:D30"/>
    <mergeCell ref="F30:H30"/>
    <mergeCell ref="I30:M30"/>
    <mergeCell ref="I21:M21"/>
    <mergeCell ref="I20:M20"/>
    <mergeCell ref="F20:H20"/>
    <mergeCell ref="B22:D22"/>
    <mergeCell ref="F22:H22"/>
    <mergeCell ref="I22:M22"/>
    <mergeCell ref="B25:D25"/>
    <mergeCell ref="F25:H25"/>
    <mergeCell ref="I25:M25"/>
    <mergeCell ref="B4:M4"/>
    <mergeCell ref="B7:M7"/>
    <mergeCell ref="B8:M8"/>
    <mergeCell ref="B10:M10"/>
    <mergeCell ref="B13:M13"/>
    <mergeCell ref="B49:M49"/>
    <mergeCell ref="B52:M52"/>
    <mergeCell ref="B53:L53"/>
    <mergeCell ref="B35:M35"/>
    <mergeCell ref="B36:M36"/>
    <mergeCell ref="B42:M42"/>
    <mergeCell ref="B23:D23"/>
    <mergeCell ref="F23:H23"/>
    <mergeCell ref="I23:M23"/>
    <mergeCell ref="B24:D24"/>
    <mergeCell ref="F24:H24"/>
    <mergeCell ref="I24:M24"/>
    <mergeCell ref="B14:M14"/>
    <mergeCell ref="B16:M16"/>
    <mergeCell ref="B19:M19"/>
    <mergeCell ref="B20:D20"/>
    <mergeCell ref="B21:D21"/>
    <mergeCell ref="B38:M38"/>
    <mergeCell ref="F21:H21"/>
    <mergeCell ref="B62:L62"/>
    <mergeCell ref="B63:L63"/>
    <mergeCell ref="B74:M74"/>
    <mergeCell ref="B75:L75"/>
    <mergeCell ref="B76:L76"/>
    <mergeCell ref="B60:L60"/>
    <mergeCell ref="B61:L61"/>
    <mergeCell ref="B54:L54"/>
    <mergeCell ref="B55:L55"/>
    <mergeCell ref="B56:L56"/>
    <mergeCell ref="B59:M59"/>
    <mergeCell ref="B88:L88"/>
    <mergeCell ref="B66:M66"/>
    <mergeCell ref="B67:M67"/>
    <mergeCell ref="B70:M70"/>
    <mergeCell ref="B71:L71"/>
    <mergeCell ref="B80:M80"/>
    <mergeCell ref="B81:M81"/>
    <mergeCell ref="B77:L77"/>
    <mergeCell ref="B84:M84"/>
    <mergeCell ref="B85:L85"/>
    <mergeCell ref="B86:L86"/>
    <mergeCell ref="B87:L87"/>
    <mergeCell ref="B110:L110"/>
    <mergeCell ref="B113:M113"/>
    <mergeCell ref="B100:L100"/>
    <mergeCell ref="B101:L101"/>
    <mergeCell ref="B102:L102"/>
    <mergeCell ref="B103:L103"/>
    <mergeCell ref="B106:M106"/>
    <mergeCell ref="B91:M91"/>
    <mergeCell ref="B92:M92"/>
    <mergeCell ref="B95:M95"/>
    <mergeCell ref="B96:L96"/>
    <mergeCell ref="B99:M99"/>
    <mergeCell ref="B154:M154"/>
    <mergeCell ref="B155:M155"/>
    <mergeCell ref="B160:M160"/>
    <mergeCell ref="B161:M161"/>
    <mergeCell ref="B146:M146"/>
    <mergeCell ref="B147:D147"/>
    <mergeCell ref="E147:M147"/>
    <mergeCell ref="B148:D148"/>
    <mergeCell ref="E148:M148"/>
    <mergeCell ref="B149:D149"/>
    <mergeCell ref="E149:M149"/>
    <mergeCell ref="B150:D150"/>
    <mergeCell ref="E150:M150"/>
    <mergeCell ref="B151:D151"/>
    <mergeCell ref="E151:M151"/>
    <mergeCell ref="B45:L45"/>
    <mergeCell ref="B46:L46"/>
    <mergeCell ref="B48:L48"/>
    <mergeCell ref="B139:M139"/>
    <mergeCell ref="B142:M142"/>
    <mergeCell ref="B143:L143"/>
    <mergeCell ref="B132:L132"/>
    <mergeCell ref="B133:L133"/>
    <mergeCell ref="B134:L134"/>
    <mergeCell ref="B135:L135"/>
    <mergeCell ref="B138:M138"/>
    <mergeCell ref="B123:L123"/>
    <mergeCell ref="B124:L124"/>
    <mergeCell ref="B127:M127"/>
    <mergeCell ref="B128:M128"/>
    <mergeCell ref="B131:M131"/>
    <mergeCell ref="B114:M114"/>
    <mergeCell ref="B117:M117"/>
    <mergeCell ref="B118:L118"/>
    <mergeCell ref="B121:M121"/>
    <mergeCell ref="B122:L122"/>
    <mergeCell ref="B107:L107"/>
    <mergeCell ref="B108:L108"/>
    <mergeCell ref="B109:L109"/>
  </mergeCells>
  <dataValidations count="1">
    <dataValidation type="list" allowBlank="1" showInputMessage="1" showErrorMessage="1" errorTitle="Errore" error="Una X è l'unico valore accettato" sqref="M53:M56 M60:M63 M71 M85:M88 M75:M77 M96 M100:M103 M107:M110 M118 M132:M135 M122:M124 M143 M41 M45:M46 M48">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CO481"/>
  <sheetViews>
    <sheetView topLeftCell="BO1" zoomScaleNormal="100" workbookViewId="0"/>
  </sheetViews>
  <sheetFormatPr defaultColWidth="9.140625" defaultRowHeight="12.75" x14ac:dyDescent="0.2"/>
  <cols>
    <col min="1" max="6" width="9.140625" style="42"/>
    <col min="7" max="7" width="10" style="42" bestFit="1" customWidth="1"/>
    <col min="8" max="8" width="9.140625" style="42"/>
    <col min="9" max="9" width="10" style="42" bestFit="1" customWidth="1"/>
    <col min="10" max="23" width="9.140625" style="42"/>
    <col min="24" max="26" width="10.85546875" style="46" customWidth="1"/>
    <col min="27" max="27" width="9.140625" style="42"/>
    <col min="28" max="28" width="10" style="42" bestFit="1" customWidth="1"/>
    <col min="29" max="31" width="9.140625" style="42"/>
    <col min="32" max="32" width="10" style="42" bestFit="1" customWidth="1"/>
    <col min="33" max="54" width="9.140625" style="42"/>
    <col min="55" max="55" width="10.140625" style="45" bestFit="1" customWidth="1"/>
    <col min="56" max="56" width="10" style="45" bestFit="1" customWidth="1"/>
    <col min="57" max="60" width="9.140625" style="45"/>
    <col min="61" max="81" width="9.140625" style="42"/>
    <col min="82" max="82" width="10" style="42" bestFit="1" customWidth="1"/>
    <col min="83" max="91" width="9.140625" style="42"/>
    <col min="92" max="92" width="21" style="42" bestFit="1" customWidth="1"/>
    <col min="93" max="16384" width="9.140625" style="42"/>
  </cols>
  <sheetData>
    <row r="1" spans="1:93" x14ac:dyDescent="0.2">
      <c r="A1" s="42" t="s">
        <v>384</v>
      </c>
      <c r="G1" s="43" t="s">
        <v>382</v>
      </c>
      <c r="H1" s="43" t="s">
        <v>383</v>
      </c>
      <c r="I1" s="43" t="s">
        <v>384</v>
      </c>
      <c r="J1" s="43" t="s">
        <v>385</v>
      </c>
      <c r="K1" s="43" t="s">
        <v>396</v>
      </c>
      <c r="L1" s="43" t="s">
        <v>386</v>
      </c>
      <c r="M1" s="43">
        <v>2015</v>
      </c>
      <c r="N1" s="43">
        <v>2016</v>
      </c>
      <c r="O1" s="43">
        <v>2017</v>
      </c>
      <c r="P1" s="43">
        <v>2018</v>
      </c>
      <c r="Q1" s="43">
        <v>2019</v>
      </c>
      <c r="R1" s="43">
        <v>2020</v>
      </c>
      <c r="S1" s="43">
        <v>2021</v>
      </c>
      <c r="T1" s="43">
        <v>2022</v>
      </c>
      <c r="U1" s="43" t="s">
        <v>387</v>
      </c>
      <c r="V1" s="43" t="s">
        <v>585</v>
      </c>
      <c r="W1" s="43" t="s">
        <v>586</v>
      </c>
      <c r="X1" s="44" t="s">
        <v>587</v>
      </c>
      <c r="Y1" s="44" t="s">
        <v>588</v>
      </c>
      <c r="Z1" s="43" t="s">
        <v>1180</v>
      </c>
      <c r="AB1" s="43" t="s">
        <v>340</v>
      </c>
      <c r="AC1" s="43" t="s">
        <v>341</v>
      </c>
      <c r="AD1" s="43" t="s">
        <v>336</v>
      </c>
      <c r="AE1" s="43" t="s">
        <v>143</v>
      </c>
      <c r="AF1" s="43" t="s">
        <v>337</v>
      </c>
      <c r="AG1" s="43" t="s">
        <v>325</v>
      </c>
      <c r="AH1" s="43" t="s">
        <v>326</v>
      </c>
      <c r="AI1" s="43" t="s">
        <v>570</v>
      </c>
      <c r="AJ1" s="43" t="s">
        <v>571</v>
      </c>
      <c r="AK1" s="43" t="s">
        <v>327</v>
      </c>
      <c r="AL1" s="43" t="s">
        <v>328</v>
      </c>
      <c r="AM1" s="43" t="s">
        <v>329</v>
      </c>
      <c r="AN1" s="43" t="s">
        <v>330</v>
      </c>
      <c r="AO1" s="43" t="s">
        <v>331</v>
      </c>
      <c r="AP1" s="43" t="s">
        <v>332</v>
      </c>
      <c r="AQ1" s="43" t="s">
        <v>333</v>
      </c>
      <c r="AR1" s="43" t="s">
        <v>334</v>
      </c>
      <c r="AS1" s="43" t="s">
        <v>335</v>
      </c>
      <c r="AT1" s="43" t="s">
        <v>336</v>
      </c>
      <c r="AU1" s="43" t="s">
        <v>143</v>
      </c>
      <c r="AV1" s="43"/>
      <c r="AW1" s="43" t="s">
        <v>338</v>
      </c>
      <c r="BB1" s="42" t="s">
        <v>1180</v>
      </c>
      <c r="BC1" s="45" t="s">
        <v>1181</v>
      </c>
      <c r="BD1" s="45" t="s">
        <v>1182</v>
      </c>
      <c r="BE1" s="43" t="s">
        <v>340</v>
      </c>
      <c r="BF1" s="43" t="s">
        <v>341</v>
      </c>
      <c r="BG1" s="43" t="s">
        <v>336</v>
      </c>
      <c r="BH1" s="43" t="s">
        <v>143</v>
      </c>
      <c r="BI1" s="43" t="s">
        <v>337</v>
      </c>
      <c r="BJ1" s="43" t="s">
        <v>325</v>
      </c>
      <c r="BK1" s="43" t="s">
        <v>326</v>
      </c>
      <c r="BL1" s="43" t="s">
        <v>570</v>
      </c>
      <c r="BM1" s="43" t="s">
        <v>571</v>
      </c>
      <c r="BN1" s="43" t="s">
        <v>327</v>
      </c>
      <c r="BO1" s="43" t="s">
        <v>328</v>
      </c>
      <c r="BP1" s="43" t="s">
        <v>329</v>
      </c>
      <c r="BQ1" s="43" t="s">
        <v>330</v>
      </c>
      <c r="BR1" s="43" t="s">
        <v>331</v>
      </c>
      <c r="BS1" s="43" t="s">
        <v>332</v>
      </c>
      <c r="BT1" s="43" t="s">
        <v>333</v>
      </c>
      <c r="BU1" s="43" t="s">
        <v>334</v>
      </c>
      <c r="BV1" s="43" t="s">
        <v>335</v>
      </c>
      <c r="BW1" s="43" t="s">
        <v>336</v>
      </c>
      <c r="BX1" s="43" t="s">
        <v>143</v>
      </c>
      <c r="BY1" s="43" t="s">
        <v>338</v>
      </c>
      <c r="BZ1" s="43"/>
      <c r="CA1" s="43" t="s">
        <v>1187</v>
      </c>
      <c r="CB1" s="43" t="s">
        <v>1219</v>
      </c>
      <c r="CC1" s="43" t="s">
        <v>1188</v>
      </c>
      <c r="CD1" s="43" t="s">
        <v>1218</v>
      </c>
      <c r="CE1" s="43" t="s">
        <v>1215</v>
      </c>
      <c r="CI1" s="42" t="s">
        <v>1217</v>
      </c>
      <c r="CJ1" s="42" t="s">
        <v>1216</v>
      </c>
      <c r="CN1" s="42" t="s">
        <v>1251</v>
      </c>
    </row>
    <row r="2" spans="1:93" x14ac:dyDescent="0.2">
      <c r="A2" s="42" t="s">
        <v>355</v>
      </c>
      <c r="B2" s="42" t="s">
        <v>596</v>
      </c>
      <c r="D2" s="42">
        <v>1</v>
      </c>
      <c r="E2" s="42" t="str">
        <f>"A"&amp;D2</f>
        <v>A1</v>
      </c>
      <c r="G2" s="42" t="str">
        <f t="array" ref="G2:U2" ca="1">IF(TRANSPOSE('A1'!E$172:E$186)="","",TRANSPOSE('A1'!E$172:E$186))</f>
        <v>Documenti di indirizzo (linee guida, documenti metodologici, etc.)</v>
      </c>
      <c r="H2" s="42" t="str">
        <v>Reportistica inerente la direzione e coordinamento del progetto disponibile</v>
      </c>
      <c r="I2" s="42" t="str">
        <v>Realizzato: si/no</v>
      </c>
      <c r="J2" s="42" t="str">
        <v>Sistema di monitoraggio PON</v>
      </c>
      <c r="K2" s="42" t="str">
        <f ca="1"/>
        <v>Tutte</v>
      </c>
      <c r="L2" s="42" t="str">
        <v>NO</v>
      </c>
      <c r="M2" s="42" t="str">
        <v>NO</v>
      </c>
      <c r="N2" s="42" t="str">
        <v>SI</v>
      </c>
      <c r="O2" s="42" t="str">
        <v>SI</v>
      </c>
      <c r="P2" s="42" t="str">
        <v>SI</v>
      </c>
      <c r="Q2" s="42" t="str">
        <v>SI</v>
      </c>
      <c r="R2" s="42" t="str">
        <v>SI</v>
      </c>
      <c r="S2" s="42" t="str">
        <v>SI</v>
      </c>
      <c r="T2" s="42" t="str">
        <v>SI</v>
      </c>
      <c r="U2" s="42" t="str">
        <v>SI</v>
      </c>
      <c r="V2" s="42">
        <f ca="1">IFERROR('A1'!$R$43,"")</f>
        <v>1</v>
      </c>
      <c r="W2" s="42">
        <f ca="1">IFERROR('A1'!$R$254,"")</f>
        <v>1</v>
      </c>
      <c r="X2" s="46">
        <f>IF('A1'!$H$73="","",'A1'!$H$73)</f>
        <v>42644</v>
      </c>
      <c r="Y2" s="46">
        <f>IF('A1'!$H$76="","",'A1'!$H$76)</f>
        <v>45291</v>
      </c>
      <c r="Z2" s="42" t="str">
        <f>IF('A1'!$B$9="","",'A1'!$B$9)</f>
        <v>Direzione e coordinamento</v>
      </c>
      <c r="AA2" s="42" t="s">
        <v>471</v>
      </c>
      <c r="AB2" s="42" t="str">
        <f t="array" ref="AB2:AW2">IF(TRANSPOSE('A1'!$K$80:$M$101)="","",TRANSPOSE('A1'!$K$80:$M$101))</f>
        <v/>
      </c>
      <c r="AC2" s="42" t="str">
        <v/>
      </c>
      <c r="AD2" s="42" t="str">
        <v/>
      </c>
      <c r="AE2" s="42" t="str">
        <v/>
      </c>
      <c r="AF2" s="42">
        <v>0</v>
      </c>
      <c r="AG2" s="42" t="str">
        <v/>
      </c>
      <c r="AH2" s="42" t="str">
        <v/>
      </c>
      <c r="AI2" s="42" t="str">
        <v/>
      </c>
      <c r="AJ2" s="42">
        <v>201053.68000578435</v>
      </c>
      <c r="AK2" s="42" t="str">
        <v/>
      </c>
      <c r="AL2" s="42">
        <v>3000000.001500586</v>
      </c>
      <c r="AM2" s="42">
        <v>0</v>
      </c>
      <c r="AN2" s="42" t="str">
        <v/>
      </c>
      <c r="AO2" s="42" t="str">
        <v/>
      </c>
      <c r="AP2" s="42" t="str">
        <v/>
      </c>
      <c r="AQ2" s="42" t="str">
        <v/>
      </c>
      <c r="AR2" s="42" t="str">
        <v/>
      </c>
      <c r="AS2" s="42" t="str">
        <v/>
      </c>
      <c r="AT2" s="42">
        <v>660000.00033012894</v>
      </c>
      <c r="AU2" s="42" t="str">
        <v/>
      </c>
      <c r="AV2" s="42" t="str">
        <v/>
      </c>
      <c r="AW2" s="42">
        <v>3861053.6818364989</v>
      </c>
      <c r="BA2" s="42" t="s">
        <v>471</v>
      </c>
      <c r="BB2" s="42" t="str">
        <f>VLOOKUP(BA2,$E$2:$AX$481,22,0)</f>
        <v>Direzione e coordinamento</v>
      </c>
      <c r="BC2" s="45">
        <f>YEAR(VLOOKUP($BA2,$E$2:$Y$481,20,0))</f>
        <v>2016</v>
      </c>
      <c r="BD2" s="45">
        <f>YEAR(VLOOKUP($BA2,$E$2:$Y$481,21,0))</f>
        <v>2023</v>
      </c>
      <c r="BE2" s="42" t="str">
        <f>VLOOKUP($BA2,$AA$2:$AW$481,COLUMN(B2),0)</f>
        <v/>
      </c>
      <c r="BF2" s="42" t="str">
        <f t="shared" ref="BF2:BX15" si="0">VLOOKUP($BA2,$AA$2:$AW$481,COLUMN(C2),0)</f>
        <v/>
      </c>
      <c r="BG2" s="42" t="str">
        <f t="shared" si="0"/>
        <v/>
      </c>
      <c r="BH2" s="42" t="str">
        <f t="shared" si="0"/>
        <v/>
      </c>
      <c r="BI2" s="42">
        <f t="shared" si="0"/>
        <v>0</v>
      </c>
      <c r="BJ2" s="42" t="str">
        <f t="shared" si="0"/>
        <v/>
      </c>
      <c r="BK2" s="42" t="str">
        <f t="shared" si="0"/>
        <v/>
      </c>
      <c r="BL2" s="42" t="str">
        <f t="shared" si="0"/>
        <v/>
      </c>
      <c r="BM2" s="42">
        <f t="shared" si="0"/>
        <v>201053.68000578435</v>
      </c>
      <c r="BN2" s="42" t="str">
        <f t="shared" si="0"/>
        <v/>
      </c>
      <c r="BO2" s="42">
        <f t="shared" si="0"/>
        <v>3000000.001500586</v>
      </c>
      <c r="BP2" s="42">
        <f t="shared" si="0"/>
        <v>0</v>
      </c>
      <c r="BQ2" s="42" t="str">
        <f t="shared" si="0"/>
        <v/>
      </c>
      <c r="BR2" s="42" t="str">
        <f t="shared" si="0"/>
        <v/>
      </c>
      <c r="BS2" s="42" t="str">
        <f t="shared" si="0"/>
        <v/>
      </c>
      <c r="BT2" s="42" t="str">
        <f t="shared" si="0"/>
        <v/>
      </c>
      <c r="BU2" s="42" t="str">
        <f t="shared" si="0"/>
        <v/>
      </c>
      <c r="BV2" s="42" t="str">
        <f t="shared" si="0"/>
        <v/>
      </c>
      <c r="BW2" s="42">
        <f t="shared" si="0"/>
        <v>660000.00033012894</v>
      </c>
      <c r="BX2" s="42" t="str">
        <f t="shared" si="0"/>
        <v/>
      </c>
      <c r="BY2" s="42">
        <f>VLOOKUP($BA2,$AA$2:$AW$481,COLUMN(W2),0)</f>
        <v>3861053.6818364989</v>
      </c>
      <c r="BZ2" s="42" t="s">
        <v>471</v>
      </c>
      <c r="CA2" s="42">
        <f ca="1">VLOOKUP($BA2,$E$2:$W$481,18,0)</f>
        <v>1</v>
      </c>
      <c r="CB2" s="42" t="str">
        <f ca="1">IF(CA2="","",IF(CA2&lt;4,"LT"&amp;CA2,"LI"&amp;CA2-3)&amp;" - "&amp;INDEX('Linee Intervento'!$E$9:$E$33,Riferimenti!CA2))</f>
        <v xml:space="preserve">LT1 - Direzione e Coordinamento </v>
      </c>
      <c r="CC2" s="42" t="str">
        <f ca="1">IF(VLOOKUP($BA2,$E$2:$W$481,19,0)="","","RA"&amp;VLOOKUP($BA2,$E$2:$W$481,19,0)&amp;" - "&amp;INDEX($CB$46:$CB$69,VLOOKUP($BA2,$E$2:$W$481,19,0)))</f>
        <v>RA1 - Attestazione di piena conformità del sistema alle aspettative, siglato da una commissione composta da una selezione di utenti.</v>
      </c>
      <c r="CD2" s="42" t="str">
        <f ca="1">IF(CA2="","",IF(CA2&lt;4,"",VLOOKUP(CA2-3,$CG$2:$CJ$23,3,0)))</f>
        <v/>
      </c>
      <c r="CE2" s="42" t="str">
        <f ca="1">IF(CA2="","",IF(CA2&lt;4,"",VLOOKUP(CA2-3,$CG$2:$CJ$23,4,0)))</f>
        <v/>
      </c>
      <c r="CG2" s="42">
        <v>1</v>
      </c>
      <c r="CH2" s="42" t="s">
        <v>1193</v>
      </c>
      <c r="CI2" s="42" t="str">
        <f>IFERROR("OG"&amp;'L1'!$R$10&amp;" - "&amp;INDEX(Obiettivi!$E$9:$E$18,'L1'!$R$10),"")</f>
        <v>OG1 - Sviluppare l’e-government digitalizzando processi amministrativi e diffondendo servizi della Pubblica Amministrazione pienamente interoperabili</v>
      </c>
      <c r="CJ2" s="42" t="str">
        <f>IFERROR("OO"&amp;'L1'!$R$23&amp;" - "&amp;INDEX(Obiettivi!$E$24:$E$43,'L1'!$R$23),"")</f>
        <v xml:space="preserve">OO1 - Realizzare un'infrastruttura tecnologica e interoperabile in grado di migliorare e potenziare la gestione del personale della PA </v>
      </c>
      <c r="CN2" s="42" t="s">
        <v>1246</v>
      </c>
      <c r="CO2" s="42" t="s">
        <v>1252</v>
      </c>
    </row>
    <row r="3" spans="1:93" x14ac:dyDescent="0.2">
      <c r="A3" s="42" t="s">
        <v>389</v>
      </c>
      <c r="B3" s="42" t="s">
        <v>595</v>
      </c>
      <c r="D3" s="42">
        <v>1</v>
      </c>
      <c r="E3" s="42" t="str">
        <f t="shared" ref="E3:E66" si="1">"A"&amp;D3</f>
        <v>A1</v>
      </c>
      <c r="G3" s="42" t="str">
        <f t="array" ref="G3:U3" ca="1">IF(TRANSPOSE('A1'!H$172:H$186)="","",TRANSPOSE('A1'!H$172:H$186))</f>
        <v/>
      </c>
      <c r="H3" s="42" t="str">
        <v/>
      </c>
      <c r="I3" s="42" t="str">
        <v/>
      </c>
      <c r="J3" s="42" t="str">
        <v/>
      </c>
      <c r="K3" s="42" t="str">
        <f ca="1"/>
        <v/>
      </c>
      <c r="L3" s="42" t="str">
        <v/>
      </c>
      <c r="M3" s="42" t="str">
        <v/>
      </c>
      <c r="N3" s="42" t="str">
        <v/>
      </c>
      <c r="O3" s="42" t="str">
        <v/>
      </c>
      <c r="P3" s="42" t="str">
        <v/>
      </c>
      <c r="Q3" s="42" t="str">
        <v/>
      </c>
      <c r="R3" s="42" t="str">
        <v/>
      </c>
      <c r="S3" s="42" t="str">
        <v/>
      </c>
      <c r="T3" s="42" t="str">
        <v/>
      </c>
      <c r="U3" s="42" t="str">
        <v/>
      </c>
      <c r="AA3" s="42" t="s">
        <v>471</v>
      </c>
      <c r="BA3" s="42" t="s">
        <v>472</v>
      </c>
      <c r="BB3" s="42" t="str">
        <f t="shared" ref="BB3:BB41" si="2">VLOOKUP(BA3,$E$2:$AX$481,22,0)</f>
        <v>Comunicazione / Disseminazione</v>
      </c>
      <c r="BC3" s="45">
        <f t="shared" ref="BC3:BC41" si="3">YEAR(VLOOKUP($BA3,$E$2:$Y$481,20,0))</f>
        <v>2016</v>
      </c>
      <c r="BD3" s="45">
        <f t="shared" ref="BD3:BD41" si="4">YEAR(VLOOKUP($BA3,$E$2:$Y$481,21,0))</f>
        <v>2023</v>
      </c>
      <c r="BE3" s="42" t="str">
        <f t="shared" ref="BE3:BO41" si="5">VLOOKUP($BA3,$AA$2:$AW$481,COLUMN(B3),0)</f>
        <v/>
      </c>
      <c r="BF3" s="42" t="str">
        <f t="shared" si="0"/>
        <v/>
      </c>
      <c r="BG3" s="42" t="str">
        <f t="shared" si="0"/>
        <v/>
      </c>
      <c r="BH3" s="42" t="str">
        <f t="shared" si="0"/>
        <v/>
      </c>
      <c r="BI3" s="42">
        <f t="shared" si="0"/>
        <v>0</v>
      </c>
      <c r="BJ3" s="42" t="str">
        <f t="shared" si="0"/>
        <v/>
      </c>
      <c r="BK3" s="42" t="str">
        <f t="shared" si="0"/>
        <v/>
      </c>
      <c r="BL3" s="42" t="str">
        <f t="shared" si="0"/>
        <v/>
      </c>
      <c r="BM3" s="42">
        <f t="shared" si="0"/>
        <v>33508.946315780238</v>
      </c>
      <c r="BN3" s="42" t="str">
        <f t="shared" si="0"/>
        <v/>
      </c>
      <c r="BO3" s="42">
        <f t="shared" si="0"/>
        <v>499999.99499999988</v>
      </c>
      <c r="BP3" s="42">
        <f t="shared" si="0"/>
        <v>0</v>
      </c>
      <c r="BQ3" s="42" t="str">
        <f t="shared" si="0"/>
        <v/>
      </c>
      <c r="BR3" s="42" t="str">
        <f t="shared" si="0"/>
        <v/>
      </c>
      <c r="BS3" s="42" t="str">
        <f t="shared" si="0"/>
        <v/>
      </c>
      <c r="BT3" s="42" t="str">
        <f t="shared" si="0"/>
        <v/>
      </c>
      <c r="BU3" s="42" t="str">
        <f t="shared" si="0"/>
        <v/>
      </c>
      <c r="BV3" s="42" t="str">
        <f t="shared" si="0"/>
        <v/>
      </c>
      <c r="BW3" s="42">
        <f t="shared" si="0"/>
        <v>109999.99889999998</v>
      </c>
      <c r="BX3" s="42" t="str">
        <f t="shared" si="0"/>
        <v/>
      </c>
      <c r="BY3" s="42">
        <f t="shared" ref="BY3:BY41" si="6">VLOOKUP($BA3,$AA$2:$AW$481,COLUMN(W3),0)</f>
        <v>643508.94021578017</v>
      </c>
      <c r="BZ3" s="42" t="s">
        <v>472</v>
      </c>
      <c r="CA3" s="42">
        <f t="shared" ref="CA3:CA41" ca="1" si="7">VLOOKUP($BA3,$E$2:$W$481,18,0)</f>
        <v>2</v>
      </c>
      <c r="CB3" s="42" t="str">
        <f ca="1">IF(CA3="","",IF(CA3&lt;4,"LT"&amp;CA3,"LI"&amp;CA3-3)&amp;" - "&amp;INDEX('Linee Intervento'!$E$9:$E$33,Riferimenti!CA3))</f>
        <v>LT2 - Comunicazione / Disseminazione</v>
      </c>
      <c r="CC3" s="42" t="str">
        <f t="shared" ref="CC3:CC41" ca="1" si="8">IF(VLOOKUP($BA3,$E$2:$W$481,19,0)="","","RA"&amp;VLOOKUP($BA3,$E$2:$W$481,19,0)&amp;" - "&amp;INDEX($CB$46:$CB$69,VLOOKUP($BA3,$E$2:$W$481,19,0)))</f>
        <v>RA1 - Attestazione di piena conformità del sistema alle aspettative, siglato da una commissione composta da una selezione di utenti.</v>
      </c>
      <c r="CD3" s="42" t="str">
        <f t="shared" ref="CD3:CD41" ca="1" si="9">IF(CA3="","",IF(CA3&lt;4,"",VLOOKUP(CA3-3,$CG$2:$CJ$23,3,0)))</f>
        <v/>
      </c>
      <c r="CE3" s="42" t="str">
        <f t="shared" ref="CE3:CE41" ca="1" si="10">IF(CA3="","",IF(CA3&lt;4,"",VLOOKUP(CA3-3,$CG$2:$CJ$23,4,0)))</f>
        <v/>
      </c>
      <c r="CG3" s="42">
        <v>2</v>
      </c>
      <c r="CH3" s="42" t="s">
        <v>1194</v>
      </c>
      <c r="CI3" s="42" t="str">
        <f>IFERROR("OG"&amp;'L2'!$R$10&amp;" - "&amp;INDEX(Obiettivi!$E$9:$E$18,'L2'!$R$10),"")</f>
        <v/>
      </c>
      <c r="CJ3" s="42" t="str">
        <f>IFERROR("OO"&amp;'L2'!$R$23&amp;" - "&amp;INDEX(Obiettivi!$E$24:$E$43,'L2'!$R$23),"")</f>
        <v/>
      </c>
      <c r="CN3" s="42" t="s">
        <v>1247</v>
      </c>
      <c r="CO3" s="42" t="s">
        <v>1252</v>
      </c>
    </row>
    <row r="4" spans="1:93" x14ac:dyDescent="0.2">
      <c r="A4" s="42" t="s">
        <v>390</v>
      </c>
      <c r="B4" s="42" t="s">
        <v>1082</v>
      </c>
      <c r="D4" s="42">
        <v>1</v>
      </c>
      <c r="E4" s="42" t="str">
        <f t="shared" si="1"/>
        <v>A1</v>
      </c>
      <c r="G4" s="42" t="str">
        <f t="array" ref="G4:U4" ca="1">IF(TRANSPOSE('A1'!K$172:K$186)="","",TRANSPOSE('A1'!K$172:K$186))</f>
        <v/>
      </c>
      <c r="H4" s="42" t="str">
        <v/>
      </c>
      <c r="I4" s="42" t="str">
        <v/>
      </c>
      <c r="J4" s="42" t="str">
        <v/>
      </c>
      <c r="K4" s="42" t="str">
        <f ca="1"/>
        <v/>
      </c>
      <c r="L4" s="42" t="str">
        <v/>
      </c>
      <c r="M4" s="42" t="str">
        <v/>
      </c>
      <c r="N4" s="42" t="str">
        <v/>
      </c>
      <c r="O4" s="42" t="str">
        <v/>
      </c>
      <c r="P4" s="42" t="str">
        <v/>
      </c>
      <c r="Q4" s="42" t="str">
        <v/>
      </c>
      <c r="R4" s="42" t="str">
        <v/>
      </c>
      <c r="S4" s="42" t="str">
        <v/>
      </c>
      <c r="T4" s="42" t="str">
        <v/>
      </c>
      <c r="U4" s="42" t="str">
        <v/>
      </c>
      <c r="AA4" s="42" t="s">
        <v>471</v>
      </c>
      <c r="BA4" s="42" t="s">
        <v>473</v>
      </c>
      <c r="BB4" s="42" t="str">
        <f t="shared" si="2"/>
        <v>Monitoraggio e valutazione</v>
      </c>
      <c r="BC4" s="45" t="e">
        <f t="shared" si="3"/>
        <v>#VALUE!</v>
      </c>
      <c r="BD4" s="45" t="e">
        <f t="shared" si="4"/>
        <v>#VALUE!</v>
      </c>
      <c r="BE4" s="42" t="str">
        <f t="shared" si="5"/>
        <v/>
      </c>
      <c r="BF4" s="42" t="str">
        <f t="shared" si="0"/>
        <v/>
      </c>
      <c r="BG4" s="42" t="str">
        <f t="shared" si="0"/>
        <v/>
      </c>
      <c r="BH4" s="42" t="str">
        <f t="shared" si="0"/>
        <v/>
      </c>
      <c r="BI4" s="42" t="str">
        <f t="shared" si="0"/>
        <v/>
      </c>
      <c r="BJ4" s="42" t="str">
        <f t="shared" si="0"/>
        <v/>
      </c>
      <c r="BK4" s="42" t="str">
        <f t="shared" si="0"/>
        <v/>
      </c>
      <c r="BL4" s="42" t="str">
        <f t="shared" si="0"/>
        <v/>
      </c>
      <c r="BM4" s="42" t="str">
        <f t="shared" si="0"/>
        <v/>
      </c>
      <c r="BN4" s="42" t="str">
        <f t="shared" si="0"/>
        <v/>
      </c>
      <c r="BO4" s="42" t="str">
        <f t="shared" si="0"/>
        <v/>
      </c>
      <c r="BP4" s="42" t="str">
        <f t="shared" si="0"/>
        <v/>
      </c>
      <c r="BQ4" s="42" t="str">
        <f t="shared" si="0"/>
        <v/>
      </c>
      <c r="BR4" s="42" t="str">
        <f t="shared" si="0"/>
        <v/>
      </c>
      <c r="BS4" s="42" t="str">
        <f t="shared" si="0"/>
        <v/>
      </c>
      <c r="BT4" s="42" t="str">
        <f t="shared" si="0"/>
        <v/>
      </c>
      <c r="BU4" s="42" t="str">
        <f t="shared" si="0"/>
        <v/>
      </c>
      <c r="BV4" s="42" t="str">
        <f t="shared" si="0"/>
        <v/>
      </c>
      <c r="BW4" s="42" t="str">
        <f t="shared" si="0"/>
        <v/>
      </c>
      <c r="BX4" s="42" t="str">
        <f t="shared" si="0"/>
        <v/>
      </c>
      <c r="BY4" s="42" t="str">
        <f t="shared" si="6"/>
        <v/>
      </c>
      <c r="BZ4" s="42" t="s">
        <v>473</v>
      </c>
      <c r="CA4" s="42" t="str">
        <f t="shared" ca="1" si="7"/>
        <v/>
      </c>
      <c r="CB4" s="42" t="str">
        <f ca="1">IF(CA4="","",IF(CA4&lt;4,"LT"&amp;CA4,"LI"&amp;CA4-3)&amp;" - "&amp;INDEX('Linee Intervento'!$E$9:$E$33,Riferimenti!CA4))</f>
        <v/>
      </c>
      <c r="CC4" s="42" t="str">
        <f t="shared" ca="1" si="8"/>
        <v/>
      </c>
      <c r="CD4" s="42" t="str">
        <f t="shared" ca="1" si="9"/>
        <v/>
      </c>
      <c r="CE4" s="42" t="str">
        <f t="shared" ca="1" si="10"/>
        <v/>
      </c>
      <c r="CG4" s="42">
        <v>3</v>
      </c>
      <c r="CH4" s="42" t="s">
        <v>1195</v>
      </c>
      <c r="CI4" s="42" t="str">
        <f>IFERROR("OG"&amp;'L3'!$R$10&amp;" - "&amp;INDEX(Obiettivi!$E$9:$E$18,'L3'!$R$10),"")</f>
        <v/>
      </c>
      <c r="CJ4" s="42" t="str">
        <f>IFERROR("OO"&amp;'L3'!$R$23&amp;" - "&amp;INDEX(Obiettivi!$E$24:$E$43,'L3'!$R$23),"")</f>
        <v/>
      </c>
      <c r="CN4" s="42" t="s">
        <v>1248</v>
      </c>
      <c r="CO4" s="42">
        <v>66</v>
      </c>
    </row>
    <row r="5" spans="1:93" x14ac:dyDescent="0.2">
      <c r="A5" s="42" t="s">
        <v>391</v>
      </c>
      <c r="B5" s="42" t="s">
        <v>594</v>
      </c>
      <c r="D5" s="42">
        <v>1</v>
      </c>
      <c r="E5" s="42" t="str">
        <f t="shared" si="1"/>
        <v>A1</v>
      </c>
      <c r="G5" s="42" t="str">
        <f t="array" ref="G5:U5" ca="1">IF(TRANSPOSE('A1'!E$193:E$207)="","",TRANSPOSE('A1'!E$193:E$207))</f>
        <v>Documenti di indirizzo (linee guida, documenti metodologici, etc.)</v>
      </c>
      <c r="H5" s="42" t="str">
        <v/>
      </c>
      <c r="I5" s="42" t="str">
        <v/>
      </c>
      <c r="J5" s="42" t="str">
        <v/>
      </c>
      <c r="K5" s="42" t="str">
        <f ca="1"/>
        <v>Più sviluppate</v>
      </c>
      <c r="L5" s="42" t="str">
        <v/>
      </c>
      <c r="M5" s="42" t="str">
        <v/>
      </c>
      <c r="N5" s="42" t="str">
        <v/>
      </c>
      <c r="O5" s="42" t="str">
        <v/>
      </c>
      <c r="P5" s="42" t="str">
        <v/>
      </c>
      <c r="Q5" s="42" t="str">
        <v/>
      </c>
      <c r="R5" s="42" t="str">
        <v/>
      </c>
      <c r="S5" s="42" t="str">
        <v/>
      </c>
      <c r="T5" s="42" t="str">
        <v/>
      </c>
      <c r="U5" s="42" t="str">
        <v/>
      </c>
      <c r="AA5" s="42" t="s">
        <v>471</v>
      </c>
      <c r="BA5" s="42" t="s">
        <v>474</v>
      </c>
      <c r="BB5" s="42" t="str">
        <f t="shared" si="2"/>
        <v>Definizione e implementazione della nuova architettura Cloudify NoiPA</v>
      </c>
      <c r="BC5" s="45">
        <f t="shared" si="3"/>
        <v>2017</v>
      </c>
      <c r="BD5" s="45">
        <f t="shared" si="4"/>
        <v>2023</v>
      </c>
      <c r="BE5" s="42" t="str">
        <f t="shared" si="5"/>
        <v/>
      </c>
      <c r="BF5" s="42" t="str">
        <f t="shared" si="0"/>
        <v/>
      </c>
      <c r="BG5" s="42" t="str">
        <f t="shared" si="0"/>
        <v/>
      </c>
      <c r="BH5" s="42" t="str">
        <f t="shared" si="0"/>
        <v/>
      </c>
      <c r="BI5" s="42">
        <f t="shared" si="0"/>
        <v>6724508.2000000002</v>
      </c>
      <c r="BJ5" s="42" t="str">
        <f t="shared" si="0"/>
        <v/>
      </c>
      <c r="BK5" s="42" t="str">
        <f t="shared" si="0"/>
        <v/>
      </c>
      <c r="BL5" s="42" t="str">
        <f t="shared" si="0"/>
        <v/>
      </c>
      <c r="BM5" s="42">
        <f t="shared" si="0"/>
        <v>1326821.3613715617</v>
      </c>
      <c r="BN5" s="42" t="str">
        <f t="shared" si="0"/>
        <v/>
      </c>
      <c r="BO5" s="42">
        <f t="shared" si="0"/>
        <v>13073508.359513734</v>
      </c>
      <c r="BP5" s="42">
        <f t="shared" si="0"/>
        <v>0</v>
      </c>
      <c r="BQ5" s="42" t="str">
        <f t="shared" si="0"/>
        <v/>
      </c>
      <c r="BR5" s="42" t="str">
        <f t="shared" si="0"/>
        <v/>
      </c>
      <c r="BS5" s="42" t="str">
        <f t="shared" si="0"/>
        <v/>
      </c>
      <c r="BT5" s="42" t="str">
        <f t="shared" si="0"/>
        <v/>
      </c>
      <c r="BU5" s="42" t="str">
        <f t="shared" si="0"/>
        <v/>
      </c>
      <c r="BV5" s="42" t="str">
        <f t="shared" si="0"/>
        <v/>
      </c>
      <c r="BW5" s="42">
        <f t="shared" si="0"/>
        <v>4355563.6430930225</v>
      </c>
      <c r="BX5" s="42" t="str">
        <f t="shared" si="0"/>
        <v/>
      </c>
      <c r="BY5" s="42">
        <f t="shared" si="6"/>
        <v>25480401.563978318</v>
      </c>
      <c r="BZ5" s="42" t="s">
        <v>474</v>
      </c>
      <c r="CA5" s="42">
        <f t="shared" ca="1" si="7"/>
        <v>4</v>
      </c>
      <c r="CB5" s="42" t="str">
        <f ca="1">IF(CA5="","",IF(CA5&lt;4,"LT"&amp;CA5,"LI"&amp;CA5-3)&amp;" - "&amp;INDEX('Linee Intervento'!$E$9:$E$33,Riferimenti!CA5))</f>
        <v>LI1 - Abilitare i servizi attraverso lo sviluppo del sistema informativo Cloudify NoiPA</v>
      </c>
      <c r="CC5" s="42" t="str">
        <f t="shared" ca="1" si="8"/>
        <v>RA1 - Attestazione di piena conformità del sistema alle aspettative, siglato da una commissione composta da una selezione di utenti.</v>
      </c>
      <c r="CD5" s="42" t="str">
        <f t="shared" ca="1" si="9"/>
        <v>OG1 - Sviluppare l’e-government digitalizzando processi amministrativi e diffondendo servizi della Pubblica Amministrazione pienamente interoperabili</v>
      </c>
      <c r="CE5" s="42" t="str">
        <f t="shared" ca="1" si="10"/>
        <v xml:space="preserve">OO1 - Realizzare un'infrastruttura tecnologica e interoperabile in grado di migliorare e potenziare la gestione del personale della PA </v>
      </c>
      <c r="CG5" s="42">
        <v>4</v>
      </c>
      <c r="CH5" s="42" t="s">
        <v>1196</v>
      </c>
      <c r="CI5" s="42" t="str">
        <f>IFERROR("OG"&amp;'L4'!$R$10&amp;" - "&amp;INDEX(Obiettivi!$E$9:$E$18,'L4'!$R$10),"")</f>
        <v/>
      </c>
      <c r="CJ5" s="42" t="str">
        <f>IFERROR("OO"&amp;'L4'!$R$23&amp;" - "&amp;INDEX(Obiettivi!$E$24:$E$43,'L4'!$R$23),"")</f>
        <v/>
      </c>
      <c r="CN5" s="42" t="s">
        <v>1249</v>
      </c>
      <c r="CO5" s="42">
        <v>132</v>
      </c>
    </row>
    <row r="6" spans="1:93" x14ac:dyDescent="0.2">
      <c r="A6" s="42" t="s">
        <v>392</v>
      </c>
      <c r="B6" s="42" t="s">
        <v>597</v>
      </c>
      <c r="D6" s="42">
        <v>1</v>
      </c>
      <c r="E6" s="42" t="str">
        <f t="shared" si="1"/>
        <v>A1</v>
      </c>
      <c r="G6" s="42" t="str">
        <f t="array" ref="G6:U6" ca="1">IF(TRANSPOSE('A1'!H$193:H$207)="","",TRANSPOSE('A1'!H$193:H$207))</f>
        <v/>
      </c>
      <c r="H6" s="42" t="str">
        <v/>
      </c>
      <c r="I6" s="42" t="str">
        <v/>
      </c>
      <c r="J6" s="42" t="str">
        <v/>
      </c>
      <c r="K6" s="42" t="str">
        <f ca="1"/>
        <v/>
      </c>
      <c r="L6" s="42" t="str">
        <v/>
      </c>
      <c r="M6" s="42" t="str">
        <v/>
      </c>
      <c r="N6" s="42" t="str">
        <v/>
      </c>
      <c r="O6" s="42" t="str">
        <v/>
      </c>
      <c r="P6" s="42" t="str">
        <v/>
      </c>
      <c r="Q6" s="42" t="str">
        <v/>
      </c>
      <c r="R6" s="42" t="str">
        <v/>
      </c>
      <c r="S6" s="42" t="str">
        <v/>
      </c>
      <c r="T6" s="42" t="str">
        <v/>
      </c>
      <c r="U6" s="42" t="str">
        <v/>
      </c>
      <c r="AA6" s="42" t="s">
        <v>471</v>
      </c>
      <c r="BA6" s="42" t="s">
        <v>475</v>
      </c>
      <c r="BB6" s="42" t="str">
        <f t="shared" si="2"/>
        <v>Predisposizione della banca dati Cloudify NoiPA</v>
      </c>
      <c r="BC6" s="45">
        <f t="shared" si="3"/>
        <v>2017</v>
      </c>
      <c r="BD6" s="45">
        <f t="shared" si="4"/>
        <v>2022</v>
      </c>
      <c r="BE6" s="42" t="str">
        <f t="shared" si="5"/>
        <v/>
      </c>
      <c r="BF6" s="42" t="str">
        <f t="shared" si="0"/>
        <v/>
      </c>
      <c r="BG6" s="42" t="str">
        <f t="shared" si="0"/>
        <v/>
      </c>
      <c r="BH6" s="42" t="str">
        <f t="shared" si="0"/>
        <v/>
      </c>
      <c r="BI6" s="42">
        <f t="shared" si="0"/>
        <v>0</v>
      </c>
      <c r="BJ6" s="42" t="str">
        <f t="shared" si="0"/>
        <v/>
      </c>
      <c r="BK6" s="42" t="str">
        <f t="shared" si="0"/>
        <v/>
      </c>
      <c r="BL6" s="42" t="str">
        <f t="shared" si="0"/>
        <v/>
      </c>
      <c r="BM6" s="42">
        <f t="shared" si="0"/>
        <v>193545.29269913762</v>
      </c>
      <c r="BN6" s="42" t="str">
        <f t="shared" si="0"/>
        <v/>
      </c>
      <c r="BO6" s="42">
        <f t="shared" si="0"/>
        <v>2887964.44</v>
      </c>
      <c r="BP6" s="42">
        <f t="shared" si="0"/>
        <v>0</v>
      </c>
      <c r="BQ6" s="42" t="str">
        <f t="shared" si="0"/>
        <v/>
      </c>
      <c r="BR6" s="42" t="str">
        <f t="shared" si="0"/>
        <v/>
      </c>
      <c r="BS6" s="42" t="str">
        <f t="shared" si="0"/>
        <v/>
      </c>
      <c r="BT6" s="42" t="str">
        <f t="shared" si="0"/>
        <v/>
      </c>
      <c r="BU6" s="42" t="str">
        <f t="shared" si="0"/>
        <v/>
      </c>
      <c r="BV6" s="42" t="str">
        <f t="shared" si="0"/>
        <v/>
      </c>
      <c r="BW6" s="42">
        <f t="shared" si="0"/>
        <v>635352.17680000002</v>
      </c>
      <c r="BX6" s="42" t="str">
        <f t="shared" si="0"/>
        <v/>
      </c>
      <c r="BY6" s="42">
        <f t="shared" si="6"/>
        <v>3716861.9094991377</v>
      </c>
      <c r="BZ6" s="42" t="s">
        <v>475</v>
      </c>
      <c r="CA6" s="42">
        <f t="shared" ca="1" si="7"/>
        <v>4</v>
      </c>
      <c r="CB6" s="42" t="str">
        <f ca="1">IF(CA6="","",IF(CA6&lt;4,"LT"&amp;CA6,"LI"&amp;CA6-3)&amp;" - "&amp;INDEX('Linee Intervento'!$E$9:$E$33,Riferimenti!CA6))</f>
        <v>LI1 - Abilitare i servizi attraverso lo sviluppo del sistema informativo Cloudify NoiPA</v>
      </c>
      <c r="CC6" s="42" t="str">
        <f t="shared" ca="1" si="8"/>
        <v>RA1 - Attestazione di piena conformità del sistema alle aspettative, siglato da una commissione composta da una selezione di utenti.</v>
      </c>
      <c r="CD6" s="42" t="str">
        <f t="shared" ca="1" si="9"/>
        <v>OG1 - Sviluppare l’e-government digitalizzando processi amministrativi e diffondendo servizi della Pubblica Amministrazione pienamente interoperabili</v>
      </c>
      <c r="CE6" s="42" t="str">
        <f t="shared" ca="1" si="10"/>
        <v xml:space="preserve">OO1 - Realizzare un'infrastruttura tecnologica e interoperabile in grado di migliorare e potenziare la gestione del personale della PA </v>
      </c>
      <c r="CG6" s="42">
        <v>5</v>
      </c>
      <c r="CH6" s="42" t="s">
        <v>1197</v>
      </c>
      <c r="CI6" s="42" t="str">
        <f>IFERROR("OG"&amp;'L5'!$R$10&amp;" - "&amp;INDEX(Obiettivi!$E$9:$E$18,'L5'!$R$10),"")</f>
        <v/>
      </c>
      <c r="CJ6" s="42" t="str">
        <f>IFERROR("OO"&amp;'L5'!$R$23&amp;" - "&amp;INDEX(Obiettivi!$E$24:$E$43,'L5'!$R$23),"")</f>
        <v/>
      </c>
      <c r="CN6" s="42" t="s">
        <v>1170</v>
      </c>
      <c r="CO6" s="42">
        <v>79</v>
      </c>
    </row>
    <row r="7" spans="1:93" x14ac:dyDescent="0.2">
      <c r="D7" s="42">
        <v>1</v>
      </c>
      <c r="E7" s="42" t="str">
        <f t="shared" si="1"/>
        <v>A1</v>
      </c>
      <c r="G7" s="42" t="str">
        <f t="array" ref="G7:U7" ca="1">IF(TRANSPOSE('A1'!K$193:K$207)="","",TRANSPOSE('A1'!K$193:K$207))</f>
        <v/>
      </c>
      <c r="H7" s="42" t="str">
        <v/>
      </c>
      <c r="I7" s="42" t="str">
        <v/>
      </c>
      <c r="J7" s="42" t="str">
        <v/>
      </c>
      <c r="K7" s="42" t="str">
        <f ca="1"/>
        <v/>
      </c>
      <c r="L7" s="42" t="str">
        <v/>
      </c>
      <c r="M7" s="42" t="str">
        <v/>
      </c>
      <c r="N7" s="42" t="str">
        <v/>
      </c>
      <c r="O7" s="42" t="str">
        <v/>
      </c>
      <c r="P7" s="42" t="str">
        <v/>
      </c>
      <c r="Q7" s="42" t="str">
        <v/>
      </c>
      <c r="R7" s="42" t="str">
        <v/>
      </c>
      <c r="S7" s="42" t="str">
        <v/>
      </c>
      <c r="T7" s="42" t="str">
        <v/>
      </c>
      <c r="U7" s="42" t="str">
        <v/>
      </c>
      <c r="AA7" s="42" t="s">
        <v>471</v>
      </c>
      <c r="BA7" s="42" t="s">
        <v>476</v>
      </c>
      <c r="BB7" s="42" t="str">
        <f t="shared" si="2"/>
        <v>Realizzazione di un software dedicato ai Servizi stipendiali</v>
      </c>
      <c r="BC7" s="45">
        <f t="shared" si="3"/>
        <v>2018</v>
      </c>
      <c r="BD7" s="45">
        <f t="shared" si="4"/>
        <v>2020</v>
      </c>
      <c r="BE7" s="42" t="str">
        <f t="shared" si="5"/>
        <v/>
      </c>
      <c r="BF7" s="42" t="str">
        <f t="shared" si="0"/>
        <v/>
      </c>
      <c r="BG7" s="42" t="str">
        <f t="shared" si="0"/>
        <v/>
      </c>
      <c r="BH7" s="42" t="str">
        <f t="shared" si="0"/>
        <v/>
      </c>
      <c r="BI7" s="42">
        <f t="shared" si="0"/>
        <v>0</v>
      </c>
      <c r="BJ7" s="42" t="str">
        <f t="shared" si="0"/>
        <v/>
      </c>
      <c r="BK7" s="42" t="str">
        <f t="shared" si="0"/>
        <v/>
      </c>
      <c r="BL7" s="42" t="str">
        <f t="shared" si="0"/>
        <v/>
      </c>
      <c r="BM7" s="42">
        <f t="shared" si="0"/>
        <v>239334.50161285169</v>
      </c>
      <c r="BN7" s="42" t="str">
        <f t="shared" si="0"/>
        <v/>
      </c>
      <c r="BO7" s="42">
        <f t="shared" si="0"/>
        <v>3571203</v>
      </c>
      <c r="BP7" s="42">
        <f t="shared" si="0"/>
        <v>0</v>
      </c>
      <c r="BQ7" s="42" t="str">
        <f t="shared" si="0"/>
        <v/>
      </c>
      <c r="BR7" s="42" t="str">
        <f t="shared" si="0"/>
        <v/>
      </c>
      <c r="BS7" s="42" t="str">
        <f t="shared" si="0"/>
        <v/>
      </c>
      <c r="BT7" s="42" t="str">
        <f t="shared" si="0"/>
        <v/>
      </c>
      <c r="BU7" s="42" t="str">
        <f t="shared" si="0"/>
        <v/>
      </c>
      <c r="BV7" s="42" t="str">
        <f t="shared" si="0"/>
        <v/>
      </c>
      <c r="BW7" s="42">
        <f t="shared" si="0"/>
        <v>785664.66</v>
      </c>
      <c r="BX7" s="42" t="str">
        <f t="shared" si="0"/>
        <v/>
      </c>
      <c r="BY7" s="42">
        <f t="shared" si="6"/>
        <v>4596202.1616128515</v>
      </c>
      <c r="BZ7" s="42" t="s">
        <v>476</v>
      </c>
      <c r="CA7" s="42">
        <f t="shared" ca="1" si="7"/>
        <v>4</v>
      </c>
      <c r="CB7" s="42" t="str">
        <f ca="1">IF(CA7="","",IF(CA7&lt;4,"LT"&amp;CA7,"LI"&amp;CA7-3)&amp;" - "&amp;INDEX('Linee Intervento'!$E$9:$E$33,Riferimenti!CA7))</f>
        <v>LI1 - Abilitare i servizi attraverso lo sviluppo del sistema informativo Cloudify NoiPA</v>
      </c>
      <c r="CC7" s="42" t="str">
        <f t="shared" ca="1" si="8"/>
        <v>RA1 - Attestazione di piena conformità del sistema alle aspettative, siglato da una commissione composta da una selezione di utenti.</v>
      </c>
      <c r="CD7" s="42" t="str">
        <f t="shared" ca="1" si="9"/>
        <v>OG1 - Sviluppare l’e-government digitalizzando processi amministrativi e diffondendo servizi della Pubblica Amministrazione pienamente interoperabili</v>
      </c>
      <c r="CE7" s="42" t="str">
        <f t="shared" ca="1" si="10"/>
        <v xml:space="preserve">OO1 - Realizzare un'infrastruttura tecnologica e interoperabile in grado di migliorare e potenziare la gestione del personale della PA </v>
      </c>
      <c r="CG7" s="42">
        <v>6</v>
      </c>
      <c r="CH7" s="42" t="s">
        <v>1198</v>
      </c>
      <c r="CI7" s="42" t="str">
        <f>IFERROR("OG"&amp;'L6'!$R$10&amp;" - "&amp;INDEX(Obiettivi!$E$9:$E$18,'L6'!$R$10),"")</f>
        <v/>
      </c>
      <c r="CJ7" s="42" t="str">
        <f>IFERROR("OO"&amp;'L6'!$R$23&amp;" - "&amp;INDEX(Obiettivi!$E$24:$E$43,'L6'!$R$23),"")</f>
        <v/>
      </c>
      <c r="CN7" s="42" t="s">
        <v>1092</v>
      </c>
      <c r="CO7" s="42">
        <v>65</v>
      </c>
    </row>
    <row r="8" spans="1:93" x14ac:dyDescent="0.2">
      <c r="D8" s="42">
        <v>1</v>
      </c>
      <c r="E8" s="42" t="str">
        <f t="shared" si="1"/>
        <v>A1</v>
      </c>
      <c r="G8" s="42" t="str">
        <f t="array" ref="G8:U8" ca="1">IF(TRANSPOSE('A1'!E$214:E$228)="","",TRANSPOSE('A1'!E$214:E$228))</f>
        <v>Documenti di indirizzo (linee guida, documenti metodologici, etc.)</v>
      </c>
      <c r="H8" s="42" t="str">
        <v/>
      </c>
      <c r="I8" s="42" t="str">
        <v/>
      </c>
      <c r="J8" s="42" t="str">
        <v/>
      </c>
      <c r="K8" s="42" t="str">
        <f ca="1"/>
        <v>In transizione</v>
      </c>
      <c r="L8" s="42" t="str">
        <v/>
      </c>
      <c r="M8" s="42" t="str">
        <v/>
      </c>
      <c r="N8" s="42" t="str">
        <v/>
      </c>
      <c r="O8" s="42" t="str">
        <v/>
      </c>
      <c r="P8" s="42" t="str">
        <v/>
      </c>
      <c r="Q8" s="42" t="str">
        <v/>
      </c>
      <c r="R8" s="42" t="str">
        <v/>
      </c>
      <c r="S8" s="42" t="str">
        <v/>
      </c>
      <c r="T8" s="42" t="str">
        <v/>
      </c>
      <c r="U8" s="42" t="str">
        <v/>
      </c>
      <c r="AA8" s="42" t="s">
        <v>471</v>
      </c>
      <c r="BA8" s="42" t="s">
        <v>477</v>
      </c>
      <c r="BB8" s="42" t="str">
        <f t="shared" si="2"/>
        <v>Realizzazione di un software dedicato ai Servizi giuridici</v>
      </c>
      <c r="BC8" s="45">
        <f t="shared" si="3"/>
        <v>2017</v>
      </c>
      <c r="BD8" s="45">
        <f t="shared" si="4"/>
        <v>2020</v>
      </c>
      <c r="BE8" s="42" t="str">
        <f t="shared" si="5"/>
        <v/>
      </c>
      <c r="BF8" s="42" t="str">
        <f t="shared" si="0"/>
        <v/>
      </c>
      <c r="BG8" s="42" t="str">
        <f t="shared" si="0"/>
        <v/>
      </c>
      <c r="BH8" s="42" t="str">
        <f t="shared" si="0"/>
        <v/>
      </c>
      <c r="BI8" s="42">
        <f t="shared" si="0"/>
        <v>0</v>
      </c>
      <c r="BJ8" s="42" t="str">
        <f t="shared" si="0"/>
        <v/>
      </c>
      <c r="BK8" s="42" t="str">
        <f t="shared" si="0"/>
        <v/>
      </c>
      <c r="BL8" s="42" t="str">
        <f t="shared" si="0"/>
        <v/>
      </c>
      <c r="BM8" s="42">
        <f t="shared" si="0"/>
        <v>223731.73078380732</v>
      </c>
      <c r="BN8" s="42" t="str">
        <f t="shared" si="0"/>
        <v/>
      </c>
      <c r="BO8" s="42">
        <f t="shared" si="0"/>
        <v>3338388</v>
      </c>
      <c r="BP8" s="42">
        <f t="shared" si="0"/>
        <v>0</v>
      </c>
      <c r="BQ8" s="42" t="str">
        <f t="shared" si="0"/>
        <v/>
      </c>
      <c r="BR8" s="42" t="str">
        <f t="shared" si="0"/>
        <v/>
      </c>
      <c r="BS8" s="42" t="str">
        <f t="shared" si="0"/>
        <v/>
      </c>
      <c r="BT8" s="42" t="str">
        <f t="shared" si="0"/>
        <v/>
      </c>
      <c r="BU8" s="42" t="str">
        <f t="shared" si="0"/>
        <v/>
      </c>
      <c r="BV8" s="42" t="str">
        <f t="shared" si="0"/>
        <v/>
      </c>
      <c r="BW8" s="42">
        <f t="shared" si="0"/>
        <v>734445.36</v>
      </c>
      <c r="BX8" s="42" t="str">
        <f t="shared" si="0"/>
        <v/>
      </c>
      <c r="BY8" s="42">
        <f t="shared" si="6"/>
        <v>4296565.0907838074</v>
      </c>
      <c r="BZ8" s="42" t="s">
        <v>477</v>
      </c>
      <c r="CA8" s="42">
        <f t="shared" ca="1" si="7"/>
        <v>4</v>
      </c>
      <c r="CB8" s="42" t="str">
        <f ca="1">IF(CA8="","",IF(CA8&lt;4,"LT"&amp;CA8,"LI"&amp;CA8-3)&amp;" - "&amp;INDEX('Linee Intervento'!$E$9:$E$33,Riferimenti!CA8))</f>
        <v>LI1 - Abilitare i servizi attraverso lo sviluppo del sistema informativo Cloudify NoiPA</v>
      </c>
      <c r="CC8" s="42" t="str">
        <f t="shared" ca="1" si="8"/>
        <v>RA1 - Attestazione di piena conformità del sistema alle aspettative, siglato da una commissione composta da una selezione di utenti.</v>
      </c>
      <c r="CD8" s="42" t="str">
        <f t="shared" ca="1" si="9"/>
        <v>OG1 - Sviluppare l’e-government digitalizzando processi amministrativi e diffondendo servizi della Pubblica Amministrazione pienamente interoperabili</v>
      </c>
      <c r="CE8" s="42" t="str">
        <f t="shared" ca="1" si="10"/>
        <v xml:space="preserve">OO1 - Realizzare un'infrastruttura tecnologica e interoperabile in grado di migliorare e potenziare la gestione del personale della PA </v>
      </c>
      <c r="CG8" s="42">
        <v>7</v>
      </c>
      <c r="CH8" s="42" t="s">
        <v>1199</v>
      </c>
      <c r="CI8" s="42" t="str">
        <f>IFERROR("OG"&amp;'L7'!$R$10&amp;" - "&amp;INDEX(Obiettivi!$E$9:$E$18,'L7'!$R$10),"")</f>
        <v/>
      </c>
      <c r="CJ8" s="42" t="str">
        <f>IFERROR("OO"&amp;'L7'!$R$23&amp;" - "&amp;INDEX(Obiettivi!$E$24:$E$43,'L7'!$R$23),"")</f>
        <v/>
      </c>
      <c r="CN8" s="42" t="s">
        <v>1093</v>
      </c>
      <c r="CO8" s="42">
        <v>26</v>
      </c>
    </row>
    <row r="9" spans="1:93" x14ac:dyDescent="0.2">
      <c r="D9" s="42">
        <v>1</v>
      </c>
      <c r="E9" s="42" t="str">
        <f t="shared" si="1"/>
        <v>A1</v>
      </c>
      <c r="G9" s="42" t="str">
        <f t="array" ref="G9:U9" ca="1">IF(TRANSPOSE('A1'!H$214:H$228)="","",TRANSPOSE('A1'!H$214:H$228))</f>
        <v/>
      </c>
      <c r="H9" s="42" t="str">
        <v/>
      </c>
      <c r="I9" s="42" t="str">
        <v/>
      </c>
      <c r="J9" s="42" t="str">
        <v/>
      </c>
      <c r="K9" s="42" t="str">
        <f ca="1"/>
        <v/>
      </c>
      <c r="L9" s="42" t="str">
        <v/>
      </c>
      <c r="M9" s="42" t="str">
        <v/>
      </c>
      <c r="N9" s="42" t="str">
        <v/>
      </c>
      <c r="O9" s="42" t="str">
        <v/>
      </c>
      <c r="P9" s="42" t="str">
        <v/>
      </c>
      <c r="Q9" s="42" t="str">
        <v/>
      </c>
      <c r="R9" s="42" t="str">
        <v/>
      </c>
      <c r="S9" s="42" t="str">
        <v/>
      </c>
      <c r="T9" s="42" t="str">
        <v/>
      </c>
      <c r="U9" s="42" t="str">
        <v/>
      </c>
      <c r="AA9" s="42" t="s">
        <v>471</v>
      </c>
      <c r="BA9" s="42" t="s">
        <v>478</v>
      </c>
      <c r="BB9" s="42" t="str">
        <f t="shared" si="2"/>
        <v xml:space="preserve">Realizzazione di un software dedicato ai Servizi HR evoluti </v>
      </c>
      <c r="BC9" s="45">
        <f t="shared" si="3"/>
        <v>2019</v>
      </c>
      <c r="BD9" s="45">
        <f t="shared" si="4"/>
        <v>2021</v>
      </c>
      <c r="BE9" s="42" t="str">
        <f t="shared" si="5"/>
        <v/>
      </c>
      <c r="BF9" s="42" t="str">
        <f t="shared" si="0"/>
        <v/>
      </c>
      <c r="BG9" s="42" t="str">
        <f t="shared" si="0"/>
        <v/>
      </c>
      <c r="BH9" s="42" t="str">
        <f t="shared" si="0"/>
        <v/>
      </c>
      <c r="BI9" s="42">
        <f t="shared" si="0"/>
        <v>0</v>
      </c>
      <c r="BJ9" s="42" t="str">
        <f t="shared" si="0"/>
        <v/>
      </c>
      <c r="BK9" s="42" t="str">
        <f t="shared" si="0"/>
        <v/>
      </c>
      <c r="BL9" s="42" t="str">
        <f t="shared" si="0"/>
        <v/>
      </c>
      <c r="BM9" s="42">
        <f t="shared" si="0"/>
        <v>135027.58440645109</v>
      </c>
      <c r="BN9" s="42" t="str">
        <f t="shared" si="0"/>
        <v/>
      </c>
      <c r="BO9" s="42">
        <f t="shared" si="0"/>
        <v>2014798.9999999974</v>
      </c>
      <c r="BP9" s="42">
        <f t="shared" si="0"/>
        <v>0</v>
      </c>
      <c r="BQ9" s="42" t="str">
        <f t="shared" si="0"/>
        <v/>
      </c>
      <c r="BR9" s="42" t="str">
        <f t="shared" si="0"/>
        <v/>
      </c>
      <c r="BS9" s="42" t="str">
        <f t="shared" si="0"/>
        <v/>
      </c>
      <c r="BT9" s="42" t="str">
        <f t="shared" si="0"/>
        <v/>
      </c>
      <c r="BU9" s="42" t="str">
        <f t="shared" si="0"/>
        <v/>
      </c>
      <c r="BV9" s="42" t="str">
        <f t="shared" si="0"/>
        <v/>
      </c>
      <c r="BW9" s="42">
        <f t="shared" si="0"/>
        <v>443255.77999999945</v>
      </c>
      <c r="BX9" s="42" t="str">
        <f t="shared" si="0"/>
        <v/>
      </c>
      <c r="BY9" s="42">
        <f t="shared" si="6"/>
        <v>2593082.3644064479</v>
      </c>
      <c r="BZ9" s="42" t="s">
        <v>478</v>
      </c>
      <c r="CA9" s="42">
        <f t="shared" ca="1" si="7"/>
        <v>4</v>
      </c>
      <c r="CB9" s="42" t="str">
        <f ca="1">IF(CA9="","",IF(CA9&lt;4,"LT"&amp;CA9,"LI"&amp;CA9-3)&amp;" - "&amp;INDEX('Linee Intervento'!$E$9:$E$33,Riferimenti!CA9))</f>
        <v>LI1 - Abilitare i servizi attraverso lo sviluppo del sistema informativo Cloudify NoiPA</v>
      </c>
      <c r="CC9" s="42" t="str">
        <f t="shared" ca="1" si="8"/>
        <v>RA1 - Attestazione di piena conformità del sistema alle aspettative, siglato da una commissione composta da una selezione di utenti.</v>
      </c>
      <c r="CD9" s="42" t="str">
        <f t="shared" ca="1" si="9"/>
        <v>OG1 - Sviluppare l’e-government digitalizzando processi amministrativi e diffondendo servizi della Pubblica Amministrazione pienamente interoperabili</v>
      </c>
      <c r="CE9" s="42" t="str">
        <f t="shared" ca="1" si="10"/>
        <v xml:space="preserve">OO1 - Realizzare un'infrastruttura tecnologica e interoperabile in grado di migliorare e potenziare la gestione del personale della PA </v>
      </c>
      <c r="CG9" s="42">
        <v>8</v>
      </c>
      <c r="CH9" s="42" t="s">
        <v>1200</v>
      </c>
      <c r="CI9" s="42" t="str">
        <f>IFERROR("OG"&amp;'L8'!$R$10&amp;" - "&amp;INDEX(Obiettivi!$E$9:$E$18,'L8'!$R$10),"")</f>
        <v/>
      </c>
      <c r="CJ9" s="42" t="str">
        <f>IFERROR("OO"&amp;'L8'!$R$23&amp;" - "&amp;INDEX(Obiettivi!$E$24:$E$43,'L8'!$R$23),"")</f>
        <v/>
      </c>
      <c r="CN9" s="42" t="s">
        <v>1094</v>
      </c>
      <c r="CO9" s="42">
        <v>50</v>
      </c>
    </row>
    <row r="10" spans="1:93" x14ac:dyDescent="0.2">
      <c r="D10" s="42">
        <v>1</v>
      </c>
      <c r="E10" s="42" t="str">
        <f t="shared" si="1"/>
        <v>A1</v>
      </c>
      <c r="G10" s="42" t="str">
        <f t="array" ref="G10:U10" ca="1">IF(TRANSPOSE('A1'!K$214:K$228)="","",TRANSPOSE('A1'!K$214:K$228))</f>
        <v/>
      </c>
      <c r="H10" s="42" t="str">
        <v/>
      </c>
      <c r="I10" s="42" t="str">
        <v/>
      </c>
      <c r="J10" s="42" t="str">
        <v/>
      </c>
      <c r="K10" s="42" t="str">
        <f ca="1"/>
        <v/>
      </c>
      <c r="L10" s="42" t="str">
        <v/>
      </c>
      <c r="M10" s="42" t="str">
        <v/>
      </c>
      <c r="N10" s="42" t="str">
        <v/>
      </c>
      <c r="O10" s="42" t="str">
        <v/>
      </c>
      <c r="P10" s="42" t="str">
        <v/>
      </c>
      <c r="Q10" s="42" t="str">
        <v/>
      </c>
      <c r="R10" s="42" t="str">
        <v/>
      </c>
      <c r="S10" s="42" t="str">
        <v/>
      </c>
      <c r="T10" s="42" t="str">
        <v/>
      </c>
      <c r="U10" s="42" t="str">
        <v/>
      </c>
      <c r="AA10" s="42" t="s">
        <v>471</v>
      </c>
      <c r="BA10" s="42" t="s">
        <v>479</v>
      </c>
      <c r="BB10" s="42" t="str">
        <f t="shared" si="2"/>
        <v>Realizzazione di un software dedicato ai Servizi anagrafici</v>
      </c>
      <c r="BC10" s="45">
        <f t="shared" si="3"/>
        <v>2017</v>
      </c>
      <c r="BD10" s="45">
        <f t="shared" si="4"/>
        <v>2020</v>
      </c>
      <c r="BE10" s="42" t="str">
        <f t="shared" si="5"/>
        <v/>
      </c>
      <c r="BF10" s="42" t="str">
        <f t="shared" si="0"/>
        <v/>
      </c>
      <c r="BG10" s="42" t="str">
        <f t="shared" si="0"/>
        <v/>
      </c>
      <c r="BH10" s="42" t="str">
        <f t="shared" si="0"/>
        <v/>
      </c>
      <c r="BI10" s="42">
        <f t="shared" si="0"/>
        <v>0</v>
      </c>
      <c r="BJ10" s="42" t="str">
        <f t="shared" si="0"/>
        <v/>
      </c>
      <c r="BK10" s="42" t="str">
        <f t="shared" si="0"/>
        <v/>
      </c>
      <c r="BL10" s="42" t="str">
        <f t="shared" si="0"/>
        <v/>
      </c>
      <c r="BM10" s="42">
        <f t="shared" si="0"/>
        <v>89040.10707647758</v>
      </c>
      <c r="BN10" s="42" t="str">
        <f t="shared" si="0"/>
        <v/>
      </c>
      <c r="BO10" s="42">
        <f t="shared" si="0"/>
        <v>1328602</v>
      </c>
      <c r="BP10" s="42">
        <f t="shared" si="0"/>
        <v>0</v>
      </c>
      <c r="BQ10" s="42" t="str">
        <f t="shared" si="0"/>
        <v/>
      </c>
      <c r="BR10" s="42" t="str">
        <f t="shared" si="0"/>
        <v/>
      </c>
      <c r="BS10" s="42" t="str">
        <f t="shared" si="0"/>
        <v/>
      </c>
      <c r="BT10" s="42" t="str">
        <f t="shared" si="0"/>
        <v/>
      </c>
      <c r="BU10" s="42" t="str">
        <f t="shared" si="0"/>
        <v/>
      </c>
      <c r="BV10" s="42" t="str">
        <f t="shared" si="0"/>
        <v/>
      </c>
      <c r="BW10" s="42">
        <f t="shared" si="0"/>
        <v>292292.44</v>
      </c>
      <c r="BX10" s="42" t="str">
        <f t="shared" si="0"/>
        <v/>
      </c>
      <c r="BY10" s="42">
        <f t="shared" si="6"/>
        <v>1709934.5470764774</v>
      </c>
      <c r="BZ10" s="42" t="s">
        <v>479</v>
      </c>
      <c r="CA10" s="42">
        <f t="shared" ca="1" si="7"/>
        <v>4</v>
      </c>
      <c r="CB10" s="42" t="str">
        <f ca="1">IF(CA10="","",IF(CA10&lt;4,"LT"&amp;CA10,"LI"&amp;CA10-3)&amp;" - "&amp;INDEX('Linee Intervento'!$E$9:$E$33,Riferimenti!CA10))</f>
        <v>LI1 - Abilitare i servizi attraverso lo sviluppo del sistema informativo Cloudify NoiPA</v>
      </c>
      <c r="CC10" s="42" t="str">
        <f t="shared" ca="1" si="8"/>
        <v>RA1 - Attestazione di piena conformità del sistema alle aspettative, siglato da una commissione composta da una selezione di utenti.</v>
      </c>
      <c r="CD10" s="42" t="str">
        <f t="shared" ca="1" si="9"/>
        <v>OG1 - Sviluppare l’e-government digitalizzando processi amministrativi e diffondendo servizi della Pubblica Amministrazione pienamente interoperabili</v>
      </c>
      <c r="CE10" s="42" t="str">
        <f t="shared" ca="1" si="10"/>
        <v xml:space="preserve">OO1 - Realizzare un'infrastruttura tecnologica e interoperabile in grado di migliorare e potenziare la gestione del personale della PA </v>
      </c>
      <c r="CG10" s="42">
        <v>9</v>
      </c>
      <c r="CH10" s="42" t="s">
        <v>1201</v>
      </c>
      <c r="CI10" s="42" t="str">
        <f>IFERROR("OG"&amp;'L9'!$R$10&amp;" - "&amp;INDEX(Obiettivi!$E$9:$E$18,'L9'!$R$10),"")</f>
        <v/>
      </c>
      <c r="CJ10" s="42" t="str">
        <f>IFERROR("OO"&amp;'L9'!$R$23&amp;" - "&amp;INDEX(Obiettivi!$E$24:$E$43,'L9'!$R$23),"")</f>
        <v/>
      </c>
      <c r="CN10" s="42" t="s">
        <v>1096</v>
      </c>
      <c r="CO10" s="42">
        <v>76</v>
      </c>
    </row>
    <row r="11" spans="1:93" x14ac:dyDescent="0.2">
      <c r="D11" s="42">
        <v>1</v>
      </c>
      <c r="E11" s="42" t="str">
        <f t="shared" si="1"/>
        <v>A1</v>
      </c>
      <c r="G11" s="42" t="str">
        <f t="array" ref="G11:U11" ca="1">IF(TRANSPOSE('A1'!E$235:E$249)="","",TRANSPOSE('A1'!E$235:E$249))</f>
        <v>Documenti di indirizzo (linee guida, documenti metodologici, etc.)</v>
      </c>
      <c r="H11" s="42" t="str">
        <v/>
      </c>
      <c r="I11" s="42" t="str">
        <v/>
      </c>
      <c r="J11" s="42" t="str">
        <v/>
      </c>
      <c r="K11" s="42" t="str">
        <f ca="1"/>
        <v>Meno sviluppate</v>
      </c>
      <c r="L11" s="42" t="str">
        <v/>
      </c>
      <c r="M11" s="42" t="str">
        <v/>
      </c>
      <c r="N11" s="42" t="str">
        <v/>
      </c>
      <c r="O11" s="42" t="str">
        <v/>
      </c>
      <c r="P11" s="42" t="str">
        <v/>
      </c>
      <c r="Q11" s="42" t="str">
        <v/>
      </c>
      <c r="R11" s="42" t="str">
        <v/>
      </c>
      <c r="S11" s="42" t="str">
        <v/>
      </c>
      <c r="T11" s="42" t="str">
        <v/>
      </c>
      <c r="U11" s="42" t="str">
        <v/>
      </c>
      <c r="AA11" s="42" t="s">
        <v>471</v>
      </c>
      <c r="BA11" s="42" t="s">
        <v>480</v>
      </c>
      <c r="BB11" s="42" t="str">
        <f t="shared" si="2"/>
        <v>Realizzazione di un software dedicato ai Servizi rilevazione presenze</v>
      </c>
      <c r="BC11" s="45">
        <f t="shared" si="3"/>
        <v>2017</v>
      </c>
      <c r="BD11" s="45">
        <f t="shared" si="4"/>
        <v>2020</v>
      </c>
      <c r="BE11" s="42" t="str">
        <f t="shared" si="5"/>
        <v/>
      </c>
      <c r="BF11" s="42" t="str">
        <f t="shared" si="0"/>
        <v/>
      </c>
      <c r="BG11" s="42" t="str">
        <f t="shared" si="0"/>
        <v/>
      </c>
      <c r="BH11" s="42" t="str">
        <f t="shared" si="0"/>
        <v/>
      </c>
      <c r="BI11" s="42" t="str">
        <f t="shared" si="0"/>
        <v/>
      </c>
      <c r="BJ11" s="42" t="str">
        <f t="shared" si="0"/>
        <v/>
      </c>
      <c r="BK11" s="42" t="str">
        <f t="shared" si="0"/>
        <v/>
      </c>
      <c r="BL11" s="42" t="str">
        <f t="shared" si="0"/>
        <v/>
      </c>
      <c r="BM11" s="42">
        <f t="shared" si="0"/>
        <v>88484.260669432973</v>
      </c>
      <c r="BN11" s="42" t="str">
        <f t="shared" si="0"/>
        <v/>
      </c>
      <c r="BO11" s="42">
        <f t="shared" si="0"/>
        <v>1320308</v>
      </c>
      <c r="BP11" s="42">
        <f t="shared" si="0"/>
        <v>0</v>
      </c>
      <c r="BQ11" s="42" t="str">
        <f t="shared" si="0"/>
        <v/>
      </c>
      <c r="BR11" s="42" t="str">
        <f t="shared" si="0"/>
        <v/>
      </c>
      <c r="BS11" s="42" t="str">
        <f t="shared" si="0"/>
        <v/>
      </c>
      <c r="BT11" s="42" t="str">
        <f t="shared" si="0"/>
        <v/>
      </c>
      <c r="BU11" s="42" t="str">
        <f t="shared" si="0"/>
        <v/>
      </c>
      <c r="BV11" s="42" t="str">
        <f t="shared" si="0"/>
        <v/>
      </c>
      <c r="BW11" s="42">
        <f t="shared" si="0"/>
        <v>290467.76</v>
      </c>
      <c r="BX11" s="42" t="str">
        <f t="shared" si="0"/>
        <v/>
      </c>
      <c r="BY11" s="42">
        <f t="shared" si="6"/>
        <v>1699260.0206694331</v>
      </c>
      <c r="BZ11" s="42" t="s">
        <v>480</v>
      </c>
      <c r="CA11" s="42">
        <f t="shared" ca="1" si="7"/>
        <v>4</v>
      </c>
      <c r="CB11" s="42" t="str">
        <f ca="1">IF(CA11="","",IF(CA11&lt;4,"LT"&amp;CA11,"LI"&amp;CA11-3)&amp;" - "&amp;INDEX('Linee Intervento'!$E$9:$E$33,Riferimenti!CA11))</f>
        <v>LI1 - Abilitare i servizi attraverso lo sviluppo del sistema informativo Cloudify NoiPA</v>
      </c>
      <c r="CC11" s="42" t="str">
        <f t="shared" ca="1" si="8"/>
        <v>RA1 - Attestazione di piena conformità del sistema alle aspettative, siglato da una commissione composta da una selezione di utenti.</v>
      </c>
      <c r="CD11" s="42" t="str">
        <f t="shared" ca="1" si="9"/>
        <v>OG1 - Sviluppare l’e-government digitalizzando processi amministrativi e diffondendo servizi della Pubblica Amministrazione pienamente interoperabili</v>
      </c>
      <c r="CE11" s="42" t="str">
        <f t="shared" ca="1" si="10"/>
        <v xml:space="preserve">OO1 - Realizzare un'infrastruttura tecnologica e interoperabile in grado di migliorare e potenziare la gestione del personale della PA </v>
      </c>
      <c r="CG11" s="42">
        <v>10</v>
      </c>
      <c r="CH11" s="42" t="s">
        <v>1202</v>
      </c>
      <c r="CI11" s="42" t="str">
        <f>IFERROR("OG"&amp;'L10'!$R$10&amp;" - "&amp;INDEX(Obiettivi!$E$9:$E$18,'L10'!$R$10),"")</f>
        <v/>
      </c>
      <c r="CJ11" s="42" t="str">
        <f>IFERROR("OO"&amp;'L10'!$R$23&amp;" - "&amp;INDEX(Obiettivi!$E$24:$E$43,'L10'!$R$23),"")</f>
        <v/>
      </c>
      <c r="CN11" s="42" t="s">
        <v>1097</v>
      </c>
      <c r="CO11" s="42">
        <v>36</v>
      </c>
    </row>
    <row r="12" spans="1:93" x14ac:dyDescent="0.2">
      <c r="D12" s="42">
        <v>1</v>
      </c>
      <c r="E12" s="42" t="str">
        <f t="shared" si="1"/>
        <v>A1</v>
      </c>
      <c r="G12" s="42" t="str">
        <f t="array" ref="G12:U12" ca="1">IF(TRANSPOSE('A1'!H$235:H$249)="","",TRANSPOSE('A1'!H$235:H$249))</f>
        <v/>
      </c>
      <c r="H12" s="42" t="str">
        <v/>
      </c>
      <c r="I12" s="42" t="str">
        <v/>
      </c>
      <c r="J12" s="42" t="str">
        <v/>
      </c>
      <c r="K12" s="42" t="str">
        <f ca="1"/>
        <v/>
      </c>
      <c r="L12" s="42" t="str">
        <v/>
      </c>
      <c r="M12" s="42" t="str">
        <v/>
      </c>
      <c r="N12" s="42" t="str">
        <v/>
      </c>
      <c r="O12" s="42" t="str">
        <v/>
      </c>
      <c r="P12" s="42" t="str">
        <v/>
      </c>
      <c r="Q12" s="42" t="str">
        <v/>
      </c>
      <c r="R12" s="42" t="str">
        <v/>
      </c>
      <c r="S12" s="42" t="str">
        <v/>
      </c>
      <c r="T12" s="42" t="str">
        <v/>
      </c>
      <c r="U12" s="42" t="str">
        <v/>
      </c>
      <c r="AA12" s="42" t="s">
        <v>471</v>
      </c>
      <c r="BA12" s="42" t="s">
        <v>481</v>
      </c>
      <c r="BB12" s="42" t="str">
        <f t="shared" si="2"/>
        <v>Progettazione e sviluppo del portale</v>
      </c>
      <c r="BC12" s="45">
        <f t="shared" si="3"/>
        <v>2017</v>
      </c>
      <c r="BD12" s="45">
        <f t="shared" si="4"/>
        <v>2019</v>
      </c>
      <c r="BE12" s="42" t="str">
        <f t="shared" si="5"/>
        <v/>
      </c>
      <c r="BF12" s="42" t="str">
        <f t="shared" si="0"/>
        <v/>
      </c>
      <c r="BG12" s="42" t="str">
        <f t="shared" si="0"/>
        <v/>
      </c>
      <c r="BH12" s="42" t="str">
        <f t="shared" si="0"/>
        <v/>
      </c>
      <c r="BI12" s="42">
        <f t="shared" si="0"/>
        <v>0</v>
      </c>
      <c r="BJ12" s="42" t="str">
        <f t="shared" si="0"/>
        <v/>
      </c>
      <c r="BK12" s="42" t="str">
        <f t="shared" si="0"/>
        <v/>
      </c>
      <c r="BL12" s="42" t="str">
        <f t="shared" si="0"/>
        <v/>
      </c>
      <c r="BM12" s="42">
        <f t="shared" si="0"/>
        <v>15169.29909516881</v>
      </c>
      <c r="BN12" s="42" t="str">
        <f t="shared" si="0"/>
        <v/>
      </c>
      <c r="BO12" s="42">
        <f t="shared" si="0"/>
        <v>226347</v>
      </c>
      <c r="BP12" s="42">
        <f t="shared" si="0"/>
        <v>0</v>
      </c>
      <c r="BQ12" s="42" t="str">
        <f t="shared" si="0"/>
        <v/>
      </c>
      <c r="BR12" s="42" t="str">
        <f t="shared" si="0"/>
        <v/>
      </c>
      <c r="BS12" s="42" t="str">
        <f t="shared" si="0"/>
        <v/>
      </c>
      <c r="BT12" s="42" t="str">
        <f t="shared" si="0"/>
        <v/>
      </c>
      <c r="BU12" s="42" t="str">
        <f t="shared" si="0"/>
        <v/>
      </c>
      <c r="BV12" s="42" t="str">
        <f t="shared" si="0"/>
        <v/>
      </c>
      <c r="BW12" s="42">
        <f t="shared" si="0"/>
        <v>49796.340000000004</v>
      </c>
      <c r="BX12" s="42" t="str">
        <f t="shared" si="0"/>
        <v/>
      </c>
      <c r="BY12" s="42">
        <f t="shared" si="6"/>
        <v>291312.63909516879</v>
      </c>
      <c r="BZ12" s="42" t="s">
        <v>481</v>
      </c>
      <c r="CA12" s="42">
        <f t="shared" ca="1" si="7"/>
        <v>4</v>
      </c>
      <c r="CB12" s="42" t="str">
        <f ca="1">IF(CA12="","",IF(CA12&lt;4,"LT"&amp;CA12,"LI"&amp;CA12-3)&amp;" - "&amp;INDEX('Linee Intervento'!$E$9:$E$33,Riferimenti!CA12))</f>
        <v>LI1 - Abilitare i servizi attraverso lo sviluppo del sistema informativo Cloudify NoiPA</v>
      </c>
      <c r="CC12" s="42" t="str">
        <f t="shared" ca="1" si="8"/>
        <v>RA1 - Attestazione di piena conformità del sistema alle aspettative, siglato da una commissione composta da una selezione di utenti.</v>
      </c>
      <c r="CD12" s="42" t="str">
        <f t="shared" ca="1" si="9"/>
        <v>OG1 - Sviluppare l’e-government digitalizzando processi amministrativi e diffondendo servizi della Pubblica Amministrazione pienamente interoperabili</v>
      </c>
      <c r="CE12" s="42" t="str">
        <f t="shared" ca="1" si="10"/>
        <v xml:space="preserve">OO1 - Realizzare un'infrastruttura tecnologica e interoperabile in grado di migliorare e potenziare la gestione del personale della PA </v>
      </c>
      <c r="CG12" s="42">
        <v>11</v>
      </c>
      <c r="CH12" s="42" t="s">
        <v>1203</v>
      </c>
      <c r="CI12" s="42" t="str">
        <f>IFERROR("OG"&amp;'L11'!$R$10&amp;" - "&amp;INDEX(Obiettivi!$E$9:$E$18,'L11'!$R$10),"")</f>
        <v/>
      </c>
      <c r="CJ12" s="42" t="str">
        <f>IFERROR("OO"&amp;'L11'!$R$23&amp;" - "&amp;INDEX(Obiettivi!$E$24:$E$43,'L11'!$R$23),"")</f>
        <v/>
      </c>
      <c r="CN12" s="42" t="s">
        <v>1098</v>
      </c>
      <c r="CO12" s="42">
        <v>78</v>
      </c>
    </row>
    <row r="13" spans="1:93" x14ac:dyDescent="0.2">
      <c r="D13" s="42">
        <v>1</v>
      </c>
      <c r="E13" s="42" t="str">
        <f t="shared" si="1"/>
        <v>A1</v>
      </c>
      <c r="G13" s="42" t="str">
        <f t="array" ref="G13:U13" ca="1">IF(TRANSPOSE('A1'!K$235:K$249)="","",TRANSPOSE('A1'!K$235:K$249))</f>
        <v/>
      </c>
      <c r="H13" s="42" t="str">
        <v/>
      </c>
      <c r="I13" s="42" t="str">
        <v/>
      </c>
      <c r="J13" s="42" t="str">
        <v/>
      </c>
      <c r="K13" s="42" t="str">
        <f ca="1"/>
        <v/>
      </c>
      <c r="L13" s="42" t="str">
        <v/>
      </c>
      <c r="M13" s="42" t="str">
        <v/>
      </c>
      <c r="N13" s="42" t="str">
        <v/>
      </c>
      <c r="O13" s="42" t="str">
        <v/>
      </c>
      <c r="P13" s="42" t="str">
        <v/>
      </c>
      <c r="Q13" s="42" t="str">
        <v/>
      </c>
      <c r="R13" s="42" t="str">
        <v/>
      </c>
      <c r="S13" s="42" t="str">
        <v/>
      </c>
      <c r="T13" s="42" t="str">
        <v/>
      </c>
      <c r="U13" s="42" t="str">
        <v/>
      </c>
      <c r="AA13" s="42" t="s">
        <v>471</v>
      </c>
      <c r="BA13" s="42" t="s">
        <v>482</v>
      </c>
      <c r="BB13" s="42" t="str">
        <f t="shared" si="2"/>
        <v>Sviluppo applicazioni mobile</v>
      </c>
      <c r="BC13" s="45">
        <f t="shared" si="3"/>
        <v>2018</v>
      </c>
      <c r="BD13" s="45">
        <f t="shared" si="4"/>
        <v>2019</v>
      </c>
      <c r="BE13" s="42" t="str">
        <f t="shared" si="5"/>
        <v/>
      </c>
      <c r="BF13" s="42" t="str">
        <f t="shared" si="0"/>
        <v/>
      </c>
      <c r="BG13" s="42" t="str">
        <f t="shared" si="0"/>
        <v/>
      </c>
      <c r="BH13" s="42" t="str">
        <f t="shared" si="0"/>
        <v/>
      </c>
      <c r="BI13" s="42">
        <f t="shared" si="0"/>
        <v>0</v>
      </c>
      <c r="BJ13" s="42" t="str">
        <f t="shared" si="0"/>
        <v/>
      </c>
      <c r="BK13" s="42" t="str">
        <f t="shared" si="0"/>
        <v/>
      </c>
      <c r="BL13" s="42" t="str">
        <f t="shared" si="0"/>
        <v/>
      </c>
      <c r="BM13" s="42">
        <f t="shared" si="0"/>
        <v>45208.241854633692</v>
      </c>
      <c r="BN13" s="42" t="str">
        <f t="shared" si="0"/>
        <v/>
      </c>
      <c r="BO13" s="42">
        <f t="shared" si="0"/>
        <v>674569.72499999998</v>
      </c>
      <c r="BP13" s="42">
        <f t="shared" si="0"/>
        <v>0</v>
      </c>
      <c r="BQ13" s="42" t="str">
        <f t="shared" si="0"/>
        <v/>
      </c>
      <c r="BR13" s="42" t="str">
        <f t="shared" si="0"/>
        <v/>
      </c>
      <c r="BS13" s="42" t="str">
        <f t="shared" si="0"/>
        <v/>
      </c>
      <c r="BT13" s="42" t="str">
        <f t="shared" si="0"/>
        <v/>
      </c>
      <c r="BU13" s="42" t="str">
        <f t="shared" si="0"/>
        <v/>
      </c>
      <c r="BV13" s="42" t="str">
        <f t="shared" si="0"/>
        <v/>
      </c>
      <c r="BW13" s="42">
        <f t="shared" si="0"/>
        <v>148405.3395</v>
      </c>
      <c r="BX13" s="42" t="str">
        <f t="shared" si="0"/>
        <v/>
      </c>
      <c r="BY13" s="42">
        <f t="shared" si="6"/>
        <v>868183.30635463365</v>
      </c>
      <c r="BZ13" s="42" t="s">
        <v>482</v>
      </c>
      <c r="CA13" s="42">
        <f t="shared" ca="1" si="7"/>
        <v>4</v>
      </c>
      <c r="CB13" s="42" t="str">
        <f ca="1">IF(CA13="","",IF(CA13&lt;4,"LT"&amp;CA13,"LI"&amp;CA13-3)&amp;" - "&amp;INDEX('Linee Intervento'!$E$9:$E$33,Riferimenti!CA13))</f>
        <v>LI1 - Abilitare i servizi attraverso lo sviluppo del sistema informativo Cloudify NoiPA</v>
      </c>
      <c r="CC13" s="42" t="str">
        <f t="shared" ca="1" si="8"/>
        <v>RA1 - Attestazione di piena conformità del sistema alle aspettative, siglato da una commissione composta da una selezione di utenti.</v>
      </c>
      <c r="CD13" s="42" t="str">
        <f t="shared" ca="1" si="9"/>
        <v>OG1 - Sviluppare l’e-government digitalizzando processi amministrativi e diffondendo servizi della Pubblica Amministrazione pienamente interoperabili</v>
      </c>
      <c r="CE13" s="42" t="str">
        <f t="shared" ca="1" si="10"/>
        <v xml:space="preserve">OO1 - Realizzare un'infrastruttura tecnologica e interoperabile in grado di migliorare e potenziare la gestione del personale della PA </v>
      </c>
      <c r="CG13" s="42">
        <v>12</v>
      </c>
      <c r="CH13" s="42" t="s">
        <v>1204</v>
      </c>
      <c r="CI13" s="42" t="str">
        <f>IFERROR("OG"&amp;'L12'!$R$10&amp;" - "&amp;INDEX(Obiettivi!$E$9:$E$18,'L12'!$R$10),"")</f>
        <v/>
      </c>
      <c r="CJ13" s="42" t="str">
        <f>IFERROR("OO"&amp;'L12'!$R$23&amp;" - "&amp;INDEX(Obiettivi!$E$24:$E$43,'L12'!$R$23),"")</f>
        <v/>
      </c>
      <c r="CN13" s="42" t="s">
        <v>1099</v>
      </c>
      <c r="CO13" s="42">
        <v>63</v>
      </c>
    </row>
    <row r="14" spans="1:93" x14ac:dyDescent="0.2">
      <c r="D14" s="42">
        <f>D2+1</f>
        <v>2</v>
      </c>
      <c r="E14" s="42" t="str">
        <f t="shared" si="1"/>
        <v>A2</v>
      </c>
      <c r="G14" s="42" t="str">
        <f t="array" ref="G14:U14" ca="1">IF(TRANSPOSE('A2'!E$172:E$186)="","",TRANSPOSE('A2'!E$172:E$186))</f>
        <v>Documenti strategici (piani di comunicazione, piani operativi, etc.)</v>
      </c>
      <c r="H14" s="42" t="str">
        <v>Reportistica inerente l'attuazione della strategia di comunicazione del progetto realizzata.</v>
      </c>
      <c r="I14" s="42" t="str">
        <v>Realizzato: si/no</v>
      </c>
      <c r="J14" s="42" t="str">
        <v>Sistema di monitoraggio PON</v>
      </c>
      <c r="K14" s="42" t="str">
        <f ca="1"/>
        <v>Tutte</v>
      </c>
      <c r="L14" s="42" t="str">
        <v>NO</v>
      </c>
      <c r="M14" s="42" t="str">
        <v>NO</v>
      </c>
      <c r="N14" s="42" t="str">
        <v>NO</v>
      </c>
      <c r="O14" s="42" t="str">
        <v>SI</v>
      </c>
      <c r="P14" s="42" t="str">
        <v>SI</v>
      </c>
      <c r="Q14" s="42" t="str">
        <v>SI</v>
      </c>
      <c r="R14" s="42" t="str">
        <v>SI</v>
      </c>
      <c r="S14" s="42" t="str">
        <v>SI</v>
      </c>
      <c r="T14" s="42" t="str">
        <v>SI</v>
      </c>
      <c r="U14" s="42" t="str">
        <v>SI</v>
      </c>
      <c r="V14" s="42">
        <f ca="1">IFERROR('A2'!$R$43,"")</f>
        <v>2</v>
      </c>
      <c r="W14" s="42">
        <f ca="1">IFERROR('A2'!$R$254,"")</f>
        <v>1</v>
      </c>
      <c r="X14" s="46">
        <f>IF('A2'!$H$73="","",'A2'!$H$73)</f>
        <v>42644</v>
      </c>
      <c r="Y14" s="46">
        <f>IF('A2'!$H$76="","",'A2'!$H$76)</f>
        <v>45291</v>
      </c>
      <c r="Z14" s="42" t="str">
        <f>IF('A2'!$B$9="","",'A2'!$B$9)</f>
        <v>Comunicazione / Disseminazione</v>
      </c>
      <c r="AA14" s="42" t="s">
        <v>472</v>
      </c>
      <c r="AB14" s="42" t="str">
        <f t="array" ref="AB14:AW14">IF(TRANSPOSE('A2'!$K$80:$M$101)="","",TRANSPOSE('A2'!$K$80:$M$101))</f>
        <v/>
      </c>
      <c r="AC14" s="42" t="str">
        <v/>
      </c>
      <c r="AD14" s="42" t="str">
        <v/>
      </c>
      <c r="AE14" s="42" t="str">
        <v/>
      </c>
      <c r="AF14" s="42">
        <v>0</v>
      </c>
      <c r="AG14" s="42" t="str">
        <v/>
      </c>
      <c r="AH14" s="42" t="str">
        <v/>
      </c>
      <c r="AI14" s="42" t="str">
        <v/>
      </c>
      <c r="AJ14" s="42">
        <v>33508.946315780238</v>
      </c>
      <c r="AK14" s="42" t="str">
        <v/>
      </c>
      <c r="AL14" s="42">
        <v>499999.99499999988</v>
      </c>
      <c r="AM14" s="42">
        <v>0</v>
      </c>
      <c r="AN14" s="42" t="str">
        <v/>
      </c>
      <c r="AO14" s="42" t="str">
        <v/>
      </c>
      <c r="AP14" s="42" t="str">
        <v/>
      </c>
      <c r="AQ14" s="42" t="str">
        <v/>
      </c>
      <c r="AR14" s="42" t="str">
        <v/>
      </c>
      <c r="AS14" s="42" t="str">
        <v/>
      </c>
      <c r="AT14" s="42">
        <v>109999.99889999998</v>
      </c>
      <c r="AU14" s="42" t="str">
        <v/>
      </c>
      <c r="AV14" s="42" t="str">
        <v/>
      </c>
      <c r="AW14" s="42">
        <v>643508.94021578017</v>
      </c>
      <c r="BA14" s="42" t="s">
        <v>483</v>
      </c>
      <c r="BB14" s="42" t="str">
        <f t="shared" si="2"/>
        <v>Progettazione e sviluppo della knowledge base del sistema di KM</v>
      </c>
      <c r="BC14" s="45">
        <f t="shared" si="3"/>
        <v>2017</v>
      </c>
      <c r="BD14" s="45">
        <f t="shared" si="4"/>
        <v>2020</v>
      </c>
      <c r="BE14" s="42" t="str">
        <f t="shared" si="5"/>
        <v/>
      </c>
      <c r="BF14" s="42" t="str">
        <f t="shared" si="0"/>
        <v/>
      </c>
      <c r="BG14" s="42" t="str">
        <f t="shared" si="0"/>
        <v/>
      </c>
      <c r="BH14" s="42" t="str">
        <f t="shared" si="0"/>
        <v/>
      </c>
      <c r="BI14" s="42">
        <f t="shared" si="0"/>
        <v>0</v>
      </c>
      <c r="BJ14" s="42" t="str">
        <f t="shared" si="0"/>
        <v/>
      </c>
      <c r="BK14" s="42" t="str">
        <f t="shared" si="0"/>
        <v/>
      </c>
      <c r="BL14" s="42" t="str">
        <f t="shared" si="0"/>
        <v/>
      </c>
      <c r="BM14" s="42">
        <f t="shared" si="0"/>
        <v>10052.683995260912</v>
      </c>
      <c r="BN14" s="42" t="str">
        <f t="shared" si="0"/>
        <v/>
      </c>
      <c r="BO14" s="42">
        <f t="shared" si="0"/>
        <v>150000</v>
      </c>
      <c r="BP14" s="42">
        <f t="shared" si="0"/>
        <v>0</v>
      </c>
      <c r="BQ14" s="42" t="str">
        <f t="shared" si="0"/>
        <v/>
      </c>
      <c r="BR14" s="42" t="str">
        <f t="shared" si="0"/>
        <v/>
      </c>
      <c r="BS14" s="42" t="str">
        <f t="shared" si="0"/>
        <v/>
      </c>
      <c r="BT14" s="42" t="str">
        <f t="shared" si="0"/>
        <v/>
      </c>
      <c r="BU14" s="42" t="str">
        <f t="shared" si="0"/>
        <v/>
      </c>
      <c r="BV14" s="42" t="str">
        <f t="shared" si="0"/>
        <v/>
      </c>
      <c r="BW14" s="42">
        <f t="shared" si="0"/>
        <v>33000</v>
      </c>
      <c r="BX14" s="42" t="str">
        <f t="shared" si="0"/>
        <v/>
      </c>
      <c r="BY14" s="42">
        <f t="shared" si="6"/>
        <v>193052.68399526092</v>
      </c>
      <c r="BZ14" s="42" t="s">
        <v>483</v>
      </c>
      <c r="CA14" s="42">
        <f t="shared" ca="1" si="7"/>
        <v>4</v>
      </c>
      <c r="CB14" s="42" t="str">
        <f ca="1">IF(CA14="","",IF(CA14&lt;4,"LT"&amp;CA14,"LI"&amp;CA14-3)&amp;" - "&amp;INDEX('Linee Intervento'!$E$9:$E$33,Riferimenti!CA14))</f>
        <v>LI1 - Abilitare i servizi attraverso lo sviluppo del sistema informativo Cloudify NoiPA</v>
      </c>
      <c r="CC14" s="42" t="str">
        <f t="shared" ca="1" si="8"/>
        <v>RA1 - Attestazione di piena conformità del sistema alle aspettative, siglato da una commissione composta da una selezione di utenti.</v>
      </c>
      <c r="CD14" s="42" t="str">
        <f t="shared" ca="1" si="9"/>
        <v>OG1 - Sviluppare l’e-government digitalizzando processi amministrativi e diffondendo servizi della Pubblica Amministrazione pienamente interoperabili</v>
      </c>
      <c r="CE14" s="42" t="str">
        <f t="shared" ca="1" si="10"/>
        <v xml:space="preserve">OO1 - Realizzare un'infrastruttura tecnologica e interoperabile in grado di migliorare e potenziare la gestione del personale della PA </v>
      </c>
      <c r="CG14" s="42">
        <v>13</v>
      </c>
      <c r="CH14" s="42" t="s">
        <v>1205</v>
      </c>
      <c r="CI14" s="42" t="str">
        <f>IFERROR("OG"&amp;'L13'!$R$10&amp;" - "&amp;INDEX(Obiettivi!$E$9:$E$18,'L13'!$R$10),"")</f>
        <v/>
      </c>
      <c r="CJ14" s="42" t="str">
        <f>IFERROR("OO"&amp;'L13'!$R$23&amp;" - "&amp;INDEX(Obiettivi!$E$24:$E$43,'L13'!$R$23),"")</f>
        <v/>
      </c>
      <c r="CN14" s="42" t="s">
        <v>1100</v>
      </c>
      <c r="CO14" s="42">
        <v>63</v>
      </c>
    </row>
    <row r="15" spans="1:93" x14ac:dyDescent="0.2">
      <c r="D15" s="42">
        <f t="shared" ref="D15:D78" si="11">D3+1</f>
        <v>2</v>
      </c>
      <c r="E15" s="42" t="str">
        <f t="shared" si="1"/>
        <v>A2</v>
      </c>
      <c r="G15" s="42" t="str">
        <f t="array" ref="G15:U15" ca="1">IF(TRANSPOSE('A2'!H$172:H$186)="","",TRANSPOSE('A2'!H$172:H$186))</f>
        <v/>
      </c>
      <c r="H15" s="42" t="str">
        <v/>
      </c>
      <c r="I15" s="42" t="str">
        <v/>
      </c>
      <c r="J15" s="42" t="str">
        <v/>
      </c>
      <c r="K15" s="42" t="str">
        <f ca="1"/>
        <v/>
      </c>
      <c r="L15" s="42" t="str">
        <v/>
      </c>
      <c r="M15" s="42" t="str">
        <v/>
      </c>
      <c r="N15" s="42" t="str">
        <v/>
      </c>
      <c r="O15" s="42" t="str">
        <v/>
      </c>
      <c r="P15" s="42" t="str">
        <v/>
      </c>
      <c r="Q15" s="42" t="str">
        <v/>
      </c>
      <c r="R15" s="42" t="str">
        <v/>
      </c>
      <c r="S15" s="42" t="str">
        <v/>
      </c>
      <c r="T15" s="42" t="str">
        <v/>
      </c>
      <c r="U15" s="42" t="str">
        <v/>
      </c>
      <c r="AA15" s="42" t="s">
        <v>472</v>
      </c>
      <c r="BA15" s="42" t="s">
        <v>484</v>
      </c>
      <c r="BB15" s="42" t="str">
        <f t="shared" si="2"/>
        <v/>
      </c>
      <c r="BC15" s="45" t="e">
        <f t="shared" si="3"/>
        <v>#VALUE!</v>
      </c>
      <c r="BD15" s="45" t="e">
        <f t="shared" si="4"/>
        <v>#VALUE!</v>
      </c>
      <c r="BE15" s="42" t="str">
        <f t="shared" si="5"/>
        <v/>
      </c>
      <c r="BF15" s="42" t="str">
        <f t="shared" si="0"/>
        <v/>
      </c>
      <c r="BG15" s="42" t="str">
        <f t="shared" si="0"/>
        <v/>
      </c>
      <c r="BH15" s="42" t="str">
        <f t="shared" si="0"/>
        <v/>
      </c>
      <c r="BI15" s="42" t="str">
        <f t="shared" si="0"/>
        <v/>
      </c>
      <c r="BJ15" s="42" t="str">
        <f t="shared" si="0"/>
        <v/>
      </c>
      <c r="BK15" s="42" t="str">
        <f t="shared" si="0"/>
        <v/>
      </c>
      <c r="BL15" s="42" t="str">
        <f t="shared" si="0"/>
        <v/>
      </c>
      <c r="BM15" s="42" t="str">
        <f t="shared" si="0"/>
        <v/>
      </c>
      <c r="BN15" s="42" t="str">
        <f t="shared" ref="BN15:BX38" si="12">VLOOKUP($BA15,$AA$2:$AW$481,COLUMN(K15),0)</f>
        <v/>
      </c>
      <c r="BO15" s="42" t="str">
        <f t="shared" si="12"/>
        <v/>
      </c>
      <c r="BP15" s="42" t="str">
        <f t="shared" si="12"/>
        <v/>
      </c>
      <c r="BQ15" s="42" t="str">
        <f t="shared" si="12"/>
        <v/>
      </c>
      <c r="BR15" s="42" t="str">
        <f t="shared" si="12"/>
        <v/>
      </c>
      <c r="BS15" s="42" t="str">
        <f t="shared" si="12"/>
        <v/>
      </c>
      <c r="BT15" s="42" t="str">
        <f t="shared" si="12"/>
        <v/>
      </c>
      <c r="BU15" s="42" t="str">
        <f t="shared" si="12"/>
        <v/>
      </c>
      <c r="BV15" s="42" t="str">
        <f t="shared" si="12"/>
        <v/>
      </c>
      <c r="BW15" s="42" t="str">
        <f t="shared" si="12"/>
        <v/>
      </c>
      <c r="BX15" s="42" t="str">
        <f t="shared" si="12"/>
        <v/>
      </c>
      <c r="BY15" s="42" t="str">
        <f t="shared" si="6"/>
        <v/>
      </c>
      <c r="BZ15" s="42" t="s">
        <v>484</v>
      </c>
      <c r="CA15" s="42" t="str">
        <f t="shared" ca="1" si="7"/>
        <v/>
      </c>
      <c r="CB15" s="42" t="str">
        <f ca="1">IF(CA15="","",IF(CA15&lt;4,"LT"&amp;CA15,"LI"&amp;CA15-3)&amp;" - "&amp;INDEX('Linee Intervento'!$E$9:$E$33,Riferimenti!CA15))</f>
        <v/>
      </c>
      <c r="CC15" s="42" t="str">
        <f t="shared" ca="1" si="8"/>
        <v/>
      </c>
      <c r="CD15" s="42" t="str">
        <f t="shared" ca="1" si="9"/>
        <v/>
      </c>
      <c r="CE15" s="42" t="str">
        <f t="shared" ca="1" si="10"/>
        <v/>
      </c>
      <c r="CG15" s="42">
        <v>14</v>
      </c>
      <c r="CH15" s="42" t="s">
        <v>1206</v>
      </c>
      <c r="CI15" s="42" t="str">
        <f>IFERROR("OG"&amp;'L14'!$R$10&amp;" - "&amp;INDEX(Obiettivi!$E$9:$E$18,'L14'!$R$10),"")</f>
        <v/>
      </c>
      <c r="CJ15" s="42" t="str">
        <f>IFERROR("OO"&amp;'L14'!$R$23&amp;" - "&amp;INDEX(Obiettivi!$E$24:$E$43,'L14'!$R$23),"")</f>
        <v/>
      </c>
      <c r="CN15" s="42" t="s">
        <v>1101</v>
      </c>
      <c r="CO15" s="42">
        <v>63</v>
      </c>
    </row>
    <row r="16" spans="1:93" x14ac:dyDescent="0.2">
      <c r="D16" s="42">
        <f t="shared" si="11"/>
        <v>2</v>
      </c>
      <c r="E16" s="42" t="str">
        <f t="shared" si="1"/>
        <v>A2</v>
      </c>
      <c r="G16" s="42" t="str">
        <f t="array" ref="G16:U16" ca="1">IF(TRANSPOSE('A2'!K$172:K$186)="","",TRANSPOSE('A2'!K$172:K$186))</f>
        <v/>
      </c>
      <c r="H16" s="42" t="str">
        <v/>
      </c>
      <c r="I16" s="42" t="str">
        <v/>
      </c>
      <c r="J16" s="42" t="str">
        <v/>
      </c>
      <c r="K16" s="42" t="str">
        <f ca="1"/>
        <v/>
      </c>
      <c r="L16" s="42" t="str">
        <v/>
      </c>
      <c r="M16" s="42" t="str">
        <v/>
      </c>
      <c r="N16" s="42" t="str">
        <v/>
      </c>
      <c r="O16" s="42" t="str">
        <v/>
      </c>
      <c r="P16" s="42" t="str">
        <v/>
      </c>
      <c r="Q16" s="42" t="str">
        <v/>
      </c>
      <c r="R16" s="42" t="str">
        <v/>
      </c>
      <c r="S16" s="42" t="str">
        <v/>
      </c>
      <c r="T16" s="42" t="str">
        <v/>
      </c>
      <c r="U16" s="42" t="str">
        <v/>
      </c>
      <c r="AA16" s="42" t="s">
        <v>472</v>
      </c>
      <c r="BA16" s="42" t="s">
        <v>485</v>
      </c>
      <c r="BB16" s="42" t="str">
        <f t="shared" si="2"/>
        <v/>
      </c>
      <c r="BC16" s="45" t="e">
        <f t="shared" si="3"/>
        <v>#VALUE!</v>
      </c>
      <c r="BD16" s="45" t="e">
        <f t="shared" si="4"/>
        <v>#VALUE!</v>
      </c>
      <c r="BE16" s="42" t="str">
        <f t="shared" si="5"/>
        <v/>
      </c>
      <c r="BF16" s="42" t="str">
        <f t="shared" si="5"/>
        <v/>
      </c>
      <c r="BG16" s="42" t="str">
        <f t="shared" si="5"/>
        <v/>
      </c>
      <c r="BH16" s="42" t="str">
        <f t="shared" si="5"/>
        <v/>
      </c>
      <c r="BI16" s="42" t="str">
        <f t="shared" si="5"/>
        <v/>
      </c>
      <c r="BJ16" s="42" t="str">
        <f t="shared" si="5"/>
        <v/>
      </c>
      <c r="BK16" s="42" t="str">
        <f t="shared" si="5"/>
        <v/>
      </c>
      <c r="BL16" s="42" t="str">
        <f t="shared" si="5"/>
        <v/>
      </c>
      <c r="BM16" s="42" t="str">
        <f t="shared" si="5"/>
        <v/>
      </c>
      <c r="BN16" s="42" t="str">
        <f t="shared" si="12"/>
        <v/>
      </c>
      <c r="BO16" s="42" t="str">
        <f t="shared" si="12"/>
        <v/>
      </c>
      <c r="BP16" s="42" t="str">
        <f t="shared" si="12"/>
        <v/>
      </c>
      <c r="BQ16" s="42" t="str">
        <f t="shared" si="12"/>
        <v/>
      </c>
      <c r="BR16" s="42" t="str">
        <f t="shared" si="12"/>
        <v/>
      </c>
      <c r="BS16" s="42" t="str">
        <f t="shared" si="12"/>
        <v/>
      </c>
      <c r="BT16" s="42" t="str">
        <f t="shared" si="12"/>
        <v/>
      </c>
      <c r="BU16" s="42" t="str">
        <f t="shared" si="12"/>
        <v/>
      </c>
      <c r="BV16" s="42" t="str">
        <f t="shared" si="12"/>
        <v/>
      </c>
      <c r="BW16" s="42" t="str">
        <f t="shared" si="12"/>
        <v/>
      </c>
      <c r="BX16" s="42" t="str">
        <f t="shared" si="12"/>
        <v/>
      </c>
      <c r="BY16" s="42" t="str">
        <f t="shared" si="6"/>
        <v/>
      </c>
      <c r="BZ16" s="42" t="s">
        <v>485</v>
      </c>
      <c r="CA16" s="42" t="str">
        <f t="shared" ca="1" si="7"/>
        <v/>
      </c>
      <c r="CB16" s="42" t="str">
        <f ca="1">IF(CA16="","",IF(CA16&lt;4,"LT"&amp;CA16,"LI"&amp;CA16-3)&amp;" - "&amp;INDEX('Linee Intervento'!$E$9:$E$33,Riferimenti!CA16))</f>
        <v/>
      </c>
      <c r="CC16" s="42" t="str">
        <f t="shared" ca="1" si="8"/>
        <v/>
      </c>
      <c r="CD16" s="42" t="str">
        <f t="shared" ca="1" si="9"/>
        <v/>
      </c>
      <c r="CE16" s="42" t="str">
        <f t="shared" ca="1" si="10"/>
        <v/>
      </c>
      <c r="CG16" s="42">
        <v>15</v>
      </c>
      <c r="CH16" s="42" t="s">
        <v>1207</v>
      </c>
      <c r="CI16" s="42" t="str">
        <f>IFERROR("OG"&amp;'L15'!$R$10&amp;" - "&amp;INDEX(Obiettivi!$E$9:$E$18,'L15'!$R$10),"")</f>
        <v/>
      </c>
      <c r="CJ16" s="42" t="str">
        <f>IFERROR("OO"&amp;'L15'!$R$23&amp;" - "&amp;INDEX(Obiettivi!$E$24:$E$43,'L15'!$R$23),"")</f>
        <v/>
      </c>
      <c r="CN16" s="42" t="s">
        <v>1102</v>
      </c>
      <c r="CO16" s="42">
        <v>63</v>
      </c>
    </row>
    <row r="17" spans="1:93" x14ac:dyDescent="0.2">
      <c r="D17" s="42">
        <f t="shared" si="11"/>
        <v>2</v>
      </c>
      <c r="E17" s="42" t="str">
        <f t="shared" si="1"/>
        <v>A2</v>
      </c>
      <c r="G17" s="42" t="str">
        <f t="array" ref="G17:U17" ca="1">IF(TRANSPOSE('A2'!E$193:E$207)="","",TRANSPOSE('A2'!E$193:E$207))</f>
        <v>Documenti strategici (piani di comunicazione, piani operativi, etc.)</v>
      </c>
      <c r="H17" s="42" t="str">
        <v/>
      </c>
      <c r="I17" s="42" t="str">
        <v/>
      </c>
      <c r="J17" s="42" t="str">
        <v/>
      </c>
      <c r="K17" s="42" t="str">
        <f ca="1"/>
        <v>Più sviluppate</v>
      </c>
      <c r="L17" s="42" t="str">
        <v/>
      </c>
      <c r="M17" s="42" t="str">
        <v/>
      </c>
      <c r="N17" s="42" t="str">
        <v/>
      </c>
      <c r="O17" s="42" t="str">
        <v/>
      </c>
      <c r="P17" s="42" t="str">
        <v/>
      </c>
      <c r="Q17" s="42" t="str">
        <v/>
      </c>
      <c r="R17" s="42" t="str">
        <v/>
      </c>
      <c r="S17" s="42" t="str">
        <v/>
      </c>
      <c r="T17" s="42" t="str">
        <v/>
      </c>
      <c r="U17" s="42" t="str">
        <v/>
      </c>
      <c r="AA17" s="42" t="s">
        <v>472</v>
      </c>
      <c r="BA17" s="42" t="s">
        <v>486</v>
      </c>
      <c r="BB17" s="42" t="str">
        <f t="shared" si="2"/>
        <v/>
      </c>
      <c r="BC17" s="45" t="e">
        <f t="shared" si="3"/>
        <v>#VALUE!</v>
      </c>
      <c r="BD17" s="45" t="e">
        <f t="shared" si="4"/>
        <v>#VALUE!</v>
      </c>
      <c r="BE17" s="42" t="str">
        <f t="shared" si="5"/>
        <v/>
      </c>
      <c r="BF17" s="42" t="str">
        <f t="shared" si="5"/>
        <v/>
      </c>
      <c r="BG17" s="42" t="str">
        <f t="shared" si="5"/>
        <v/>
      </c>
      <c r="BH17" s="42" t="str">
        <f t="shared" si="5"/>
        <v/>
      </c>
      <c r="BI17" s="42" t="str">
        <f t="shared" si="5"/>
        <v/>
      </c>
      <c r="BJ17" s="42" t="str">
        <f t="shared" si="5"/>
        <v/>
      </c>
      <c r="BK17" s="42" t="str">
        <f t="shared" si="5"/>
        <v/>
      </c>
      <c r="BL17" s="42" t="str">
        <f t="shared" si="5"/>
        <v/>
      </c>
      <c r="BM17" s="42" t="str">
        <f t="shared" si="5"/>
        <v/>
      </c>
      <c r="BN17" s="42" t="str">
        <f t="shared" si="12"/>
        <v/>
      </c>
      <c r="BO17" s="42" t="str">
        <f t="shared" si="12"/>
        <v/>
      </c>
      <c r="BP17" s="42" t="str">
        <f t="shared" si="12"/>
        <v/>
      </c>
      <c r="BQ17" s="42" t="str">
        <f t="shared" si="12"/>
        <v/>
      </c>
      <c r="BR17" s="42" t="str">
        <f t="shared" si="12"/>
        <v/>
      </c>
      <c r="BS17" s="42" t="str">
        <f t="shared" si="12"/>
        <v/>
      </c>
      <c r="BT17" s="42" t="str">
        <f t="shared" si="12"/>
        <v/>
      </c>
      <c r="BU17" s="42" t="str">
        <f t="shared" si="12"/>
        <v/>
      </c>
      <c r="BV17" s="42" t="str">
        <f t="shared" si="12"/>
        <v/>
      </c>
      <c r="BW17" s="42" t="str">
        <f t="shared" si="12"/>
        <v/>
      </c>
      <c r="BX17" s="42" t="str">
        <f t="shared" si="12"/>
        <v/>
      </c>
      <c r="BY17" s="42" t="str">
        <f t="shared" si="6"/>
        <v/>
      </c>
      <c r="BZ17" s="42" t="s">
        <v>486</v>
      </c>
      <c r="CA17" s="42" t="str">
        <f t="shared" ca="1" si="7"/>
        <v/>
      </c>
      <c r="CB17" s="42" t="str">
        <f ca="1">IF(CA17="","",IF(CA17&lt;4,"LT"&amp;CA17,"LI"&amp;CA17-3)&amp;" - "&amp;INDEX('Linee Intervento'!$E$9:$E$33,Riferimenti!CA17))</f>
        <v/>
      </c>
      <c r="CC17" s="42" t="str">
        <f t="shared" ca="1" si="8"/>
        <v/>
      </c>
      <c r="CD17" s="42" t="str">
        <f t="shared" ca="1" si="9"/>
        <v/>
      </c>
      <c r="CE17" s="42" t="str">
        <f t="shared" ca="1" si="10"/>
        <v/>
      </c>
      <c r="CG17" s="42">
        <v>16</v>
      </c>
      <c r="CH17" s="42" t="s">
        <v>1208</v>
      </c>
      <c r="CI17" s="42" t="str">
        <f>IFERROR("OG"&amp;'L16'!$R$10&amp;" - "&amp;INDEX(Obiettivi!$E$9:$E$18,'L16'!$R$10),"")</f>
        <v/>
      </c>
      <c r="CJ17" s="42" t="str">
        <f>IFERROR("OO"&amp;'L16'!$R$23&amp;" - "&amp;INDEX(Obiettivi!$E$24:$E$43,'L16'!$R$23),"")</f>
        <v/>
      </c>
      <c r="CN17" s="42" t="s">
        <v>1103</v>
      </c>
      <c r="CO17" s="42">
        <v>63</v>
      </c>
    </row>
    <row r="18" spans="1:93" x14ac:dyDescent="0.2">
      <c r="D18" s="42">
        <f t="shared" si="11"/>
        <v>2</v>
      </c>
      <c r="E18" s="42" t="str">
        <f t="shared" si="1"/>
        <v>A2</v>
      </c>
      <c r="G18" s="42" t="str">
        <f t="array" ref="G18:U18" ca="1">IF(TRANSPOSE('A2'!H$193:H$207)="","",TRANSPOSE('A2'!H$193:H$207))</f>
        <v/>
      </c>
      <c r="H18" s="42" t="str">
        <v/>
      </c>
      <c r="I18" s="42" t="str">
        <v/>
      </c>
      <c r="J18" s="42" t="str">
        <v/>
      </c>
      <c r="K18" s="42" t="str">
        <f ca="1"/>
        <v/>
      </c>
      <c r="L18" s="42" t="str">
        <v/>
      </c>
      <c r="M18" s="42" t="str">
        <v/>
      </c>
      <c r="N18" s="42" t="str">
        <v/>
      </c>
      <c r="O18" s="42" t="str">
        <v/>
      </c>
      <c r="P18" s="42" t="str">
        <v/>
      </c>
      <c r="Q18" s="42" t="str">
        <v/>
      </c>
      <c r="R18" s="42" t="str">
        <v/>
      </c>
      <c r="S18" s="42" t="str">
        <v/>
      </c>
      <c r="T18" s="42" t="str">
        <v/>
      </c>
      <c r="U18" s="42" t="str">
        <v/>
      </c>
      <c r="AA18" s="42" t="s">
        <v>472</v>
      </c>
      <c r="BA18" s="42" t="s">
        <v>487</v>
      </c>
      <c r="BB18" s="42" t="str">
        <f t="shared" si="2"/>
        <v/>
      </c>
      <c r="BC18" s="45" t="e">
        <f t="shared" si="3"/>
        <v>#VALUE!</v>
      </c>
      <c r="BD18" s="45" t="e">
        <f t="shared" si="4"/>
        <v>#VALUE!</v>
      </c>
      <c r="BE18" s="42" t="str">
        <f t="shared" si="5"/>
        <v/>
      </c>
      <c r="BF18" s="42" t="str">
        <f t="shared" si="5"/>
        <v/>
      </c>
      <c r="BG18" s="42" t="str">
        <f t="shared" si="5"/>
        <v/>
      </c>
      <c r="BH18" s="42" t="str">
        <f t="shared" si="5"/>
        <v/>
      </c>
      <c r="BI18" s="42" t="str">
        <f t="shared" si="5"/>
        <v/>
      </c>
      <c r="BJ18" s="42" t="str">
        <f t="shared" si="5"/>
        <v/>
      </c>
      <c r="BK18" s="42" t="str">
        <f t="shared" si="5"/>
        <v/>
      </c>
      <c r="BL18" s="42" t="str">
        <f t="shared" si="5"/>
        <v/>
      </c>
      <c r="BM18" s="42" t="str">
        <f t="shared" si="5"/>
        <v/>
      </c>
      <c r="BN18" s="42" t="str">
        <f t="shared" si="12"/>
        <v/>
      </c>
      <c r="BO18" s="42" t="str">
        <f t="shared" si="12"/>
        <v/>
      </c>
      <c r="BP18" s="42" t="str">
        <f t="shared" si="12"/>
        <v/>
      </c>
      <c r="BQ18" s="42" t="str">
        <f t="shared" si="12"/>
        <v/>
      </c>
      <c r="BR18" s="42" t="str">
        <f t="shared" si="12"/>
        <v/>
      </c>
      <c r="BS18" s="42" t="str">
        <f t="shared" si="12"/>
        <v/>
      </c>
      <c r="BT18" s="42" t="str">
        <f t="shared" si="12"/>
        <v/>
      </c>
      <c r="BU18" s="42" t="str">
        <f t="shared" si="12"/>
        <v/>
      </c>
      <c r="BV18" s="42" t="str">
        <f t="shared" si="12"/>
        <v/>
      </c>
      <c r="BW18" s="42" t="str">
        <f t="shared" si="12"/>
        <v/>
      </c>
      <c r="BX18" s="42" t="str">
        <f t="shared" si="12"/>
        <v/>
      </c>
      <c r="BY18" s="42" t="str">
        <f t="shared" si="6"/>
        <v/>
      </c>
      <c r="BZ18" s="42" t="s">
        <v>487</v>
      </c>
      <c r="CA18" s="42" t="str">
        <f t="shared" ca="1" si="7"/>
        <v/>
      </c>
      <c r="CB18" s="42" t="str">
        <f ca="1">IF(CA18="","",IF(CA18&lt;4,"LT"&amp;CA18,"LI"&amp;CA18-3)&amp;" - "&amp;INDEX('Linee Intervento'!$E$9:$E$33,Riferimenti!CA18))</f>
        <v/>
      </c>
      <c r="CC18" s="42" t="str">
        <f t="shared" ca="1" si="8"/>
        <v/>
      </c>
      <c r="CD18" s="42" t="str">
        <f t="shared" ca="1" si="9"/>
        <v/>
      </c>
      <c r="CE18" s="42" t="str">
        <f t="shared" ca="1" si="10"/>
        <v/>
      </c>
      <c r="CG18" s="42">
        <v>17</v>
      </c>
      <c r="CH18" s="42" t="s">
        <v>1209</v>
      </c>
      <c r="CI18" s="42" t="str">
        <f>IFERROR("OG"&amp;'L17'!$R$10&amp;" - "&amp;INDEX(Obiettivi!$E$9:$E$18,'L17'!$R$10),"")</f>
        <v/>
      </c>
      <c r="CJ18" s="42" t="str">
        <f>IFERROR("OO"&amp;'L17'!$R$23&amp;" - "&amp;INDEX(Obiettivi!$E$24:$E$43,'L17'!$R$23),"")</f>
        <v/>
      </c>
      <c r="CN18" s="42" t="s">
        <v>1104</v>
      </c>
      <c r="CO18" s="42">
        <v>63</v>
      </c>
    </row>
    <row r="19" spans="1:93" x14ac:dyDescent="0.2">
      <c r="D19" s="42">
        <f t="shared" si="11"/>
        <v>2</v>
      </c>
      <c r="E19" s="42" t="str">
        <f t="shared" si="1"/>
        <v>A2</v>
      </c>
      <c r="G19" s="42" t="str">
        <f t="array" ref="G19:U19" ca="1">IF(TRANSPOSE('A2'!K$193:K$207)="","",TRANSPOSE('A2'!K$193:K$207))</f>
        <v/>
      </c>
      <c r="H19" s="42" t="str">
        <v/>
      </c>
      <c r="I19" s="42" t="str">
        <v/>
      </c>
      <c r="J19" s="42" t="str">
        <v/>
      </c>
      <c r="K19" s="42" t="str">
        <f ca="1"/>
        <v/>
      </c>
      <c r="L19" s="42" t="str">
        <v/>
      </c>
      <c r="M19" s="42" t="str">
        <v/>
      </c>
      <c r="N19" s="42" t="str">
        <v/>
      </c>
      <c r="O19" s="42" t="str">
        <v/>
      </c>
      <c r="P19" s="42" t="str">
        <v/>
      </c>
      <c r="Q19" s="42" t="str">
        <v/>
      </c>
      <c r="R19" s="42" t="str">
        <v/>
      </c>
      <c r="S19" s="42" t="str">
        <v/>
      </c>
      <c r="T19" s="42" t="str">
        <v/>
      </c>
      <c r="U19" s="42" t="str">
        <v/>
      </c>
      <c r="AA19" s="42" t="s">
        <v>472</v>
      </c>
      <c r="BA19" s="42" t="s">
        <v>488</v>
      </c>
      <c r="BB19" s="42" t="str">
        <f t="shared" si="2"/>
        <v/>
      </c>
      <c r="BC19" s="45" t="e">
        <f t="shared" si="3"/>
        <v>#VALUE!</v>
      </c>
      <c r="BD19" s="45" t="e">
        <f t="shared" si="4"/>
        <v>#VALUE!</v>
      </c>
      <c r="BE19" s="42" t="str">
        <f t="shared" si="5"/>
        <v/>
      </c>
      <c r="BF19" s="42" t="str">
        <f t="shared" si="5"/>
        <v/>
      </c>
      <c r="BG19" s="42" t="str">
        <f t="shared" si="5"/>
        <v/>
      </c>
      <c r="BH19" s="42" t="str">
        <f t="shared" si="5"/>
        <v/>
      </c>
      <c r="BI19" s="42" t="str">
        <f t="shared" si="5"/>
        <v/>
      </c>
      <c r="BJ19" s="42" t="str">
        <f t="shared" si="5"/>
        <v/>
      </c>
      <c r="BK19" s="42" t="str">
        <f t="shared" si="5"/>
        <v/>
      </c>
      <c r="BL19" s="42" t="str">
        <f t="shared" si="5"/>
        <v/>
      </c>
      <c r="BM19" s="42" t="str">
        <f t="shared" si="5"/>
        <v/>
      </c>
      <c r="BN19" s="42" t="str">
        <f t="shared" si="12"/>
        <v/>
      </c>
      <c r="BO19" s="42" t="str">
        <f t="shared" si="12"/>
        <v/>
      </c>
      <c r="BP19" s="42" t="str">
        <f t="shared" si="12"/>
        <v/>
      </c>
      <c r="BQ19" s="42" t="str">
        <f t="shared" si="12"/>
        <v/>
      </c>
      <c r="BR19" s="42" t="str">
        <f t="shared" si="12"/>
        <v/>
      </c>
      <c r="BS19" s="42" t="str">
        <f t="shared" si="12"/>
        <v/>
      </c>
      <c r="BT19" s="42" t="str">
        <f t="shared" si="12"/>
        <v/>
      </c>
      <c r="BU19" s="42" t="str">
        <f t="shared" si="12"/>
        <v/>
      </c>
      <c r="BV19" s="42" t="str">
        <f t="shared" si="12"/>
        <v/>
      </c>
      <c r="BW19" s="42" t="str">
        <f t="shared" si="12"/>
        <v/>
      </c>
      <c r="BX19" s="42" t="str">
        <f t="shared" si="12"/>
        <v/>
      </c>
      <c r="BY19" s="42" t="str">
        <f t="shared" si="6"/>
        <v/>
      </c>
      <c r="BZ19" s="42" t="s">
        <v>488</v>
      </c>
      <c r="CA19" s="42" t="str">
        <f t="shared" ca="1" si="7"/>
        <v/>
      </c>
      <c r="CB19" s="42" t="str">
        <f ca="1">IF(CA19="","",IF(CA19&lt;4,"LT"&amp;CA19,"LI"&amp;CA19-3)&amp;" - "&amp;INDEX('Linee Intervento'!$E$9:$E$33,Riferimenti!CA19))</f>
        <v/>
      </c>
      <c r="CC19" s="42" t="str">
        <f t="shared" ca="1" si="8"/>
        <v/>
      </c>
      <c r="CD19" s="42" t="str">
        <f t="shared" ca="1" si="9"/>
        <v/>
      </c>
      <c r="CE19" s="42" t="str">
        <f t="shared" ca="1" si="10"/>
        <v/>
      </c>
      <c r="CG19" s="42">
        <v>18</v>
      </c>
      <c r="CH19" s="42" t="s">
        <v>1210</v>
      </c>
      <c r="CI19" s="42" t="str">
        <f>IFERROR("OG"&amp;'L18'!$R$10&amp;" - "&amp;INDEX(Obiettivi!$E$9:$E$18,'L18'!$R$10),"")</f>
        <v/>
      </c>
      <c r="CJ19" s="42" t="str">
        <f>IFERROR("OO"&amp;'L18'!$R$23&amp;" - "&amp;INDEX(Obiettivi!$E$24:$E$43,'L18'!$R$23),"")</f>
        <v/>
      </c>
      <c r="CN19" s="42" t="s">
        <v>1105</v>
      </c>
      <c r="CO19" s="42">
        <v>63</v>
      </c>
    </row>
    <row r="20" spans="1:93" x14ac:dyDescent="0.2">
      <c r="A20" s="42" t="s">
        <v>1083</v>
      </c>
      <c r="B20" s="42" t="s">
        <v>598</v>
      </c>
      <c r="D20" s="42">
        <f t="shared" si="11"/>
        <v>2</v>
      </c>
      <c r="E20" s="42" t="str">
        <f t="shared" si="1"/>
        <v>A2</v>
      </c>
      <c r="G20" s="42" t="str">
        <f t="array" ref="G20:U20" ca="1">IF(TRANSPOSE('A2'!E$214:E$228)="","",TRANSPOSE('A2'!E$214:E$228))</f>
        <v>Documenti strategici (piani di comunicazione, piani operativi, etc.)</v>
      </c>
      <c r="H20" s="42" t="str">
        <v/>
      </c>
      <c r="I20" s="42" t="str">
        <v/>
      </c>
      <c r="J20" s="42" t="str">
        <v/>
      </c>
      <c r="K20" s="42" t="str">
        <f ca="1"/>
        <v>In transizione</v>
      </c>
      <c r="L20" s="42" t="str">
        <v/>
      </c>
      <c r="M20" s="42" t="str">
        <v/>
      </c>
      <c r="N20" s="42" t="str">
        <v/>
      </c>
      <c r="O20" s="42" t="str">
        <v/>
      </c>
      <c r="P20" s="42" t="str">
        <v/>
      </c>
      <c r="Q20" s="42" t="str">
        <v/>
      </c>
      <c r="R20" s="42" t="str">
        <v/>
      </c>
      <c r="S20" s="42" t="str">
        <v/>
      </c>
      <c r="T20" s="42" t="str">
        <v/>
      </c>
      <c r="U20" s="42" t="str">
        <v/>
      </c>
      <c r="AA20" s="42" t="s">
        <v>472</v>
      </c>
      <c r="BA20" s="42" t="s">
        <v>489</v>
      </c>
      <c r="BB20" s="42" t="str">
        <f t="shared" si="2"/>
        <v/>
      </c>
      <c r="BC20" s="45" t="e">
        <f t="shared" si="3"/>
        <v>#VALUE!</v>
      </c>
      <c r="BD20" s="45" t="e">
        <f t="shared" si="4"/>
        <v>#VALUE!</v>
      </c>
      <c r="BE20" s="42" t="str">
        <f t="shared" si="5"/>
        <v/>
      </c>
      <c r="BF20" s="42" t="str">
        <f t="shared" si="5"/>
        <v/>
      </c>
      <c r="BG20" s="42" t="str">
        <f t="shared" si="5"/>
        <v/>
      </c>
      <c r="BH20" s="42" t="str">
        <f t="shared" si="5"/>
        <v/>
      </c>
      <c r="BI20" s="42" t="str">
        <f t="shared" si="5"/>
        <v/>
      </c>
      <c r="BJ20" s="42" t="str">
        <f t="shared" si="5"/>
        <v/>
      </c>
      <c r="BK20" s="42" t="str">
        <f t="shared" si="5"/>
        <v/>
      </c>
      <c r="BL20" s="42" t="str">
        <f t="shared" si="5"/>
        <v/>
      </c>
      <c r="BM20" s="42" t="str">
        <f t="shared" si="5"/>
        <v/>
      </c>
      <c r="BN20" s="42" t="str">
        <f t="shared" si="12"/>
        <v/>
      </c>
      <c r="BO20" s="42" t="str">
        <f t="shared" si="12"/>
        <v/>
      </c>
      <c r="BP20" s="42" t="str">
        <f t="shared" si="12"/>
        <v/>
      </c>
      <c r="BQ20" s="42" t="str">
        <f t="shared" si="12"/>
        <v/>
      </c>
      <c r="BR20" s="42" t="str">
        <f t="shared" si="12"/>
        <v/>
      </c>
      <c r="BS20" s="42" t="str">
        <f t="shared" si="12"/>
        <v/>
      </c>
      <c r="BT20" s="42" t="str">
        <f t="shared" si="12"/>
        <v/>
      </c>
      <c r="BU20" s="42" t="str">
        <f t="shared" si="12"/>
        <v/>
      </c>
      <c r="BV20" s="42" t="str">
        <f t="shared" si="12"/>
        <v/>
      </c>
      <c r="BW20" s="42" t="str">
        <f t="shared" si="12"/>
        <v/>
      </c>
      <c r="BX20" s="42" t="str">
        <f t="shared" si="12"/>
        <v/>
      </c>
      <c r="BY20" s="42" t="str">
        <f t="shared" si="6"/>
        <v/>
      </c>
      <c r="BZ20" s="42" t="s">
        <v>489</v>
      </c>
      <c r="CA20" s="42" t="str">
        <f t="shared" ca="1" si="7"/>
        <v/>
      </c>
      <c r="CB20" s="42" t="str">
        <f ca="1">IF(CA20="","",IF(CA20&lt;4,"LT"&amp;CA20,"LI"&amp;CA20-3)&amp;" - "&amp;INDEX('Linee Intervento'!$E$9:$E$33,Riferimenti!CA20))</f>
        <v/>
      </c>
      <c r="CC20" s="42" t="str">
        <f t="shared" ca="1" si="8"/>
        <v/>
      </c>
      <c r="CD20" s="42" t="str">
        <f t="shared" ca="1" si="9"/>
        <v/>
      </c>
      <c r="CE20" s="42" t="str">
        <f t="shared" ca="1" si="10"/>
        <v/>
      </c>
      <c r="CG20" s="42">
        <v>19</v>
      </c>
      <c r="CH20" s="42" t="s">
        <v>1211</v>
      </c>
      <c r="CI20" s="42" t="str">
        <f>IFERROR("OG"&amp;'L19'!$R$10&amp;" - "&amp;INDEX(Obiettivi!$E$9:$E$18,'L19'!$R$10),"")</f>
        <v/>
      </c>
      <c r="CJ20" s="42" t="str">
        <f>IFERROR("OO"&amp;'L19'!$R$23&amp;" - "&amp;INDEX(Obiettivi!$E$24:$E$43,'L19'!$R$23),"")</f>
        <v/>
      </c>
      <c r="CN20" s="42" t="s">
        <v>1106</v>
      </c>
      <c r="CO20" s="42">
        <v>63</v>
      </c>
    </row>
    <row r="21" spans="1:93" x14ac:dyDescent="0.2">
      <c r="A21" s="42" t="s">
        <v>34</v>
      </c>
      <c r="B21" s="42" t="s">
        <v>600</v>
      </c>
      <c r="D21" s="42">
        <f t="shared" si="11"/>
        <v>2</v>
      </c>
      <c r="E21" s="42" t="str">
        <f t="shared" si="1"/>
        <v>A2</v>
      </c>
      <c r="G21" s="42" t="str">
        <f t="array" ref="G21:U21" ca="1">IF(TRANSPOSE('A2'!H$214:H$228)="","",TRANSPOSE('A2'!H$214:H$228))</f>
        <v/>
      </c>
      <c r="H21" s="42" t="str">
        <v/>
      </c>
      <c r="I21" s="42" t="str">
        <v/>
      </c>
      <c r="J21" s="42" t="str">
        <v/>
      </c>
      <c r="K21" s="42" t="str">
        <f ca="1"/>
        <v/>
      </c>
      <c r="L21" s="42" t="str">
        <v/>
      </c>
      <c r="M21" s="42" t="str">
        <v/>
      </c>
      <c r="N21" s="42" t="str">
        <v/>
      </c>
      <c r="O21" s="42" t="str">
        <v/>
      </c>
      <c r="P21" s="42" t="str">
        <v/>
      </c>
      <c r="Q21" s="42" t="str">
        <v/>
      </c>
      <c r="R21" s="42" t="str">
        <v/>
      </c>
      <c r="S21" s="42" t="str">
        <v/>
      </c>
      <c r="T21" s="42" t="str">
        <v/>
      </c>
      <c r="U21" s="42" t="str">
        <v/>
      </c>
      <c r="AA21" s="42" t="s">
        <v>472</v>
      </c>
      <c r="BA21" s="42" t="s">
        <v>490</v>
      </c>
      <c r="BB21" s="42" t="str">
        <f t="shared" si="2"/>
        <v/>
      </c>
      <c r="BC21" s="45" t="e">
        <f t="shared" si="3"/>
        <v>#VALUE!</v>
      </c>
      <c r="BD21" s="45" t="e">
        <f t="shared" si="4"/>
        <v>#VALUE!</v>
      </c>
      <c r="BE21" s="42" t="str">
        <f t="shared" si="5"/>
        <v/>
      </c>
      <c r="BF21" s="42" t="str">
        <f t="shared" si="5"/>
        <v/>
      </c>
      <c r="BG21" s="42" t="str">
        <f t="shared" si="5"/>
        <v/>
      </c>
      <c r="BH21" s="42" t="str">
        <f t="shared" si="5"/>
        <v/>
      </c>
      <c r="BI21" s="42" t="str">
        <f t="shared" si="5"/>
        <v/>
      </c>
      <c r="BJ21" s="42" t="str">
        <f t="shared" si="5"/>
        <v/>
      </c>
      <c r="BK21" s="42" t="str">
        <f t="shared" si="5"/>
        <v/>
      </c>
      <c r="BL21" s="42" t="str">
        <f t="shared" si="5"/>
        <v/>
      </c>
      <c r="BM21" s="42" t="str">
        <f t="shared" si="5"/>
        <v/>
      </c>
      <c r="BN21" s="42" t="str">
        <f t="shared" si="12"/>
        <v/>
      </c>
      <c r="BO21" s="42" t="str">
        <f t="shared" si="12"/>
        <v/>
      </c>
      <c r="BP21" s="42" t="str">
        <f t="shared" si="12"/>
        <v/>
      </c>
      <c r="BQ21" s="42" t="str">
        <f t="shared" si="12"/>
        <v/>
      </c>
      <c r="BR21" s="42" t="str">
        <f t="shared" si="12"/>
        <v/>
      </c>
      <c r="BS21" s="42" t="str">
        <f t="shared" si="12"/>
        <v/>
      </c>
      <c r="BT21" s="42" t="str">
        <f t="shared" si="12"/>
        <v/>
      </c>
      <c r="BU21" s="42" t="str">
        <f t="shared" si="12"/>
        <v/>
      </c>
      <c r="BV21" s="42" t="str">
        <f t="shared" si="12"/>
        <v/>
      </c>
      <c r="BW21" s="42" t="str">
        <f t="shared" si="12"/>
        <v/>
      </c>
      <c r="BX21" s="42" t="str">
        <f t="shared" si="12"/>
        <v/>
      </c>
      <c r="BY21" s="42" t="str">
        <f t="shared" si="6"/>
        <v/>
      </c>
      <c r="BZ21" s="42" t="s">
        <v>490</v>
      </c>
      <c r="CA21" s="42" t="str">
        <f t="shared" ca="1" si="7"/>
        <v/>
      </c>
      <c r="CB21" s="42" t="str">
        <f ca="1">IF(CA21="","",IF(CA21&lt;4,"LT"&amp;CA21,"LI"&amp;CA21-3)&amp;" - "&amp;INDEX('Linee Intervento'!$E$9:$E$33,Riferimenti!CA21))</f>
        <v/>
      </c>
      <c r="CC21" s="42" t="str">
        <f t="shared" ca="1" si="8"/>
        <v/>
      </c>
      <c r="CD21" s="42" t="str">
        <f t="shared" ca="1" si="9"/>
        <v/>
      </c>
      <c r="CE21" s="42" t="str">
        <f t="shared" ca="1" si="10"/>
        <v/>
      </c>
      <c r="CG21" s="42">
        <v>20</v>
      </c>
      <c r="CH21" s="42" t="s">
        <v>1212</v>
      </c>
      <c r="CI21" s="42" t="str">
        <f>IFERROR("OG"&amp;'L20'!$R$10&amp;" - "&amp;INDEX(Obiettivi!$E$9:$E$18,'L20'!$R$10),"")</f>
        <v/>
      </c>
      <c r="CJ21" s="42" t="str">
        <f>IFERROR("OO"&amp;'L20'!$R$23&amp;" - "&amp;INDEX(Obiettivi!$E$24:$E$43,'L20'!$R$23),"")</f>
        <v/>
      </c>
      <c r="CN21" s="42" t="s">
        <v>1107</v>
      </c>
      <c r="CO21" s="42">
        <v>63</v>
      </c>
    </row>
    <row r="22" spans="1:93" x14ac:dyDescent="0.2">
      <c r="A22" s="42" t="s">
        <v>35</v>
      </c>
      <c r="B22" s="42" t="s">
        <v>601</v>
      </c>
      <c r="D22" s="42">
        <f t="shared" si="11"/>
        <v>2</v>
      </c>
      <c r="E22" s="42" t="str">
        <f t="shared" si="1"/>
        <v>A2</v>
      </c>
      <c r="G22" s="42" t="str">
        <f t="array" ref="G22:U22" ca="1">IF(TRANSPOSE('A2'!K$214:K$228)="","",TRANSPOSE('A2'!K$214:K$228))</f>
        <v/>
      </c>
      <c r="H22" s="42" t="str">
        <v/>
      </c>
      <c r="I22" s="42" t="str">
        <v/>
      </c>
      <c r="J22" s="42" t="str">
        <v/>
      </c>
      <c r="K22" s="42" t="str">
        <f ca="1"/>
        <v/>
      </c>
      <c r="L22" s="42" t="str">
        <v/>
      </c>
      <c r="M22" s="42" t="str">
        <v/>
      </c>
      <c r="N22" s="42" t="str">
        <v/>
      </c>
      <c r="O22" s="42" t="str">
        <v/>
      </c>
      <c r="P22" s="42" t="str">
        <v/>
      </c>
      <c r="Q22" s="42" t="str">
        <v/>
      </c>
      <c r="R22" s="42" t="str">
        <v/>
      </c>
      <c r="S22" s="42" t="str">
        <v/>
      </c>
      <c r="T22" s="42" t="str">
        <v/>
      </c>
      <c r="U22" s="42" t="str">
        <v/>
      </c>
      <c r="AA22" s="42" t="s">
        <v>472</v>
      </c>
      <c r="BA22" s="42" t="s">
        <v>491</v>
      </c>
      <c r="BB22" s="42" t="str">
        <f t="shared" si="2"/>
        <v/>
      </c>
      <c r="BC22" s="45" t="e">
        <f t="shared" si="3"/>
        <v>#VALUE!</v>
      </c>
      <c r="BD22" s="45" t="e">
        <f t="shared" si="4"/>
        <v>#VALUE!</v>
      </c>
      <c r="BE22" s="42" t="str">
        <f t="shared" si="5"/>
        <v/>
      </c>
      <c r="BF22" s="42" t="str">
        <f t="shared" si="5"/>
        <v/>
      </c>
      <c r="BG22" s="42" t="str">
        <f t="shared" si="5"/>
        <v/>
      </c>
      <c r="BH22" s="42" t="str">
        <f t="shared" si="5"/>
        <v/>
      </c>
      <c r="BI22" s="42" t="str">
        <f t="shared" si="5"/>
        <v/>
      </c>
      <c r="BJ22" s="42" t="str">
        <f t="shared" si="5"/>
        <v/>
      </c>
      <c r="BK22" s="42" t="str">
        <f t="shared" si="5"/>
        <v/>
      </c>
      <c r="BL22" s="42" t="str">
        <f t="shared" si="5"/>
        <v/>
      </c>
      <c r="BM22" s="42" t="str">
        <f t="shared" si="5"/>
        <v/>
      </c>
      <c r="BN22" s="42" t="str">
        <f t="shared" si="12"/>
        <v/>
      </c>
      <c r="BO22" s="42" t="str">
        <f t="shared" si="12"/>
        <v/>
      </c>
      <c r="BP22" s="42" t="str">
        <f t="shared" si="12"/>
        <v/>
      </c>
      <c r="BQ22" s="42" t="str">
        <f t="shared" si="12"/>
        <v/>
      </c>
      <c r="BR22" s="42" t="str">
        <f t="shared" si="12"/>
        <v/>
      </c>
      <c r="BS22" s="42" t="str">
        <f t="shared" si="12"/>
        <v/>
      </c>
      <c r="BT22" s="42" t="str">
        <f t="shared" si="12"/>
        <v/>
      </c>
      <c r="BU22" s="42" t="str">
        <f t="shared" si="12"/>
        <v/>
      </c>
      <c r="BV22" s="42" t="str">
        <f t="shared" si="12"/>
        <v/>
      </c>
      <c r="BW22" s="42" t="str">
        <f t="shared" si="12"/>
        <v/>
      </c>
      <c r="BX22" s="42" t="str">
        <f t="shared" si="12"/>
        <v/>
      </c>
      <c r="BY22" s="42" t="str">
        <f t="shared" si="6"/>
        <v/>
      </c>
      <c r="BZ22" s="42" t="s">
        <v>491</v>
      </c>
      <c r="CA22" s="42" t="str">
        <f t="shared" ca="1" si="7"/>
        <v/>
      </c>
      <c r="CB22" s="42" t="str">
        <f ca="1">IF(CA22="","",IF(CA22&lt;4,"LT"&amp;CA22,"LI"&amp;CA22-3)&amp;" - "&amp;INDEX('Linee Intervento'!$E$9:$E$33,Riferimenti!CA22))</f>
        <v/>
      </c>
      <c r="CC22" s="42" t="str">
        <f t="shared" ca="1" si="8"/>
        <v/>
      </c>
      <c r="CD22" s="42" t="str">
        <f t="shared" ca="1" si="9"/>
        <v/>
      </c>
      <c r="CE22" s="42" t="str">
        <f t="shared" ca="1" si="10"/>
        <v/>
      </c>
      <c r="CG22" s="42">
        <v>21</v>
      </c>
      <c r="CH22" s="42" t="s">
        <v>1213</v>
      </c>
      <c r="CI22" s="42" t="str">
        <f>IFERROR("OG"&amp;'L21'!$R$10&amp;" - "&amp;INDEX(Obiettivi!$E$9:$E$18,'L21'!$R$10),"")</f>
        <v/>
      </c>
      <c r="CJ22" s="42" t="str">
        <f>IFERROR("OO"&amp;'L21'!$R$23&amp;" - "&amp;INDEX(Obiettivi!$E$24:$E$43,'L21'!$R$23),"")</f>
        <v/>
      </c>
      <c r="CN22" s="42" t="s">
        <v>1108</v>
      </c>
      <c r="CO22" s="42">
        <v>63</v>
      </c>
    </row>
    <row r="23" spans="1:93" x14ac:dyDescent="0.2">
      <c r="A23" s="42" t="s">
        <v>36</v>
      </c>
      <c r="B23" s="42" t="s">
        <v>599</v>
      </c>
      <c r="D23" s="42">
        <f t="shared" si="11"/>
        <v>2</v>
      </c>
      <c r="E23" s="42" t="str">
        <f t="shared" si="1"/>
        <v>A2</v>
      </c>
      <c r="G23" s="42" t="str">
        <f t="array" ref="G23:U23" ca="1">IF(TRANSPOSE('A2'!E$235:E$249)="","",TRANSPOSE('A2'!E$235:E$249))</f>
        <v>Documenti strategici (piani di comunicazione, piani operativi, etc.)</v>
      </c>
      <c r="H23" s="42" t="str">
        <v/>
      </c>
      <c r="I23" s="42" t="str">
        <v/>
      </c>
      <c r="J23" s="42" t="str">
        <v/>
      </c>
      <c r="K23" s="42" t="str">
        <f ca="1"/>
        <v>Meno sviluppate</v>
      </c>
      <c r="L23" s="42" t="str">
        <v/>
      </c>
      <c r="M23" s="42" t="str">
        <v/>
      </c>
      <c r="N23" s="42" t="str">
        <v/>
      </c>
      <c r="O23" s="42" t="str">
        <v/>
      </c>
      <c r="P23" s="42" t="str">
        <v/>
      </c>
      <c r="Q23" s="42" t="str">
        <v/>
      </c>
      <c r="R23" s="42" t="str">
        <v/>
      </c>
      <c r="S23" s="42" t="str">
        <v/>
      </c>
      <c r="T23" s="42" t="str">
        <v/>
      </c>
      <c r="U23" s="42" t="str">
        <v/>
      </c>
      <c r="AA23" s="42" t="s">
        <v>472</v>
      </c>
      <c r="BA23" s="42" t="s">
        <v>492</v>
      </c>
      <c r="BB23" s="42" t="str">
        <f t="shared" si="2"/>
        <v/>
      </c>
      <c r="BC23" s="45" t="e">
        <f t="shared" si="3"/>
        <v>#VALUE!</v>
      </c>
      <c r="BD23" s="45" t="e">
        <f t="shared" si="4"/>
        <v>#VALUE!</v>
      </c>
      <c r="BE23" s="42" t="str">
        <f t="shared" si="5"/>
        <v/>
      </c>
      <c r="BF23" s="42" t="str">
        <f t="shared" si="5"/>
        <v/>
      </c>
      <c r="BG23" s="42" t="str">
        <f t="shared" si="5"/>
        <v/>
      </c>
      <c r="BH23" s="42" t="str">
        <f t="shared" si="5"/>
        <v/>
      </c>
      <c r="BI23" s="42" t="str">
        <f t="shared" si="5"/>
        <v/>
      </c>
      <c r="BJ23" s="42" t="str">
        <f t="shared" si="5"/>
        <v/>
      </c>
      <c r="BK23" s="42" t="str">
        <f t="shared" si="5"/>
        <v/>
      </c>
      <c r="BL23" s="42" t="str">
        <f t="shared" si="5"/>
        <v/>
      </c>
      <c r="BM23" s="42" t="str">
        <f t="shared" si="5"/>
        <v/>
      </c>
      <c r="BN23" s="42" t="str">
        <f t="shared" si="12"/>
        <v/>
      </c>
      <c r="BO23" s="42" t="str">
        <f t="shared" si="12"/>
        <v/>
      </c>
      <c r="BP23" s="42" t="str">
        <f t="shared" si="12"/>
        <v/>
      </c>
      <c r="BQ23" s="42" t="str">
        <f t="shared" si="12"/>
        <v/>
      </c>
      <c r="BR23" s="42" t="str">
        <f t="shared" si="12"/>
        <v/>
      </c>
      <c r="BS23" s="42" t="str">
        <f t="shared" si="12"/>
        <v/>
      </c>
      <c r="BT23" s="42" t="str">
        <f t="shared" si="12"/>
        <v/>
      </c>
      <c r="BU23" s="42" t="str">
        <f t="shared" si="12"/>
        <v/>
      </c>
      <c r="BV23" s="42" t="str">
        <f t="shared" si="12"/>
        <v/>
      </c>
      <c r="BW23" s="42" t="str">
        <f t="shared" si="12"/>
        <v/>
      </c>
      <c r="BX23" s="42" t="str">
        <f t="shared" si="12"/>
        <v/>
      </c>
      <c r="BY23" s="42" t="str">
        <f t="shared" si="6"/>
        <v/>
      </c>
      <c r="BZ23" s="42" t="s">
        <v>492</v>
      </c>
      <c r="CA23" s="42" t="str">
        <f t="shared" ca="1" si="7"/>
        <v/>
      </c>
      <c r="CB23" s="42" t="str">
        <f ca="1">IF(CA23="","",IF(CA23&lt;4,"LT"&amp;CA23,"LI"&amp;CA23-3)&amp;" - "&amp;INDEX('Linee Intervento'!$E$9:$E$33,Riferimenti!CA23))</f>
        <v/>
      </c>
      <c r="CC23" s="42" t="str">
        <f t="shared" ca="1" si="8"/>
        <v/>
      </c>
      <c r="CD23" s="42" t="str">
        <f t="shared" ca="1" si="9"/>
        <v/>
      </c>
      <c r="CE23" s="42" t="str">
        <f t="shared" ca="1" si="10"/>
        <v/>
      </c>
      <c r="CG23" s="42">
        <v>22</v>
      </c>
      <c r="CH23" s="42" t="s">
        <v>1214</v>
      </c>
      <c r="CI23" s="42" t="str">
        <f>IFERROR("OG"&amp;'L22'!$R$10&amp;" - "&amp;INDEX(Obiettivi!$E$9:$E$18,'L22'!$R$10),"")</f>
        <v/>
      </c>
      <c r="CJ23" s="42" t="str">
        <f>IFERROR("OO"&amp;'L22'!$R$23&amp;" - "&amp;INDEX(Obiettivi!$E$24:$E$43,'L22'!$R$23),"")</f>
        <v/>
      </c>
      <c r="CN23" s="42" t="s">
        <v>1109</v>
      </c>
      <c r="CO23" s="42">
        <v>63</v>
      </c>
    </row>
    <row r="24" spans="1:93" x14ac:dyDescent="0.2">
      <c r="D24" s="42">
        <f t="shared" si="11"/>
        <v>2</v>
      </c>
      <c r="E24" s="42" t="str">
        <f t="shared" si="1"/>
        <v>A2</v>
      </c>
      <c r="G24" s="42" t="str">
        <f t="array" ref="G24:U24" ca="1">IF(TRANSPOSE('A2'!H$235:H$249)="","",TRANSPOSE('A2'!H$235:H$249))</f>
        <v/>
      </c>
      <c r="H24" s="42" t="str">
        <v/>
      </c>
      <c r="I24" s="42" t="str">
        <v/>
      </c>
      <c r="J24" s="42" t="str">
        <v/>
      </c>
      <c r="K24" s="42" t="str">
        <f ca="1"/>
        <v/>
      </c>
      <c r="L24" s="42" t="str">
        <v/>
      </c>
      <c r="M24" s="42" t="str">
        <v/>
      </c>
      <c r="N24" s="42" t="str">
        <v/>
      </c>
      <c r="O24" s="42" t="str">
        <v/>
      </c>
      <c r="P24" s="42" t="str">
        <v/>
      </c>
      <c r="Q24" s="42" t="str">
        <v/>
      </c>
      <c r="R24" s="42" t="str">
        <v/>
      </c>
      <c r="S24" s="42" t="str">
        <v/>
      </c>
      <c r="T24" s="42" t="str">
        <v/>
      </c>
      <c r="U24" s="42" t="str">
        <v/>
      </c>
      <c r="AA24" s="42" t="s">
        <v>472</v>
      </c>
      <c r="BA24" s="42" t="s">
        <v>493</v>
      </c>
      <c r="BB24" s="42" t="str">
        <f t="shared" si="2"/>
        <v/>
      </c>
      <c r="BC24" s="45" t="e">
        <f t="shared" si="3"/>
        <v>#VALUE!</v>
      </c>
      <c r="BD24" s="45" t="e">
        <f t="shared" si="4"/>
        <v>#VALUE!</v>
      </c>
      <c r="BE24" s="42" t="str">
        <f t="shared" si="5"/>
        <v/>
      </c>
      <c r="BF24" s="42" t="str">
        <f t="shared" si="5"/>
        <v/>
      </c>
      <c r="BG24" s="42" t="str">
        <f t="shared" si="5"/>
        <v/>
      </c>
      <c r="BH24" s="42" t="str">
        <f t="shared" si="5"/>
        <v/>
      </c>
      <c r="BI24" s="42" t="str">
        <f t="shared" si="5"/>
        <v/>
      </c>
      <c r="BJ24" s="42" t="str">
        <f t="shared" si="5"/>
        <v/>
      </c>
      <c r="BK24" s="42" t="str">
        <f t="shared" si="5"/>
        <v/>
      </c>
      <c r="BL24" s="42" t="str">
        <f t="shared" si="5"/>
        <v/>
      </c>
      <c r="BM24" s="42" t="str">
        <f t="shared" si="5"/>
        <v/>
      </c>
      <c r="BN24" s="42" t="str">
        <f t="shared" si="12"/>
        <v/>
      </c>
      <c r="BO24" s="42" t="str">
        <f t="shared" si="12"/>
        <v/>
      </c>
      <c r="BP24" s="42" t="str">
        <f t="shared" si="12"/>
        <v/>
      </c>
      <c r="BQ24" s="42" t="str">
        <f t="shared" si="12"/>
        <v/>
      </c>
      <c r="BR24" s="42" t="str">
        <f t="shared" si="12"/>
        <v/>
      </c>
      <c r="BS24" s="42" t="str">
        <f t="shared" si="12"/>
        <v/>
      </c>
      <c r="BT24" s="42" t="str">
        <f t="shared" si="12"/>
        <v/>
      </c>
      <c r="BU24" s="42" t="str">
        <f t="shared" si="12"/>
        <v/>
      </c>
      <c r="BV24" s="42" t="str">
        <f t="shared" si="12"/>
        <v/>
      </c>
      <c r="BW24" s="42" t="str">
        <f t="shared" si="12"/>
        <v/>
      </c>
      <c r="BX24" s="42" t="str">
        <f t="shared" si="12"/>
        <v/>
      </c>
      <c r="BY24" s="42" t="str">
        <f t="shared" si="6"/>
        <v/>
      </c>
      <c r="BZ24" s="42" t="s">
        <v>493</v>
      </c>
      <c r="CA24" s="42" t="str">
        <f t="shared" ca="1" si="7"/>
        <v/>
      </c>
      <c r="CB24" s="42" t="str">
        <f ca="1">IF(CA24="","",IF(CA24&lt;4,"LT"&amp;CA24,"LI"&amp;CA24-3)&amp;" - "&amp;INDEX('Linee Intervento'!$E$9:$E$33,Riferimenti!CA24))</f>
        <v/>
      </c>
      <c r="CC24" s="42" t="str">
        <f t="shared" ca="1" si="8"/>
        <v/>
      </c>
      <c r="CD24" s="42" t="str">
        <f t="shared" ca="1" si="9"/>
        <v/>
      </c>
      <c r="CE24" s="42" t="str">
        <f t="shared" ca="1" si="10"/>
        <v/>
      </c>
      <c r="CN24" s="42" t="s">
        <v>1110</v>
      </c>
      <c r="CO24" s="42">
        <v>63</v>
      </c>
    </row>
    <row r="25" spans="1:93" x14ac:dyDescent="0.2">
      <c r="D25" s="42">
        <f t="shared" si="11"/>
        <v>2</v>
      </c>
      <c r="E25" s="42" t="str">
        <f t="shared" si="1"/>
        <v>A2</v>
      </c>
      <c r="G25" s="42" t="str">
        <f t="array" ref="G25:U25" ca="1">IF(TRANSPOSE('A2'!K$235:K$249)="","",TRANSPOSE('A2'!K$235:K$249))</f>
        <v/>
      </c>
      <c r="H25" s="42" t="str">
        <v/>
      </c>
      <c r="I25" s="42" t="str">
        <v/>
      </c>
      <c r="J25" s="42" t="str">
        <v/>
      </c>
      <c r="K25" s="42" t="str">
        <f ca="1"/>
        <v/>
      </c>
      <c r="L25" s="42" t="str">
        <v/>
      </c>
      <c r="M25" s="42" t="str">
        <v/>
      </c>
      <c r="N25" s="42" t="str">
        <v/>
      </c>
      <c r="O25" s="42" t="str">
        <v/>
      </c>
      <c r="P25" s="42" t="str">
        <v/>
      </c>
      <c r="Q25" s="42" t="str">
        <v/>
      </c>
      <c r="R25" s="42" t="str">
        <v/>
      </c>
      <c r="S25" s="42" t="str">
        <v/>
      </c>
      <c r="T25" s="42" t="str">
        <v/>
      </c>
      <c r="U25" s="42" t="str">
        <v/>
      </c>
      <c r="AA25" s="42" t="s">
        <v>472</v>
      </c>
      <c r="BA25" s="42" t="s">
        <v>494</v>
      </c>
      <c r="BB25" s="42" t="str">
        <f t="shared" si="2"/>
        <v/>
      </c>
      <c r="BC25" s="45" t="e">
        <f t="shared" si="3"/>
        <v>#VALUE!</v>
      </c>
      <c r="BD25" s="45" t="e">
        <f t="shared" si="4"/>
        <v>#VALUE!</v>
      </c>
      <c r="BE25" s="42" t="str">
        <f t="shared" si="5"/>
        <v/>
      </c>
      <c r="BF25" s="42" t="str">
        <f t="shared" si="5"/>
        <v/>
      </c>
      <c r="BG25" s="42" t="str">
        <f t="shared" si="5"/>
        <v/>
      </c>
      <c r="BH25" s="42" t="str">
        <f t="shared" si="5"/>
        <v/>
      </c>
      <c r="BI25" s="42" t="str">
        <f t="shared" si="5"/>
        <v/>
      </c>
      <c r="BJ25" s="42" t="str">
        <f t="shared" si="5"/>
        <v/>
      </c>
      <c r="BK25" s="42" t="str">
        <f t="shared" si="5"/>
        <v/>
      </c>
      <c r="BL25" s="42" t="str">
        <f t="shared" si="5"/>
        <v/>
      </c>
      <c r="BM25" s="42" t="str">
        <f t="shared" si="5"/>
        <v/>
      </c>
      <c r="BN25" s="42" t="str">
        <f t="shared" si="12"/>
        <v/>
      </c>
      <c r="BO25" s="42" t="str">
        <f t="shared" si="12"/>
        <v/>
      </c>
      <c r="BP25" s="42" t="str">
        <f t="shared" si="12"/>
        <v/>
      </c>
      <c r="BQ25" s="42" t="str">
        <f t="shared" si="12"/>
        <v/>
      </c>
      <c r="BR25" s="42" t="str">
        <f t="shared" si="12"/>
        <v/>
      </c>
      <c r="BS25" s="42" t="str">
        <f t="shared" si="12"/>
        <v/>
      </c>
      <c r="BT25" s="42" t="str">
        <f t="shared" si="12"/>
        <v/>
      </c>
      <c r="BU25" s="42" t="str">
        <f t="shared" si="12"/>
        <v/>
      </c>
      <c r="BV25" s="42" t="str">
        <f t="shared" si="12"/>
        <v/>
      </c>
      <c r="BW25" s="42" t="str">
        <f t="shared" si="12"/>
        <v/>
      </c>
      <c r="BX25" s="42" t="str">
        <f t="shared" si="12"/>
        <v/>
      </c>
      <c r="BY25" s="42" t="str">
        <f t="shared" si="6"/>
        <v/>
      </c>
      <c r="BZ25" s="42" t="s">
        <v>494</v>
      </c>
      <c r="CA25" s="42" t="str">
        <f t="shared" ca="1" si="7"/>
        <v/>
      </c>
      <c r="CB25" s="42" t="str">
        <f ca="1">IF(CA25="","",IF(CA25&lt;4,"LT"&amp;CA25,"LI"&amp;CA25-3)&amp;" - "&amp;INDEX('Linee Intervento'!$E$9:$E$33,Riferimenti!CA25))</f>
        <v/>
      </c>
      <c r="CC25" s="42" t="str">
        <f t="shared" ca="1" si="8"/>
        <v/>
      </c>
      <c r="CD25" s="42" t="str">
        <f t="shared" ca="1" si="9"/>
        <v/>
      </c>
      <c r="CE25" s="42" t="str">
        <f t="shared" ca="1" si="10"/>
        <v/>
      </c>
      <c r="CN25" s="42" t="s">
        <v>1111</v>
      </c>
      <c r="CO25" s="42">
        <v>63</v>
      </c>
    </row>
    <row r="26" spans="1:93" x14ac:dyDescent="0.2">
      <c r="D26" s="42">
        <f t="shared" si="11"/>
        <v>3</v>
      </c>
      <c r="E26" s="42" t="str">
        <f t="shared" si="1"/>
        <v>A3</v>
      </c>
      <c r="G26" s="42" t="str">
        <f t="array" ref="G26:U26" ca="1">IF(TRANSPOSE('A3'!E$172:E$186)="","",TRANSPOSE('A3'!E$172:E$186))</f>
        <v/>
      </c>
      <c r="H26" s="42" t="str">
        <v/>
      </c>
      <c r="I26" s="42" t="str">
        <v/>
      </c>
      <c r="J26" s="42" t="str">
        <v/>
      </c>
      <c r="K26" s="42" t="str">
        <f ca="1"/>
        <v/>
      </c>
      <c r="L26" s="42" t="str">
        <v/>
      </c>
      <c r="M26" s="42" t="str">
        <v/>
      </c>
      <c r="N26" s="42" t="str">
        <v/>
      </c>
      <c r="O26" s="42" t="str">
        <v/>
      </c>
      <c r="P26" s="42" t="str">
        <v/>
      </c>
      <c r="Q26" s="42" t="str">
        <v/>
      </c>
      <c r="R26" s="42" t="str">
        <v/>
      </c>
      <c r="S26" s="42" t="str">
        <v/>
      </c>
      <c r="T26" s="42" t="str">
        <v/>
      </c>
      <c r="U26" s="42" t="str">
        <v/>
      </c>
      <c r="V26" s="42" t="str">
        <f ca="1">IFERROR('A3'!$R$43,"")</f>
        <v/>
      </c>
      <c r="W26" s="42" t="str">
        <f ca="1">IFERROR('A3'!$R$254,"")</f>
        <v/>
      </c>
      <c r="X26" s="46" t="str">
        <f>IF('A3'!$H$73="","",'A3'!$H$73)</f>
        <v/>
      </c>
      <c r="Y26" s="46" t="str">
        <f>IF('A3'!$H$76="","",'A3'!$H$76)</f>
        <v/>
      </c>
      <c r="Z26" s="42" t="str">
        <f>IF('A3'!$B$9="","",'A3'!$B$9)</f>
        <v>Monitoraggio e valutazione</v>
      </c>
      <c r="AA26" s="42" t="s">
        <v>473</v>
      </c>
      <c r="AB26" s="42" t="str">
        <f t="array" ref="AB26:AW26">IF(TRANSPOSE('A3'!$K$80:$M$101)="","",TRANSPOSE('A3'!$K$80:$M$101))</f>
        <v/>
      </c>
      <c r="AC26" s="42" t="str">
        <v/>
      </c>
      <c r="AD26" s="42" t="str">
        <v/>
      </c>
      <c r="AE26" s="42" t="str">
        <v/>
      </c>
      <c r="AF26" s="42" t="str">
        <v/>
      </c>
      <c r="AG26" s="42" t="str">
        <v/>
      </c>
      <c r="AH26" s="42" t="str">
        <v/>
      </c>
      <c r="AI26" s="42" t="str">
        <v/>
      </c>
      <c r="AJ26" s="42" t="str">
        <v/>
      </c>
      <c r="AK26" s="42" t="str">
        <v/>
      </c>
      <c r="AL26" s="42" t="str">
        <v/>
      </c>
      <c r="AM26" s="42" t="str">
        <v/>
      </c>
      <c r="AN26" s="42" t="str">
        <v/>
      </c>
      <c r="AO26" s="42" t="str">
        <v/>
      </c>
      <c r="AP26" s="42" t="str">
        <v/>
      </c>
      <c r="AQ26" s="42" t="str">
        <v/>
      </c>
      <c r="AR26" s="42" t="str">
        <v/>
      </c>
      <c r="AS26" s="42" t="str">
        <v/>
      </c>
      <c r="AT26" s="42" t="str">
        <v/>
      </c>
      <c r="AU26" s="42" t="str">
        <v/>
      </c>
      <c r="AV26" s="42" t="str">
        <v/>
      </c>
      <c r="AW26" s="42" t="str">
        <v/>
      </c>
      <c r="BA26" s="42" t="s">
        <v>495</v>
      </c>
      <c r="BB26" s="42" t="str">
        <f t="shared" si="2"/>
        <v/>
      </c>
      <c r="BC26" s="45" t="e">
        <f t="shared" si="3"/>
        <v>#VALUE!</v>
      </c>
      <c r="BD26" s="45" t="e">
        <f t="shared" si="4"/>
        <v>#VALUE!</v>
      </c>
      <c r="BE26" s="42" t="str">
        <f t="shared" si="5"/>
        <v/>
      </c>
      <c r="BF26" s="42" t="str">
        <f t="shared" si="5"/>
        <v/>
      </c>
      <c r="BG26" s="42" t="str">
        <f t="shared" si="5"/>
        <v/>
      </c>
      <c r="BH26" s="42" t="str">
        <f t="shared" si="5"/>
        <v/>
      </c>
      <c r="BI26" s="42" t="str">
        <f t="shared" si="5"/>
        <v/>
      </c>
      <c r="BJ26" s="42" t="str">
        <f t="shared" si="5"/>
        <v/>
      </c>
      <c r="BK26" s="42" t="str">
        <f t="shared" si="5"/>
        <v/>
      </c>
      <c r="BL26" s="42" t="str">
        <f t="shared" si="5"/>
        <v/>
      </c>
      <c r="BM26" s="42" t="str">
        <f t="shared" si="5"/>
        <v/>
      </c>
      <c r="BN26" s="42" t="str">
        <f t="shared" si="12"/>
        <v/>
      </c>
      <c r="BO26" s="42" t="str">
        <f t="shared" si="12"/>
        <v/>
      </c>
      <c r="BP26" s="42" t="str">
        <f t="shared" si="12"/>
        <v/>
      </c>
      <c r="BQ26" s="42" t="str">
        <f t="shared" si="12"/>
        <v/>
      </c>
      <c r="BR26" s="42" t="str">
        <f t="shared" si="12"/>
        <v/>
      </c>
      <c r="BS26" s="42" t="str">
        <f t="shared" si="12"/>
        <v/>
      </c>
      <c r="BT26" s="42" t="str">
        <f t="shared" si="12"/>
        <v/>
      </c>
      <c r="BU26" s="42" t="str">
        <f t="shared" si="12"/>
        <v/>
      </c>
      <c r="BV26" s="42" t="str">
        <f t="shared" si="12"/>
        <v/>
      </c>
      <c r="BW26" s="42" t="str">
        <f t="shared" si="12"/>
        <v/>
      </c>
      <c r="BX26" s="42" t="str">
        <f t="shared" si="12"/>
        <v/>
      </c>
      <c r="BY26" s="42" t="str">
        <f t="shared" si="6"/>
        <v/>
      </c>
      <c r="BZ26" s="42" t="s">
        <v>495</v>
      </c>
      <c r="CA26" s="42" t="str">
        <f t="shared" ca="1" si="7"/>
        <v/>
      </c>
      <c r="CB26" s="42" t="str">
        <f ca="1">IF(CA26="","",IF(CA26&lt;4,"LT"&amp;CA26,"LI"&amp;CA26-3)&amp;" - "&amp;INDEX('Linee Intervento'!$E$9:$E$33,Riferimenti!CA26))</f>
        <v/>
      </c>
      <c r="CC26" s="42" t="str">
        <f t="shared" ca="1" si="8"/>
        <v/>
      </c>
      <c r="CD26" s="42" t="str">
        <f t="shared" ca="1" si="9"/>
        <v/>
      </c>
      <c r="CE26" s="42" t="str">
        <f t="shared" ca="1" si="10"/>
        <v/>
      </c>
      <c r="CN26" s="42" t="s">
        <v>1112</v>
      </c>
      <c r="CO26" s="42">
        <v>63</v>
      </c>
    </row>
    <row r="27" spans="1:93" x14ac:dyDescent="0.2">
      <c r="D27" s="42">
        <f t="shared" si="11"/>
        <v>3</v>
      </c>
      <c r="E27" s="42" t="str">
        <f t="shared" si="1"/>
        <v>A3</v>
      </c>
      <c r="G27" s="42" t="str">
        <f t="array" ref="G27:U27" ca="1">IF(TRANSPOSE('A3'!H$172:H$186)="","",TRANSPOSE('A3'!H$172:H$186))</f>
        <v/>
      </c>
      <c r="H27" s="42" t="str">
        <v/>
      </c>
      <c r="I27" s="42" t="str">
        <v/>
      </c>
      <c r="J27" s="42" t="str">
        <v/>
      </c>
      <c r="K27" s="42" t="str">
        <f ca="1"/>
        <v/>
      </c>
      <c r="L27" s="42" t="str">
        <v/>
      </c>
      <c r="M27" s="42" t="str">
        <v/>
      </c>
      <c r="N27" s="42" t="str">
        <v/>
      </c>
      <c r="O27" s="42" t="str">
        <v/>
      </c>
      <c r="P27" s="42" t="str">
        <v/>
      </c>
      <c r="Q27" s="42" t="str">
        <v/>
      </c>
      <c r="R27" s="42" t="str">
        <v/>
      </c>
      <c r="S27" s="42" t="str">
        <v/>
      </c>
      <c r="T27" s="42" t="str">
        <v/>
      </c>
      <c r="U27" s="42" t="str">
        <v/>
      </c>
      <c r="AA27" s="42" t="s">
        <v>473</v>
      </c>
      <c r="BA27" s="42" t="s">
        <v>496</v>
      </c>
      <c r="BB27" s="42" t="str">
        <f t="shared" si="2"/>
        <v/>
      </c>
      <c r="BC27" s="45" t="e">
        <f t="shared" si="3"/>
        <v>#VALUE!</v>
      </c>
      <c r="BD27" s="45" t="e">
        <f t="shared" si="4"/>
        <v>#VALUE!</v>
      </c>
      <c r="BE27" s="42" t="str">
        <f t="shared" si="5"/>
        <v/>
      </c>
      <c r="BF27" s="42" t="str">
        <f t="shared" si="5"/>
        <v/>
      </c>
      <c r="BG27" s="42" t="str">
        <f t="shared" si="5"/>
        <v/>
      </c>
      <c r="BH27" s="42" t="str">
        <f t="shared" si="5"/>
        <v/>
      </c>
      <c r="BI27" s="42" t="str">
        <f t="shared" si="5"/>
        <v/>
      </c>
      <c r="BJ27" s="42" t="str">
        <f t="shared" si="5"/>
        <v/>
      </c>
      <c r="BK27" s="42" t="str">
        <f t="shared" si="5"/>
        <v/>
      </c>
      <c r="BL27" s="42" t="str">
        <f t="shared" si="5"/>
        <v/>
      </c>
      <c r="BM27" s="42" t="str">
        <f t="shared" si="5"/>
        <v/>
      </c>
      <c r="BN27" s="42" t="str">
        <f t="shared" si="12"/>
        <v/>
      </c>
      <c r="BO27" s="42" t="str">
        <f t="shared" si="12"/>
        <v/>
      </c>
      <c r="BP27" s="42" t="str">
        <f t="shared" si="12"/>
        <v/>
      </c>
      <c r="BQ27" s="42" t="str">
        <f t="shared" si="12"/>
        <v/>
      </c>
      <c r="BR27" s="42" t="str">
        <f t="shared" si="12"/>
        <v/>
      </c>
      <c r="BS27" s="42" t="str">
        <f t="shared" si="12"/>
        <v/>
      </c>
      <c r="BT27" s="42" t="str">
        <f t="shared" si="12"/>
        <v/>
      </c>
      <c r="BU27" s="42" t="str">
        <f t="shared" si="12"/>
        <v/>
      </c>
      <c r="BV27" s="42" t="str">
        <f t="shared" si="12"/>
        <v/>
      </c>
      <c r="BW27" s="42" t="str">
        <f t="shared" si="12"/>
        <v/>
      </c>
      <c r="BX27" s="42" t="str">
        <f t="shared" si="12"/>
        <v/>
      </c>
      <c r="BY27" s="42" t="str">
        <f t="shared" si="6"/>
        <v/>
      </c>
      <c r="BZ27" s="42" t="s">
        <v>496</v>
      </c>
      <c r="CA27" s="42" t="str">
        <f t="shared" ca="1" si="7"/>
        <v/>
      </c>
      <c r="CB27" s="42" t="str">
        <f ca="1">IF(CA27="","",IF(CA27&lt;4,"LT"&amp;CA27,"LI"&amp;CA27-3)&amp;" - "&amp;INDEX('Linee Intervento'!$E$9:$E$33,Riferimenti!CA27))</f>
        <v/>
      </c>
      <c r="CC27" s="42" t="str">
        <f t="shared" ca="1" si="8"/>
        <v/>
      </c>
      <c r="CD27" s="42" t="str">
        <f t="shared" ca="1" si="9"/>
        <v/>
      </c>
      <c r="CE27" s="42" t="str">
        <f t="shared" ca="1" si="10"/>
        <v/>
      </c>
      <c r="CN27" s="42" t="s">
        <v>1113</v>
      </c>
      <c r="CO27" s="42">
        <v>63</v>
      </c>
    </row>
    <row r="28" spans="1:93" x14ac:dyDescent="0.2">
      <c r="D28" s="42">
        <f t="shared" si="11"/>
        <v>3</v>
      </c>
      <c r="E28" s="42" t="str">
        <f t="shared" si="1"/>
        <v>A3</v>
      </c>
      <c r="G28" s="42" t="str">
        <f t="array" ref="G28:U28" ca="1">IF(TRANSPOSE('A3'!K$172:K$186)="","",TRANSPOSE('A3'!K$172:K$186))</f>
        <v/>
      </c>
      <c r="H28" s="42" t="str">
        <v/>
      </c>
      <c r="I28" s="42" t="str">
        <v/>
      </c>
      <c r="J28" s="42" t="str">
        <v/>
      </c>
      <c r="K28" s="42" t="str">
        <f ca="1"/>
        <v/>
      </c>
      <c r="L28" s="42" t="str">
        <v/>
      </c>
      <c r="M28" s="42" t="str">
        <v/>
      </c>
      <c r="N28" s="42" t="str">
        <v/>
      </c>
      <c r="O28" s="42" t="str">
        <v/>
      </c>
      <c r="P28" s="42" t="str">
        <v/>
      </c>
      <c r="Q28" s="42" t="str">
        <v/>
      </c>
      <c r="R28" s="42" t="str">
        <v/>
      </c>
      <c r="S28" s="42" t="str">
        <v/>
      </c>
      <c r="T28" s="42" t="str">
        <v/>
      </c>
      <c r="U28" s="42" t="str">
        <v/>
      </c>
      <c r="AA28" s="42" t="s">
        <v>473</v>
      </c>
      <c r="BA28" s="42" t="s">
        <v>497</v>
      </c>
      <c r="BB28" s="42" t="str">
        <f t="shared" si="2"/>
        <v/>
      </c>
      <c r="BC28" s="45" t="e">
        <f t="shared" si="3"/>
        <v>#VALUE!</v>
      </c>
      <c r="BD28" s="45" t="e">
        <f t="shared" si="4"/>
        <v>#VALUE!</v>
      </c>
      <c r="BE28" s="42" t="str">
        <f t="shared" si="5"/>
        <v/>
      </c>
      <c r="BF28" s="42" t="str">
        <f t="shared" si="5"/>
        <v/>
      </c>
      <c r="BG28" s="42" t="str">
        <f t="shared" si="5"/>
        <v/>
      </c>
      <c r="BH28" s="42" t="str">
        <f t="shared" si="5"/>
        <v/>
      </c>
      <c r="BI28" s="42" t="str">
        <f t="shared" si="5"/>
        <v/>
      </c>
      <c r="BJ28" s="42" t="str">
        <f t="shared" si="5"/>
        <v/>
      </c>
      <c r="BK28" s="42" t="str">
        <f t="shared" si="5"/>
        <v/>
      </c>
      <c r="BL28" s="42" t="str">
        <f t="shared" si="5"/>
        <v/>
      </c>
      <c r="BM28" s="42" t="str">
        <f t="shared" si="5"/>
        <v/>
      </c>
      <c r="BN28" s="42" t="str">
        <f t="shared" si="12"/>
        <v/>
      </c>
      <c r="BO28" s="42" t="str">
        <f t="shared" si="12"/>
        <v/>
      </c>
      <c r="BP28" s="42" t="str">
        <f t="shared" si="12"/>
        <v/>
      </c>
      <c r="BQ28" s="42" t="str">
        <f t="shared" si="12"/>
        <v/>
      </c>
      <c r="BR28" s="42" t="str">
        <f t="shared" si="12"/>
        <v/>
      </c>
      <c r="BS28" s="42" t="str">
        <f t="shared" si="12"/>
        <v/>
      </c>
      <c r="BT28" s="42" t="str">
        <f t="shared" si="12"/>
        <v/>
      </c>
      <c r="BU28" s="42" t="str">
        <f t="shared" si="12"/>
        <v/>
      </c>
      <c r="BV28" s="42" t="str">
        <f t="shared" si="12"/>
        <v/>
      </c>
      <c r="BW28" s="42" t="str">
        <f t="shared" si="12"/>
        <v/>
      </c>
      <c r="BX28" s="42" t="str">
        <f t="shared" si="12"/>
        <v/>
      </c>
      <c r="BY28" s="42" t="str">
        <f t="shared" si="6"/>
        <v/>
      </c>
      <c r="BZ28" s="42" t="s">
        <v>497</v>
      </c>
      <c r="CA28" s="42" t="str">
        <f t="shared" ca="1" si="7"/>
        <v/>
      </c>
      <c r="CB28" s="42" t="str">
        <f ca="1">IF(CA28="","",IF(CA28&lt;4,"LT"&amp;CA28,"LI"&amp;CA28-3)&amp;" - "&amp;INDEX('Linee Intervento'!$E$9:$E$33,Riferimenti!CA28))</f>
        <v/>
      </c>
      <c r="CC28" s="42" t="str">
        <f t="shared" ca="1" si="8"/>
        <v/>
      </c>
      <c r="CD28" s="42" t="str">
        <f t="shared" ca="1" si="9"/>
        <v/>
      </c>
      <c r="CE28" s="42" t="str">
        <f t="shared" ca="1" si="10"/>
        <v/>
      </c>
      <c r="CN28" s="42" t="s">
        <v>1114</v>
      </c>
      <c r="CO28" s="42">
        <v>63</v>
      </c>
    </row>
    <row r="29" spans="1:93" x14ac:dyDescent="0.2">
      <c r="D29" s="42">
        <f t="shared" si="11"/>
        <v>3</v>
      </c>
      <c r="E29" s="42" t="str">
        <f t="shared" si="1"/>
        <v>A3</v>
      </c>
      <c r="G29" s="42" t="str">
        <f t="array" ref="G29:U29" ca="1">IF(TRANSPOSE('A3'!E$193:E$207)="","",TRANSPOSE('A3'!E$193:E$207))</f>
        <v/>
      </c>
      <c r="H29" s="42" t="str">
        <v/>
      </c>
      <c r="I29" s="42" t="str">
        <v/>
      </c>
      <c r="J29" s="42" t="str">
        <v/>
      </c>
      <c r="K29" s="42" t="str">
        <f ca="1"/>
        <v/>
      </c>
      <c r="L29" s="42" t="str">
        <v/>
      </c>
      <c r="M29" s="42" t="str">
        <v/>
      </c>
      <c r="N29" s="42" t="str">
        <v/>
      </c>
      <c r="O29" s="42" t="str">
        <v/>
      </c>
      <c r="P29" s="42" t="str">
        <v/>
      </c>
      <c r="Q29" s="42" t="str">
        <v/>
      </c>
      <c r="R29" s="42" t="str">
        <v/>
      </c>
      <c r="S29" s="42" t="str">
        <v/>
      </c>
      <c r="T29" s="42" t="str">
        <v/>
      </c>
      <c r="U29" s="42" t="str">
        <v/>
      </c>
      <c r="AA29" s="42" t="s">
        <v>473</v>
      </c>
      <c r="BA29" s="42" t="s">
        <v>498</v>
      </c>
      <c r="BB29" s="42" t="str">
        <f t="shared" si="2"/>
        <v/>
      </c>
      <c r="BC29" s="45" t="e">
        <f t="shared" si="3"/>
        <v>#VALUE!</v>
      </c>
      <c r="BD29" s="45" t="e">
        <f t="shared" si="4"/>
        <v>#VALUE!</v>
      </c>
      <c r="BE29" s="42" t="str">
        <f t="shared" si="5"/>
        <v/>
      </c>
      <c r="BF29" s="42" t="str">
        <f t="shared" si="5"/>
        <v/>
      </c>
      <c r="BG29" s="42" t="str">
        <f t="shared" si="5"/>
        <v/>
      </c>
      <c r="BH29" s="42" t="str">
        <f t="shared" si="5"/>
        <v/>
      </c>
      <c r="BI29" s="42" t="str">
        <f t="shared" si="5"/>
        <v/>
      </c>
      <c r="BJ29" s="42" t="str">
        <f t="shared" si="5"/>
        <v/>
      </c>
      <c r="BK29" s="42" t="str">
        <f t="shared" si="5"/>
        <v/>
      </c>
      <c r="BL29" s="42" t="str">
        <f t="shared" si="5"/>
        <v/>
      </c>
      <c r="BM29" s="42" t="str">
        <f t="shared" si="5"/>
        <v/>
      </c>
      <c r="BN29" s="42" t="str">
        <f t="shared" si="12"/>
        <v/>
      </c>
      <c r="BO29" s="42" t="str">
        <f t="shared" si="12"/>
        <v/>
      </c>
      <c r="BP29" s="42" t="str">
        <f t="shared" si="12"/>
        <v/>
      </c>
      <c r="BQ29" s="42" t="str">
        <f t="shared" si="12"/>
        <v/>
      </c>
      <c r="BR29" s="42" t="str">
        <f t="shared" si="12"/>
        <v/>
      </c>
      <c r="BS29" s="42" t="str">
        <f t="shared" si="12"/>
        <v/>
      </c>
      <c r="BT29" s="42" t="str">
        <f t="shared" si="12"/>
        <v/>
      </c>
      <c r="BU29" s="42" t="str">
        <f t="shared" si="12"/>
        <v/>
      </c>
      <c r="BV29" s="42" t="str">
        <f t="shared" si="12"/>
        <v/>
      </c>
      <c r="BW29" s="42" t="str">
        <f t="shared" si="12"/>
        <v/>
      </c>
      <c r="BX29" s="42" t="str">
        <f t="shared" si="12"/>
        <v/>
      </c>
      <c r="BY29" s="42" t="str">
        <f t="shared" si="6"/>
        <v/>
      </c>
      <c r="BZ29" s="42" t="s">
        <v>498</v>
      </c>
      <c r="CA29" s="42" t="str">
        <f t="shared" ca="1" si="7"/>
        <v/>
      </c>
      <c r="CB29" s="42" t="str">
        <f ca="1">IF(CA29="","",IF(CA29&lt;4,"LT"&amp;CA29,"LI"&amp;CA29-3)&amp;" - "&amp;INDEX('Linee Intervento'!$E$9:$E$33,Riferimenti!CA29))</f>
        <v/>
      </c>
      <c r="CC29" s="42" t="str">
        <f t="shared" ca="1" si="8"/>
        <v/>
      </c>
      <c r="CD29" s="42" t="str">
        <f t="shared" ca="1" si="9"/>
        <v/>
      </c>
      <c r="CE29" s="42" t="str">
        <f t="shared" ca="1" si="10"/>
        <v/>
      </c>
      <c r="CN29" s="42" t="s">
        <v>1115</v>
      </c>
      <c r="CO29" s="42">
        <v>63</v>
      </c>
    </row>
    <row r="30" spans="1:93" x14ac:dyDescent="0.2">
      <c r="D30" s="42">
        <f t="shared" si="11"/>
        <v>3</v>
      </c>
      <c r="E30" s="42" t="str">
        <f t="shared" si="1"/>
        <v>A3</v>
      </c>
      <c r="G30" s="42" t="str">
        <f t="array" ref="G30:U30" ca="1">IF(TRANSPOSE('A3'!H$193:H$207)="","",TRANSPOSE('A3'!H$193:H$207))</f>
        <v/>
      </c>
      <c r="H30" s="42" t="str">
        <v/>
      </c>
      <c r="I30" s="42" t="str">
        <v/>
      </c>
      <c r="J30" s="42" t="str">
        <v/>
      </c>
      <c r="K30" s="42" t="str">
        <f ca="1"/>
        <v/>
      </c>
      <c r="L30" s="42" t="str">
        <v/>
      </c>
      <c r="M30" s="42" t="str">
        <v/>
      </c>
      <c r="N30" s="42" t="str">
        <v/>
      </c>
      <c r="O30" s="42" t="str">
        <v/>
      </c>
      <c r="P30" s="42" t="str">
        <v/>
      </c>
      <c r="Q30" s="42" t="str">
        <v/>
      </c>
      <c r="R30" s="42" t="str">
        <v/>
      </c>
      <c r="S30" s="42" t="str">
        <v/>
      </c>
      <c r="T30" s="42" t="str">
        <v/>
      </c>
      <c r="U30" s="42" t="str">
        <v/>
      </c>
      <c r="AA30" s="42" t="s">
        <v>473</v>
      </c>
      <c r="BA30" s="42" t="s">
        <v>499</v>
      </c>
      <c r="BB30" s="42" t="str">
        <f t="shared" si="2"/>
        <v/>
      </c>
      <c r="BC30" s="45" t="e">
        <f t="shared" si="3"/>
        <v>#VALUE!</v>
      </c>
      <c r="BD30" s="45" t="e">
        <f t="shared" si="4"/>
        <v>#VALUE!</v>
      </c>
      <c r="BE30" s="42" t="str">
        <f t="shared" si="5"/>
        <v/>
      </c>
      <c r="BF30" s="42" t="str">
        <f t="shared" si="5"/>
        <v/>
      </c>
      <c r="BG30" s="42" t="str">
        <f t="shared" si="5"/>
        <v/>
      </c>
      <c r="BH30" s="42" t="str">
        <f t="shared" si="5"/>
        <v/>
      </c>
      <c r="BI30" s="42" t="str">
        <f t="shared" si="5"/>
        <v/>
      </c>
      <c r="BJ30" s="42" t="str">
        <f t="shared" si="5"/>
        <v/>
      </c>
      <c r="BK30" s="42" t="str">
        <f t="shared" si="5"/>
        <v/>
      </c>
      <c r="BL30" s="42" t="str">
        <f t="shared" si="5"/>
        <v/>
      </c>
      <c r="BM30" s="42" t="str">
        <f t="shared" si="5"/>
        <v/>
      </c>
      <c r="BN30" s="42" t="str">
        <f t="shared" si="12"/>
        <v/>
      </c>
      <c r="BO30" s="42" t="str">
        <f t="shared" si="12"/>
        <v/>
      </c>
      <c r="BP30" s="42" t="str">
        <f t="shared" si="12"/>
        <v/>
      </c>
      <c r="BQ30" s="42" t="str">
        <f t="shared" si="12"/>
        <v/>
      </c>
      <c r="BR30" s="42" t="str">
        <f t="shared" si="12"/>
        <v/>
      </c>
      <c r="BS30" s="42" t="str">
        <f t="shared" si="12"/>
        <v/>
      </c>
      <c r="BT30" s="42" t="str">
        <f t="shared" si="12"/>
        <v/>
      </c>
      <c r="BU30" s="42" t="str">
        <f t="shared" si="12"/>
        <v/>
      </c>
      <c r="BV30" s="42" t="str">
        <f t="shared" si="12"/>
        <v/>
      </c>
      <c r="BW30" s="42" t="str">
        <f t="shared" si="12"/>
        <v/>
      </c>
      <c r="BX30" s="42" t="str">
        <f t="shared" si="12"/>
        <v/>
      </c>
      <c r="BY30" s="42" t="str">
        <f t="shared" si="6"/>
        <v/>
      </c>
      <c r="BZ30" s="42" t="s">
        <v>499</v>
      </c>
      <c r="CA30" s="42" t="str">
        <f t="shared" ca="1" si="7"/>
        <v/>
      </c>
      <c r="CB30" s="42" t="str">
        <f ca="1">IF(CA30="","",IF(CA30&lt;4,"LT"&amp;CA30,"LI"&amp;CA30-3)&amp;" - "&amp;INDEX('Linee Intervento'!$E$9:$E$33,Riferimenti!CA30))</f>
        <v/>
      </c>
      <c r="CC30" s="42" t="str">
        <f t="shared" ca="1" si="8"/>
        <v/>
      </c>
      <c r="CD30" s="42" t="str">
        <f t="shared" ca="1" si="9"/>
        <v/>
      </c>
      <c r="CE30" s="42" t="str">
        <f t="shared" ca="1" si="10"/>
        <v/>
      </c>
      <c r="CN30" s="42" t="s">
        <v>1116</v>
      </c>
      <c r="CO30" s="42">
        <v>63</v>
      </c>
    </row>
    <row r="31" spans="1:93" x14ac:dyDescent="0.2">
      <c r="D31" s="42">
        <f t="shared" si="11"/>
        <v>3</v>
      </c>
      <c r="E31" s="42" t="str">
        <f t="shared" si="1"/>
        <v>A3</v>
      </c>
      <c r="G31" s="42" t="str">
        <f t="array" ref="G31:U31" ca="1">IF(TRANSPOSE('A3'!K$193:K$207)="","",TRANSPOSE('A3'!K$193:K$207))</f>
        <v/>
      </c>
      <c r="H31" s="42" t="str">
        <v/>
      </c>
      <c r="I31" s="42" t="str">
        <v/>
      </c>
      <c r="J31" s="42" t="str">
        <v/>
      </c>
      <c r="K31" s="42" t="str">
        <f ca="1"/>
        <v/>
      </c>
      <c r="L31" s="42" t="str">
        <v/>
      </c>
      <c r="M31" s="42" t="str">
        <v/>
      </c>
      <c r="N31" s="42" t="str">
        <v/>
      </c>
      <c r="O31" s="42" t="str">
        <v/>
      </c>
      <c r="P31" s="42" t="str">
        <v/>
      </c>
      <c r="Q31" s="42" t="str">
        <v/>
      </c>
      <c r="R31" s="42" t="str">
        <v/>
      </c>
      <c r="S31" s="42" t="str">
        <v/>
      </c>
      <c r="T31" s="42" t="str">
        <v/>
      </c>
      <c r="U31" s="42" t="str">
        <v/>
      </c>
      <c r="AA31" s="42" t="s">
        <v>473</v>
      </c>
      <c r="BA31" s="42" t="s">
        <v>500</v>
      </c>
      <c r="BB31" s="42" t="str">
        <f t="shared" si="2"/>
        <v/>
      </c>
      <c r="BC31" s="45" t="e">
        <f t="shared" si="3"/>
        <v>#VALUE!</v>
      </c>
      <c r="BD31" s="45" t="e">
        <f t="shared" si="4"/>
        <v>#VALUE!</v>
      </c>
      <c r="BE31" s="42" t="str">
        <f t="shared" si="5"/>
        <v/>
      </c>
      <c r="BF31" s="42" t="str">
        <f t="shared" si="5"/>
        <v/>
      </c>
      <c r="BG31" s="42" t="str">
        <f t="shared" si="5"/>
        <v/>
      </c>
      <c r="BH31" s="42" t="str">
        <f t="shared" si="5"/>
        <v/>
      </c>
      <c r="BI31" s="42" t="str">
        <f t="shared" si="5"/>
        <v/>
      </c>
      <c r="BJ31" s="42" t="str">
        <f t="shared" si="5"/>
        <v/>
      </c>
      <c r="BK31" s="42" t="str">
        <f t="shared" si="5"/>
        <v/>
      </c>
      <c r="BL31" s="42" t="str">
        <f t="shared" si="5"/>
        <v/>
      </c>
      <c r="BM31" s="42" t="str">
        <f t="shared" si="5"/>
        <v/>
      </c>
      <c r="BN31" s="42" t="str">
        <f t="shared" si="12"/>
        <v/>
      </c>
      <c r="BO31" s="42" t="str">
        <f t="shared" si="12"/>
        <v/>
      </c>
      <c r="BP31" s="42" t="str">
        <f t="shared" si="12"/>
        <v/>
      </c>
      <c r="BQ31" s="42" t="str">
        <f t="shared" si="12"/>
        <v/>
      </c>
      <c r="BR31" s="42" t="str">
        <f t="shared" si="12"/>
        <v/>
      </c>
      <c r="BS31" s="42" t="str">
        <f t="shared" si="12"/>
        <v/>
      </c>
      <c r="BT31" s="42" t="str">
        <f t="shared" si="12"/>
        <v/>
      </c>
      <c r="BU31" s="42" t="str">
        <f t="shared" si="12"/>
        <v/>
      </c>
      <c r="BV31" s="42" t="str">
        <f t="shared" si="12"/>
        <v/>
      </c>
      <c r="BW31" s="42" t="str">
        <f t="shared" si="12"/>
        <v/>
      </c>
      <c r="BX31" s="42" t="str">
        <f t="shared" si="12"/>
        <v/>
      </c>
      <c r="BY31" s="42" t="str">
        <f t="shared" si="6"/>
        <v/>
      </c>
      <c r="BZ31" s="42" t="s">
        <v>500</v>
      </c>
      <c r="CA31" s="42" t="str">
        <f t="shared" ca="1" si="7"/>
        <v/>
      </c>
      <c r="CB31" s="42" t="str">
        <f ca="1">IF(CA31="","",IF(CA31&lt;4,"LT"&amp;CA31,"LI"&amp;CA31-3)&amp;" - "&amp;INDEX('Linee Intervento'!$E$9:$E$33,Riferimenti!CA31))</f>
        <v/>
      </c>
      <c r="CC31" s="42" t="str">
        <f t="shared" ca="1" si="8"/>
        <v/>
      </c>
      <c r="CD31" s="42" t="str">
        <f t="shared" ca="1" si="9"/>
        <v/>
      </c>
      <c r="CE31" s="42" t="str">
        <f t="shared" ca="1" si="10"/>
        <v/>
      </c>
      <c r="CN31" s="42" t="s">
        <v>1117</v>
      </c>
      <c r="CO31" s="42">
        <v>63</v>
      </c>
    </row>
    <row r="32" spans="1:93" x14ac:dyDescent="0.2">
      <c r="D32" s="42">
        <f t="shared" si="11"/>
        <v>3</v>
      </c>
      <c r="E32" s="42" t="str">
        <f t="shared" si="1"/>
        <v>A3</v>
      </c>
      <c r="G32" s="42" t="str">
        <f t="array" ref="G32:U32" ca="1">IF(TRANSPOSE('A3'!E$214:E$228)="","",TRANSPOSE('A3'!E$214:E$228))</f>
        <v/>
      </c>
      <c r="H32" s="42" t="str">
        <v/>
      </c>
      <c r="I32" s="42" t="str">
        <v/>
      </c>
      <c r="J32" s="42" t="str">
        <v/>
      </c>
      <c r="K32" s="42" t="str">
        <f ca="1"/>
        <v/>
      </c>
      <c r="L32" s="42" t="str">
        <v/>
      </c>
      <c r="M32" s="42" t="str">
        <v/>
      </c>
      <c r="N32" s="42" t="str">
        <v/>
      </c>
      <c r="O32" s="42" t="str">
        <v/>
      </c>
      <c r="P32" s="42" t="str">
        <v/>
      </c>
      <c r="Q32" s="42" t="str">
        <v/>
      </c>
      <c r="R32" s="42" t="str">
        <v/>
      </c>
      <c r="S32" s="42" t="str">
        <v/>
      </c>
      <c r="T32" s="42" t="str">
        <v/>
      </c>
      <c r="U32" s="42" t="str">
        <v/>
      </c>
      <c r="AA32" s="42" t="s">
        <v>473</v>
      </c>
      <c r="BA32" s="42" t="s">
        <v>501</v>
      </c>
      <c r="BB32" s="42" t="str">
        <f t="shared" si="2"/>
        <v/>
      </c>
      <c r="BC32" s="45" t="e">
        <f t="shared" si="3"/>
        <v>#VALUE!</v>
      </c>
      <c r="BD32" s="45" t="e">
        <f t="shared" si="4"/>
        <v>#VALUE!</v>
      </c>
      <c r="BE32" s="42" t="str">
        <f t="shared" si="5"/>
        <v/>
      </c>
      <c r="BF32" s="42" t="str">
        <f t="shared" si="5"/>
        <v/>
      </c>
      <c r="BG32" s="42" t="str">
        <f t="shared" si="5"/>
        <v/>
      </c>
      <c r="BH32" s="42" t="str">
        <f t="shared" si="5"/>
        <v/>
      </c>
      <c r="BI32" s="42" t="str">
        <f t="shared" si="5"/>
        <v/>
      </c>
      <c r="BJ32" s="42" t="str">
        <f t="shared" si="5"/>
        <v/>
      </c>
      <c r="BK32" s="42" t="str">
        <f t="shared" si="5"/>
        <v/>
      </c>
      <c r="BL32" s="42" t="str">
        <f t="shared" si="5"/>
        <v/>
      </c>
      <c r="BM32" s="42" t="str">
        <f t="shared" si="5"/>
        <v/>
      </c>
      <c r="BN32" s="42" t="str">
        <f t="shared" si="12"/>
        <v/>
      </c>
      <c r="BO32" s="42" t="str">
        <f t="shared" si="12"/>
        <v/>
      </c>
      <c r="BP32" s="42" t="str">
        <f t="shared" si="12"/>
        <v/>
      </c>
      <c r="BQ32" s="42" t="str">
        <f t="shared" si="12"/>
        <v/>
      </c>
      <c r="BR32" s="42" t="str">
        <f t="shared" si="12"/>
        <v/>
      </c>
      <c r="BS32" s="42" t="str">
        <f t="shared" si="12"/>
        <v/>
      </c>
      <c r="BT32" s="42" t="str">
        <f t="shared" si="12"/>
        <v/>
      </c>
      <c r="BU32" s="42" t="str">
        <f t="shared" si="12"/>
        <v/>
      </c>
      <c r="BV32" s="42" t="str">
        <f t="shared" si="12"/>
        <v/>
      </c>
      <c r="BW32" s="42" t="str">
        <f t="shared" si="12"/>
        <v/>
      </c>
      <c r="BX32" s="42" t="str">
        <f t="shared" si="12"/>
        <v/>
      </c>
      <c r="BY32" s="42" t="str">
        <f t="shared" si="6"/>
        <v/>
      </c>
      <c r="BZ32" s="42" t="s">
        <v>501</v>
      </c>
      <c r="CA32" s="42" t="str">
        <f t="shared" ca="1" si="7"/>
        <v/>
      </c>
      <c r="CB32" s="42" t="str">
        <f ca="1">IF(CA32="","",IF(CA32&lt;4,"LT"&amp;CA32,"LI"&amp;CA32-3)&amp;" - "&amp;INDEX('Linee Intervento'!$E$9:$E$33,Riferimenti!CA32))</f>
        <v/>
      </c>
      <c r="CC32" s="42" t="str">
        <f t="shared" ca="1" si="8"/>
        <v/>
      </c>
      <c r="CD32" s="42" t="str">
        <f t="shared" ca="1" si="9"/>
        <v/>
      </c>
      <c r="CE32" s="42" t="str">
        <f t="shared" ca="1" si="10"/>
        <v/>
      </c>
      <c r="CN32" s="42" t="s">
        <v>1118</v>
      </c>
      <c r="CO32" s="42">
        <v>63</v>
      </c>
    </row>
    <row r="33" spans="4:93" x14ac:dyDescent="0.2">
      <c r="D33" s="42">
        <f t="shared" si="11"/>
        <v>3</v>
      </c>
      <c r="E33" s="42" t="str">
        <f t="shared" si="1"/>
        <v>A3</v>
      </c>
      <c r="G33" s="42" t="str">
        <f t="array" ref="G33:U33" ca="1">IF(TRANSPOSE('A3'!H$214:H$228)="","",TRANSPOSE('A3'!H$214:H$228))</f>
        <v/>
      </c>
      <c r="H33" s="42" t="str">
        <v/>
      </c>
      <c r="I33" s="42" t="str">
        <v/>
      </c>
      <c r="J33" s="42" t="str">
        <v/>
      </c>
      <c r="K33" s="42" t="str">
        <f ca="1"/>
        <v/>
      </c>
      <c r="L33" s="42" t="str">
        <v/>
      </c>
      <c r="M33" s="42" t="str">
        <v/>
      </c>
      <c r="N33" s="42" t="str">
        <v/>
      </c>
      <c r="O33" s="42" t="str">
        <v/>
      </c>
      <c r="P33" s="42" t="str">
        <v/>
      </c>
      <c r="Q33" s="42" t="str">
        <v/>
      </c>
      <c r="R33" s="42" t="str">
        <v/>
      </c>
      <c r="S33" s="42" t="str">
        <v/>
      </c>
      <c r="T33" s="42" t="str">
        <v/>
      </c>
      <c r="U33" s="42" t="str">
        <v/>
      </c>
      <c r="AA33" s="42" t="s">
        <v>473</v>
      </c>
      <c r="BA33" s="42" t="s">
        <v>502</v>
      </c>
      <c r="BB33" s="42" t="str">
        <f t="shared" si="2"/>
        <v/>
      </c>
      <c r="BC33" s="45" t="e">
        <f t="shared" si="3"/>
        <v>#VALUE!</v>
      </c>
      <c r="BD33" s="45" t="e">
        <f t="shared" si="4"/>
        <v>#VALUE!</v>
      </c>
      <c r="BE33" s="42" t="str">
        <f t="shared" si="5"/>
        <v/>
      </c>
      <c r="BF33" s="42" t="str">
        <f t="shared" si="5"/>
        <v/>
      </c>
      <c r="BG33" s="42" t="str">
        <f t="shared" si="5"/>
        <v/>
      </c>
      <c r="BH33" s="42" t="str">
        <f t="shared" si="5"/>
        <v/>
      </c>
      <c r="BI33" s="42" t="str">
        <f t="shared" si="5"/>
        <v/>
      </c>
      <c r="BJ33" s="42" t="str">
        <f t="shared" si="5"/>
        <v/>
      </c>
      <c r="BK33" s="42" t="str">
        <f t="shared" si="5"/>
        <v/>
      </c>
      <c r="BL33" s="42" t="str">
        <f t="shared" si="5"/>
        <v/>
      </c>
      <c r="BM33" s="42" t="str">
        <f t="shared" si="5"/>
        <v/>
      </c>
      <c r="BN33" s="42" t="str">
        <f t="shared" si="12"/>
        <v/>
      </c>
      <c r="BO33" s="42" t="str">
        <f t="shared" si="12"/>
        <v/>
      </c>
      <c r="BP33" s="42" t="str">
        <f t="shared" si="12"/>
        <v/>
      </c>
      <c r="BQ33" s="42" t="str">
        <f t="shared" si="12"/>
        <v/>
      </c>
      <c r="BR33" s="42" t="str">
        <f t="shared" si="12"/>
        <v/>
      </c>
      <c r="BS33" s="42" t="str">
        <f t="shared" si="12"/>
        <v/>
      </c>
      <c r="BT33" s="42" t="str">
        <f t="shared" si="12"/>
        <v/>
      </c>
      <c r="BU33" s="42" t="str">
        <f t="shared" si="12"/>
        <v/>
      </c>
      <c r="BV33" s="42" t="str">
        <f t="shared" si="12"/>
        <v/>
      </c>
      <c r="BW33" s="42" t="str">
        <f t="shared" si="12"/>
        <v/>
      </c>
      <c r="BX33" s="42" t="str">
        <f t="shared" si="12"/>
        <v/>
      </c>
      <c r="BY33" s="42" t="str">
        <f t="shared" si="6"/>
        <v/>
      </c>
      <c r="BZ33" s="42" t="s">
        <v>502</v>
      </c>
      <c r="CA33" s="42" t="str">
        <f t="shared" ca="1" si="7"/>
        <v/>
      </c>
      <c r="CB33" s="42" t="str">
        <f ca="1">IF(CA33="","",IF(CA33&lt;4,"LT"&amp;CA33,"LI"&amp;CA33-3)&amp;" - "&amp;INDEX('Linee Intervento'!$E$9:$E$33,Riferimenti!CA33))</f>
        <v/>
      </c>
      <c r="CC33" s="42" t="str">
        <f t="shared" ca="1" si="8"/>
        <v/>
      </c>
      <c r="CD33" s="42" t="str">
        <f t="shared" ca="1" si="9"/>
        <v/>
      </c>
      <c r="CE33" s="42" t="str">
        <f t="shared" ca="1" si="10"/>
        <v/>
      </c>
      <c r="CN33" s="42" t="s">
        <v>1119</v>
      </c>
      <c r="CO33" s="42">
        <v>63</v>
      </c>
    </row>
    <row r="34" spans="4:93" x14ac:dyDescent="0.2">
      <c r="D34" s="42">
        <f t="shared" si="11"/>
        <v>3</v>
      </c>
      <c r="E34" s="42" t="str">
        <f t="shared" si="1"/>
        <v>A3</v>
      </c>
      <c r="G34" s="42" t="str">
        <f t="array" ref="G34:U34" ca="1">IF(TRANSPOSE('A3'!K$214:K$228)="","",TRANSPOSE('A3'!K$214:K$228))</f>
        <v/>
      </c>
      <c r="H34" s="42" t="str">
        <v/>
      </c>
      <c r="I34" s="42" t="str">
        <v/>
      </c>
      <c r="J34" s="42" t="str">
        <v/>
      </c>
      <c r="K34" s="42" t="str">
        <f ca="1"/>
        <v/>
      </c>
      <c r="L34" s="42" t="str">
        <v/>
      </c>
      <c r="M34" s="42" t="str">
        <v/>
      </c>
      <c r="N34" s="42" t="str">
        <v/>
      </c>
      <c r="O34" s="42" t="str">
        <v/>
      </c>
      <c r="P34" s="42" t="str">
        <v/>
      </c>
      <c r="Q34" s="42" t="str">
        <v/>
      </c>
      <c r="R34" s="42" t="str">
        <v/>
      </c>
      <c r="S34" s="42" t="str">
        <v/>
      </c>
      <c r="T34" s="42" t="str">
        <v/>
      </c>
      <c r="U34" s="42" t="str">
        <v/>
      </c>
      <c r="AA34" s="42" t="s">
        <v>473</v>
      </c>
      <c r="BA34" s="42" t="s">
        <v>503</v>
      </c>
      <c r="BB34" s="42" t="str">
        <f t="shared" si="2"/>
        <v/>
      </c>
      <c r="BC34" s="45" t="e">
        <f t="shared" si="3"/>
        <v>#VALUE!</v>
      </c>
      <c r="BD34" s="45" t="e">
        <f t="shared" si="4"/>
        <v>#VALUE!</v>
      </c>
      <c r="BE34" s="42" t="str">
        <f t="shared" si="5"/>
        <v/>
      </c>
      <c r="BF34" s="42" t="str">
        <f t="shared" si="5"/>
        <v/>
      </c>
      <c r="BG34" s="42" t="str">
        <f t="shared" si="5"/>
        <v/>
      </c>
      <c r="BH34" s="42" t="str">
        <f t="shared" si="5"/>
        <v/>
      </c>
      <c r="BI34" s="42" t="str">
        <f t="shared" si="5"/>
        <v/>
      </c>
      <c r="BJ34" s="42" t="str">
        <f t="shared" si="5"/>
        <v/>
      </c>
      <c r="BK34" s="42" t="str">
        <f t="shared" si="5"/>
        <v/>
      </c>
      <c r="BL34" s="42" t="str">
        <f t="shared" si="5"/>
        <v/>
      </c>
      <c r="BM34" s="42" t="str">
        <f t="shared" si="5"/>
        <v/>
      </c>
      <c r="BN34" s="42" t="str">
        <f t="shared" si="12"/>
        <v/>
      </c>
      <c r="BO34" s="42" t="str">
        <f t="shared" si="12"/>
        <v/>
      </c>
      <c r="BP34" s="42" t="str">
        <f t="shared" si="12"/>
        <v/>
      </c>
      <c r="BQ34" s="42" t="str">
        <f t="shared" si="12"/>
        <v/>
      </c>
      <c r="BR34" s="42" t="str">
        <f t="shared" si="12"/>
        <v/>
      </c>
      <c r="BS34" s="42" t="str">
        <f t="shared" si="12"/>
        <v/>
      </c>
      <c r="BT34" s="42" t="str">
        <f t="shared" si="12"/>
        <v/>
      </c>
      <c r="BU34" s="42" t="str">
        <f t="shared" si="12"/>
        <v/>
      </c>
      <c r="BV34" s="42" t="str">
        <f t="shared" si="12"/>
        <v/>
      </c>
      <c r="BW34" s="42" t="str">
        <f t="shared" si="12"/>
        <v/>
      </c>
      <c r="BX34" s="42" t="str">
        <f t="shared" si="12"/>
        <v/>
      </c>
      <c r="BY34" s="42" t="str">
        <f t="shared" si="6"/>
        <v/>
      </c>
      <c r="BZ34" s="42" t="s">
        <v>503</v>
      </c>
      <c r="CA34" s="42" t="str">
        <f t="shared" ca="1" si="7"/>
        <v/>
      </c>
      <c r="CB34" s="42" t="str">
        <f ca="1">IF(CA34="","",IF(CA34&lt;4,"LT"&amp;CA34,"LI"&amp;CA34-3)&amp;" - "&amp;INDEX('Linee Intervento'!$E$9:$E$33,Riferimenti!CA34))</f>
        <v/>
      </c>
      <c r="CC34" s="42" t="str">
        <f t="shared" ca="1" si="8"/>
        <v/>
      </c>
      <c r="CD34" s="42" t="str">
        <f t="shared" ca="1" si="9"/>
        <v/>
      </c>
      <c r="CE34" s="42" t="str">
        <f t="shared" ca="1" si="10"/>
        <v/>
      </c>
      <c r="CN34" s="42" t="s">
        <v>1120</v>
      </c>
      <c r="CO34" s="42">
        <v>63</v>
      </c>
    </row>
    <row r="35" spans="4:93" x14ac:dyDescent="0.2">
      <c r="D35" s="42">
        <f t="shared" si="11"/>
        <v>3</v>
      </c>
      <c r="E35" s="42" t="str">
        <f t="shared" si="1"/>
        <v>A3</v>
      </c>
      <c r="G35" s="42" t="str">
        <f t="array" ref="G35:U35" ca="1">IF(TRANSPOSE('A3'!E$235:E$249)="","",TRANSPOSE('A3'!E$235:E$249))</f>
        <v/>
      </c>
      <c r="H35" s="42" t="str">
        <v/>
      </c>
      <c r="I35" s="42" t="str">
        <v/>
      </c>
      <c r="J35" s="42" t="str">
        <v/>
      </c>
      <c r="K35" s="42" t="str">
        <f ca="1"/>
        <v/>
      </c>
      <c r="L35" s="42" t="str">
        <v/>
      </c>
      <c r="M35" s="42" t="str">
        <v/>
      </c>
      <c r="N35" s="42" t="str">
        <v/>
      </c>
      <c r="O35" s="42" t="str">
        <v/>
      </c>
      <c r="P35" s="42" t="str">
        <v/>
      </c>
      <c r="Q35" s="42" t="str">
        <v/>
      </c>
      <c r="R35" s="42" t="str">
        <v/>
      </c>
      <c r="S35" s="42" t="str">
        <v/>
      </c>
      <c r="T35" s="42" t="str">
        <v/>
      </c>
      <c r="U35" s="42" t="str">
        <v/>
      </c>
      <c r="AA35" s="42" t="s">
        <v>473</v>
      </c>
      <c r="BA35" s="42" t="s">
        <v>504</v>
      </c>
      <c r="BB35" s="42" t="str">
        <f t="shared" si="2"/>
        <v/>
      </c>
      <c r="BC35" s="45" t="e">
        <f t="shared" si="3"/>
        <v>#VALUE!</v>
      </c>
      <c r="BD35" s="45" t="e">
        <f t="shared" si="4"/>
        <v>#VALUE!</v>
      </c>
      <c r="BE35" s="42" t="str">
        <f t="shared" si="5"/>
        <v/>
      </c>
      <c r="BF35" s="42" t="str">
        <f t="shared" si="5"/>
        <v/>
      </c>
      <c r="BG35" s="42" t="str">
        <f t="shared" si="5"/>
        <v/>
      </c>
      <c r="BH35" s="42" t="str">
        <f t="shared" si="5"/>
        <v/>
      </c>
      <c r="BI35" s="42" t="str">
        <f t="shared" si="5"/>
        <v/>
      </c>
      <c r="BJ35" s="42" t="str">
        <f t="shared" si="5"/>
        <v/>
      </c>
      <c r="BK35" s="42" t="str">
        <f t="shared" si="5"/>
        <v/>
      </c>
      <c r="BL35" s="42" t="str">
        <f t="shared" si="5"/>
        <v/>
      </c>
      <c r="BM35" s="42" t="str">
        <f t="shared" si="5"/>
        <v/>
      </c>
      <c r="BN35" s="42" t="str">
        <f t="shared" si="12"/>
        <v/>
      </c>
      <c r="BO35" s="42" t="str">
        <f t="shared" si="12"/>
        <v/>
      </c>
      <c r="BP35" s="42" t="str">
        <f t="shared" si="12"/>
        <v/>
      </c>
      <c r="BQ35" s="42" t="str">
        <f t="shared" si="12"/>
        <v/>
      </c>
      <c r="BR35" s="42" t="str">
        <f t="shared" si="12"/>
        <v/>
      </c>
      <c r="BS35" s="42" t="str">
        <f t="shared" si="12"/>
        <v/>
      </c>
      <c r="BT35" s="42" t="str">
        <f t="shared" si="12"/>
        <v/>
      </c>
      <c r="BU35" s="42" t="str">
        <f t="shared" si="12"/>
        <v/>
      </c>
      <c r="BV35" s="42" t="str">
        <f t="shared" si="12"/>
        <v/>
      </c>
      <c r="BW35" s="42" t="str">
        <f t="shared" si="12"/>
        <v/>
      </c>
      <c r="BX35" s="42" t="str">
        <f t="shared" si="12"/>
        <v/>
      </c>
      <c r="BY35" s="42" t="str">
        <f t="shared" si="6"/>
        <v/>
      </c>
      <c r="BZ35" s="42" t="s">
        <v>504</v>
      </c>
      <c r="CA35" s="42" t="str">
        <f t="shared" ca="1" si="7"/>
        <v/>
      </c>
      <c r="CB35" s="42" t="str">
        <f ca="1">IF(CA35="","",IF(CA35&lt;4,"LT"&amp;CA35,"LI"&amp;CA35-3)&amp;" - "&amp;INDEX('Linee Intervento'!$E$9:$E$33,Riferimenti!CA35))</f>
        <v/>
      </c>
      <c r="CC35" s="42" t="str">
        <f t="shared" ca="1" si="8"/>
        <v/>
      </c>
      <c r="CD35" s="42" t="str">
        <f t="shared" ca="1" si="9"/>
        <v/>
      </c>
      <c r="CE35" s="42" t="str">
        <f t="shared" ca="1" si="10"/>
        <v/>
      </c>
      <c r="CN35" s="42" t="s">
        <v>471</v>
      </c>
      <c r="CO35" s="42">
        <v>282</v>
      </c>
    </row>
    <row r="36" spans="4:93" x14ac:dyDescent="0.2">
      <c r="D36" s="42">
        <f t="shared" si="11"/>
        <v>3</v>
      </c>
      <c r="E36" s="42" t="str">
        <f t="shared" si="1"/>
        <v>A3</v>
      </c>
      <c r="G36" s="42" t="str">
        <f t="array" ref="G36:U36" ca="1">IF(TRANSPOSE('A3'!H$235:H$249)="","",TRANSPOSE('A3'!H$235:H$249))</f>
        <v/>
      </c>
      <c r="H36" s="42" t="str">
        <v/>
      </c>
      <c r="I36" s="42" t="str">
        <v/>
      </c>
      <c r="J36" s="42" t="str">
        <v/>
      </c>
      <c r="K36" s="42" t="str">
        <f ca="1"/>
        <v/>
      </c>
      <c r="L36" s="42" t="str">
        <v/>
      </c>
      <c r="M36" s="42" t="str">
        <v/>
      </c>
      <c r="N36" s="42" t="str">
        <v/>
      </c>
      <c r="O36" s="42" t="str">
        <v/>
      </c>
      <c r="P36" s="42" t="str">
        <v/>
      </c>
      <c r="Q36" s="42" t="str">
        <v/>
      </c>
      <c r="R36" s="42" t="str">
        <v/>
      </c>
      <c r="S36" s="42" t="str">
        <v/>
      </c>
      <c r="T36" s="42" t="str">
        <v/>
      </c>
      <c r="U36" s="42" t="str">
        <v/>
      </c>
      <c r="AA36" s="42" t="s">
        <v>473</v>
      </c>
      <c r="BA36" s="42" t="s">
        <v>505</v>
      </c>
      <c r="BB36" s="42" t="str">
        <f t="shared" si="2"/>
        <v/>
      </c>
      <c r="BC36" s="45" t="e">
        <f t="shared" si="3"/>
        <v>#VALUE!</v>
      </c>
      <c r="BD36" s="45" t="e">
        <f t="shared" si="4"/>
        <v>#VALUE!</v>
      </c>
      <c r="BE36" s="42" t="str">
        <f t="shared" si="5"/>
        <v/>
      </c>
      <c r="BF36" s="42" t="str">
        <f t="shared" si="5"/>
        <v/>
      </c>
      <c r="BG36" s="42" t="str">
        <f t="shared" si="5"/>
        <v/>
      </c>
      <c r="BH36" s="42" t="str">
        <f t="shared" si="5"/>
        <v/>
      </c>
      <c r="BI36" s="42" t="str">
        <f t="shared" si="5"/>
        <v/>
      </c>
      <c r="BJ36" s="42" t="str">
        <f t="shared" si="5"/>
        <v/>
      </c>
      <c r="BK36" s="42" t="str">
        <f t="shared" si="5"/>
        <v/>
      </c>
      <c r="BL36" s="42" t="str">
        <f t="shared" si="5"/>
        <v/>
      </c>
      <c r="BM36" s="42" t="str">
        <f t="shared" si="5"/>
        <v/>
      </c>
      <c r="BN36" s="42" t="str">
        <f t="shared" si="12"/>
        <v/>
      </c>
      <c r="BO36" s="42" t="str">
        <f t="shared" si="12"/>
        <v/>
      </c>
      <c r="BP36" s="42" t="str">
        <f t="shared" si="12"/>
        <v/>
      </c>
      <c r="BQ36" s="42" t="str">
        <f t="shared" si="12"/>
        <v/>
      </c>
      <c r="BR36" s="42" t="str">
        <f t="shared" si="12"/>
        <v/>
      </c>
      <c r="BS36" s="42" t="str">
        <f t="shared" si="12"/>
        <v/>
      </c>
      <c r="BT36" s="42" t="str">
        <f t="shared" si="12"/>
        <v/>
      </c>
      <c r="BU36" s="42" t="str">
        <f t="shared" si="12"/>
        <v/>
      </c>
      <c r="BV36" s="42" t="str">
        <f t="shared" si="12"/>
        <v/>
      </c>
      <c r="BW36" s="42" t="str">
        <f t="shared" si="12"/>
        <v/>
      </c>
      <c r="BX36" s="42" t="str">
        <f t="shared" si="12"/>
        <v/>
      </c>
      <c r="BY36" s="42" t="str">
        <f t="shared" si="6"/>
        <v/>
      </c>
      <c r="BZ36" s="42" t="s">
        <v>505</v>
      </c>
      <c r="CA36" s="42" t="str">
        <f t="shared" ca="1" si="7"/>
        <v/>
      </c>
      <c r="CB36" s="42" t="str">
        <f ca="1">IF(CA36="","",IF(CA36&lt;4,"LT"&amp;CA36,"LI"&amp;CA36-3)&amp;" - "&amp;INDEX('Linee Intervento'!$E$9:$E$33,Riferimenti!CA36))</f>
        <v/>
      </c>
      <c r="CC36" s="42" t="str">
        <f t="shared" ca="1" si="8"/>
        <v/>
      </c>
      <c r="CD36" s="42" t="str">
        <f t="shared" ca="1" si="9"/>
        <v/>
      </c>
      <c r="CE36" s="42" t="str">
        <f t="shared" ca="1" si="10"/>
        <v/>
      </c>
      <c r="CN36" s="42" t="s">
        <v>472</v>
      </c>
      <c r="CO36" s="42">
        <v>282</v>
      </c>
    </row>
    <row r="37" spans="4:93" x14ac:dyDescent="0.2">
      <c r="D37" s="42">
        <f t="shared" si="11"/>
        <v>3</v>
      </c>
      <c r="E37" s="42" t="str">
        <f t="shared" si="1"/>
        <v>A3</v>
      </c>
      <c r="G37" s="42" t="str">
        <f t="array" ref="G37:U37" ca="1">IF(TRANSPOSE('A3'!K$235:K$249)="","",TRANSPOSE('A3'!K$235:K$249))</f>
        <v/>
      </c>
      <c r="H37" s="42" t="str">
        <v/>
      </c>
      <c r="I37" s="42" t="str">
        <v/>
      </c>
      <c r="J37" s="42" t="str">
        <v/>
      </c>
      <c r="K37" s="42" t="str">
        <f ca="1"/>
        <v/>
      </c>
      <c r="L37" s="42" t="str">
        <v/>
      </c>
      <c r="M37" s="42" t="str">
        <v/>
      </c>
      <c r="N37" s="42" t="str">
        <v/>
      </c>
      <c r="O37" s="42" t="str">
        <v/>
      </c>
      <c r="P37" s="42" t="str">
        <v/>
      </c>
      <c r="Q37" s="42" t="str">
        <v/>
      </c>
      <c r="R37" s="42" t="str">
        <v/>
      </c>
      <c r="S37" s="42" t="str">
        <v/>
      </c>
      <c r="T37" s="42" t="str">
        <v/>
      </c>
      <c r="U37" s="42" t="str">
        <v/>
      </c>
      <c r="AA37" s="42" t="s">
        <v>473</v>
      </c>
      <c r="BA37" s="42" t="s">
        <v>506</v>
      </c>
      <c r="BB37" s="42" t="str">
        <f t="shared" si="2"/>
        <v/>
      </c>
      <c r="BC37" s="45" t="e">
        <f t="shared" si="3"/>
        <v>#VALUE!</v>
      </c>
      <c r="BD37" s="45" t="e">
        <f t="shared" si="4"/>
        <v>#VALUE!</v>
      </c>
      <c r="BE37" s="42" t="str">
        <f t="shared" si="5"/>
        <v/>
      </c>
      <c r="BF37" s="42" t="str">
        <f t="shared" si="5"/>
        <v/>
      </c>
      <c r="BG37" s="42" t="str">
        <f t="shared" si="5"/>
        <v/>
      </c>
      <c r="BH37" s="42" t="str">
        <f t="shared" si="5"/>
        <v/>
      </c>
      <c r="BI37" s="42" t="str">
        <f t="shared" si="5"/>
        <v/>
      </c>
      <c r="BJ37" s="42" t="str">
        <f t="shared" si="5"/>
        <v/>
      </c>
      <c r="BK37" s="42" t="str">
        <f t="shared" si="5"/>
        <v/>
      </c>
      <c r="BL37" s="42" t="str">
        <f t="shared" si="5"/>
        <v/>
      </c>
      <c r="BM37" s="42" t="str">
        <f t="shared" si="5"/>
        <v/>
      </c>
      <c r="BN37" s="42" t="str">
        <f t="shared" si="12"/>
        <v/>
      </c>
      <c r="BO37" s="42" t="str">
        <f t="shared" si="12"/>
        <v/>
      </c>
      <c r="BP37" s="42" t="str">
        <f t="shared" si="12"/>
        <v/>
      </c>
      <c r="BQ37" s="42" t="str">
        <f t="shared" si="12"/>
        <v/>
      </c>
      <c r="BR37" s="42" t="str">
        <f t="shared" si="12"/>
        <v/>
      </c>
      <c r="BS37" s="42" t="str">
        <f t="shared" si="12"/>
        <v/>
      </c>
      <c r="BT37" s="42" t="str">
        <f t="shared" si="12"/>
        <v/>
      </c>
      <c r="BU37" s="42" t="str">
        <f t="shared" si="12"/>
        <v/>
      </c>
      <c r="BV37" s="42" t="str">
        <f t="shared" si="12"/>
        <v/>
      </c>
      <c r="BW37" s="42" t="str">
        <f t="shared" si="12"/>
        <v/>
      </c>
      <c r="BX37" s="42" t="str">
        <f t="shared" si="12"/>
        <v/>
      </c>
      <c r="BY37" s="42" t="str">
        <f t="shared" si="6"/>
        <v/>
      </c>
      <c r="BZ37" s="42" t="s">
        <v>506</v>
      </c>
      <c r="CA37" s="42" t="str">
        <f t="shared" ca="1" si="7"/>
        <v/>
      </c>
      <c r="CB37" s="42" t="str">
        <f ca="1">IF(CA37="","",IF(CA37&lt;4,"LT"&amp;CA37,"LI"&amp;CA37-3)&amp;" - "&amp;INDEX('Linee Intervento'!$E$9:$E$33,Riferimenti!CA37))</f>
        <v/>
      </c>
      <c r="CC37" s="42" t="str">
        <f t="shared" ca="1" si="8"/>
        <v/>
      </c>
      <c r="CD37" s="42" t="str">
        <f t="shared" ca="1" si="9"/>
        <v/>
      </c>
      <c r="CE37" s="42" t="str">
        <f t="shared" ca="1" si="10"/>
        <v/>
      </c>
      <c r="CN37" s="42" t="s">
        <v>473</v>
      </c>
      <c r="CO37" s="42">
        <v>282</v>
      </c>
    </row>
    <row r="38" spans="4:93" x14ac:dyDescent="0.2">
      <c r="D38" s="42">
        <f t="shared" si="11"/>
        <v>4</v>
      </c>
      <c r="E38" s="42" t="str">
        <f t="shared" si="1"/>
        <v>A4</v>
      </c>
      <c r="G38" s="42" t="str">
        <f t="array" ref="G38:U38" ca="1">IF(TRANSPOSE('A4'!E$172:E$187)="","",TRANSPOSE('A4'!E$172:E$187))</f>
        <v>Applicativi e sistemi informativi (sviluppo app, rilascio funzionalità aggiuntive, etc.)</v>
      </c>
      <c r="H38" s="42" t="str">
        <v>Architettura realizzata</v>
      </c>
      <c r="I38" s="42" t="str">
        <v>Realizzato: si/no</v>
      </c>
      <c r="J38" s="42" t="str">
        <v>Sistema di Monitoraggio PON</v>
      </c>
      <c r="K38" s="42" t="str">
        <f ca="1"/>
        <v>Tutte</v>
      </c>
      <c r="L38" s="42" t="str">
        <v>NO</v>
      </c>
      <c r="M38" s="42" t="str">
        <v>NO</v>
      </c>
      <c r="N38" s="42" t="str">
        <v>NO</v>
      </c>
      <c r="O38" s="42" t="str">
        <v>NO</v>
      </c>
      <c r="P38" s="42" t="str">
        <v>NO</v>
      </c>
      <c r="Q38" s="42" t="str">
        <v>NO</v>
      </c>
      <c r="R38" s="42" t="str">
        <v>NO</v>
      </c>
      <c r="S38" s="42" t="str">
        <v>NO</v>
      </c>
      <c r="T38" s="42" t="str">
        <v>NO</v>
      </c>
      <c r="U38" s="42" t="str">
        <v>SI</v>
      </c>
      <c r="V38" s="42">
        <f ca="1">IFERROR('A4'!$R$43,"")</f>
        <v>4</v>
      </c>
      <c r="W38" s="42">
        <f ca="1">IFERROR('A4'!$R$255,"")</f>
        <v>1</v>
      </c>
      <c r="X38" s="46">
        <f>IF('A4'!$H$73="","",'A4'!$H$73)</f>
        <v>42887</v>
      </c>
      <c r="Y38" s="46">
        <f>IF('A4'!$H$76="","",'A4'!$H$76)</f>
        <v>45291</v>
      </c>
      <c r="Z38" s="42" t="str">
        <f>IF('A4'!$B$9="","",'A4'!$B$9)</f>
        <v>Definizione e implementazione della nuova architettura Cloudify NoiPA</v>
      </c>
      <c r="AA38" s="42" t="s">
        <v>474</v>
      </c>
      <c r="AB38" s="42" t="str">
        <f t="array" ref="AB38:AW38">IF(TRANSPOSE('A4'!$K$80:$M$101)="","",TRANSPOSE('A4'!$K$80:$M$101))</f>
        <v/>
      </c>
      <c r="AC38" s="42" t="str">
        <v/>
      </c>
      <c r="AD38" s="42" t="str">
        <v/>
      </c>
      <c r="AE38" s="42" t="str">
        <v/>
      </c>
      <c r="AF38" s="42">
        <v>6724508.2000000002</v>
      </c>
      <c r="AG38" s="42" t="str">
        <v/>
      </c>
      <c r="AH38" s="42" t="str">
        <v/>
      </c>
      <c r="AI38" s="42" t="str">
        <v/>
      </c>
      <c r="AJ38" s="42">
        <v>1326821.3613715617</v>
      </c>
      <c r="AK38" s="42" t="str">
        <v/>
      </c>
      <c r="AL38" s="42">
        <v>13073508.359513734</v>
      </c>
      <c r="AM38" s="42">
        <v>0</v>
      </c>
      <c r="AN38" s="42" t="str">
        <v/>
      </c>
      <c r="AO38" s="42" t="str">
        <v/>
      </c>
      <c r="AP38" s="42" t="str">
        <v/>
      </c>
      <c r="AQ38" s="42" t="str">
        <v/>
      </c>
      <c r="AR38" s="42" t="str">
        <v/>
      </c>
      <c r="AS38" s="42" t="str">
        <v/>
      </c>
      <c r="AT38" s="42">
        <v>4355563.6430930225</v>
      </c>
      <c r="AU38" s="42" t="str">
        <v/>
      </c>
      <c r="AV38" s="42" t="str">
        <v/>
      </c>
      <c r="AW38" s="42">
        <v>25480401.563978318</v>
      </c>
      <c r="BA38" s="42" t="s">
        <v>507</v>
      </c>
      <c r="BB38" s="42" t="str">
        <f t="shared" si="2"/>
        <v/>
      </c>
      <c r="BC38" s="45" t="e">
        <f t="shared" si="3"/>
        <v>#VALUE!</v>
      </c>
      <c r="BD38" s="45" t="e">
        <f t="shared" si="4"/>
        <v>#VALUE!</v>
      </c>
      <c r="BE38" s="42" t="str">
        <f t="shared" si="5"/>
        <v/>
      </c>
      <c r="BF38" s="42" t="str">
        <f t="shared" si="5"/>
        <v/>
      </c>
      <c r="BG38" s="42" t="str">
        <f t="shared" si="5"/>
        <v/>
      </c>
      <c r="BH38" s="42" t="str">
        <f t="shared" si="5"/>
        <v/>
      </c>
      <c r="BI38" s="42" t="str">
        <f t="shared" si="5"/>
        <v/>
      </c>
      <c r="BJ38" s="42" t="str">
        <f t="shared" si="5"/>
        <v/>
      </c>
      <c r="BK38" s="42" t="str">
        <f t="shared" si="5"/>
        <v/>
      </c>
      <c r="BL38" s="42" t="str">
        <f t="shared" si="5"/>
        <v/>
      </c>
      <c r="BM38" s="42" t="str">
        <f t="shared" si="5"/>
        <v/>
      </c>
      <c r="BN38" s="42" t="str">
        <f t="shared" si="12"/>
        <v/>
      </c>
      <c r="BO38" s="42" t="str">
        <f t="shared" si="12"/>
        <v/>
      </c>
      <c r="BP38" s="42" t="str">
        <f t="shared" ref="BP38:BX41" si="13">VLOOKUP($BA38,$AA$2:$AW$481,COLUMN(M38),0)</f>
        <v/>
      </c>
      <c r="BQ38" s="42" t="str">
        <f t="shared" si="13"/>
        <v/>
      </c>
      <c r="BR38" s="42" t="str">
        <f t="shared" si="13"/>
        <v/>
      </c>
      <c r="BS38" s="42" t="str">
        <f t="shared" si="13"/>
        <v/>
      </c>
      <c r="BT38" s="42" t="str">
        <f t="shared" si="13"/>
        <v/>
      </c>
      <c r="BU38" s="42" t="str">
        <f t="shared" si="13"/>
        <v/>
      </c>
      <c r="BV38" s="42" t="str">
        <f t="shared" si="13"/>
        <v/>
      </c>
      <c r="BW38" s="42" t="str">
        <f t="shared" si="13"/>
        <v/>
      </c>
      <c r="BX38" s="42" t="str">
        <f t="shared" si="13"/>
        <v/>
      </c>
      <c r="BY38" s="42" t="str">
        <f t="shared" si="6"/>
        <v/>
      </c>
      <c r="BZ38" s="42" t="s">
        <v>507</v>
      </c>
      <c r="CA38" s="42" t="str">
        <f t="shared" ca="1" si="7"/>
        <v/>
      </c>
      <c r="CB38" s="42" t="str">
        <f ca="1">IF(CA38="","",IF(CA38&lt;4,"LT"&amp;CA38,"LI"&amp;CA38-3)&amp;" - "&amp;INDEX('Linee Intervento'!$E$9:$E$33,Riferimenti!CA38))</f>
        <v/>
      </c>
      <c r="CC38" s="42" t="str">
        <f t="shared" ca="1" si="8"/>
        <v/>
      </c>
      <c r="CD38" s="42" t="str">
        <f t="shared" ca="1" si="9"/>
        <v/>
      </c>
      <c r="CE38" s="42" t="str">
        <f t="shared" ca="1" si="10"/>
        <v/>
      </c>
      <c r="CN38" s="42" t="s">
        <v>474</v>
      </c>
      <c r="CO38" s="42">
        <v>282</v>
      </c>
    </row>
    <row r="39" spans="4:93" x14ac:dyDescent="0.2">
      <c r="D39" s="42">
        <f t="shared" si="11"/>
        <v>4</v>
      </c>
      <c r="E39" s="42" t="str">
        <f t="shared" si="1"/>
        <v>A4</v>
      </c>
      <c r="G39" s="42" t="str">
        <f t="array" ref="G39:U39" ca="1">IF(TRANSPOSE('A4'!H$172:H$187)="","",TRANSPOSE('A4'!H$172:H$187))</f>
        <v/>
      </c>
      <c r="H39" s="42" t="str">
        <v/>
      </c>
      <c r="I39" s="42" t="str">
        <v/>
      </c>
      <c r="J39" s="42" t="str">
        <v/>
      </c>
      <c r="K39" s="42" t="str">
        <f ca="1"/>
        <v/>
      </c>
      <c r="L39" s="42" t="str">
        <v/>
      </c>
      <c r="M39" s="42" t="str">
        <v/>
      </c>
      <c r="N39" s="42" t="str">
        <v/>
      </c>
      <c r="O39" s="42" t="str">
        <v/>
      </c>
      <c r="P39" s="42" t="str">
        <v/>
      </c>
      <c r="Q39" s="42" t="str">
        <v/>
      </c>
      <c r="R39" s="42" t="str">
        <v/>
      </c>
      <c r="S39" s="42" t="str">
        <v/>
      </c>
      <c r="T39" s="42" t="str">
        <v/>
      </c>
      <c r="U39" s="42" t="str">
        <v/>
      </c>
      <c r="AA39" s="42" t="s">
        <v>474</v>
      </c>
      <c r="BA39" s="42" t="s">
        <v>508</v>
      </c>
      <c r="BB39" s="42" t="str">
        <f t="shared" si="2"/>
        <v/>
      </c>
      <c r="BC39" s="45" t="e">
        <f t="shared" si="3"/>
        <v>#VALUE!</v>
      </c>
      <c r="BD39" s="45" t="e">
        <f t="shared" si="4"/>
        <v>#VALUE!</v>
      </c>
      <c r="BE39" s="42" t="str">
        <f t="shared" si="5"/>
        <v/>
      </c>
      <c r="BF39" s="42" t="str">
        <f t="shared" si="5"/>
        <v/>
      </c>
      <c r="BG39" s="42" t="str">
        <f t="shared" si="5"/>
        <v/>
      </c>
      <c r="BH39" s="42" t="str">
        <f t="shared" si="5"/>
        <v/>
      </c>
      <c r="BI39" s="42" t="str">
        <f t="shared" si="5"/>
        <v/>
      </c>
      <c r="BJ39" s="42" t="str">
        <f t="shared" si="5"/>
        <v/>
      </c>
      <c r="BK39" s="42" t="str">
        <f t="shared" si="5"/>
        <v/>
      </c>
      <c r="BL39" s="42" t="str">
        <f t="shared" si="5"/>
        <v/>
      </c>
      <c r="BM39" s="42" t="str">
        <f t="shared" si="5"/>
        <v/>
      </c>
      <c r="BN39" s="42" t="str">
        <f t="shared" si="5"/>
        <v/>
      </c>
      <c r="BO39" s="42" t="str">
        <f t="shared" si="5"/>
        <v/>
      </c>
      <c r="BP39" s="42" t="str">
        <f t="shared" si="13"/>
        <v/>
      </c>
      <c r="BQ39" s="42" t="str">
        <f t="shared" si="13"/>
        <v/>
      </c>
      <c r="BR39" s="42" t="str">
        <f t="shared" si="13"/>
        <v/>
      </c>
      <c r="BS39" s="42" t="str">
        <f t="shared" si="13"/>
        <v/>
      </c>
      <c r="BT39" s="42" t="str">
        <f t="shared" si="13"/>
        <v/>
      </c>
      <c r="BU39" s="42" t="str">
        <f t="shared" si="13"/>
        <v/>
      </c>
      <c r="BV39" s="42" t="str">
        <f t="shared" si="13"/>
        <v/>
      </c>
      <c r="BW39" s="42" t="str">
        <f t="shared" si="13"/>
        <v/>
      </c>
      <c r="BX39" s="42" t="str">
        <f t="shared" si="13"/>
        <v/>
      </c>
      <c r="BY39" s="42" t="str">
        <f t="shared" si="6"/>
        <v/>
      </c>
      <c r="BZ39" s="42" t="s">
        <v>508</v>
      </c>
      <c r="CA39" s="42" t="str">
        <f t="shared" ca="1" si="7"/>
        <v/>
      </c>
      <c r="CB39" s="42" t="str">
        <f ca="1">IF(CA39="","",IF(CA39&lt;4,"LT"&amp;CA39,"LI"&amp;CA39-3)&amp;" - "&amp;INDEX('Linee Intervento'!$E$9:$E$33,Riferimenti!CA39))</f>
        <v/>
      </c>
      <c r="CC39" s="42" t="str">
        <f t="shared" ca="1" si="8"/>
        <v/>
      </c>
      <c r="CD39" s="42" t="str">
        <f t="shared" ca="1" si="9"/>
        <v/>
      </c>
      <c r="CE39" s="42" t="str">
        <f t="shared" ca="1" si="10"/>
        <v/>
      </c>
      <c r="CN39" s="42" t="s">
        <v>475</v>
      </c>
      <c r="CO39" s="42">
        <v>282</v>
      </c>
    </row>
    <row r="40" spans="4:93" x14ac:dyDescent="0.2">
      <c r="D40" s="42">
        <f t="shared" si="11"/>
        <v>4</v>
      </c>
      <c r="E40" s="42" t="str">
        <f t="shared" si="1"/>
        <v>A4</v>
      </c>
      <c r="G40" s="42" t="str">
        <f t="array" ref="G40:U40" ca="1">IF(TRANSPOSE('A4'!K$172:K$187)="","",TRANSPOSE('A4'!K$172:K$187))</f>
        <v/>
      </c>
      <c r="H40" s="42" t="str">
        <v/>
      </c>
      <c r="I40" s="42" t="str">
        <v/>
      </c>
      <c r="J40" s="42" t="str">
        <v/>
      </c>
      <c r="K40" s="42" t="str">
        <f ca="1"/>
        <v/>
      </c>
      <c r="L40" s="42" t="str">
        <v/>
      </c>
      <c r="M40" s="42" t="str">
        <v/>
      </c>
      <c r="N40" s="42" t="str">
        <v/>
      </c>
      <c r="O40" s="42" t="str">
        <v/>
      </c>
      <c r="P40" s="42" t="str">
        <v/>
      </c>
      <c r="Q40" s="42" t="str">
        <v/>
      </c>
      <c r="R40" s="42" t="str">
        <v/>
      </c>
      <c r="S40" s="42" t="str">
        <v/>
      </c>
      <c r="T40" s="42" t="str">
        <v/>
      </c>
      <c r="U40" s="42" t="str">
        <v/>
      </c>
      <c r="AA40" s="42" t="s">
        <v>474</v>
      </c>
      <c r="BA40" s="42" t="s">
        <v>509</v>
      </c>
      <c r="BB40" s="42" t="str">
        <f t="shared" si="2"/>
        <v/>
      </c>
      <c r="BC40" s="45" t="e">
        <f t="shared" si="3"/>
        <v>#VALUE!</v>
      </c>
      <c r="BD40" s="45" t="e">
        <f t="shared" si="4"/>
        <v>#VALUE!</v>
      </c>
      <c r="BE40" s="42" t="str">
        <f t="shared" si="5"/>
        <v/>
      </c>
      <c r="BF40" s="42" t="str">
        <f t="shared" si="5"/>
        <v/>
      </c>
      <c r="BG40" s="42" t="str">
        <f t="shared" si="5"/>
        <v/>
      </c>
      <c r="BH40" s="42" t="str">
        <f t="shared" si="5"/>
        <v/>
      </c>
      <c r="BI40" s="42" t="str">
        <f t="shared" si="5"/>
        <v/>
      </c>
      <c r="BJ40" s="42" t="str">
        <f t="shared" si="5"/>
        <v/>
      </c>
      <c r="BK40" s="42" t="str">
        <f t="shared" si="5"/>
        <v/>
      </c>
      <c r="BL40" s="42" t="str">
        <f t="shared" si="5"/>
        <v/>
      </c>
      <c r="BM40" s="42" t="str">
        <f t="shared" si="5"/>
        <v/>
      </c>
      <c r="BN40" s="42" t="str">
        <f t="shared" si="5"/>
        <v/>
      </c>
      <c r="BO40" s="42" t="str">
        <f t="shared" si="5"/>
        <v/>
      </c>
      <c r="BP40" s="42" t="str">
        <f t="shared" si="13"/>
        <v/>
      </c>
      <c r="BQ40" s="42" t="str">
        <f t="shared" si="13"/>
        <v/>
      </c>
      <c r="BR40" s="42" t="str">
        <f t="shared" si="13"/>
        <v/>
      </c>
      <c r="BS40" s="42" t="str">
        <f t="shared" si="13"/>
        <v/>
      </c>
      <c r="BT40" s="42" t="str">
        <f t="shared" si="13"/>
        <v/>
      </c>
      <c r="BU40" s="42" t="str">
        <f t="shared" si="13"/>
        <v/>
      </c>
      <c r="BV40" s="42" t="str">
        <f t="shared" si="13"/>
        <v/>
      </c>
      <c r="BW40" s="42" t="str">
        <f t="shared" si="13"/>
        <v/>
      </c>
      <c r="BX40" s="42" t="str">
        <f t="shared" si="13"/>
        <v/>
      </c>
      <c r="BY40" s="42" t="str">
        <f t="shared" si="6"/>
        <v/>
      </c>
      <c r="BZ40" s="42" t="s">
        <v>509</v>
      </c>
      <c r="CA40" s="42" t="str">
        <f t="shared" ca="1" si="7"/>
        <v/>
      </c>
      <c r="CB40" s="42" t="str">
        <f ca="1">IF(CA40="","",IF(CA40&lt;4,"LT"&amp;CA40,"LI"&amp;CA40-3)&amp;" - "&amp;INDEX('Linee Intervento'!$E$9:$E$33,Riferimenti!CA40))</f>
        <v/>
      </c>
      <c r="CC40" s="42" t="str">
        <f t="shared" ca="1" si="8"/>
        <v/>
      </c>
      <c r="CD40" s="42" t="str">
        <f t="shared" ca="1" si="9"/>
        <v/>
      </c>
      <c r="CE40" s="42" t="str">
        <f t="shared" ca="1" si="10"/>
        <v/>
      </c>
      <c r="CN40" s="42" t="s">
        <v>476</v>
      </c>
      <c r="CO40" s="42">
        <v>282</v>
      </c>
    </row>
    <row r="41" spans="4:93" x14ac:dyDescent="0.2">
      <c r="D41" s="42">
        <f t="shared" si="11"/>
        <v>4</v>
      </c>
      <c r="E41" s="42" t="str">
        <f t="shared" si="1"/>
        <v>A4</v>
      </c>
      <c r="G41" s="42" t="str">
        <f t="array" ref="G41:U41" ca="1">IF(TRANSPOSE('A4'!E$194:E$208)="","",TRANSPOSE('A4'!E$194:E$208))</f>
        <v>Applicativi e sistemi informativi (sviluppo app, rilascio funzionalità aggiuntive, etc.)</v>
      </c>
      <c r="H41" s="42" t="str">
        <v/>
      </c>
      <c r="I41" s="42" t="str">
        <v/>
      </c>
      <c r="J41" s="42" t="str">
        <v/>
      </c>
      <c r="K41" s="42" t="str">
        <f ca="1"/>
        <v>Più sviluppate</v>
      </c>
      <c r="L41" s="42" t="str">
        <v/>
      </c>
      <c r="M41" s="42" t="str">
        <v/>
      </c>
      <c r="N41" s="42" t="str">
        <v/>
      </c>
      <c r="O41" s="42" t="str">
        <v/>
      </c>
      <c r="P41" s="42" t="str">
        <v/>
      </c>
      <c r="Q41" s="42" t="str">
        <v/>
      </c>
      <c r="R41" s="42" t="str">
        <v/>
      </c>
      <c r="S41" s="42" t="str">
        <v/>
      </c>
      <c r="T41" s="42" t="str">
        <v/>
      </c>
      <c r="U41" s="42" t="str">
        <v/>
      </c>
      <c r="AA41" s="42" t="s">
        <v>474</v>
      </c>
      <c r="BA41" s="42" t="s">
        <v>510</v>
      </c>
      <c r="BB41" s="42" t="str">
        <f t="shared" si="2"/>
        <v/>
      </c>
      <c r="BC41" s="45" t="e">
        <f t="shared" si="3"/>
        <v>#VALUE!</v>
      </c>
      <c r="BD41" s="45" t="e">
        <f t="shared" si="4"/>
        <v>#VALUE!</v>
      </c>
      <c r="BE41" s="42" t="str">
        <f t="shared" si="5"/>
        <v/>
      </c>
      <c r="BF41" s="42" t="str">
        <f t="shared" si="5"/>
        <v/>
      </c>
      <c r="BG41" s="42" t="str">
        <f t="shared" si="5"/>
        <v/>
      </c>
      <c r="BH41" s="42" t="str">
        <f t="shared" si="5"/>
        <v/>
      </c>
      <c r="BI41" s="42" t="str">
        <f t="shared" si="5"/>
        <v/>
      </c>
      <c r="BJ41" s="42" t="str">
        <f t="shared" si="5"/>
        <v/>
      </c>
      <c r="BK41" s="42" t="str">
        <f t="shared" si="5"/>
        <v/>
      </c>
      <c r="BL41" s="42" t="str">
        <f t="shared" si="5"/>
        <v/>
      </c>
      <c r="BM41" s="42" t="str">
        <f t="shared" si="5"/>
        <v/>
      </c>
      <c r="BN41" s="42" t="str">
        <f t="shared" si="5"/>
        <v/>
      </c>
      <c r="BO41" s="42" t="str">
        <f t="shared" si="5"/>
        <v/>
      </c>
      <c r="BP41" s="42" t="str">
        <f t="shared" si="13"/>
        <v/>
      </c>
      <c r="BQ41" s="42" t="str">
        <f t="shared" si="13"/>
        <v/>
      </c>
      <c r="BR41" s="42" t="str">
        <f t="shared" si="13"/>
        <v/>
      </c>
      <c r="BS41" s="42" t="str">
        <f t="shared" si="13"/>
        <v/>
      </c>
      <c r="BT41" s="42" t="str">
        <f t="shared" si="13"/>
        <v/>
      </c>
      <c r="BU41" s="42" t="str">
        <f t="shared" si="13"/>
        <v/>
      </c>
      <c r="BV41" s="42" t="str">
        <f t="shared" si="13"/>
        <v/>
      </c>
      <c r="BW41" s="42" t="str">
        <f t="shared" si="13"/>
        <v/>
      </c>
      <c r="BX41" s="42" t="str">
        <f t="shared" si="13"/>
        <v/>
      </c>
      <c r="BY41" s="42" t="str">
        <f t="shared" si="6"/>
        <v/>
      </c>
      <c r="BZ41" s="42" t="s">
        <v>510</v>
      </c>
      <c r="CA41" s="42" t="str">
        <f t="shared" ca="1" si="7"/>
        <v/>
      </c>
      <c r="CB41" s="42" t="str">
        <f ca="1">IF(CA41="","",IF(CA41&lt;4,"LT"&amp;CA41,"LI"&amp;CA41-3)&amp;" - "&amp;INDEX('Linee Intervento'!$E$9:$E$33,Riferimenti!CA41))</f>
        <v/>
      </c>
      <c r="CC41" s="42" t="str">
        <f t="shared" ca="1" si="8"/>
        <v/>
      </c>
      <c r="CD41" s="42" t="str">
        <f t="shared" ca="1" si="9"/>
        <v/>
      </c>
      <c r="CE41" s="42" t="str">
        <f t="shared" ca="1" si="10"/>
        <v/>
      </c>
      <c r="CN41" s="42" t="s">
        <v>477</v>
      </c>
      <c r="CO41" s="42">
        <v>282</v>
      </c>
    </row>
    <row r="42" spans="4:93" x14ac:dyDescent="0.2">
      <c r="D42" s="42">
        <f t="shared" si="11"/>
        <v>4</v>
      </c>
      <c r="E42" s="42" t="str">
        <f t="shared" si="1"/>
        <v>A4</v>
      </c>
      <c r="G42" s="42" t="str">
        <f t="array" ref="G42:U42" ca="1">IF(TRANSPOSE('A4'!H$194:H$208)="","",TRANSPOSE('A4'!H$194:H$208))</f>
        <v/>
      </c>
      <c r="H42" s="42" t="str">
        <v/>
      </c>
      <c r="I42" s="42" t="str">
        <v/>
      </c>
      <c r="J42" s="42" t="str">
        <v/>
      </c>
      <c r="K42" s="42" t="str">
        <f ca="1"/>
        <v/>
      </c>
      <c r="L42" s="42" t="str">
        <v/>
      </c>
      <c r="M42" s="42" t="str">
        <v/>
      </c>
      <c r="N42" s="42" t="str">
        <v/>
      </c>
      <c r="O42" s="42" t="str">
        <v/>
      </c>
      <c r="P42" s="42" t="str">
        <v/>
      </c>
      <c r="Q42" s="42" t="str">
        <v/>
      </c>
      <c r="R42" s="42" t="str">
        <v/>
      </c>
      <c r="S42" s="42" t="str">
        <v/>
      </c>
      <c r="T42" s="42" t="str">
        <v/>
      </c>
      <c r="U42" s="42" t="str">
        <v/>
      </c>
      <c r="AA42" s="42" t="s">
        <v>474</v>
      </c>
      <c r="BE42" s="42">
        <f t="shared" ref="BE42:BH42" si="14">SUM(BE2:BE41)</f>
        <v>0</v>
      </c>
      <c r="BF42" s="42">
        <f t="shared" si="14"/>
        <v>0</v>
      </c>
      <c r="BG42" s="42">
        <f t="shared" si="14"/>
        <v>0</v>
      </c>
      <c r="BH42" s="42">
        <f t="shared" si="14"/>
        <v>0</v>
      </c>
      <c r="BI42" s="42">
        <f>SUM(BI2:BI41)</f>
        <v>6724508.2000000002</v>
      </c>
      <c r="BJ42" s="42">
        <f t="shared" ref="BJ42:BY42" si="15">SUM(BJ2:BJ41)</f>
        <v>0</v>
      </c>
      <c r="BK42" s="42">
        <f t="shared" si="15"/>
        <v>0</v>
      </c>
      <c r="BL42" s="42">
        <f t="shared" si="15"/>
        <v>0</v>
      </c>
      <c r="BM42" s="42">
        <f t="shared" si="15"/>
        <v>2600977.6898863479</v>
      </c>
      <c r="BN42" s="42">
        <f t="shared" si="15"/>
        <v>0</v>
      </c>
      <c r="BO42" s="42">
        <f t="shared" si="15"/>
        <v>32085689.521014318</v>
      </c>
      <c r="BP42" s="42">
        <f t="shared" si="15"/>
        <v>0</v>
      </c>
      <c r="BQ42" s="42">
        <f t="shared" si="15"/>
        <v>0</v>
      </c>
      <c r="BR42" s="42">
        <f t="shared" si="15"/>
        <v>0</v>
      </c>
      <c r="BS42" s="42">
        <f t="shared" si="15"/>
        <v>0</v>
      </c>
      <c r="BT42" s="42">
        <f t="shared" si="15"/>
        <v>0</v>
      </c>
      <c r="BU42" s="42">
        <f t="shared" si="15"/>
        <v>0</v>
      </c>
      <c r="BV42" s="42">
        <f t="shared" si="15"/>
        <v>0</v>
      </c>
      <c r="BW42" s="42">
        <f t="shared" si="15"/>
        <v>8538243.4986231513</v>
      </c>
      <c r="BX42" s="42">
        <f t="shared" si="15"/>
        <v>0</v>
      </c>
      <c r="BY42" s="42">
        <f t="shared" si="15"/>
        <v>49949418.909523822</v>
      </c>
      <c r="CN42" s="42" t="s">
        <v>478</v>
      </c>
      <c r="CO42" s="42">
        <v>282</v>
      </c>
    </row>
    <row r="43" spans="4:93" x14ac:dyDescent="0.2">
      <c r="D43" s="42">
        <f t="shared" si="11"/>
        <v>4</v>
      </c>
      <c r="E43" s="42" t="str">
        <f t="shared" si="1"/>
        <v>A4</v>
      </c>
      <c r="G43" s="42" t="str">
        <f t="array" ref="G43:U43" ca="1">IF(TRANSPOSE('A4'!K$194:K$208)="","",TRANSPOSE('A4'!K$194:K$208))</f>
        <v/>
      </c>
      <c r="H43" s="42" t="str">
        <v/>
      </c>
      <c r="I43" s="42" t="str">
        <v/>
      </c>
      <c r="J43" s="42" t="str">
        <v/>
      </c>
      <c r="K43" s="42" t="str">
        <f ca="1"/>
        <v/>
      </c>
      <c r="L43" s="42" t="str">
        <v/>
      </c>
      <c r="M43" s="42" t="str">
        <v/>
      </c>
      <c r="N43" s="42" t="str">
        <v/>
      </c>
      <c r="O43" s="42" t="str">
        <v/>
      </c>
      <c r="P43" s="42" t="str">
        <v/>
      </c>
      <c r="Q43" s="42" t="str">
        <v/>
      </c>
      <c r="R43" s="42" t="str">
        <v/>
      </c>
      <c r="S43" s="42" t="str">
        <v/>
      </c>
      <c r="T43" s="42" t="str">
        <v/>
      </c>
      <c r="U43" s="42" t="str">
        <v/>
      </c>
      <c r="AA43" s="42" t="s">
        <v>474</v>
      </c>
      <c r="CN43" s="42" t="s">
        <v>479</v>
      </c>
      <c r="CO43" s="42">
        <v>282</v>
      </c>
    </row>
    <row r="44" spans="4:93" x14ac:dyDescent="0.2">
      <c r="D44" s="42">
        <f t="shared" si="11"/>
        <v>4</v>
      </c>
      <c r="E44" s="42" t="str">
        <f t="shared" si="1"/>
        <v>A4</v>
      </c>
      <c r="G44" s="42" t="str">
        <f t="array" ref="G44:U44" ca="1">IF(TRANSPOSE('A4'!E$215:E$229)="","",TRANSPOSE('A4'!E$215:E$229))</f>
        <v>Applicativi e sistemi informativi (sviluppo app, rilascio funzionalità aggiuntive, etc.)</v>
      </c>
      <c r="H44" s="42" t="str">
        <v/>
      </c>
      <c r="I44" s="42" t="str">
        <v/>
      </c>
      <c r="J44" s="42" t="str">
        <v/>
      </c>
      <c r="K44" s="42" t="str">
        <f ca="1"/>
        <v>In transizione</v>
      </c>
      <c r="L44" s="42" t="str">
        <v/>
      </c>
      <c r="M44" s="42" t="str">
        <v/>
      </c>
      <c r="N44" s="42" t="str">
        <v/>
      </c>
      <c r="O44" s="42" t="str">
        <v/>
      </c>
      <c r="P44" s="42" t="str">
        <v/>
      </c>
      <c r="Q44" s="42" t="str">
        <v/>
      </c>
      <c r="R44" s="42" t="str">
        <v/>
      </c>
      <c r="S44" s="42" t="str">
        <v/>
      </c>
      <c r="T44" s="42" t="str">
        <v/>
      </c>
      <c r="U44" s="42" t="str">
        <v/>
      </c>
      <c r="AA44" s="42" t="s">
        <v>474</v>
      </c>
      <c r="CN44" s="42" t="s">
        <v>480</v>
      </c>
      <c r="CO44" s="42">
        <v>282</v>
      </c>
    </row>
    <row r="45" spans="4:93" x14ac:dyDescent="0.2">
      <c r="D45" s="42">
        <f t="shared" si="11"/>
        <v>4</v>
      </c>
      <c r="E45" s="42" t="str">
        <f t="shared" si="1"/>
        <v>A4</v>
      </c>
      <c r="G45" s="42" t="str">
        <f t="array" ref="G45:U45" ca="1">IF(TRANSPOSE('A4'!H$215:H$229)="","",TRANSPOSE('A4'!H$215:H$229))</f>
        <v/>
      </c>
      <c r="H45" s="42" t="str">
        <v/>
      </c>
      <c r="I45" s="42" t="str">
        <v/>
      </c>
      <c r="J45" s="42" t="str">
        <v/>
      </c>
      <c r="K45" s="42" t="str">
        <f ca="1"/>
        <v/>
      </c>
      <c r="L45" s="42" t="str">
        <v/>
      </c>
      <c r="M45" s="42" t="str">
        <v/>
      </c>
      <c r="N45" s="42" t="str">
        <v/>
      </c>
      <c r="O45" s="42" t="str">
        <v/>
      </c>
      <c r="P45" s="42" t="str">
        <v/>
      </c>
      <c r="Q45" s="42" t="str">
        <v/>
      </c>
      <c r="R45" s="42" t="str">
        <v/>
      </c>
      <c r="S45" s="42" t="str">
        <v/>
      </c>
      <c r="T45" s="42" t="str">
        <v/>
      </c>
      <c r="U45" s="42" t="str">
        <v/>
      </c>
      <c r="AA45" s="42" t="s">
        <v>474</v>
      </c>
      <c r="CN45" s="42" t="s">
        <v>481</v>
      </c>
      <c r="CO45" s="42">
        <v>282</v>
      </c>
    </row>
    <row r="46" spans="4:93" x14ac:dyDescent="0.2">
      <c r="D46" s="42">
        <f t="shared" si="11"/>
        <v>4</v>
      </c>
      <c r="E46" s="42" t="str">
        <f t="shared" si="1"/>
        <v>A4</v>
      </c>
      <c r="G46" s="42" t="str">
        <f t="array" ref="G46:U46" ca="1">IF(TRANSPOSE('A4'!K$215:K$229)="","",TRANSPOSE('A4'!K$215:K$229))</f>
        <v/>
      </c>
      <c r="H46" s="42" t="str">
        <v/>
      </c>
      <c r="I46" s="42" t="str">
        <v/>
      </c>
      <c r="J46" s="42" t="str">
        <v/>
      </c>
      <c r="K46" s="42" t="str">
        <f ca="1"/>
        <v/>
      </c>
      <c r="L46" s="42" t="str">
        <v/>
      </c>
      <c r="M46" s="42" t="str">
        <v/>
      </c>
      <c r="N46" s="42" t="str">
        <v/>
      </c>
      <c r="O46" s="42" t="str">
        <v/>
      </c>
      <c r="P46" s="42" t="str">
        <v/>
      </c>
      <c r="Q46" s="42" t="str">
        <v/>
      </c>
      <c r="R46" s="42" t="str">
        <v/>
      </c>
      <c r="S46" s="42" t="str">
        <v/>
      </c>
      <c r="T46" s="42" t="str">
        <v/>
      </c>
      <c r="U46" s="42" t="str">
        <v/>
      </c>
      <c r="AA46" s="42" t="s">
        <v>474</v>
      </c>
      <c r="CA46" s="42">
        <v>1</v>
      </c>
      <c r="CB46" s="42" t="str">
        <f>'Risultati Progetto'!E12&amp;'Risultati Progetto'!E165&amp;'Risultati Progetto'!E317&amp;'Risultati Progetto'!E469</f>
        <v>Attestazione di piena conformità del sistema alle aspettative, siglato da una commissione composta da una selezione di utenti.</v>
      </c>
      <c r="CN46" s="42" t="s">
        <v>482</v>
      </c>
      <c r="CO46" s="42">
        <v>282</v>
      </c>
    </row>
    <row r="47" spans="4:93" x14ac:dyDescent="0.2">
      <c r="D47" s="42">
        <f t="shared" si="11"/>
        <v>4</v>
      </c>
      <c r="E47" s="42" t="str">
        <f t="shared" si="1"/>
        <v>A4</v>
      </c>
      <c r="G47" s="42" t="str">
        <f t="array" ref="G47:U47" ca="1">IF(TRANSPOSE('A4'!E$236:E$250)="","",TRANSPOSE('A4'!E$236:E$250))</f>
        <v>Applicativi e sistemi informativi (sviluppo app, rilascio funzionalità aggiuntive, etc.)</v>
      </c>
      <c r="H47" s="42" t="str">
        <v/>
      </c>
      <c r="I47" s="42" t="str">
        <v/>
      </c>
      <c r="J47" s="42" t="str">
        <v/>
      </c>
      <c r="K47" s="42" t="str">
        <f ca="1"/>
        <v>Meno sviluppate</v>
      </c>
      <c r="L47" s="42" t="str">
        <v/>
      </c>
      <c r="M47" s="42" t="str">
        <v/>
      </c>
      <c r="N47" s="42" t="str">
        <v/>
      </c>
      <c r="O47" s="42" t="str">
        <v/>
      </c>
      <c r="P47" s="42" t="str">
        <v/>
      </c>
      <c r="Q47" s="42" t="str">
        <v/>
      </c>
      <c r="R47" s="42" t="str">
        <v/>
      </c>
      <c r="S47" s="42" t="str">
        <v/>
      </c>
      <c r="T47" s="42" t="str">
        <v/>
      </c>
      <c r="U47" s="42" t="str">
        <v/>
      </c>
      <c r="AA47" s="42" t="s">
        <v>474</v>
      </c>
      <c r="CA47" s="42">
        <v>2</v>
      </c>
      <c r="CB47" s="42" t="str">
        <f>'Risultati Progetto'!H12&amp;'Risultati Progetto'!H165&amp;'Risultati Progetto'!H317&amp;'Risultati Progetto'!H469</f>
        <v/>
      </c>
      <c r="CN47" s="42" t="s">
        <v>483</v>
      </c>
      <c r="CO47" s="42">
        <v>282</v>
      </c>
    </row>
    <row r="48" spans="4:93" x14ac:dyDescent="0.2">
      <c r="D48" s="42">
        <f t="shared" si="11"/>
        <v>4</v>
      </c>
      <c r="E48" s="42" t="str">
        <f t="shared" si="1"/>
        <v>A4</v>
      </c>
      <c r="G48" s="42" t="str">
        <f t="array" ref="G48:U48" ca="1">IF(TRANSPOSE('A4'!H$236:H$250)="","",TRANSPOSE('A4'!H$236:H$250))</f>
        <v/>
      </c>
      <c r="H48" s="42" t="str">
        <v/>
      </c>
      <c r="I48" s="42" t="str">
        <v/>
      </c>
      <c r="J48" s="42" t="str">
        <v/>
      </c>
      <c r="K48" s="42" t="str">
        <f ca="1"/>
        <v/>
      </c>
      <c r="L48" s="42" t="str">
        <v/>
      </c>
      <c r="M48" s="42" t="str">
        <v/>
      </c>
      <c r="N48" s="42" t="str">
        <v/>
      </c>
      <c r="O48" s="42" t="str">
        <v/>
      </c>
      <c r="P48" s="42" t="str">
        <v/>
      </c>
      <c r="Q48" s="42" t="str">
        <v/>
      </c>
      <c r="R48" s="42" t="str">
        <v/>
      </c>
      <c r="S48" s="42" t="str">
        <v/>
      </c>
      <c r="T48" s="42" t="str">
        <v/>
      </c>
      <c r="U48" s="42" t="str">
        <v/>
      </c>
      <c r="AA48" s="42" t="s">
        <v>474</v>
      </c>
      <c r="CA48" s="42">
        <v>3</v>
      </c>
      <c r="CB48" s="42" t="str">
        <f>'Risultati Progetto'!K12&amp;'Risultati Progetto'!K165&amp;'Risultati Progetto'!K317&amp;'Risultati Progetto'!K469</f>
        <v/>
      </c>
      <c r="CN48" s="42" t="s">
        <v>484</v>
      </c>
      <c r="CO48" s="42">
        <v>282</v>
      </c>
    </row>
    <row r="49" spans="4:93" x14ac:dyDescent="0.2">
      <c r="D49" s="42">
        <f t="shared" si="11"/>
        <v>4</v>
      </c>
      <c r="E49" s="42" t="str">
        <f t="shared" si="1"/>
        <v>A4</v>
      </c>
      <c r="G49" s="42" t="str">
        <f t="array" ref="G49:U49" ca="1">IF(TRANSPOSE('A4'!K$236:K$250)="","",TRANSPOSE('A4'!K$236:K$250))</f>
        <v/>
      </c>
      <c r="H49" s="42" t="str">
        <v/>
      </c>
      <c r="I49" s="42" t="str">
        <v/>
      </c>
      <c r="J49" s="42" t="str">
        <v/>
      </c>
      <c r="K49" s="42" t="str">
        <f ca="1"/>
        <v/>
      </c>
      <c r="L49" s="42" t="str">
        <v/>
      </c>
      <c r="M49" s="42" t="str">
        <v/>
      </c>
      <c r="N49" s="42" t="str">
        <v/>
      </c>
      <c r="O49" s="42" t="str">
        <v/>
      </c>
      <c r="P49" s="42" t="str">
        <v/>
      </c>
      <c r="Q49" s="42" t="str">
        <v/>
      </c>
      <c r="R49" s="42" t="str">
        <v/>
      </c>
      <c r="S49" s="42" t="str">
        <v/>
      </c>
      <c r="T49" s="42" t="str">
        <v/>
      </c>
      <c r="U49" s="42" t="str">
        <v/>
      </c>
      <c r="AA49" s="42" t="s">
        <v>474</v>
      </c>
      <c r="CA49" s="42">
        <v>4</v>
      </c>
      <c r="CB49" s="42" t="str">
        <f>'Risultati Progetto'!E32&amp;'Risultati Progetto'!E184&amp;'Risultati Progetto'!E336&amp;'Risultati Progetto'!E488</f>
        <v/>
      </c>
      <c r="CN49" s="42" t="s">
        <v>485</v>
      </c>
      <c r="CO49" s="42">
        <v>282</v>
      </c>
    </row>
    <row r="50" spans="4:93" x14ac:dyDescent="0.2">
      <c r="D50" s="42">
        <f t="shared" si="11"/>
        <v>5</v>
      </c>
      <c r="E50" s="42" t="str">
        <f t="shared" si="1"/>
        <v>A5</v>
      </c>
      <c r="G50" s="42" t="str">
        <f t="array" ref="G50:U50" ca="1">IF(TRANSPOSE('A5'!E$172:E$187)="","",TRANSPOSE('A5'!E$172:E$187))</f>
        <v>Banche dati statistiche</v>
      </c>
      <c r="H50" s="42" t="str">
        <v>Banca dati realizzata</v>
      </c>
      <c r="I50" s="42" t="str">
        <v>Realizzato: si/no</v>
      </c>
      <c r="J50" s="42" t="str">
        <v>Sistema di Monitoraggio PON</v>
      </c>
      <c r="K50" s="42" t="str">
        <f ca="1"/>
        <v>Tutte</v>
      </c>
      <c r="L50" s="42" t="str">
        <v>NO</v>
      </c>
      <c r="M50" s="42" t="str">
        <v>NO</v>
      </c>
      <c r="N50" s="42" t="str">
        <v>NO</v>
      </c>
      <c r="O50" s="42" t="str">
        <v>NO</v>
      </c>
      <c r="P50" s="42" t="str">
        <v>NO</v>
      </c>
      <c r="Q50" s="42" t="str">
        <v>NO</v>
      </c>
      <c r="R50" s="42" t="str">
        <v>NO</v>
      </c>
      <c r="S50" s="42" t="str">
        <v>NO</v>
      </c>
      <c r="T50" s="42" t="str">
        <v>SI</v>
      </c>
      <c r="U50" s="42" t="str">
        <v>SI</v>
      </c>
      <c r="V50" s="42">
        <f ca="1">IFERROR('A5'!$R$43,"")</f>
        <v>4</v>
      </c>
      <c r="W50" s="42">
        <f ca="1">IFERROR('A5'!$R$255,"")</f>
        <v>1</v>
      </c>
      <c r="X50" s="46">
        <f>IF('A5'!$H$73="","",'A5'!$H$73)</f>
        <v>42887</v>
      </c>
      <c r="Y50" s="46">
        <f>IF('A5'!$H$76="","",'A5'!$H$76)</f>
        <v>44926</v>
      </c>
      <c r="Z50" s="42" t="str">
        <f>IF('A5'!$B$9="","",'A5'!$B$9)</f>
        <v>Predisposizione della banca dati Cloudify NoiPA</v>
      </c>
      <c r="AA50" s="42" t="s">
        <v>475</v>
      </c>
      <c r="AB50" s="42" t="str">
        <f t="array" ref="AB50:AW50">IF(TRANSPOSE('A5'!$K$80:$M$101)="","",TRANSPOSE('A5'!$K$80:$M$101))</f>
        <v/>
      </c>
      <c r="AC50" s="42" t="str">
        <v/>
      </c>
      <c r="AD50" s="42" t="str">
        <v/>
      </c>
      <c r="AE50" s="42" t="str">
        <v/>
      </c>
      <c r="AF50" s="42">
        <v>0</v>
      </c>
      <c r="AG50" s="42" t="str">
        <v/>
      </c>
      <c r="AH50" s="42" t="str">
        <v/>
      </c>
      <c r="AI50" s="42" t="str">
        <v/>
      </c>
      <c r="AJ50" s="42">
        <v>193545.29269913762</v>
      </c>
      <c r="AK50" s="42" t="str">
        <v/>
      </c>
      <c r="AL50" s="42">
        <v>2887964.44</v>
      </c>
      <c r="AM50" s="42">
        <v>0</v>
      </c>
      <c r="AN50" s="42" t="str">
        <v/>
      </c>
      <c r="AO50" s="42" t="str">
        <v/>
      </c>
      <c r="AP50" s="42" t="str">
        <v/>
      </c>
      <c r="AQ50" s="42" t="str">
        <v/>
      </c>
      <c r="AR50" s="42" t="str">
        <v/>
      </c>
      <c r="AS50" s="42" t="str">
        <v/>
      </c>
      <c r="AT50" s="42">
        <v>635352.17680000002</v>
      </c>
      <c r="AU50" s="42" t="str">
        <v/>
      </c>
      <c r="AV50" s="42" t="str">
        <v/>
      </c>
      <c r="AW50" s="42">
        <v>3716861.9094991377</v>
      </c>
      <c r="CA50" s="42">
        <v>5</v>
      </c>
      <c r="CB50" s="42" t="str">
        <f>'Risultati Progetto'!H32&amp;'Risultati Progetto'!H184&amp;'Risultati Progetto'!H336&amp;'Risultati Progetto'!H488</f>
        <v/>
      </c>
      <c r="CN50" s="42" t="s">
        <v>486</v>
      </c>
      <c r="CO50" s="42">
        <v>282</v>
      </c>
    </row>
    <row r="51" spans="4:93" x14ac:dyDescent="0.2">
      <c r="D51" s="42">
        <f t="shared" si="11"/>
        <v>5</v>
      </c>
      <c r="E51" s="42" t="str">
        <f t="shared" si="1"/>
        <v>A5</v>
      </c>
      <c r="G51" s="42" t="str">
        <f t="array" ref="G51:U51" ca="1">IF(TRANSPOSE('A5'!H$172:H$187)="","",TRANSPOSE('A5'!H$172:H$187))</f>
        <v/>
      </c>
      <c r="H51" s="42" t="str">
        <v/>
      </c>
      <c r="I51" s="42" t="str">
        <v/>
      </c>
      <c r="J51" s="42" t="str">
        <v/>
      </c>
      <c r="K51" s="42" t="str">
        <f ca="1"/>
        <v/>
      </c>
      <c r="L51" s="42" t="str">
        <v/>
      </c>
      <c r="M51" s="42" t="str">
        <v/>
      </c>
      <c r="N51" s="42" t="str">
        <v/>
      </c>
      <c r="O51" s="42" t="str">
        <v/>
      </c>
      <c r="P51" s="42" t="str">
        <v/>
      </c>
      <c r="Q51" s="42" t="str">
        <v/>
      </c>
      <c r="R51" s="42" t="str">
        <v/>
      </c>
      <c r="S51" s="42" t="str">
        <v/>
      </c>
      <c r="T51" s="42" t="str">
        <v/>
      </c>
      <c r="U51" s="42" t="str">
        <v/>
      </c>
      <c r="AA51" s="42" t="s">
        <v>475</v>
      </c>
      <c r="CA51" s="42">
        <v>6</v>
      </c>
      <c r="CB51" s="42" t="str">
        <f>'Risultati Progetto'!K32&amp;'Risultati Progetto'!K184&amp;'Risultati Progetto'!K336&amp;'Risultati Progetto'!K488</f>
        <v/>
      </c>
      <c r="CN51" s="42" t="s">
        <v>487</v>
      </c>
      <c r="CO51" s="42">
        <v>282</v>
      </c>
    </row>
    <row r="52" spans="4:93" x14ac:dyDescent="0.2">
      <c r="D52" s="42">
        <f t="shared" si="11"/>
        <v>5</v>
      </c>
      <c r="E52" s="42" t="str">
        <f t="shared" si="1"/>
        <v>A5</v>
      </c>
      <c r="G52" s="42" t="str">
        <f t="array" ref="G52:U52" ca="1">IF(TRANSPOSE('A5'!K$172:K$187)="","",TRANSPOSE('A5'!K$172:K$187))</f>
        <v/>
      </c>
      <c r="H52" s="42" t="str">
        <v/>
      </c>
      <c r="I52" s="42" t="str">
        <v/>
      </c>
      <c r="J52" s="42" t="str">
        <v/>
      </c>
      <c r="K52" s="42" t="str">
        <f ca="1"/>
        <v/>
      </c>
      <c r="L52" s="42" t="str">
        <v/>
      </c>
      <c r="M52" s="42" t="str">
        <v/>
      </c>
      <c r="N52" s="42" t="str">
        <v/>
      </c>
      <c r="O52" s="42" t="str">
        <v/>
      </c>
      <c r="P52" s="42" t="str">
        <v/>
      </c>
      <c r="Q52" s="42" t="str">
        <v/>
      </c>
      <c r="R52" s="42" t="str">
        <v/>
      </c>
      <c r="S52" s="42" t="str">
        <v/>
      </c>
      <c r="T52" s="42" t="str">
        <v/>
      </c>
      <c r="U52" s="42" t="str">
        <v/>
      </c>
      <c r="AA52" s="42" t="s">
        <v>475</v>
      </c>
      <c r="CA52" s="42">
        <v>7</v>
      </c>
      <c r="CB52" s="42" t="str">
        <f>'Risultati Progetto'!E51&amp;'Risultati Progetto'!E203&amp;'Risultati Progetto'!E355&amp;'Risultati Progetto'!E507</f>
        <v/>
      </c>
      <c r="CN52" s="42" t="s">
        <v>488</v>
      </c>
      <c r="CO52" s="42">
        <v>282</v>
      </c>
    </row>
    <row r="53" spans="4:93" x14ac:dyDescent="0.2">
      <c r="D53" s="42">
        <f t="shared" si="11"/>
        <v>5</v>
      </c>
      <c r="E53" s="42" t="str">
        <f t="shared" si="1"/>
        <v>A5</v>
      </c>
      <c r="G53" s="42" t="str">
        <f t="array" ref="G53:U53" ca="1">IF(TRANSPOSE('A5'!E$194:E$208)="","",TRANSPOSE('A5'!E$194:E$208))</f>
        <v>Banche dati statistiche</v>
      </c>
      <c r="H53" s="42" t="str">
        <v/>
      </c>
      <c r="I53" s="42" t="str">
        <v/>
      </c>
      <c r="J53" s="42" t="str">
        <v/>
      </c>
      <c r="K53" s="42" t="str">
        <f ca="1"/>
        <v>Più sviluppate</v>
      </c>
      <c r="L53" s="42" t="str">
        <v/>
      </c>
      <c r="M53" s="42" t="str">
        <v/>
      </c>
      <c r="N53" s="42" t="str">
        <v/>
      </c>
      <c r="O53" s="42" t="str">
        <v/>
      </c>
      <c r="P53" s="42" t="str">
        <v/>
      </c>
      <c r="Q53" s="42" t="str">
        <v/>
      </c>
      <c r="R53" s="42" t="str">
        <v/>
      </c>
      <c r="S53" s="42" t="str">
        <v/>
      </c>
      <c r="T53" s="42" t="str">
        <v/>
      </c>
      <c r="U53" s="42" t="str">
        <v/>
      </c>
      <c r="AA53" s="42" t="s">
        <v>475</v>
      </c>
      <c r="CA53" s="42">
        <v>8</v>
      </c>
      <c r="CB53" s="42" t="str">
        <f>'Risultati Progetto'!H51&amp;'Risultati Progetto'!H203&amp;'Risultati Progetto'!H355&amp;'Risultati Progetto'!H507</f>
        <v/>
      </c>
      <c r="CN53" s="42" t="s">
        <v>489</v>
      </c>
      <c r="CO53" s="42">
        <v>282</v>
      </c>
    </row>
    <row r="54" spans="4:93" x14ac:dyDescent="0.2">
      <c r="D54" s="42">
        <f t="shared" si="11"/>
        <v>5</v>
      </c>
      <c r="E54" s="42" t="str">
        <f t="shared" si="1"/>
        <v>A5</v>
      </c>
      <c r="G54" s="42" t="str">
        <f t="array" ref="G54:U54" ca="1">IF(TRANSPOSE('A5'!H$194:H$208)="","",TRANSPOSE('A5'!H$194:H$208))</f>
        <v/>
      </c>
      <c r="H54" s="42" t="str">
        <v/>
      </c>
      <c r="I54" s="42" t="str">
        <v/>
      </c>
      <c r="J54" s="42" t="str">
        <v/>
      </c>
      <c r="K54" s="42" t="str">
        <f ca="1"/>
        <v/>
      </c>
      <c r="L54" s="42" t="str">
        <v/>
      </c>
      <c r="M54" s="42" t="str">
        <v/>
      </c>
      <c r="N54" s="42" t="str">
        <v/>
      </c>
      <c r="O54" s="42" t="str">
        <v/>
      </c>
      <c r="P54" s="42" t="str">
        <v/>
      </c>
      <c r="Q54" s="42" t="str">
        <v/>
      </c>
      <c r="R54" s="42" t="str">
        <v/>
      </c>
      <c r="S54" s="42" t="str">
        <v/>
      </c>
      <c r="T54" s="42" t="str">
        <v/>
      </c>
      <c r="U54" s="42" t="str">
        <v/>
      </c>
      <c r="AA54" s="42" t="s">
        <v>475</v>
      </c>
      <c r="CA54" s="42">
        <v>9</v>
      </c>
      <c r="CB54" s="42" t="str">
        <f>'Risultati Progetto'!K51&amp;'Risultati Progetto'!K203&amp;'Risultati Progetto'!K355&amp;'Risultati Progetto'!K507</f>
        <v/>
      </c>
      <c r="CN54" s="42" t="s">
        <v>490</v>
      </c>
      <c r="CO54" s="42">
        <v>282</v>
      </c>
    </row>
    <row r="55" spans="4:93" x14ac:dyDescent="0.2">
      <c r="D55" s="42">
        <f t="shared" si="11"/>
        <v>5</v>
      </c>
      <c r="E55" s="42" t="str">
        <f t="shared" si="1"/>
        <v>A5</v>
      </c>
      <c r="G55" s="42" t="str">
        <f t="array" ref="G55:U55" ca="1">IF(TRANSPOSE('A5'!K$194:K$208)="","",TRANSPOSE('A5'!K$194:K$208))</f>
        <v/>
      </c>
      <c r="H55" s="42" t="str">
        <v/>
      </c>
      <c r="I55" s="42" t="str">
        <v/>
      </c>
      <c r="J55" s="42" t="str">
        <v/>
      </c>
      <c r="K55" s="42" t="str">
        <f ca="1"/>
        <v/>
      </c>
      <c r="L55" s="42" t="str">
        <v/>
      </c>
      <c r="M55" s="42" t="str">
        <v/>
      </c>
      <c r="N55" s="42" t="str">
        <v/>
      </c>
      <c r="O55" s="42" t="str">
        <v/>
      </c>
      <c r="P55" s="42" t="str">
        <v/>
      </c>
      <c r="Q55" s="42" t="str">
        <v/>
      </c>
      <c r="R55" s="42" t="str">
        <v/>
      </c>
      <c r="S55" s="42" t="str">
        <v/>
      </c>
      <c r="T55" s="42" t="str">
        <v/>
      </c>
      <c r="U55" s="42" t="str">
        <v/>
      </c>
      <c r="AA55" s="42" t="s">
        <v>475</v>
      </c>
      <c r="CA55" s="42">
        <v>10</v>
      </c>
      <c r="CB55" s="42" t="str">
        <f>'Risultati Progetto'!E70&amp;'Risultati Progetto'!E222&amp;'Risultati Progetto'!E374&amp;'Risultati Progetto'!E526</f>
        <v/>
      </c>
      <c r="CN55" s="42" t="s">
        <v>491</v>
      </c>
      <c r="CO55" s="42">
        <v>282</v>
      </c>
    </row>
    <row r="56" spans="4:93" x14ac:dyDescent="0.2">
      <c r="D56" s="42">
        <f t="shared" si="11"/>
        <v>5</v>
      </c>
      <c r="E56" s="42" t="str">
        <f t="shared" si="1"/>
        <v>A5</v>
      </c>
      <c r="G56" s="42" t="str">
        <f t="array" ref="G56:U56" ca="1">IF(TRANSPOSE('A5'!E$215:E$229)="","",TRANSPOSE('A5'!E$215:E$229))</f>
        <v>Banche dati statistiche</v>
      </c>
      <c r="H56" s="42" t="str">
        <v/>
      </c>
      <c r="I56" s="42" t="str">
        <v/>
      </c>
      <c r="J56" s="42" t="str">
        <v/>
      </c>
      <c r="K56" s="42" t="str">
        <f ca="1"/>
        <v>In transizione</v>
      </c>
      <c r="L56" s="42" t="str">
        <v/>
      </c>
      <c r="M56" s="42" t="str">
        <v/>
      </c>
      <c r="N56" s="42" t="str">
        <v/>
      </c>
      <c r="O56" s="42" t="str">
        <v/>
      </c>
      <c r="P56" s="42" t="str">
        <v/>
      </c>
      <c r="Q56" s="42" t="str">
        <v/>
      </c>
      <c r="R56" s="42" t="str">
        <v/>
      </c>
      <c r="S56" s="42" t="str">
        <v/>
      </c>
      <c r="T56" s="42" t="str">
        <v/>
      </c>
      <c r="U56" s="42" t="str">
        <v/>
      </c>
      <c r="AA56" s="42" t="s">
        <v>475</v>
      </c>
      <c r="CA56" s="42">
        <v>11</v>
      </c>
      <c r="CB56" s="42" t="str">
        <f>'Risultati Progetto'!H70&amp;'Risultati Progetto'!H222&amp;'Risultati Progetto'!H374&amp;'Risultati Progetto'!H526</f>
        <v/>
      </c>
      <c r="CN56" s="42" t="s">
        <v>492</v>
      </c>
      <c r="CO56" s="42">
        <v>282</v>
      </c>
    </row>
    <row r="57" spans="4:93" x14ac:dyDescent="0.2">
      <c r="D57" s="42">
        <f t="shared" si="11"/>
        <v>5</v>
      </c>
      <c r="E57" s="42" t="str">
        <f t="shared" si="1"/>
        <v>A5</v>
      </c>
      <c r="G57" s="42" t="str">
        <f t="array" ref="G57:U57" ca="1">IF(TRANSPOSE('A5'!H$215:H$229)="","",TRANSPOSE('A5'!H$215:H$229))</f>
        <v/>
      </c>
      <c r="H57" s="42" t="str">
        <v/>
      </c>
      <c r="I57" s="42" t="str">
        <v/>
      </c>
      <c r="J57" s="42" t="str">
        <v/>
      </c>
      <c r="K57" s="42" t="str">
        <f ca="1"/>
        <v/>
      </c>
      <c r="L57" s="42" t="str">
        <v/>
      </c>
      <c r="M57" s="42" t="str">
        <v/>
      </c>
      <c r="N57" s="42" t="str">
        <v/>
      </c>
      <c r="O57" s="42" t="str">
        <v/>
      </c>
      <c r="P57" s="42" t="str">
        <v/>
      </c>
      <c r="Q57" s="42" t="str">
        <v/>
      </c>
      <c r="R57" s="42" t="str">
        <v/>
      </c>
      <c r="S57" s="42" t="str">
        <v/>
      </c>
      <c r="T57" s="42" t="str">
        <v/>
      </c>
      <c r="U57" s="42" t="str">
        <v/>
      </c>
      <c r="AA57" s="42" t="s">
        <v>475</v>
      </c>
      <c r="CA57" s="42">
        <v>12</v>
      </c>
      <c r="CB57" s="42" t="str">
        <f>'Risultati Progetto'!K70&amp;'Risultati Progetto'!K222&amp;'Risultati Progetto'!K374&amp;'Risultati Progetto'!K526</f>
        <v/>
      </c>
      <c r="CN57" s="42" t="s">
        <v>493</v>
      </c>
      <c r="CO57" s="42">
        <v>282</v>
      </c>
    </row>
    <row r="58" spans="4:93" x14ac:dyDescent="0.2">
      <c r="D58" s="42">
        <f t="shared" si="11"/>
        <v>5</v>
      </c>
      <c r="E58" s="42" t="str">
        <f t="shared" si="1"/>
        <v>A5</v>
      </c>
      <c r="G58" s="42" t="str">
        <f t="array" ref="G58:U58" ca="1">IF(TRANSPOSE('A5'!K$215:K$229)="","",TRANSPOSE('A5'!K$215:K$229))</f>
        <v/>
      </c>
      <c r="H58" s="42" t="str">
        <v/>
      </c>
      <c r="I58" s="42" t="str">
        <v/>
      </c>
      <c r="J58" s="42" t="str">
        <v/>
      </c>
      <c r="K58" s="42" t="str">
        <f ca="1"/>
        <v/>
      </c>
      <c r="L58" s="42" t="str">
        <v/>
      </c>
      <c r="M58" s="42" t="str">
        <v/>
      </c>
      <c r="N58" s="42" t="str">
        <v/>
      </c>
      <c r="O58" s="42" t="str">
        <v/>
      </c>
      <c r="P58" s="42" t="str">
        <v/>
      </c>
      <c r="Q58" s="42" t="str">
        <v/>
      </c>
      <c r="R58" s="42" t="str">
        <v/>
      </c>
      <c r="S58" s="42" t="str">
        <v/>
      </c>
      <c r="T58" s="42" t="str">
        <v/>
      </c>
      <c r="U58" s="42" t="str">
        <v/>
      </c>
      <c r="AA58" s="42" t="s">
        <v>475</v>
      </c>
      <c r="CA58" s="42">
        <v>13</v>
      </c>
      <c r="CB58" s="42" t="str">
        <f>'Risultati Progetto'!E89&amp;'Risultati Progetto'!E241&amp;'Risultati Progetto'!E393&amp;'Risultati Progetto'!E545</f>
        <v/>
      </c>
      <c r="CN58" s="42" t="s">
        <v>494</v>
      </c>
      <c r="CO58" s="42">
        <v>282</v>
      </c>
    </row>
    <row r="59" spans="4:93" x14ac:dyDescent="0.2">
      <c r="D59" s="42">
        <f t="shared" si="11"/>
        <v>5</v>
      </c>
      <c r="E59" s="42" t="str">
        <f t="shared" si="1"/>
        <v>A5</v>
      </c>
      <c r="G59" s="42" t="str">
        <f t="array" ref="G59:U59" ca="1">IF(TRANSPOSE('A5'!E$236:E$250)="","",TRANSPOSE('A5'!E$236:E$250))</f>
        <v>Banche dati statistiche</v>
      </c>
      <c r="H59" s="42" t="str">
        <v/>
      </c>
      <c r="I59" s="42" t="str">
        <v/>
      </c>
      <c r="J59" s="42" t="str">
        <v/>
      </c>
      <c r="K59" s="42" t="str">
        <f ca="1"/>
        <v>Meno sviluppate</v>
      </c>
      <c r="L59" s="42" t="str">
        <v/>
      </c>
      <c r="M59" s="42" t="str">
        <v/>
      </c>
      <c r="N59" s="42" t="str">
        <v/>
      </c>
      <c r="O59" s="42" t="str">
        <v/>
      </c>
      <c r="P59" s="42" t="str">
        <v/>
      </c>
      <c r="Q59" s="42" t="str">
        <v/>
      </c>
      <c r="R59" s="42" t="str">
        <v/>
      </c>
      <c r="S59" s="42" t="str">
        <v/>
      </c>
      <c r="T59" s="42" t="str">
        <v/>
      </c>
      <c r="U59" s="42" t="str">
        <v/>
      </c>
      <c r="AA59" s="42" t="s">
        <v>475</v>
      </c>
      <c r="CA59" s="42">
        <v>14</v>
      </c>
      <c r="CB59" s="42" t="str">
        <f>'Risultati Progetto'!H89&amp;'Risultati Progetto'!H241&amp;'Risultati Progetto'!H393&amp;'Risultati Progetto'!H545</f>
        <v/>
      </c>
      <c r="CN59" s="42" t="s">
        <v>495</v>
      </c>
      <c r="CO59" s="42">
        <v>282</v>
      </c>
    </row>
    <row r="60" spans="4:93" x14ac:dyDescent="0.2">
      <c r="D60" s="42">
        <f t="shared" si="11"/>
        <v>5</v>
      </c>
      <c r="E60" s="42" t="str">
        <f t="shared" si="1"/>
        <v>A5</v>
      </c>
      <c r="G60" s="42" t="str">
        <f t="array" ref="G60:U60" ca="1">IF(TRANSPOSE('A5'!H$236:H$250)="","",TRANSPOSE('A5'!H$236:H$250))</f>
        <v/>
      </c>
      <c r="H60" s="42" t="str">
        <v/>
      </c>
      <c r="I60" s="42" t="str">
        <v/>
      </c>
      <c r="J60" s="42" t="str">
        <v/>
      </c>
      <c r="K60" s="42" t="str">
        <f ca="1"/>
        <v/>
      </c>
      <c r="L60" s="42" t="str">
        <v/>
      </c>
      <c r="M60" s="42" t="str">
        <v/>
      </c>
      <c r="N60" s="42" t="str">
        <v/>
      </c>
      <c r="O60" s="42" t="str">
        <v/>
      </c>
      <c r="P60" s="42" t="str">
        <v/>
      </c>
      <c r="Q60" s="42" t="str">
        <v/>
      </c>
      <c r="R60" s="42" t="str">
        <v/>
      </c>
      <c r="S60" s="42" t="str">
        <v/>
      </c>
      <c r="T60" s="42" t="str">
        <v/>
      </c>
      <c r="U60" s="42" t="str">
        <v/>
      </c>
      <c r="AA60" s="42" t="s">
        <v>475</v>
      </c>
      <c r="CA60" s="42">
        <v>15</v>
      </c>
      <c r="CB60" s="42" t="str">
        <f>'Risultati Progetto'!K89&amp;'Risultati Progetto'!K241&amp;'Risultati Progetto'!K393&amp;'Risultati Progetto'!K545</f>
        <v/>
      </c>
      <c r="CN60" s="42" t="s">
        <v>496</v>
      </c>
      <c r="CO60" s="42">
        <v>282</v>
      </c>
    </row>
    <row r="61" spans="4:93" x14ac:dyDescent="0.2">
      <c r="D61" s="42">
        <f t="shared" si="11"/>
        <v>5</v>
      </c>
      <c r="E61" s="42" t="str">
        <f t="shared" si="1"/>
        <v>A5</v>
      </c>
      <c r="G61" s="42" t="str">
        <f t="array" ref="G61:U61" ca="1">IF(TRANSPOSE('A5'!K$236:K$250)="","",TRANSPOSE('A5'!K$236:K$250))</f>
        <v/>
      </c>
      <c r="H61" s="42" t="str">
        <v/>
      </c>
      <c r="I61" s="42" t="str">
        <v/>
      </c>
      <c r="J61" s="42" t="str">
        <v/>
      </c>
      <c r="K61" s="42" t="str">
        <f ca="1"/>
        <v/>
      </c>
      <c r="L61" s="42" t="str">
        <v/>
      </c>
      <c r="M61" s="42" t="str">
        <v/>
      </c>
      <c r="N61" s="42" t="str">
        <v/>
      </c>
      <c r="O61" s="42" t="str">
        <v/>
      </c>
      <c r="P61" s="42" t="str">
        <v/>
      </c>
      <c r="Q61" s="42" t="str">
        <v/>
      </c>
      <c r="R61" s="42" t="str">
        <v/>
      </c>
      <c r="S61" s="42" t="str">
        <v/>
      </c>
      <c r="T61" s="42" t="str">
        <v/>
      </c>
      <c r="U61" s="42" t="str">
        <v/>
      </c>
      <c r="AA61" s="42" t="s">
        <v>475</v>
      </c>
      <c r="CA61" s="42">
        <v>16</v>
      </c>
      <c r="CB61" s="42" t="str">
        <f>'Risultati Progetto'!E108&amp;'Risultati Progetto'!E260&amp;'Risultati Progetto'!E412&amp;'Risultati Progetto'!E564</f>
        <v/>
      </c>
      <c r="CN61" s="42" t="s">
        <v>497</v>
      </c>
      <c r="CO61" s="42">
        <v>282</v>
      </c>
    </row>
    <row r="62" spans="4:93" x14ac:dyDescent="0.2">
      <c r="D62" s="42">
        <f t="shared" si="11"/>
        <v>6</v>
      </c>
      <c r="E62" s="42" t="str">
        <f t="shared" si="1"/>
        <v>A6</v>
      </c>
      <c r="G62" s="42" t="str">
        <f t="array" ref="G62:U62" ca="1">IF(TRANSPOSE('A6'!E$172:E$187)="","",TRANSPOSE('A6'!E$172:E$187))</f>
        <v>Applicativi e sistemi informativi (sviluppo app, rilascio funzionalità aggiuntive, etc.)</v>
      </c>
      <c r="H62" s="42" t="str">
        <v>Nuovo sistema software per servizi stipendiali rilasciato in esercizio</v>
      </c>
      <c r="I62" s="42" t="str">
        <v>Realizzato: si/no</v>
      </c>
      <c r="J62" s="42" t="str">
        <v>Sistema di Monitoraggio PON</v>
      </c>
      <c r="K62" s="42" t="str">
        <f ca="1"/>
        <v>Tutte</v>
      </c>
      <c r="L62" s="42" t="str">
        <v>NO</v>
      </c>
      <c r="M62" s="42" t="str">
        <v>NO</v>
      </c>
      <c r="N62" s="42" t="str">
        <v>NO</v>
      </c>
      <c r="O62" s="42" t="str">
        <v>NO</v>
      </c>
      <c r="P62" s="42" t="str">
        <v>NO</v>
      </c>
      <c r="Q62" s="42" t="str">
        <v>NO</v>
      </c>
      <c r="R62" s="42" t="str">
        <v>SI</v>
      </c>
      <c r="S62" s="42" t="str">
        <v>SI</v>
      </c>
      <c r="T62" s="42" t="str">
        <v>SI</v>
      </c>
      <c r="U62" s="42" t="str">
        <v>SI</v>
      </c>
      <c r="V62" s="42">
        <f ca="1">IFERROR('A6'!$R$43,"")</f>
        <v>4</v>
      </c>
      <c r="W62" s="42">
        <f ca="1">IFERROR('A6'!$R$255,"")</f>
        <v>1</v>
      </c>
      <c r="X62" s="46">
        <f>IF('A6'!$H$73="","",'A6'!$H$73)</f>
        <v>43101</v>
      </c>
      <c r="Y62" s="46">
        <f>IF('A6'!$H$76="","",'A6'!$H$76)</f>
        <v>44196</v>
      </c>
      <c r="Z62" s="42" t="str">
        <f>IF('A6'!$B$9="","",'A6'!$B$9)</f>
        <v>Realizzazione di un software dedicato ai Servizi stipendiali</v>
      </c>
      <c r="AA62" s="42" t="s">
        <v>476</v>
      </c>
      <c r="AB62" s="42" t="str">
        <f t="array" ref="AB62:AW62">IF(TRANSPOSE('A6'!$K$80:$M$101)="","",TRANSPOSE('A6'!$K$80:$M$101))</f>
        <v/>
      </c>
      <c r="AC62" s="42" t="str">
        <v/>
      </c>
      <c r="AD62" s="42" t="str">
        <v/>
      </c>
      <c r="AE62" s="42" t="str">
        <v/>
      </c>
      <c r="AF62" s="42">
        <v>0</v>
      </c>
      <c r="AG62" s="42" t="str">
        <v/>
      </c>
      <c r="AH62" s="42" t="str">
        <v/>
      </c>
      <c r="AI62" s="42" t="str">
        <v/>
      </c>
      <c r="AJ62" s="42">
        <v>239334.50161285169</v>
      </c>
      <c r="AK62" s="42" t="str">
        <v/>
      </c>
      <c r="AL62" s="42">
        <v>3571203</v>
      </c>
      <c r="AM62" s="42">
        <v>0</v>
      </c>
      <c r="AN62" s="42" t="str">
        <v/>
      </c>
      <c r="AO62" s="42" t="str">
        <v/>
      </c>
      <c r="AP62" s="42" t="str">
        <v/>
      </c>
      <c r="AQ62" s="42" t="str">
        <v/>
      </c>
      <c r="AR62" s="42" t="str">
        <v/>
      </c>
      <c r="AS62" s="42" t="str">
        <v/>
      </c>
      <c r="AT62" s="42">
        <v>785664.66</v>
      </c>
      <c r="AU62" s="42" t="str">
        <v/>
      </c>
      <c r="AV62" s="42" t="str">
        <v/>
      </c>
      <c r="AW62" s="42">
        <v>4596202.1616128515</v>
      </c>
      <c r="CA62" s="42">
        <v>17</v>
      </c>
      <c r="CB62" s="42" t="str">
        <f>'Risultati Progetto'!H108&amp;'Risultati Progetto'!H260&amp;'Risultati Progetto'!H412&amp;'Risultati Progetto'!H564</f>
        <v/>
      </c>
      <c r="CN62" s="42" t="s">
        <v>498</v>
      </c>
      <c r="CO62" s="42">
        <v>282</v>
      </c>
    </row>
    <row r="63" spans="4:93" x14ac:dyDescent="0.2">
      <c r="D63" s="42">
        <f t="shared" si="11"/>
        <v>6</v>
      </c>
      <c r="E63" s="42" t="str">
        <f t="shared" si="1"/>
        <v>A6</v>
      </c>
      <c r="G63" s="42" t="str">
        <f t="array" ref="G63:U63" ca="1">IF(TRANSPOSE('A6'!H$172:H$187)="","",TRANSPOSE('A6'!H$172:H$187))</f>
        <v/>
      </c>
      <c r="H63" s="42" t="str">
        <v/>
      </c>
      <c r="I63" s="42" t="str">
        <v/>
      </c>
      <c r="J63" s="42" t="str">
        <v/>
      </c>
      <c r="K63" s="42" t="str">
        <f ca="1"/>
        <v/>
      </c>
      <c r="L63" s="42" t="str">
        <v/>
      </c>
      <c r="M63" s="42" t="str">
        <v/>
      </c>
      <c r="N63" s="42" t="str">
        <v/>
      </c>
      <c r="O63" s="42" t="str">
        <v/>
      </c>
      <c r="P63" s="42" t="str">
        <v/>
      </c>
      <c r="Q63" s="42" t="str">
        <v/>
      </c>
      <c r="R63" s="42" t="str">
        <v/>
      </c>
      <c r="S63" s="42" t="str">
        <v/>
      </c>
      <c r="T63" s="42" t="str">
        <v/>
      </c>
      <c r="U63" s="42" t="str">
        <v/>
      </c>
      <c r="AA63" s="42" t="s">
        <v>476</v>
      </c>
      <c r="CA63" s="42">
        <v>18</v>
      </c>
      <c r="CB63" s="42" t="str">
        <f>'Risultati Progetto'!K108&amp;'Risultati Progetto'!K260&amp;'Risultati Progetto'!K412&amp;'Risultati Progetto'!K564</f>
        <v/>
      </c>
      <c r="CN63" s="42" t="s">
        <v>499</v>
      </c>
      <c r="CO63" s="42">
        <v>282</v>
      </c>
    </row>
    <row r="64" spans="4:93" x14ac:dyDescent="0.2">
      <c r="D64" s="42">
        <f t="shared" si="11"/>
        <v>6</v>
      </c>
      <c r="E64" s="42" t="str">
        <f t="shared" si="1"/>
        <v>A6</v>
      </c>
      <c r="G64" s="42" t="str">
        <f t="array" ref="G64:U64" ca="1">IF(TRANSPOSE('A6'!K$172:K$187)="","",TRANSPOSE('A6'!K$172:K$187))</f>
        <v/>
      </c>
      <c r="H64" s="42" t="str">
        <v/>
      </c>
      <c r="I64" s="42" t="str">
        <v/>
      </c>
      <c r="J64" s="42" t="str">
        <v/>
      </c>
      <c r="K64" s="42" t="str">
        <f ca="1"/>
        <v/>
      </c>
      <c r="L64" s="42" t="str">
        <v/>
      </c>
      <c r="M64" s="42" t="str">
        <v/>
      </c>
      <c r="N64" s="42" t="str">
        <v/>
      </c>
      <c r="O64" s="42" t="str">
        <v/>
      </c>
      <c r="P64" s="42" t="str">
        <v/>
      </c>
      <c r="Q64" s="42" t="str">
        <v/>
      </c>
      <c r="R64" s="42" t="str">
        <v/>
      </c>
      <c r="S64" s="42" t="str">
        <v/>
      </c>
      <c r="T64" s="42" t="str">
        <v/>
      </c>
      <c r="U64" s="42" t="str">
        <v/>
      </c>
      <c r="AA64" s="42" t="s">
        <v>476</v>
      </c>
      <c r="CA64" s="42">
        <v>19</v>
      </c>
      <c r="CB64" s="42" t="str">
        <f>'Risultati Progetto'!E127&amp;'Risultati Progetto'!E279&amp;'Risultati Progetto'!E431&amp;'Risultati Progetto'!E583</f>
        <v/>
      </c>
      <c r="CN64" s="42" t="s">
        <v>500</v>
      </c>
      <c r="CO64" s="42">
        <v>282</v>
      </c>
    </row>
    <row r="65" spans="4:93" x14ac:dyDescent="0.2">
      <c r="D65" s="42">
        <f t="shared" si="11"/>
        <v>6</v>
      </c>
      <c r="E65" s="42" t="str">
        <f t="shared" si="1"/>
        <v>A6</v>
      </c>
      <c r="G65" s="42" t="str">
        <f t="array" ref="G65:U65" ca="1">IF(TRANSPOSE('A6'!E$194:E$208)="","",TRANSPOSE('A6'!E$194:E$208))</f>
        <v>Applicativi e sistemi informativi (sviluppo app, rilascio funzionalità aggiuntive, etc.)</v>
      </c>
      <c r="H65" s="42" t="str">
        <v/>
      </c>
      <c r="I65" s="42" t="str">
        <v/>
      </c>
      <c r="J65" s="42" t="str">
        <v/>
      </c>
      <c r="K65" s="42" t="str">
        <f ca="1"/>
        <v>Più sviluppate</v>
      </c>
      <c r="L65" s="42" t="str">
        <v/>
      </c>
      <c r="M65" s="42" t="str">
        <v/>
      </c>
      <c r="N65" s="42" t="str">
        <v/>
      </c>
      <c r="O65" s="42" t="str">
        <v/>
      </c>
      <c r="P65" s="42" t="str">
        <v/>
      </c>
      <c r="Q65" s="42" t="str">
        <v/>
      </c>
      <c r="R65" s="42" t="str">
        <v/>
      </c>
      <c r="S65" s="42" t="str">
        <v/>
      </c>
      <c r="T65" s="42" t="str">
        <v/>
      </c>
      <c r="U65" s="42" t="str">
        <v/>
      </c>
      <c r="AA65" s="42" t="s">
        <v>476</v>
      </c>
      <c r="CA65" s="42">
        <v>20</v>
      </c>
      <c r="CB65" s="42" t="str">
        <f>'Risultati Progetto'!H127&amp;'Risultati Progetto'!H279&amp;'Risultati Progetto'!H431&amp;'Risultati Progetto'!H583</f>
        <v/>
      </c>
      <c r="CN65" s="42" t="s">
        <v>501</v>
      </c>
      <c r="CO65" s="42">
        <v>282</v>
      </c>
    </row>
    <row r="66" spans="4:93" x14ac:dyDescent="0.2">
      <c r="D66" s="42">
        <f t="shared" si="11"/>
        <v>6</v>
      </c>
      <c r="E66" s="42" t="str">
        <f t="shared" si="1"/>
        <v>A6</v>
      </c>
      <c r="G66" s="42" t="str">
        <f t="array" ref="G66:U66" ca="1">IF(TRANSPOSE('A6'!H$194:H$208)="","",TRANSPOSE('A6'!H$194:H$208))</f>
        <v/>
      </c>
      <c r="H66" s="42" t="str">
        <v/>
      </c>
      <c r="I66" s="42" t="str">
        <v/>
      </c>
      <c r="J66" s="42" t="str">
        <v/>
      </c>
      <c r="K66" s="42" t="str">
        <f ca="1"/>
        <v/>
      </c>
      <c r="L66" s="42" t="str">
        <v/>
      </c>
      <c r="M66" s="42" t="str">
        <v/>
      </c>
      <c r="N66" s="42" t="str">
        <v/>
      </c>
      <c r="O66" s="42" t="str">
        <v/>
      </c>
      <c r="P66" s="42" t="str">
        <v/>
      </c>
      <c r="Q66" s="42" t="str">
        <v/>
      </c>
      <c r="R66" s="42" t="str">
        <v/>
      </c>
      <c r="S66" s="42" t="str">
        <v/>
      </c>
      <c r="T66" s="42" t="str">
        <v/>
      </c>
      <c r="U66" s="42" t="str">
        <v/>
      </c>
      <c r="AA66" s="42" t="s">
        <v>476</v>
      </c>
      <c r="CA66" s="42">
        <v>21</v>
      </c>
      <c r="CB66" s="42" t="str">
        <f>'Risultati Progetto'!K127&amp;'Risultati Progetto'!K279&amp;'Risultati Progetto'!K431&amp;'Risultati Progetto'!K583</f>
        <v/>
      </c>
      <c r="CN66" s="42" t="s">
        <v>502</v>
      </c>
      <c r="CO66" s="42">
        <v>282</v>
      </c>
    </row>
    <row r="67" spans="4:93" x14ac:dyDescent="0.2">
      <c r="D67" s="42">
        <f t="shared" si="11"/>
        <v>6</v>
      </c>
      <c r="E67" s="42" t="str">
        <f t="shared" ref="E67:E130" si="16">"A"&amp;D67</f>
        <v>A6</v>
      </c>
      <c r="G67" s="42" t="str">
        <f t="array" ref="G67:U67" ca="1">IF(TRANSPOSE('A6'!K$194:K$208)="","",TRANSPOSE('A6'!K$194:K$208))</f>
        <v/>
      </c>
      <c r="H67" s="42" t="str">
        <v/>
      </c>
      <c r="I67" s="42" t="str">
        <v/>
      </c>
      <c r="J67" s="42" t="str">
        <v/>
      </c>
      <c r="K67" s="42" t="str">
        <f ca="1"/>
        <v/>
      </c>
      <c r="L67" s="42" t="str">
        <v/>
      </c>
      <c r="M67" s="42" t="str">
        <v/>
      </c>
      <c r="N67" s="42" t="str">
        <v/>
      </c>
      <c r="O67" s="42" t="str">
        <v/>
      </c>
      <c r="P67" s="42" t="str">
        <v/>
      </c>
      <c r="Q67" s="42" t="str">
        <v/>
      </c>
      <c r="R67" s="42" t="str">
        <v/>
      </c>
      <c r="S67" s="42" t="str">
        <v/>
      </c>
      <c r="T67" s="42" t="str">
        <v/>
      </c>
      <c r="U67" s="42" t="str">
        <v/>
      </c>
      <c r="AA67" s="42" t="s">
        <v>476</v>
      </c>
      <c r="CA67" s="42">
        <v>22</v>
      </c>
      <c r="CB67" s="42" t="str">
        <f>'Risultati Progetto'!E146&amp;'Risultati Progetto'!E298&amp;'Risultati Progetto'!E450&amp;'Risultati Progetto'!E602</f>
        <v/>
      </c>
      <c r="CN67" s="42" t="s">
        <v>503</v>
      </c>
      <c r="CO67" s="42">
        <v>282</v>
      </c>
    </row>
    <row r="68" spans="4:93" x14ac:dyDescent="0.2">
      <c r="D68" s="42">
        <f t="shared" si="11"/>
        <v>6</v>
      </c>
      <c r="E68" s="42" t="str">
        <f t="shared" si="16"/>
        <v>A6</v>
      </c>
      <c r="G68" s="42" t="str">
        <f t="array" ref="G68:U68" ca="1">IF(TRANSPOSE('A6'!E$215:E$229)="","",TRANSPOSE('A6'!E$215:E$229))</f>
        <v>Applicativi e sistemi informativi (sviluppo app, rilascio funzionalità aggiuntive, etc.)</v>
      </c>
      <c r="H68" s="42" t="str">
        <v/>
      </c>
      <c r="I68" s="42" t="str">
        <v/>
      </c>
      <c r="J68" s="42" t="str">
        <v/>
      </c>
      <c r="K68" s="42" t="str">
        <f ca="1"/>
        <v>In transizione</v>
      </c>
      <c r="L68" s="42" t="str">
        <v/>
      </c>
      <c r="M68" s="42" t="str">
        <v/>
      </c>
      <c r="N68" s="42" t="str">
        <v/>
      </c>
      <c r="O68" s="42" t="str">
        <v/>
      </c>
      <c r="P68" s="42" t="str">
        <v/>
      </c>
      <c r="Q68" s="42" t="str">
        <v/>
      </c>
      <c r="R68" s="42" t="str">
        <v/>
      </c>
      <c r="S68" s="42" t="str">
        <v/>
      </c>
      <c r="T68" s="42" t="str">
        <v/>
      </c>
      <c r="U68" s="42" t="str">
        <v/>
      </c>
      <c r="AA68" s="42" t="s">
        <v>476</v>
      </c>
      <c r="CA68" s="42">
        <v>23</v>
      </c>
      <c r="CB68" s="42" t="str">
        <f>'Risultati Progetto'!H146&amp;'Risultati Progetto'!H298&amp;'Risultati Progetto'!H450&amp;'Risultati Progetto'!H602</f>
        <v/>
      </c>
      <c r="CN68" s="42" t="s">
        <v>504</v>
      </c>
      <c r="CO68" s="42">
        <v>282</v>
      </c>
    </row>
    <row r="69" spans="4:93" x14ac:dyDescent="0.2">
      <c r="D69" s="42">
        <f t="shared" si="11"/>
        <v>6</v>
      </c>
      <c r="E69" s="42" t="str">
        <f t="shared" si="16"/>
        <v>A6</v>
      </c>
      <c r="G69" s="42" t="str">
        <f t="array" ref="G69:U69" ca="1">IF(TRANSPOSE('A6'!H$215:H$229)="","",TRANSPOSE('A6'!H$215:H$229))</f>
        <v/>
      </c>
      <c r="H69" s="42" t="str">
        <v/>
      </c>
      <c r="I69" s="42" t="str">
        <v/>
      </c>
      <c r="J69" s="42" t="str">
        <v/>
      </c>
      <c r="K69" s="42" t="str">
        <f ca="1"/>
        <v/>
      </c>
      <c r="L69" s="42" t="str">
        <v/>
      </c>
      <c r="M69" s="42" t="str">
        <v/>
      </c>
      <c r="N69" s="42" t="str">
        <v/>
      </c>
      <c r="O69" s="42" t="str">
        <v/>
      </c>
      <c r="P69" s="42" t="str">
        <v/>
      </c>
      <c r="Q69" s="42" t="str">
        <v/>
      </c>
      <c r="R69" s="42" t="str">
        <v/>
      </c>
      <c r="S69" s="42" t="str">
        <v/>
      </c>
      <c r="T69" s="42" t="str">
        <v/>
      </c>
      <c r="U69" s="42" t="str">
        <v/>
      </c>
      <c r="AA69" s="42" t="s">
        <v>476</v>
      </c>
      <c r="CA69" s="42">
        <v>24</v>
      </c>
      <c r="CB69" s="42" t="str">
        <f>'Risultati Progetto'!K146&amp;'Risultati Progetto'!K298&amp;'Risultati Progetto'!K450&amp;'Risultati Progetto'!K602</f>
        <v/>
      </c>
      <c r="CN69" s="42" t="s">
        <v>505</v>
      </c>
      <c r="CO69" s="42">
        <v>282</v>
      </c>
    </row>
    <row r="70" spans="4:93" x14ac:dyDescent="0.2">
      <c r="D70" s="42">
        <f t="shared" si="11"/>
        <v>6</v>
      </c>
      <c r="E70" s="42" t="str">
        <f t="shared" si="16"/>
        <v>A6</v>
      </c>
      <c r="G70" s="42" t="str">
        <f t="array" ref="G70:U70" ca="1">IF(TRANSPOSE('A6'!K$215:K$229)="","",TRANSPOSE('A6'!K$215:K$229))</f>
        <v/>
      </c>
      <c r="H70" s="42" t="str">
        <v/>
      </c>
      <c r="I70" s="42" t="str">
        <v/>
      </c>
      <c r="J70" s="42" t="str">
        <v/>
      </c>
      <c r="K70" s="42" t="str">
        <f ca="1"/>
        <v/>
      </c>
      <c r="L70" s="42" t="str">
        <v/>
      </c>
      <c r="M70" s="42" t="str">
        <v/>
      </c>
      <c r="N70" s="42" t="str">
        <v/>
      </c>
      <c r="O70" s="42" t="str">
        <v/>
      </c>
      <c r="P70" s="42" t="str">
        <v/>
      </c>
      <c r="Q70" s="42" t="str">
        <v/>
      </c>
      <c r="R70" s="42" t="str">
        <v/>
      </c>
      <c r="S70" s="42" t="str">
        <v/>
      </c>
      <c r="T70" s="42" t="str">
        <v/>
      </c>
      <c r="U70" s="42" t="str">
        <v/>
      </c>
      <c r="AA70" s="42" t="s">
        <v>476</v>
      </c>
      <c r="CN70" s="42" t="s">
        <v>506</v>
      </c>
      <c r="CO70" s="42">
        <v>282</v>
      </c>
    </row>
    <row r="71" spans="4:93" x14ac:dyDescent="0.2">
      <c r="D71" s="42">
        <f t="shared" si="11"/>
        <v>6</v>
      </c>
      <c r="E71" s="42" t="str">
        <f t="shared" si="16"/>
        <v>A6</v>
      </c>
      <c r="G71" s="42" t="str">
        <f t="array" ref="G71:U71" ca="1">IF(TRANSPOSE('A6'!E$236:E$250)="","",TRANSPOSE('A6'!E$236:E$250))</f>
        <v>Applicativi e sistemi informativi (sviluppo app, rilascio funzionalità aggiuntive, etc.)</v>
      </c>
      <c r="H71" s="42" t="str">
        <v/>
      </c>
      <c r="I71" s="42" t="str">
        <v/>
      </c>
      <c r="J71" s="42" t="str">
        <v/>
      </c>
      <c r="K71" s="42" t="str">
        <f ca="1"/>
        <v>Meno sviluppate</v>
      </c>
      <c r="L71" s="42" t="str">
        <v/>
      </c>
      <c r="M71" s="42" t="str">
        <v/>
      </c>
      <c r="N71" s="42" t="str">
        <v/>
      </c>
      <c r="O71" s="42" t="str">
        <v/>
      </c>
      <c r="P71" s="42" t="str">
        <v/>
      </c>
      <c r="Q71" s="42" t="str">
        <v/>
      </c>
      <c r="R71" s="42" t="str">
        <v/>
      </c>
      <c r="S71" s="42" t="str">
        <v/>
      </c>
      <c r="T71" s="42" t="str">
        <v/>
      </c>
      <c r="U71" s="42" t="str">
        <v/>
      </c>
      <c r="AA71" s="42" t="s">
        <v>476</v>
      </c>
      <c r="CN71" s="42" t="s">
        <v>507</v>
      </c>
      <c r="CO71" s="42">
        <v>282</v>
      </c>
    </row>
    <row r="72" spans="4:93" x14ac:dyDescent="0.2">
      <c r="D72" s="42">
        <f t="shared" si="11"/>
        <v>6</v>
      </c>
      <c r="E72" s="42" t="str">
        <f t="shared" si="16"/>
        <v>A6</v>
      </c>
      <c r="G72" s="42" t="str">
        <f t="array" ref="G72:U72" ca="1">IF(TRANSPOSE('A6'!H$236:H$250)="","",TRANSPOSE('A6'!H$236:H$250))</f>
        <v/>
      </c>
      <c r="H72" s="42" t="str">
        <v/>
      </c>
      <c r="I72" s="42" t="str">
        <v/>
      </c>
      <c r="J72" s="42" t="str">
        <v/>
      </c>
      <c r="K72" s="42" t="str">
        <f ca="1"/>
        <v/>
      </c>
      <c r="L72" s="42" t="str">
        <v/>
      </c>
      <c r="M72" s="42" t="str">
        <v/>
      </c>
      <c r="N72" s="42" t="str">
        <v/>
      </c>
      <c r="O72" s="42" t="str">
        <v/>
      </c>
      <c r="P72" s="42" t="str">
        <v/>
      </c>
      <c r="Q72" s="42" t="str">
        <v/>
      </c>
      <c r="R72" s="42" t="str">
        <v/>
      </c>
      <c r="S72" s="42" t="str">
        <v/>
      </c>
      <c r="T72" s="42" t="str">
        <v/>
      </c>
      <c r="U72" s="42" t="str">
        <v/>
      </c>
      <c r="AA72" s="42" t="s">
        <v>476</v>
      </c>
      <c r="CN72" s="42" t="s">
        <v>508</v>
      </c>
      <c r="CO72" s="42">
        <v>282</v>
      </c>
    </row>
    <row r="73" spans="4:93" x14ac:dyDescent="0.2">
      <c r="D73" s="42">
        <f t="shared" si="11"/>
        <v>6</v>
      </c>
      <c r="E73" s="42" t="str">
        <f t="shared" si="16"/>
        <v>A6</v>
      </c>
      <c r="G73" s="42" t="str">
        <f t="array" ref="G73:U73" ca="1">IF(TRANSPOSE('A6'!K$236:K$250)="","",TRANSPOSE('A6'!K$236:K$250))</f>
        <v/>
      </c>
      <c r="H73" s="42" t="str">
        <v/>
      </c>
      <c r="I73" s="42" t="str">
        <v/>
      </c>
      <c r="J73" s="42" t="str">
        <v/>
      </c>
      <c r="K73" s="42" t="str">
        <f ca="1"/>
        <v/>
      </c>
      <c r="L73" s="42" t="str">
        <v/>
      </c>
      <c r="M73" s="42" t="str">
        <v/>
      </c>
      <c r="N73" s="42" t="str">
        <v/>
      </c>
      <c r="O73" s="42" t="str">
        <v/>
      </c>
      <c r="P73" s="42" t="str">
        <v/>
      </c>
      <c r="Q73" s="42" t="str">
        <v/>
      </c>
      <c r="R73" s="42" t="str">
        <v/>
      </c>
      <c r="S73" s="42" t="str">
        <v/>
      </c>
      <c r="T73" s="42" t="str">
        <v/>
      </c>
      <c r="U73" s="42" t="str">
        <v/>
      </c>
      <c r="AA73" s="42" t="s">
        <v>476</v>
      </c>
      <c r="CN73" s="42" t="s">
        <v>509</v>
      </c>
      <c r="CO73" s="42">
        <v>282</v>
      </c>
    </row>
    <row r="74" spans="4:93" x14ac:dyDescent="0.2">
      <c r="D74" s="42">
        <f t="shared" si="11"/>
        <v>7</v>
      </c>
      <c r="E74" s="42" t="str">
        <f t="shared" si="16"/>
        <v>A7</v>
      </c>
      <c r="G74" s="42" t="str">
        <f t="array" ref="G74:U74" ca="1">IF(TRANSPOSE('A7'!E$172:E$187)="","",TRANSPOSE('A7'!E$172:E$187))</f>
        <v>Applicativi e sistemi informativi (sviluppo app, rilascio funzionalità aggiuntive, etc.)</v>
      </c>
      <c r="H74" s="42" t="str">
        <v>Nuovo sistema software per servizi giuridici rilasciato in esercizio</v>
      </c>
      <c r="I74" s="42" t="str">
        <v>Realizzato: si/no</v>
      </c>
      <c r="J74" s="42" t="str">
        <v>Sistema di Monitoraggio PON</v>
      </c>
      <c r="K74" s="42" t="str">
        <f ca="1"/>
        <v>Tutte</v>
      </c>
      <c r="L74" s="42" t="str">
        <v>NO</v>
      </c>
      <c r="M74" s="42" t="str">
        <v>NO</v>
      </c>
      <c r="N74" s="42" t="str">
        <v>NO</v>
      </c>
      <c r="O74" s="42" t="str">
        <v>NO</v>
      </c>
      <c r="P74" s="42" t="str">
        <v>NO</v>
      </c>
      <c r="Q74" s="42" t="str">
        <v>NO</v>
      </c>
      <c r="R74" s="42" t="str">
        <v>SI</v>
      </c>
      <c r="S74" s="42" t="str">
        <v>SI</v>
      </c>
      <c r="T74" s="42" t="str">
        <v>SI</v>
      </c>
      <c r="U74" s="42" t="str">
        <v>SI</v>
      </c>
      <c r="V74" s="42">
        <f ca="1">IFERROR('A7'!$R$43,"")</f>
        <v>4</v>
      </c>
      <c r="W74" s="42">
        <f ca="1">IFERROR('A7'!$R$255,"")</f>
        <v>1</v>
      </c>
      <c r="X74" s="46">
        <f>IF('A7'!$H$73="","",'A7'!$H$73)</f>
        <v>42887</v>
      </c>
      <c r="Y74" s="46">
        <f>IF('A7'!$H$76="","",'A7'!$H$76)</f>
        <v>44196</v>
      </c>
      <c r="Z74" s="42" t="str">
        <f>IF('A7'!$B$9="","",'A7'!$B$9)</f>
        <v>Realizzazione di un software dedicato ai Servizi giuridici</v>
      </c>
      <c r="AA74" s="42" t="s">
        <v>477</v>
      </c>
      <c r="AB74" s="42" t="str">
        <f t="array" ref="AB74:AW74">IF(TRANSPOSE('A7'!$K$80:$M$101)="","",TRANSPOSE('A7'!$K$80:$M$101))</f>
        <v/>
      </c>
      <c r="AC74" s="42" t="str">
        <v/>
      </c>
      <c r="AD74" s="42" t="str">
        <v/>
      </c>
      <c r="AE74" s="42" t="str">
        <v/>
      </c>
      <c r="AF74" s="42">
        <v>0</v>
      </c>
      <c r="AG74" s="42" t="str">
        <v/>
      </c>
      <c r="AH74" s="42" t="str">
        <v/>
      </c>
      <c r="AI74" s="42" t="str">
        <v/>
      </c>
      <c r="AJ74" s="42">
        <v>223731.73078380732</v>
      </c>
      <c r="AK74" s="42" t="str">
        <v/>
      </c>
      <c r="AL74" s="42">
        <v>3338388</v>
      </c>
      <c r="AM74" s="42">
        <v>0</v>
      </c>
      <c r="AN74" s="42" t="str">
        <v/>
      </c>
      <c r="AO74" s="42" t="str">
        <v/>
      </c>
      <c r="AP74" s="42" t="str">
        <v/>
      </c>
      <c r="AQ74" s="42" t="str">
        <v/>
      </c>
      <c r="AR74" s="42" t="str">
        <v/>
      </c>
      <c r="AS74" s="42" t="str">
        <v/>
      </c>
      <c r="AT74" s="42">
        <v>734445.36</v>
      </c>
      <c r="AU74" s="42" t="str">
        <v/>
      </c>
      <c r="AV74" s="42" t="str">
        <v/>
      </c>
      <c r="AW74" s="42">
        <v>4296565.0907838074</v>
      </c>
      <c r="CN74" s="42" t="s">
        <v>510</v>
      </c>
      <c r="CO74" s="42">
        <v>282</v>
      </c>
    </row>
    <row r="75" spans="4:93" x14ac:dyDescent="0.2">
      <c r="D75" s="42">
        <f t="shared" si="11"/>
        <v>7</v>
      </c>
      <c r="E75" s="42" t="str">
        <f t="shared" si="16"/>
        <v>A7</v>
      </c>
      <c r="G75" s="42" t="str">
        <f t="array" ref="G75:U75" ca="1">IF(TRANSPOSE('A7'!H$172:H$187)="","",TRANSPOSE('A7'!H$172:H$187))</f>
        <v/>
      </c>
      <c r="H75" s="42" t="str">
        <v/>
      </c>
      <c r="I75" s="42" t="str">
        <v/>
      </c>
      <c r="J75" s="42" t="str">
        <v/>
      </c>
      <c r="K75" s="42" t="str">
        <f ca="1"/>
        <v/>
      </c>
      <c r="L75" s="42" t="str">
        <v/>
      </c>
      <c r="M75" s="42" t="str">
        <v/>
      </c>
      <c r="N75" s="42" t="str">
        <v/>
      </c>
      <c r="O75" s="42" t="str">
        <v/>
      </c>
      <c r="P75" s="42" t="str">
        <v/>
      </c>
      <c r="Q75" s="42" t="str">
        <v/>
      </c>
      <c r="R75" s="42" t="str">
        <v/>
      </c>
      <c r="S75" s="42" t="str">
        <v/>
      </c>
      <c r="T75" s="42" t="str">
        <v/>
      </c>
      <c r="U75" s="42" t="str">
        <v/>
      </c>
      <c r="AA75" s="42" t="s">
        <v>477</v>
      </c>
      <c r="CN75" s="42" t="s">
        <v>1121</v>
      </c>
      <c r="CO75" s="42">
        <v>488</v>
      </c>
    </row>
    <row r="76" spans="4:93" x14ac:dyDescent="0.2">
      <c r="D76" s="42">
        <f t="shared" si="11"/>
        <v>7</v>
      </c>
      <c r="E76" s="42" t="str">
        <f t="shared" si="16"/>
        <v>A7</v>
      </c>
      <c r="G76" s="42" t="str">
        <f t="array" ref="G76:U76" ca="1">IF(TRANSPOSE('A7'!K$172:K$187)="","",TRANSPOSE('A7'!K$172:K$187))</f>
        <v/>
      </c>
      <c r="H76" s="42" t="str">
        <v/>
      </c>
      <c r="I76" s="42" t="str">
        <v/>
      </c>
      <c r="J76" s="42" t="str">
        <v/>
      </c>
      <c r="K76" s="42" t="str">
        <f ca="1"/>
        <v/>
      </c>
      <c r="L76" s="42" t="str">
        <v/>
      </c>
      <c r="M76" s="42" t="str">
        <v/>
      </c>
      <c r="N76" s="42" t="str">
        <v/>
      </c>
      <c r="O76" s="42" t="str">
        <v/>
      </c>
      <c r="P76" s="42" t="str">
        <v/>
      </c>
      <c r="Q76" s="42" t="str">
        <v/>
      </c>
      <c r="R76" s="42" t="str">
        <v/>
      </c>
      <c r="S76" s="42" t="str">
        <v/>
      </c>
      <c r="T76" s="42" t="str">
        <v/>
      </c>
      <c r="U76" s="42" t="str">
        <v/>
      </c>
      <c r="AA76" s="42" t="s">
        <v>477</v>
      </c>
      <c r="CN76" s="42" t="s">
        <v>1122</v>
      </c>
      <c r="CO76" s="42">
        <v>617</v>
      </c>
    </row>
    <row r="77" spans="4:93" x14ac:dyDescent="0.2">
      <c r="D77" s="42">
        <f t="shared" si="11"/>
        <v>7</v>
      </c>
      <c r="E77" s="42" t="str">
        <f t="shared" si="16"/>
        <v>A7</v>
      </c>
      <c r="G77" s="42" t="str">
        <f t="array" ref="G77:U77" ca="1">IF(TRANSPOSE('A7'!E$194:E$208)="","",TRANSPOSE('A7'!E$194:E$208))</f>
        <v>Applicativi e sistemi informativi (sviluppo app, rilascio funzionalità aggiuntive, etc.)</v>
      </c>
      <c r="H77" s="42" t="str">
        <v/>
      </c>
      <c r="I77" s="42" t="str">
        <v/>
      </c>
      <c r="J77" s="42" t="str">
        <v/>
      </c>
      <c r="K77" s="42" t="str">
        <f ca="1"/>
        <v>Più sviluppate</v>
      </c>
      <c r="L77" s="42" t="str">
        <v/>
      </c>
      <c r="M77" s="42" t="str">
        <v/>
      </c>
      <c r="N77" s="42" t="str">
        <v/>
      </c>
      <c r="O77" s="42" t="str">
        <v/>
      </c>
      <c r="P77" s="42" t="str">
        <v/>
      </c>
      <c r="Q77" s="42" t="str">
        <v/>
      </c>
      <c r="R77" s="42" t="str">
        <v/>
      </c>
      <c r="S77" s="42" t="str">
        <v/>
      </c>
      <c r="T77" s="42" t="str">
        <v/>
      </c>
      <c r="U77" s="42" t="str">
        <v/>
      </c>
      <c r="AA77" s="42" t="s">
        <v>477</v>
      </c>
      <c r="CN77" s="42" t="s">
        <v>1250</v>
      </c>
      <c r="CO77" s="42">
        <v>500</v>
      </c>
    </row>
    <row r="78" spans="4:93" x14ac:dyDescent="0.2">
      <c r="D78" s="42">
        <f t="shared" si="11"/>
        <v>7</v>
      </c>
      <c r="E78" s="42" t="str">
        <f t="shared" si="16"/>
        <v>A7</v>
      </c>
      <c r="G78" s="42" t="str">
        <f t="array" ref="G78:U78" ca="1">IF(TRANSPOSE('A7'!H$194:H$208)="","",TRANSPOSE('A7'!H$194:H$208))</f>
        <v/>
      </c>
      <c r="H78" s="42" t="str">
        <v/>
      </c>
      <c r="I78" s="42" t="str">
        <v/>
      </c>
      <c r="J78" s="42" t="str">
        <v/>
      </c>
      <c r="K78" s="42" t="str">
        <f ca="1"/>
        <v/>
      </c>
      <c r="L78" s="42" t="str">
        <v/>
      </c>
      <c r="M78" s="42" t="str">
        <v/>
      </c>
      <c r="N78" s="42" t="str">
        <v/>
      </c>
      <c r="O78" s="42" t="str">
        <v/>
      </c>
      <c r="P78" s="42" t="str">
        <v/>
      </c>
      <c r="Q78" s="42" t="str">
        <v/>
      </c>
      <c r="R78" s="42" t="str">
        <v/>
      </c>
      <c r="S78" s="42" t="str">
        <v/>
      </c>
      <c r="T78" s="42" t="str">
        <v/>
      </c>
      <c r="U78" s="42" t="str">
        <v/>
      </c>
      <c r="AA78" s="42" t="s">
        <v>477</v>
      </c>
      <c r="CN78" s="42" t="s">
        <v>1123</v>
      </c>
      <c r="CO78" s="42">
        <v>202</v>
      </c>
    </row>
    <row r="79" spans="4:93" x14ac:dyDescent="0.2">
      <c r="D79" s="42">
        <f t="shared" ref="D79:D142" si="17">D67+1</f>
        <v>7</v>
      </c>
      <c r="E79" s="42" t="str">
        <f t="shared" si="16"/>
        <v>A7</v>
      </c>
      <c r="G79" s="42" t="str">
        <f t="array" ref="G79:U79" ca="1">IF(TRANSPOSE('A7'!K$194:K$208)="","",TRANSPOSE('A7'!K$194:K$208))</f>
        <v/>
      </c>
      <c r="H79" s="42" t="str">
        <v/>
      </c>
      <c r="I79" s="42" t="str">
        <v/>
      </c>
      <c r="J79" s="42" t="str">
        <v/>
      </c>
      <c r="K79" s="42" t="str">
        <f ca="1"/>
        <v/>
      </c>
      <c r="L79" s="42" t="str">
        <v/>
      </c>
      <c r="M79" s="42" t="str">
        <v/>
      </c>
      <c r="N79" s="42" t="str">
        <v/>
      </c>
      <c r="O79" s="42" t="str">
        <v/>
      </c>
      <c r="P79" s="42" t="str">
        <v/>
      </c>
      <c r="Q79" s="42" t="str">
        <v/>
      </c>
      <c r="R79" s="42" t="str">
        <v/>
      </c>
      <c r="S79" s="42" t="str">
        <v/>
      </c>
      <c r="T79" s="42" t="str">
        <v/>
      </c>
      <c r="U79" s="42" t="str">
        <v/>
      </c>
      <c r="AA79" s="42" t="s">
        <v>477</v>
      </c>
      <c r="CN79" s="42" t="s">
        <v>1124</v>
      </c>
      <c r="CO79" s="42">
        <v>121</v>
      </c>
    </row>
    <row r="80" spans="4:93" x14ac:dyDescent="0.2">
      <c r="D80" s="42">
        <f t="shared" si="17"/>
        <v>7</v>
      </c>
      <c r="E80" s="42" t="str">
        <f t="shared" si="16"/>
        <v>A7</v>
      </c>
      <c r="G80" s="42" t="str">
        <f t="array" ref="G80:U80" ca="1">IF(TRANSPOSE('A7'!E$215:E$229)="","",TRANSPOSE('A7'!E$215:E$229))</f>
        <v>Applicativi e sistemi informativi (sviluppo app, rilascio funzionalità aggiuntive, etc.)</v>
      </c>
      <c r="H80" s="42" t="str">
        <v/>
      </c>
      <c r="I80" s="42" t="str">
        <v/>
      </c>
      <c r="J80" s="42" t="str">
        <v/>
      </c>
      <c r="K80" s="42" t="str">
        <f ca="1"/>
        <v>In transizione</v>
      </c>
      <c r="L80" s="42" t="str">
        <v/>
      </c>
      <c r="M80" s="42" t="str">
        <v/>
      </c>
      <c r="N80" s="42" t="str">
        <v/>
      </c>
      <c r="O80" s="42" t="str">
        <v/>
      </c>
      <c r="P80" s="42" t="str">
        <v/>
      </c>
      <c r="Q80" s="42" t="str">
        <v/>
      </c>
      <c r="R80" s="42" t="str">
        <v/>
      </c>
      <c r="S80" s="42" t="str">
        <v/>
      </c>
      <c r="T80" s="42" t="str">
        <v/>
      </c>
      <c r="U80" s="42" t="str">
        <v/>
      </c>
      <c r="AA80" s="42" t="s">
        <v>477</v>
      </c>
      <c r="CN80" s="42" t="s">
        <v>1125</v>
      </c>
      <c r="CO80" s="42">
        <v>34</v>
      </c>
    </row>
    <row r="81" spans="4:93" x14ac:dyDescent="0.2">
      <c r="D81" s="42">
        <f t="shared" si="17"/>
        <v>7</v>
      </c>
      <c r="E81" s="42" t="str">
        <f t="shared" si="16"/>
        <v>A7</v>
      </c>
      <c r="G81" s="42" t="str">
        <f t="array" ref="G81:U81" ca="1">IF(TRANSPOSE('A7'!H$215:H$229)="","",TRANSPOSE('A7'!H$215:H$229))</f>
        <v/>
      </c>
      <c r="H81" s="42" t="str">
        <v/>
      </c>
      <c r="I81" s="42" t="str">
        <v/>
      </c>
      <c r="J81" s="42" t="str">
        <v/>
      </c>
      <c r="K81" s="42" t="str">
        <f ca="1"/>
        <v/>
      </c>
      <c r="L81" s="42" t="str">
        <v/>
      </c>
      <c r="M81" s="42" t="str">
        <v/>
      </c>
      <c r="N81" s="42" t="str">
        <v/>
      </c>
      <c r="O81" s="42" t="str">
        <v/>
      </c>
      <c r="P81" s="42" t="str">
        <v/>
      </c>
      <c r="Q81" s="42" t="str">
        <v/>
      </c>
      <c r="R81" s="42" t="str">
        <v/>
      </c>
      <c r="S81" s="42" t="str">
        <v/>
      </c>
      <c r="T81" s="42" t="str">
        <v/>
      </c>
      <c r="U81" s="42" t="str">
        <v/>
      </c>
      <c r="AA81" s="42" t="s">
        <v>477</v>
      </c>
      <c r="CN81" s="42" t="s">
        <v>1191</v>
      </c>
      <c r="CO81" s="42">
        <v>48</v>
      </c>
    </row>
    <row r="82" spans="4:93" x14ac:dyDescent="0.2">
      <c r="D82" s="42">
        <f t="shared" si="17"/>
        <v>7</v>
      </c>
      <c r="E82" s="42" t="str">
        <f t="shared" si="16"/>
        <v>A7</v>
      </c>
      <c r="G82" s="42" t="str">
        <f t="array" ref="G82:U82" ca="1">IF(TRANSPOSE('A7'!K$215:K$229)="","",TRANSPOSE('A7'!K$215:K$229))</f>
        <v/>
      </c>
      <c r="H82" s="42" t="str">
        <v/>
      </c>
      <c r="I82" s="42" t="str">
        <v/>
      </c>
      <c r="J82" s="42" t="str">
        <v/>
      </c>
      <c r="K82" s="42" t="str">
        <f ca="1"/>
        <v/>
      </c>
      <c r="L82" s="42" t="str">
        <v/>
      </c>
      <c r="M82" s="42" t="str">
        <v/>
      </c>
      <c r="N82" s="42" t="str">
        <v/>
      </c>
      <c r="O82" s="42" t="str">
        <v/>
      </c>
      <c r="P82" s="42" t="str">
        <v/>
      </c>
      <c r="Q82" s="42" t="str">
        <v/>
      </c>
      <c r="R82" s="42" t="str">
        <v/>
      </c>
      <c r="S82" s="42" t="str">
        <v/>
      </c>
      <c r="T82" s="42" t="str">
        <v/>
      </c>
      <c r="U82" s="42" t="str">
        <v/>
      </c>
      <c r="AA82" s="42" t="s">
        <v>477</v>
      </c>
      <c r="CN82" s="42" t="s">
        <v>1192</v>
      </c>
      <c r="CO82" s="42">
        <v>32</v>
      </c>
    </row>
    <row r="83" spans="4:93" x14ac:dyDescent="0.2">
      <c r="D83" s="42">
        <f t="shared" si="17"/>
        <v>7</v>
      </c>
      <c r="E83" s="42" t="str">
        <f t="shared" si="16"/>
        <v>A7</v>
      </c>
      <c r="G83" s="42" t="str">
        <f t="array" ref="G83:U83" ca="1">IF(TRANSPOSE('A7'!E$236:E$250)="","",TRANSPOSE('A7'!E$236:E$250))</f>
        <v>Applicativi e sistemi informativi (sviluppo app, rilascio funzionalità aggiuntive, etc.)</v>
      </c>
      <c r="H83" s="42" t="str">
        <v/>
      </c>
      <c r="I83" s="42" t="str">
        <v/>
      </c>
      <c r="J83" s="42" t="str">
        <v/>
      </c>
      <c r="K83" s="42" t="str">
        <f ca="1"/>
        <v>Meno sviluppate</v>
      </c>
      <c r="L83" s="42" t="str">
        <v/>
      </c>
      <c r="M83" s="42" t="str">
        <v/>
      </c>
      <c r="N83" s="42" t="str">
        <v/>
      </c>
      <c r="O83" s="42" t="str">
        <v/>
      </c>
      <c r="P83" s="42" t="str">
        <v/>
      </c>
      <c r="Q83" s="42" t="str">
        <v/>
      </c>
      <c r="R83" s="42" t="str">
        <v/>
      </c>
      <c r="S83" s="42" t="str">
        <v/>
      </c>
      <c r="T83" s="42" t="str">
        <v/>
      </c>
      <c r="U83" s="42" t="str">
        <v/>
      </c>
      <c r="AA83" s="42" t="s">
        <v>477</v>
      </c>
      <c r="CN83" s="42" t="s">
        <v>1126</v>
      </c>
      <c r="CO83" s="42">
        <v>129</v>
      </c>
    </row>
    <row r="84" spans="4:93" x14ac:dyDescent="0.2">
      <c r="D84" s="42">
        <f t="shared" si="17"/>
        <v>7</v>
      </c>
      <c r="E84" s="42" t="str">
        <f t="shared" si="16"/>
        <v>A7</v>
      </c>
      <c r="G84" s="42" t="str">
        <f t="array" ref="G84:U84" ca="1">IF(TRANSPOSE('A7'!H$236:H$250)="","",TRANSPOSE('A7'!H$236:H$250))</f>
        <v/>
      </c>
      <c r="H84" s="42" t="str">
        <v/>
      </c>
      <c r="I84" s="42" t="str">
        <v/>
      </c>
      <c r="J84" s="42" t="str">
        <v/>
      </c>
      <c r="K84" s="42" t="str">
        <f ca="1"/>
        <v/>
      </c>
      <c r="L84" s="42" t="str">
        <v/>
      </c>
      <c r="M84" s="42" t="str">
        <v/>
      </c>
      <c r="N84" s="42" t="str">
        <v/>
      </c>
      <c r="O84" s="42" t="str">
        <v/>
      </c>
      <c r="P84" s="42" t="str">
        <v/>
      </c>
      <c r="Q84" s="42" t="str">
        <v/>
      </c>
      <c r="R84" s="42" t="str">
        <v/>
      </c>
      <c r="S84" s="42" t="str">
        <v/>
      </c>
      <c r="T84" s="42" t="str">
        <v/>
      </c>
      <c r="U84" s="42" t="str">
        <v/>
      </c>
      <c r="AA84" s="42" t="s">
        <v>477</v>
      </c>
      <c r="CN84" s="42" t="s">
        <v>1127</v>
      </c>
      <c r="CO84" s="42">
        <v>152</v>
      </c>
    </row>
    <row r="85" spans="4:93" x14ac:dyDescent="0.2">
      <c r="D85" s="42">
        <f t="shared" si="17"/>
        <v>7</v>
      </c>
      <c r="E85" s="42" t="str">
        <f t="shared" si="16"/>
        <v>A7</v>
      </c>
      <c r="G85" s="42" t="str">
        <f t="array" ref="G85:U85" ca="1">IF(TRANSPOSE('A7'!K$236:K$250)="","",TRANSPOSE('A7'!K$236:K$250))</f>
        <v/>
      </c>
      <c r="H85" s="42" t="str">
        <v/>
      </c>
      <c r="I85" s="42" t="str">
        <v/>
      </c>
      <c r="J85" s="42" t="str">
        <v/>
      </c>
      <c r="K85" s="42" t="str">
        <f ca="1"/>
        <v/>
      </c>
      <c r="L85" s="42" t="str">
        <v/>
      </c>
      <c r="M85" s="42" t="str">
        <v/>
      </c>
      <c r="N85" s="42" t="str">
        <v/>
      </c>
      <c r="O85" s="42" t="str">
        <v/>
      </c>
      <c r="P85" s="42" t="str">
        <v/>
      </c>
      <c r="Q85" s="42" t="str">
        <v/>
      </c>
      <c r="R85" s="42" t="str">
        <v/>
      </c>
      <c r="S85" s="42" t="str">
        <v/>
      </c>
      <c r="T85" s="42" t="str">
        <v/>
      </c>
      <c r="U85" s="42" t="str">
        <v/>
      </c>
      <c r="AA85" s="42" t="s">
        <v>477</v>
      </c>
    </row>
    <row r="86" spans="4:93" x14ac:dyDescent="0.2">
      <c r="D86" s="42">
        <f t="shared" si="17"/>
        <v>8</v>
      </c>
      <c r="E86" s="42" t="str">
        <f t="shared" si="16"/>
        <v>A8</v>
      </c>
      <c r="G86" s="42" t="str">
        <f t="array" ref="G86:U86" ca="1">IF(TRANSPOSE('A8'!E$172:E$187)="","",TRANSPOSE('A8'!E$172:E$187))</f>
        <v>Applicativi e sistemi informativi (sviluppo app, rilascio funzionalità aggiuntive, etc.)</v>
      </c>
      <c r="H86" s="42" t="str">
        <v>Nuovo sistema software per servizi HR rilasciato in esercizio</v>
      </c>
      <c r="I86" s="42" t="str">
        <v>Realizzato: si/no</v>
      </c>
      <c r="J86" s="42" t="str">
        <v>Sistema di Monitoraggio PON</v>
      </c>
      <c r="K86" s="42" t="str">
        <f ca="1"/>
        <v>Tutte</v>
      </c>
      <c r="L86" s="42" t="str">
        <v>NO</v>
      </c>
      <c r="M86" s="42" t="str">
        <v>NO</v>
      </c>
      <c r="N86" s="42" t="str">
        <v>NO</v>
      </c>
      <c r="O86" s="42" t="str">
        <v>NO</v>
      </c>
      <c r="P86" s="42" t="str">
        <v>NO</v>
      </c>
      <c r="Q86" s="42" t="str">
        <v>NO</v>
      </c>
      <c r="R86" s="42" t="str">
        <v>NO</v>
      </c>
      <c r="S86" s="42" t="str">
        <v>SI</v>
      </c>
      <c r="T86" s="42" t="str">
        <v>SI</v>
      </c>
      <c r="U86" s="42" t="str">
        <v>SI</v>
      </c>
      <c r="V86" s="42">
        <f ca="1">IFERROR('A8'!$R$43,"")</f>
        <v>4</v>
      </c>
      <c r="W86" s="42">
        <f ca="1">IFERROR('A8'!$R$255,"")</f>
        <v>1</v>
      </c>
      <c r="X86" s="46">
        <f>IF('A8'!$H$73="","",'A8'!$H$73)</f>
        <v>43466</v>
      </c>
      <c r="Y86" s="46">
        <f>IF('A8'!$H$76="","",'A8'!$H$76)</f>
        <v>44561</v>
      </c>
      <c r="Z86" s="42" t="str">
        <f>IF('A8'!$B$9="","",'A8'!$B$9)</f>
        <v xml:space="preserve">Realizzazione di un software dedicato ai Servizi HR evoluti </v>
      </c>
      <c r="AA86" s="42" t="s">
        <v>478</v>
      </c>
      <c r="AB86" s="42" t="str">
        <f t="array" ref="AB86:AW86">IF(TRANSPOSE('A8'!$K$80:$M$101)="","",TRANSPOSE('A8'!$K$80:$M$101))</f>
        <v/>
      </c>
      <c r="AC86" s="42" t="str">
        <v/>
      </c>
      <c r="AD86" s="42" t="str">
        <v/>
      </c>
      <c r="AE86" s="42" t="str">
        <v/>
      </c>
      <c r="AF86" s="42">
        <v>0</v>
      </c>
      <c r="AG86" s="42" t="str">
        <v/>
      </c>
      <c r="AH86" s="42" t="str">
        <v/>
      </c>
      <c r="AI86" s="42" t="str">
        <v/>
      </c>
      <c r="AJ86" s="42">
        <v>135027.58440645109</v>
      </c>
      <c r="AK86" s="42" t="str">
        <v/>
      </c>
      <c r="AL86" s="42">
        <v>2014798.9999999974</v>
      </c>
      <c r="AM86" s="42">
        <v>0</v>
      </c>
      <c r="AN86" s="42" t="str">
        <v/>
      </c>
      <c r="AO86" s="42" t="str">
        <v/>
      </c>
      <c r="AP86" s="42" t="str">
        <v/>
      </c>
      <c r="AQ86" s="42" t="str">
        <v/>
      </c>
      <c r="AR86" s="42" t="str">
        <v/>
      </c>
      <c r="AS86" s="42" t="str">
        <v/>
      </c>
      <c r="AT86" s="42">
        <v>443255.77999999945</v>
      </c>
      <c r="AU86" s="42" t="str">
        <v/>
      </c>
      <c r="AV86" s="42" t="str">
        <v/>
      </c>
      <c r="AW86" s="42">
        <v>2593082.3644064479</v>
      </c>
    </row>
    <row r="87" spans="4:93" x14ac:dyDescent="0.2">
      <c r="D87" s="42">
        <f t="shared" si="17"/>
        <v>8</v>
      </c>
      <c r="E87" s="42" t="str">
        <f t="shared" si="16"/>
        <v>A8</v>
      </c>
      <c r="G87" s="42" t="str">
        <f t="array" ref="G87:U87" ca="1">IF(TRANSPOSE('A8'!H$172:H$187)="","",TRANSPOSE('A8'!H$172:H$187))</f>
        <v/>
      </c>
      <c r="H87" s="42" t="str">
        <v/>
      </c>
      <c r="I87" s="42" t="str">
        <v/>
      </c>
      <c r="J87" s="42" t="str">
        <v/>
      </c>
      <c r="K87" s="42" t="str">
        <f ca="1"/>
        <v/>
      </c>
      <c r="L87" s="42" t="str">
        <v/>
      </c>
      <c r="M87" s="42" t="str">
        <v/>
      </c>
      <c r="N87" s="42" t="str">
        <v/>
      </c>
      <c r="O87" s="42" t="str">
        <v/>
      </c>
      <c r="P87" s="42" t="str">
        <v/>
      </c>
      <c r="Q87" s="42" t="str">
        <v/>
      </c>
      <c r="R87" s="42" t="str">
        <v/>
      </c>
      <c r="S87" s="42" t="str">
        <v/>
      </c>
      <c r="T87" s="42" t="str">
        <v/>
      </c>
      <c r="U87" s="42" t="str">
        <v/>
      </c>
      <c r="AA87" s="42" t="s">
        <v>478</v>
      </c>
    </row>
    <row r="88" spans="4:93" x14ac:dyDescent="0.2">
      <c r="D88" s="42">
        <f t="shared" si="17"/>
        <v>8</v>
      </c>
      <c r="E88" s="42" t="str">
        <f t="shared" si="16"/>
        <v>A8</v>
      </c>
      <c r="G88" s="42" t="str">
        <f t="array" ref="G88:U88" ca="1">IF(TRANSPOSE('A8'!K$172:K$187)="","",TRANSPOSE('A8'!K$172:K$187))</f>
        <v/>
      </c>
      <c r="H88" s="42" t="str">
        <v/>
      </c>
      <c r="I88" s="42" t="str">
        <v/>
      </c>
      <c r="J88" s="42" t="str">
        <v/>
      </c>
      <c r="K88" s="42" t="str">
        <f ca="1"/>
        <v/>
      </c>
      <c r="L88" s="42" t="str">
        <v/>
      </c>
      <c r="M88" s="42" t="str">
        <v/>
      </c>
      <c r="N88" s="42" t="str">
        <v/>
      </c>
      <c r="O88" s="42" t="str">
        <v/>
      </c>
      <c r="P88" s="42" t="str">
        <v/>
      </c>
      <c r="Q88" s="42" t="str">
        <v/>
      </c>
      <c r="R88" s="42" t="str">
        <v/>
      </c>
      <c r="S88" s="42" t="str">
        <v/>
      </c>
      <c r="T88" s="42" t="str">
        <v/>
      </c>
      <c r="U88" s="42" t="str">
        <v/>
      </c>
      <c r="AA88" s="42" t="s">
        <v>478</v>
      </c>
    </row>
    <row r="89" spans="4:93" x14ac:dyDescent="0.2">
      <c r="D89" s="42">
        <f t="shared" si="17"/>
        <v>8</v>
      </c>
      <c r="E89" s="42" t="str">
        <f t="shared" si="16"/>
        <v>A8</v>
      </c>
      <c r="G89" s="42" t="str">
        <f t="array" ref="G89:U89" ca="1">IF(TRANSPOSE('A8'!E$194:E$208)="","",TRANSPOSE('A8'!E$194:E$208))</f>
        <v>Applicativi e sistemi informativi (sviluppo app, rilascio funzionalità aggiuntive, etc.)</v>
      </c>
      <c r="H89" s="42" t="str">
        <v/>
      </c>
      <c r="I89" s="42" t="str">
        <v/>
      </c>
      <c r="J89" s="42" t="str">
        <v/>
      </c>
      <c r="K89" s="42" t="str">
        <f ca="1"/>
        <v>Più sviluppate</v>
      </c>
      <c r="L89" s="42" t="str">
        <v/>
      </c>
      <c r="M89" s="42" t="str">
        <v/>
      </c>
      <c r="N89" s="42" t="str">
        <v/>
      </c>
      <c r="O89" s="42" t="str">
        <v/>
      </c>
      <c r="P89" s="42" t="str">
        <v/>
      </c>
      <c r="Q89" s="42" t="str">
        <v/>
      </c>
      <c r="R89" s="42" t="str">
        <v/>
      </c>
      <c r="S89" s="42" t="str">
        <v/>
      </c>
      <c r="T89" s="42" t="str">
        <v/>
      </c>
      <c r="U89" s="42" t="str">
        <v/>
      </c>
      <c r="AA89" s="42" t="s">
        <v>478</v>
      </c>
    </row>
    <row r="90" spans="4:93" x14ac:dyDescent="0.2">
      <c r="D90" s="42">
        <f t="shared" si="17"/>
        <v>8</v>
      </c>
      <c r="E90" s="42" t="str">
        <f t="shared" si="16"/>
        <v>A8</v>
      </c>
      <c r="G90" s="42" t="str">
        <f t="array" ref="G90:U90" ca="1">IF(TRANSPOSE('A8'!H$194:H$208)="","",TRANSPOSE('A8'!H$194:H$208))</f>
        <v/>
      </c>
      <c r="H90" s="42" t="str">
        <v/>
      </c>
      <c r="I90" s="42" t="str">
        <v/>
      </c>
      <c r="J90" s="42" t="str">
        <v/>
      </c>
      <c r="K90" s="42" t="str">
        <f ca="1"/>
        <v/>
      </c>
      <c r="L90" s="42" t="str">
        <v/>
      </c>
      <c r="M90" s="42" t="str">
        <v/>
      </c>
      <c r="N90" s="42" t="str">
        <v/>
      </c>
      <c r="O90" s="42" t="str">
        <v/>
      </c>
      <c r="P90" s="42" t="str">
        <v/>
      </c>
      <c r="Q90" s="42" t="str">
        <v/>
      </c>
      <c r="R90" s="42" t="str">
        <v/>
      </c>
      <c r="S90" s="42" t="str">
        <v/>
      </c>
      <c r="T90" s="42" t="str">
        <v/>
      </c>
      <c r="U90" s="42" t="str">
        <v/>
      </c>
      <c r="AA90" s="42" t="s">
        <v>478</v>
      </c>
    </row>
    <row r="91" spans="4:93" x14ac:dyDescent="0.2">
      <c r="D91" s="42">
        <f t="shared" si="17"/>
        <v>8</v>
      </c>
      <c r="E91" s="42" t="str">
        <f t="shared" si="16"/>
        <v>A8</v>
      </c>
      <c r="G91" s="42" t="str">
        <f t="array" ref="G91:U91" ca="1">IF(TRANSPOSE('A8'!K$194:K$208)="","",TRANSPOSE('A8'!K$194:K$208))</f>
        <v/>
      </c>
      <c r="H91" s="42" t="str">
        <v/>
      </c>
      <c r="I91" s="42" t="str">
        <v/>
      </c>
      <c r="J91" s="42" t="str">
        <v/>
      </c>
      <c r="K91" s="42" t="str">
        <f ca="1"/>
        <v/>
      </c>
      <c r="L91" s="42" t="str">
        <v/>
      </c>
      <c r="M91" s="42" t="str">
        <v/>
      </c>
      <c r="N91" s="42" t="str">
        <v/>
      </c>
      <c r="O91" s="42" t="str">
        <v/>
      </c>
      <c r="P91" s="42" t="str">
        <v/>
      </c>
      <c r="Q91" s="42" t="str">
        <v/>
      </c>
      <c r="R91" s="42" t="str">
        <v/>
      </c>
      <c r="S91" s="42" t="str">
        <v/>
      </c>
      <c r="T91" s="42" t="str">
        <v/>
      </c>
      <c r="U91" s="42" t="str">
        <v/>
      </c>
      <c r="AA91" s="42" t="s">
        <v>478</v>
      </c>
    </row>
    <row r="92" spans="4:93" x14ac:dyDescent="0.2">
      <c r="D92" s="42">
        <f t="shared" si="17"/>
        <v>8</v>
      </c>
      <c r="E92" s="42" t="str">
        <f t="shared" si="16"/>
        <v>A8</v>
      </c>
      <c r="G92" s="42" t="str">
        <f t="array" ref="G92:U92" ca="1">IF(TRANSPOSE('A8'!E$215:E$229)="","",TRANSPOSE('A8'!E$215:E$229))</f>
        <v>Applicativi e sistemi informativi (sviluppo app, rilascio funzionalità aggiuntive, etc.)</v>
      </c>
      <c r="H92" s="42" t="str">
        <v/>
      </c>
      <c r="I92" s="42" t="str">
        <v/>
      </c>
      <c r="J92" s="42" t="str">
        <v/>
      </c>
      <c r="K92" s="42" t="str">
        <f ca="1"/>
        <v>In transizione</v>
      </c>
      <c r="L92" s="42" t="str">
        <v/>
      </c>
      <c r="M92" s="42" t="str">
        <v/>
      </c>
      <c r="N92" s="42" t="str">
        <v/>
      </c>
      <c r="O92" s="42" t="str">
        <v/>
      </c>
      <c r="P92" s="42" t="str">
        <v/>
      </c>
      <c r="Q92" s="42" t="str">
        <v/>
      </c>
      <c r="R92" s="42" t="str">
        <v/>
      </c>
      <c r="S92" s="42" t="str">
        <v/>
      </c>
      <c r="T92" s="42" t="str">
        <v/>
      </c>
      <c r="U92" s="42" t="str">
        <v/>
      </c>
      <c r="AA92" s="42" t="s">
        <v>478</v>
      </c>
    </row>
    <row r="93" spans="4:93" x14ac:dyDescent="0.2">
      <c r="D93" s="42">
        <f t="shared" si="17"/>
        <v>8</v>
      </c>
      <c r="E93" s="42" t="str">
        <f t="shared" si="16"/>
        <v>A8</v>
      </c>
      <c r="G93" s="42" t="str">
        <f t="array" ref="G93:U93" ca="1">IF(TRANSPOSE('A8'!H$215:H$229)="","",TRANSPOSE('A8'!H$215:H$229))</f>
        <v/>
      </c>
      <c r="H93" s="42" t="str">
        <v/>
      </c>
      <c r="I93" s="42" t="str">
        <v/>
      </c>
      <c r="J93" s="42" t="str">
        <v/>
      </c>
      <c r="K93" s="42" t="str">
        <f ca="1"/>
        <v/>
      </c>
      <c r="L93" s="42" t="str">
        <v/>
      </c>
      <c r="M93" s="42" t="str">
        <v/>
      </c>
      <c r="N93" s="42" t="str">
        <v/>
      </c>
      <c r="O93" s="42" t="str">
        <v/>
      </c>
      <c r="P93" s="42" t="str">
        <v/>
      </c>
      <c r="Q93" s="42" t="str">
        <v/>
      </c>
      <c r="R93" s="42" t="str">
        <v/>
      </c>
      <c r="S93" s="42" t="str">
        <v/>
      </c>
      <c r="T93" s="42" t="str">
        <v/>
      </c>
      <c r="U93" s="42" t="str">
        <v/>
      </c>
      <c r="AA93" s="42" t="s">
        <v>478</v>
      </c>
    </row>
    <row r="94" spans="4:93" x14ac:dyDescent="0.2">
      <c r="D94" s="42">
        <f t="shared" si="17"/>
        <v>8</v>
      </c>
      <c r="E94" s="42" t="str">
        <f t="shared" si="16"/>
        <v>A8</v>
      </c>
      <c r="G94" s="42" t="str">
        <f t="array" ref="G94:U94" ca="1">IF(TRANSPOSE('A8'!K$215:K$229)="","",TRANSPOSE('A8'!K$215:K$229))</f>
        <v/>
      </c>
      <c r="H94" s="42" t="str">
        <v/>
      </c>
      <c r="I94" s="42" t="str">
        <v/>
      </c>
      <c r="J94" s="42" t="str">
        <v/>
      </c>
      <c r="K94" s="42" t="str">
        <f ca="1"/>
        <v/>
      </c>
      <c r="L94" s="42" t="str">
        <v/>
      </c>
      <c r="M94" s="42" t="str">
        <v/>
      </c>
      <c r="N94" s="42" t="str">
        <v/>
      </c>
      <c r="O94" s="42" t="str">
        <v/>
      </c>
      <c r="P94" s="42" t="str">
        <v/>
      </c>
      <c r="Q94" s="42" t="str">
        <v/>
      </c>
      <c r="R94" s="42" t="str">
        <v/>
      </c>
      <c r="S94" s="42" t="str">
        <v/>
      </c>
      <c r="T94" s="42" t="str">
        <v/>
      </c>
      <c r="U94" s="42" t="str">
        <v/>
      </c>
      <c r="AA94" s="42" t="s">
        <v>478</v>
      </c>
    </row>
    <row r="95" spans="4:93" x14ac:dyDescent="0.2">
      <c r="D95" s="42">
        <f t="shared" si="17"/>
        <v>8</v>
      </c>
      <c r="E95" s="42" t="str">
        <f t="shared" si="16"/>
        <v>A8</v>
      </c>
      <c r="G95" s="42" t="str">
        <f t="array" ref="G95:U95" ca="1">IF(TRANSPOSE('A8'!E$236:E$250)="","",TRANSPOSE('A8'!E$236:E$250))</f>
        <v>Applicativi e sistemi informativi (sviluppo app, rilascio funzionalità aggiuntive, etc.)</v>
      </c>
      <c r="H95" s="42" t="str">
        <v/>
      </c>
      <c r="I95" s="42" t="str">
        <v/>
      </c>
      <c r="J95" s="42" t="str">
        <v/>
      </c>
      <c r="K95" s="42" t="str">
        <f ca="1"/>
        <v>Meno sviluppate</v>
      </c>
      <c r="L95" s="42" t="str">
        <v/>
      </c>
      <c r="M95" s="42" t="str">
        <v/>
      </c>
      <c r="N95" s="42" t="str">
        <v/>
      </c>
      <c r="O95" s="42" t="str">
        <v/>
      </c>
      <c r="P95" s="42" t="str">
        <v/>
      </c>
      <c r="Q95" s="42" t="str">
        <v/>
      </c>
      <c r="R95" s="42" t="str">
        <v/>
      </c>
      <c r="S95" s="42" t="str">
        <v/>
      </c>
      <c r="T95" s="42" t="str">
        <v/>
      </c>
      <c r="U95" s="42" t="str">
        <v/>
      </c>
      <c r="AA95" s="42" t="s">
        <v>478</v>
      </c>
    </row>
    <row r="96" spans="4:93" x14ac:dyDescent="0.2">
      <c r="D96" s="42">
        <f t="shared" si="17"/>
        <v>8</v>
      </c>
      <c r="E96" s="42" t="str">
        <f t="shared" si="16"/>
        <v>A8</v>
      </c>
      <c r="G96" s="42" t="str">
        <f t="array" ref="G96:U96" ca="1">IF(TRANSPOSE('A8'!H$236:H$250)="","",TRANSPOSE('A8'!H$236:H$250))</f>
        <v/>
      </c>
      <c r="H96" s="42" t="str">
        <v/>
      </c>
      <c r="I96" s="42" t="str">
        <v/>
      </c>
      <c r="J96" s="42" t="str">
        <v/>
      </c>
      <c r="K96" s="42" t="str">
        <f ca="1"/>
        <v/>
      </c>
      <c r="L96" s="42" t="str">
        <v/>
      </c>
      <c r="M96" s="42" t="str">
        <v/>
      </c>
      <c r="N96" s="42" t="str">
        <v/>
      </c>
      <c r="O96" s="42" t="str">
        <v/>
      </c>
      <c r="P96" s="42" t="str">
        <v/>
      </c>
      <c r="Q96" s="42" t="str">
        <v/>
      </c>
      <c r="R96" s="42" t="str">
        <v/>
      </c>
      <c r="S96" s="42" t="str">
        <v/>
      </c>
      <c r="T96" s="42" t="str">
        <v/>
      </c>
      <c r="U96" s="42" t="str">
        <v/>
      </c>
      <c r="AA96" s="42" t="s">
        <v>478</v>
      </c>
    </row>
    <row r="97" spans="4:49" s="42" customFormat="1" x14ac:dyDescent="0.2">
      <c r="D97" s="42">
        <f t="shared" si="17"/>
        <v>8</v>
      </c>
      <c r="E97" s="42" t="str">
        <f t="shared" si="16"/>
        <v>A8</v>
      </c>
      <c r="G97" s="42" t="str">
        <f t="array" ref="G97:U97" ca="1">IF(TRANSPOSE('A8'!K$236:K$250)="","",TRANSPOSE('A8'!K$236:K$250))</f>
        <v/>
      </c>
      <c r="H97" s="42" t="str">
        <v/>
      </c>
      <c r="I97" s="42" t="str">
        <v/>
      </c>
      <c r="J97" s="42" t="str">
        <v/>
      </c>
      <c r="K97" s="42" t="str">
        <f ca="1"/>
        <v/>
      </c>
      <c r="L97" s="42" t="str">
        <v/>
      </c>
      <c r="M97" s="42" t="str">
        <v/>
      </c>
      <c r="N97" s="42" t="str">
        <v/>
      </c>
      <c r="O97" s="42" t="str">
        <v/>
      </c>
      <c r="P97" s="42" t="str">
        <v/>
      </c>
      <c r="Q97" s="42" t="str">
        <v/>
      </c>
      <c r="R97" s="42" t="str">
        <v/>
      </c>
      <c r="S97" s="42" t="str">
        <v/>
      </c>
      <c r="T97" s="42" t="str">
        <v/>
      </c>
      <c r="U97" s="42" t="str">
        <v/>
      </c>
      <c r="X97" s="46"/>
      <c r="Y97" s="46"/>
      <c r="Z97" s="46"/>
      <c r="AA97" s="42" t="s">
        <v>478</v>
      </c>
    </row>
    <row r="98" spans="4:49" s="42" customFormat="1" x14ac:dyDescent="0.2">
      <c r="D98" s="42">
        <f t="shared" si="17"/>
        <v>9</v>
      </c>
      <c r="E98" s="42" t="str">
        <f t="shared" si="16"/>
        <v>A9</v>
      </c>
      <c r="G98" s="42" t="str">
        <f t="array" ref="G98:U98" ca="1">IF(TRANSPOSE('A9'!E$172:E$187)="","",TRANSPOSE('A9'!E$172:E$187))</f>
        <v>Applicativi e sistemi informativi (sviluppo app, rilascio funzionalità aggiuntive, etc.)</v>
      </c>
      <c r="H98" s="42" t="str">
        <v>Nuovo sistema software per servizi anagrafici rilasciato in esercizio</v>
      </c>
      <c r="I98" s="42" t="str">
        <v>Realizzato: si/no</v>
      </c>
      <c r="J98" s="42" t="str">
        <v>Sistema di Monitoraggio PON</v>
      </c>
      <c r="K98" s="42" t="str">
        <f ca="1"/>
        <v>Tutte</v>
      </c>
      <c r="L98" s="42" t="str">
        <v>NO</v>
      </c>
      <c r="M98" s="42" t="str">
        <v>NO</v>
      </c>
      <c r="N98" s="42" t="str">
        <v>NO</v>
      </c>
      <c r="O98" s="42" t="str">
        <v>NO</v>
      </c>
      <c r="P98" s="42" t="str">
        <v>NO</v>
      </c>
      <c r="Q98" s="42" t="str">
        <v>NO</v>
      </c>
      <c r="R98" s="42" t="str">
        <v>SI</v>
      </c>
      <c r="S98" s="42" t="str">
        <v>SI</v>
      </c>
      <c r="T98" s="42" t="str">
        <v>SI</v>
      </c>
      <c r="U98" s="42" t="str">
        <v>SI</v>
      </c>
      <c r="V98" s="42">
        <f ca="1">IFERROR('A9'!$R$43,"")</f>
        <v>4</v>
      </c>
      <c r="W98" s="42">
        <f ca="1">IFERROR('A9'!$R$255,"")</f>
        <v>1</v>
      </c>
      <c r="X98" s="46">
        <f>IF('A9'!$H$73="","",'A9'!$H$73)</f>
        <v>42887</v>
      </c>
      <c r="Y98" s="46">
        <f>IF('A9'!$H$76="","",'A9'!$H$76)</f>
        <v>44196</v>
      </c>
      <c r="Z98" s="42" t="str">
        <f>IF('A9'!$B$9="","",'A9'!$B$9)</f>
        <v>Realizzazione di un software dedicato ai Servizi anagrafici</v>
      </c>
      <c r="AA98" s="42" t="s">
        <v>479</v>
      </c>
      <c r="AB98" s="42" t="str">
        <f t="array" ref="AB98:AW98">IF(TRANSPOSE('A9'!$K$80:$M$101)="","",TRANSPOSE('A9'!$K$80:$M$101))</f>
        <v/>
      </c>
      <c r="AC98" s="42" t="str">
        <v/>
      </c>
      <c r="AD98" s="42" t="str">
        <v/>
      </c>
      <c r="AE98" s="42" t="str">
        <v/>
      </c>
      <c r="AF98" s="42">
        <v>0</v>
      </c>
      <c r="AG98" s="42" t="str">
        <v/>
      </c>
      <c r="AH98" s="42" t="str">
        <v/>
      </c>
      <c r="AI98" s="42" t="str">
        <v/>
      </c>
      <c r="AJ98" s="42">
        <v>89040.10707647758</v>
      </c>
      <c r="AK98" s="42" t="str">
        <v/>
      </c>
      <c r="AL98" s="42">
        <v>1328602</v>
      </c>
      <c r="AM98" s="42">
        <v>0</v>
      </c>
      <c r="AN98" s="42" t="str">
        <v/>
      </c>
      <c r="AO98" s="42" t="str">
        <v/>
      </c>
      <c r="AP98" s="42" t="str">
        <v/>
      </c>
      <c r="AQ98" s="42" t="str">
        <v/>
      </c>
      <c r="AR98" s="42" t="str">
        <v/>
      </c>
      <c r="AS98" s="42" t="str">
        <v/>
      </c>
      <c r="AT98" s="42">
        <v>292292.44</v>
      </c>
      <c r="AU98" s="42" t="str">
        <v/>
      </c>
      <c r="AV98" s="42" t="str">
        <v/>
      </c>
      <c r="AW98" s="42">
        <v>1709934.5470764774</v>
      </c>
    </row>
    <row r="99" spans="4:49" s="42" customFormat="1" x14ac:dyDescent="0.2">
      <c r="D99" s="42">
        <f t="shared" si="17"/>
        <v>9</v>
      </c>
      <c r="E99" s="42" t="str">
        <f t="shared" si="16"/>
        <v>A9</v>
      </c>
      <c r="G99" s="42" t="str">
        <f t="array" ref="G99:U99" ca="1">IF(TRANSPOSE('A9'!H$172:H$187)="","",TRANSPOSE('A9'!H$172:H$187))</f>
        <v/>
      </c>
      <c r="H99" s="42" t="str">
        <v/>
      </c>
      <c r="I99" s="42" t="str">
        <v/>
      </c>
      <c r="J99" s="42" t="str">
        <v/>
      </c>
      <c r="K99" s="42" t="str">
        <f ca="1"/>
        <v/>
      </c>
      <c r="L99" s="42" t="str">
        <v/>
      </c>
      <c r="M99" s="42" t="str">
        <v/>
      </c>
      <c r="N99" s="42" t="str">
        <v/>
      </c>
      <c r="O99" s="42" t="str">
        <v/>
      </c>
      <c r="P99" s="42" t="str">
        <v/>
      </c>
      <c r="Q99" s="42" t="str">
        <v/>
      </c>
      <c r="R99" s="42" t="str">
        <v/>
      </c>
      <c r="S99" s="42" t="str">
        <v/>
      </c>
      <c r="T99" s="42" t="str">
        <v/>
      </c>
      <c r="U99" s="42" t="str">
        <v/>
      </c>
      <c r="X99" s="46"/>
      <c r="Y99" s="46"/>
      <c r="Z99" s="46"/>
      <c r="AA99" s="42" t="s">
        <v>479</v>
      </c>
    </row>
    <row r="100" spans="4:49" s="42" customFormat="1" x14ac:dyDescent="0.2">
      <c r="D100" s="42">
        <f t="shared" si="17"/>
        <v>9</v>
      </c>
      <c r="E100" s="42" t="str">
        <f t="shared" si="16"/>
        <v>A9</v>
      </c>
      <c r="G100" s="42" t="str">
        <f t="array" ref="G100:U100" ca="1">IF(TRANSPOSE('A9'!K$172:K$187)="","",TRANSPOSE('A9'!K$172:K$187))</f>
        <v/>
      </c>
      <c r="H100" s="42" t="str">
        <v/>
      </c>
      <c r="I100" s="42" t="str">
        <v/>
      </c>
      <c r="J100" s="42" t="str">
        <v/>
      </c>
      <c r="K100" s="42" t="str">
        <f ca="1"/>
        <v/>
      </c>
      <c r="L100" s="42" t="str">
        <v/>
      </c>
      <c r="M100" s="42" t="str">
        <v/>
      </c>
      <c r="N100" s="42" t="str">
        <v/>
      </c>
      <c r="O100" s="42" t="str">
        <v/>
      </c>
      <c r="P100" s="42" t="str">
        <v/>
      </c>
      <c r="Q100" s="42" t="str">
        <v/>
      </c>
      <c r="R100" s="42" t="str">
        <v/>
      </c>
      <c r="S100" s="42" t="str">
        <v/>
      </c>
      <c r="T100" s="42" t="str">
        <v/>
      </c>
      <c r="U100" s="42" t="str">
        <v/>
      </c>
      <c r="X100" s="46"/>
      <c r="Y100" s="46"/>
      <c r="Z100" s="46"/>
      <c r="AA100" s="42" t="s">
        <v>479</v>
      </c>
    </row>
    <row r="101" spans="4:49" s="42" customFormat="1" x14ac:dyDescent="0.2">
      <c r="D101" s="42">
        <f t="shared" si="17"/>
        <v>9</v>
      </c>
      <c r="E101" s="42" t="str">
        <f t="shared" si="16"/>
        <v>A9</v>
      </c>
      <c r="G101" s="42" t="str">
        <f t="array" ref="G101:U101" ca="1">IF(TRANSPOSE('A9'!E$194:E$208)="","",TRANSPOSE('A9'!E$194:E$208))</f>
        <v>Applicativi e sistemi informativi (sviluppo app, rilascio funzionalità aggiuntive, etc.)</v>
      </c>
      <c r="H101" s="42" t="str">
        <v/>
      </c>
      <c r="I101" s="42" t="str">
        <v/>
      </c>
      <c r="J101" s="42" t="str">
        <v/>
      </c>
      <c r="K101" s="42" t="str">
        <f ca="1"/>
        <v>Più sviluppate</v>
      </c>
      <c r="L101" s="42" t="str">
        <v/>
      </c>
      <c r="M101" s="42" t="str">
        <v/>
      </c>
      <c r="N101" s="42" t="str">
        <v/>
      </c>
      <c r="O101" s="42" t="str">
        <v/>
      </c>
      <c r="P101" s="42" t="str">
        <v/>
      </c>
      <c r="Q101" s="42" t="str">
        <v/>
      </c>
      <c r="R101" s="42" t="str">
        <v/>
      </c>
      <c r="S101" s="42" t="str">
        <v/>
      </c>
      <c r="T101" s="42" t="str">
        <v/>
      </c>
      <c r="U101" s="42" t="str">
        <v/>
      </c>
      <c r="X101" s="46"/>
      <c r="Y101" s="46"/>
      <c r="Z101" s="46"/>
      <c r="AA101" s="42" t="s">
        <v>479</v>
      </c>
    </row>
    <row r="102" spans="4:49" s="42" customFormat="1" x14ac:dyDescent="0.2">
      <c r="D102" s="42">
        <f t="shared" si="17"/>
        <v>9</v>
      </c>
      <c r="E102" s="42" t="str">
        <f t="shared" si="16"/>
        <v>A9</v>
      </c>
      <c r="G102" s="42" t="str">
        <f t="array" ref="G102:U102" ca="1">IF(TRANSPOSE('A9'!H$194:H$208)="","",TRANSPOSE('A9'!H$194:H$208))</f>
        <v/>
      </c>
      <c r="H102" s="42" t="str">
        <v/>
      </c>
      <c r="I102" s="42" t="str">
        <v/>
      </c>
      <c r="J102" s="42" t="str">
        <v/>
      </c>
      <c r="K102" s="42" t="str">
        <f ca="1"/>
        <v/>
      </c>
      <c r="L102" s="42" t="str">
        <v/>
      </c>
      <c r="M102" s="42" t="str">
        <v/>
      </c>
      <c r="N102" s="42" t="str">
        <v/>
      </c>
      <c r="O102" s="42" t="str">
        <v/>
      </c>
      <c r="P102" s="42" t="str">
        <v/>
      </c>
      <c r="Q102" s="42" t="str">
        <v/>
      </c>
      <c r="R102" s="42" t="str">
        <v/>
      </c>
      <c r="S102" s="42" t="str">
        <v/>
      </c>
      <c r="T102" s="42" t="str">
        <v/>
      </c>
      <c r="U102" s="42" t="str">
        <v/>
      </c>
      <c r="X102" s="46"/>
      <c r="Y102" s="46"/>
      <c r="Z102" s="46"/>
      <c r="AA102" s="42" t="s">
        <v>479</v>
      </c>
    </row>
    <row r="103" spans="4:49" s="42" customFormat="1" x14ac:dyDescent="0.2">
      <c r="D103" s="42">
        <f t="shared" si="17"/>
        <v>9</v>
      </c>
      <c r="E103" s="42" t="str">
        <f t="shared" si="16"/>
        <v>A9</v>
      </c>
      <c r="G103" s="42" t="str">
        <f t="array" ref="G103:U103" ca="1">IF(TRANSPOSE('A9'!K$194:K$208)="","",TRANSPOSE('A9'!K$194:K$208))</f>
        <v/>
      </c>
      <c r="H103" s="42" t="str">
        <v/>
      </c>
      <c r="I103" s="42" t="str">
        <v/>
      </c>
      <c r="J103" s="42" t="str">
        <v/>
      </c>
      <c r="K103" s="42" t="str">
        <f ca="1"/>
        <v/>
      </c>
      <c r="L103" s="42" t="str">
        <v/>
      </c>
      <c r="M103" s="42" t="str">
        <v/>
      </c>
      <c r="N103" s="42" t="str">
        <v/>
      </c>
      <c r="O103" s="42" t="str">
        <v/>
      </c>
      <c r="P103" s="42" t="str">
        <v/>
      </c>
      <c r="Q103" s="42" t="str">
        <v/>
      </c>
      <c r="R103" s="42" t="str">
        <v/>
      </c>
      <c r="S103" s="42" t="str">
        <v/>
      </c>
      <c r="T103" s="42" t="str">
        <v/>
      </c>
      <c r="U103" s="42" t="str">
        <v/>
      </c>
      <c r="X103" s="46"/>
      <c r="Y103" s="46"/>
      <c r="Z103" s="46"/>
      <c r="AA103" s="42" t="s">
        <v>479</v>
      </c>
    </row>
    <row r="104" spans="4:49" s="42" customFormat="1" x14ac:dyDescent="0.2">
      <c r="D104" s="42">
        <f t="shared" si="17"/>
        <v>9</v>
      </c>
      <c r="E104" s="42" t="str">
        <f t="shared" si="16"/>
        <v>A9</v>
      </c>
      <c r="G104" s="42" t="str">
        <f t="array" ref="G104:U104" ca="1">IF(TRANSPOSE('A9'!E$215:E$229)="","",TRANSPOSE('A9'!E$215:E$229))</f>
        <v>Applicativi e sistemi informativi (sviluppo app, rilascio funzionalità aggiuntive, etc.)</v>
      </c>
      <c r="H104" s="42" t="str">
        <v/>
      </c>
      <c r="I104" s="42" t="str">
        <v/>
      </c>
      <c r="J104" s="42" t="str">
        <v/>
      </c>
      <c r="K104" s="42" t="str">
        <f ca="1"/>
        <v>In transizione</v>
      </c>
      <c r="L104" s="42" t="str">
        <v/>
      </c>
      <c r="M104" s="42" t="str">
        <v/>
      </c>
      <c r="N104" s="42" t="str">
        <v/>
      </c>
      <c r="O104" s="42" t="str">
        <v/>
      </c>
      <c r="P104" s="42" t="str">
        <v/>
      </c>
      <c r="Q104" s="42" t="str">
        <v/>
      </c>
      <c r="R104" s="42" t="str">
        <v/>
      </c>
      <c r="S104" s="42" t="str">
        <v/>
      </c>
      <c r="T104" s="42" t="str">
        <v/>
      </c>
      <c r="U104" s="42" t="str">
        <v/>
      </c>
      <c r="X104" s="46"/>
      <c r="Y104" s="46"/>
      <c r="Z104" s="46"/>
      <c r="AA104" s="42" t="s">
        <v>479</v>
      </c>
    </row>
    <row r="105" spans="4:49" s="42" customFormat="1" x14ac:dyDescent="0.2">
      <c r="D105" s="42">
        <f t="shared" si="17"/>
        <v>9</v>
      </c>
      <c r="E105" s="42" t="str">
        <f t="shared" si="16"/>
        <v>A9</v>
      </c>
      <c r="G105" s="42" t="str">
        <f t="array" ref="G105:U105" ca="1">IF(TRANSPOSE('A9'!H$215:H$229)="","",TRANSPOSE('A9'!H$215:H$229))</f>
        <v/>
      </c>
      <c r="H105" s="42" t="str">
        <v/>
      </c>
      <c r="I105" s="42" t="str">
        <v/>
      </c>
      <c r="J105" s="42" t="str">
        <v/>
      </c>
      <c r="K105" s="42" t="str">
        <f ca="1"/>
        <v/>
      </c>
      <c r="L105" s="42" t="str">
        <v/>
      </c>
      <c r="M105" s="42" t="str">
        <v/>
      </c>
      <c r="N105" s="42" t="str">
        <v/>
      </c>
      <c r="O105" s="42" t="str">
        <v/>
      </c>
      <c r="P105" s="42" t="str">
        <v/>
      </c>
      <c r="Q105" s="42" t="str">
        <v/>
      </c>
      <c r="R105" s="42" t="str">
        <v/>
      </c>
      <c r="S105" s="42" t="str">
        <v/>
      </c>
      <c r="T105" s="42" t="str">
        <v/>
      </c>
      <c r="U105" s="42" t="str">
        <v/>
      </c>
      <c r="X105" s="46"/>
      <c r="Y105" s="46"/>
      <c r="Z105" s="46"/>
      <c r="AA105" s="42" t="s">
        <v>479</v>
      </c>
    </row>
    <row r="106" spans="4:49" s="42" customFormat="1" x14ac:dyDescent="0.2">
      <c r="D106" s="42">
        <f t="shared" si="17"/>
        <v>9</v>
      </c>
      <c r="E106" s="42" t="str">
        <f t="shared" si="16"/>
        <v>A9</v>
      </c>
      <c r="G106" s="42" t="str">
        <f t="array" ref="G106:U106" ca="1">IF(TRANSPOSE('A9'!K$215:K$229)="","",TRANSPOSE('A9'!K$215:K$229))</f>
        <v/>
      </c>
      <c r="H106" s="42" t="str">
        <v/>
      </c>
      <c r="I106" s="42" t="str">
        <v/>
      </c>
      <c r="J106" s="42" t="str">
        <v/>
      </c>
      <c r="K106" s="42" t="str">
        <f ca="1"/>
        <v/>
      </c>
      <c r="L106" s="42" t="str">
        <v/>
      </c>
      <c r="M106" s="42" t="str">
        <v/>
      </c>
      <c r="N106" s="42" t="str">
        <v/>
      </c>
      <c r="O106" s="42" t="str">
        <v/>
      </c>
      <c r="P106" s="42" t="str">
        <v/>
      </c>
      <c r="Q106" s="42" t="str">
        <v/>
      </c>
      <c r="R106" s="42" t="str">
        <v/>
      </c>
      <c r="S106" s="42" t="str">
        <v/>
      </c>
      <c r="T106" s="42" t="str">
        <v/>
      </c>
      <c r="U106" s="42" t="str">
        <v/>
      </c>
      <c r="X106" s="46"/>
      <c r="Y106" s="46"/>
      <c r="Z106" s="46"/>
      <c r="AA106" s="42" t="s">
        <v>479</v>
      </c>
    </row>
    <row r="107" spans="4:49" s="42" customFormat="1" x14ac:dyDescent="0.2">
      <c r="D107" s="42">
        <f t="shared" si="17"/>
        <v>9</v>
      </c>
      <c r="E107" s="42" t="str">
        <f t="shared" si="16"/>
        <v>A9</v>
      </c>
      <c r="G107" s="42" t="str">
        <f t="array" ref="G107:U107" ca="1">IF(TRANSPOSE('A9'!E$236:E$250)="","",TRANSPOSE('A9'!E$236:E$250))</f>
        <v>Applicativi e sistemi informativi (sviluppo app, rilascio funzionalità aggiuntive, etc.)</v>
      </c>
      <c r="H107" s="42" t="str">
        <v/>
      </c>
      <c r="I107" s="42" t="str">
        <v/>
      </c>
      <c r="J107" s="42" t="str">
        <v/>
      </c>
      <c r="K107" s="42" t="str">
        <f ca="1"/>
        <v>Meno sviluppate</v>
      </c>
      <c r="L107" s="42" t="str">
        <v/>
      </c>
      <c r="M107" s="42" t="str">
        <v/>
      </c>
      <c r="N107" s="42" t="str">
        <v/>
      </c>
      <c r="O107" s="42" t="str">
        <v/>
      </c>
      <c r="P107" s="42" t="str">
        <v/>
      </c>
      <c r="Q107" s="42" t="str">
        <v/>
      </c>
      <c r="R107" s="42" t="str">
        <v/>
      </c>
      <c r="S107" s="42" t="str">
        <v/>
      </c>
      <c r="T107" s="42" t="str">
        <v/>
      </c>
      <c r="U107" s="42" t="str">
        <v/>
      </c>
      <c r="X107" s="46"/>
      <c r="Y107" s="46"/>
      <c r="Z107" s="46"/>
      <c r="AA107" s="42" t="s">
        <v>479</v>
      </c>
    </row>
    <row r="108" spans="4:49" s="42" customFormat="1" x14ac:dyDescent="0.2">
      <c r="D108" s="42">
        <f t="shared" si="17"/>
        <v>9</v>
      </c>
      <c r="E108" s="42" t="str">
        <f t="shared" si="16"/>
        <v>A9</v>
      </c>
      <c r="G108" s="42" t="str">
        <f t="array" ref="G108:U108" ca="1">IF(TRANSPOSE('A9'!H$236:H$250)="","",TRANSPOSE('A9'!H$236:H$250))</f>
        <v/>
      </c>
      <c r="H108" s="42" t="str">
        <v/>
      </c>
      <c r="I108" s="42" t="str">
        <v/>
      </c>
      <c r="J108" s="42" t="str">
        <v/>
      </c>
      <c r="K108" s="42" t="str">
        <f ca="1"/>
        <v/>
      </c>
      <c r="L108" s="42" t="str">
        <v/>
      </c>
      <c r="M108" s="42" t="str">
        <v/>
      </c>
      <c r="N108" s="42" t="str">
        <v/>
      </c>
      <c r="O108" s="42" t="str">
        <v/>
      </c>
      <c r="P108" s="42" t="str">
        <v/>
      </c>
      <c r="Q108" s="42" t="str">
        <v/>
      </c>
      <c r="R108" s="42" t="str">
        <v/>
      </c>
      <c r="S108" s="42" t="str">
        <v/>
      </c>
      <c r="T108" s="42" t="str">
        <v/>
      </c>
      <c r="U108" s="42" t="str">
        <v/>
      </c>
      <c r="X108" s="46"/>
      <c r="Y108" s="46"/>
      <c r="Z108" s="46"/>
      <c r="AA108" s="42" t="s">
        <v>479</v>
      </c>
    </row>
    <row r="109" spans="4:49" s="42" customFormat="1" x14ac:dyDescent="0.2">
      <c r="D109" s="42">
        <f t="shared" si="17"/>
        <v>9</v>
      </c>
      <c r="E109" s="42" t="str">
        <f t="shared" si="16"/>
        <v>A9</v>
      </c>
      <c r="G109" s="42" t="str">
        <f t="array" ref="G109:U109" ca="1">IF(TRANSPOSE('A9'!K$236:K$250)="","",TRANSPOSE('A9'!K$236:K$250))</f>
        <v/>
      </c>
      <c r="H109" s="42" t="str">
        <v/>
      </c>
      <c r="I109" s="42" t="str">
        <v/>
      </c>
      <c r="J109" s="42" t="str">
        <v/>
      </c>
      <c r="K109" s="42" t="str">
        <f ca="1"/>
        <v/>
      </c>
      <c r="L109" s="42" t="str">
        <v/>
      </c>
      <c r="M109" s="42" t="str">
        <v/>
      </c>
      <c r="N109" s="42" t="str">
        <v/>
      </c>
      <c r="O109" s="42" t="str">
        <v/>
      </c>
      <c r="P109" s="42" t="str">
        <v/>
      </c>
      <c r="Q109" s="42" t="str">
        <v/>
      </c>
      <c r="R109" s="42" t="str">
        <v/>
      </c>
      <c r="S109" s="42" t="str">
        <v/>
      </c>
      <c r="T109" s="42" t="str">
        <v/>
      </c>
      <c r="U109" s="42" t="str">
        <v/>
      </c>
      <c r="X109" s="46"/>
      <c r="Y109" s="46"/>
      <c r="Z109" s="46"/>
      <c r="AA109" s="42" t="s">
        <v>479</v>
      </c>
    </row>
    <row r="110" spans="4:49" s="42" customFormat="1" x14ac:dyDescent="0.2">
      <c r="D110" s="42">
        <f t="shared" si="17"/>
        <v>10</v>
      </c>
      <c r="E110" s="42" t="str">
        <f t="shared" si="16"/>
        <v>A10</v>
      </c>
      <c r="G110" s="42" t="str">
        <f t="array" ref="G110:U110" ca="1">IF(TRANSPOSE('A10'!E$172:E$187)="","",TRANSPOSE('A10'!E$172:E$187))</f>
        <v>Applicativi e sistemi informativi (sviluppo app, rilascio funzionalità aggiuntive, etc.)</v>
      </c>
      <c r="H110" s="42" t="str">
        <v>Nuovo sistema software per servizi rilevazione presenze rilasciato in esercizio</v>
      </c>
      <c r="I110" s="42" t="str">
        <v>Realizzato: si/no</v>
      </c>
      <c r="J110" s="42" t="str">
        <v>Sistema di Monitoraggio PON</v>
      </c>
      <c r="K110" s="42" t="str">
        <f ca="1"/>
        <v>Tutte</v>
      </c>
      <c r="L110" s="42" t="str">
        <v>NO</v>
      </c>
      <c r="M110" s="42" t="str">
        <v>NO</v>
      </c>
      <c r="N110" s="42" t="str">
        <v>NO</v>
      </c>
      <c r="O110" s="42" t="str">
        <v>NO</v>
      </c>
      <c r="P110" s="42" t="str">
        <v>NO</v>
      </c>
      <c r="Q110" s="42" t="str">
        <v>NO</v>
      </c>
      <c r="R110" s="42" t="str">
        <v>SI</v>
      </c>
      <c r="S110" s="42" t="str">
        <v>SI</v>
      </c>
      <c r="T110" s="42" t="str">
        <v>SI</v>
      </c>
      <c r="U110" s="42" t="str">
        <v>SI</v>
      </c>
      <c r="V110" s="42">
        <f ca="1">IFERROR('A10'!$R$43,"")</f>
        <v>4</v>
      </c>
      <c r="W110" s="42">
        <f ca="1">IFERROR('A10'!$R$255,"")</f>
        <v>1</v>
      </c>
      <c r="X110" s="46">
        <f>IF('A10'!$H$73="","",'A10'!$H$73)</f>
        <v>42979</v>
      </c>
      <c r="Y110" s="46">
        <f>IF('A10'!$H$76="","",'A10'!$H$76)</f>
        <v>44196</v>
      </c>
      <c r="Z110" s="42" t="str">
        <f>IF('A10'!$B$9="","",'A10'!$B$9)</f>
        <v>Realizzazione di un software dedicato ai Servizi rilevazione presenze</v>
      </c>
      <c r="AA110" s="42" t="s">
        <v>480</v>
      </c>
      <c r="AB110" s="42" t="str">
        <f t="array" ref="AB110:AW110">IF(TRANSPOSE('A10'!$K$80:$M$101)="","",TRANSPOSE('A10'!$K$80:$M$101))</f>
        <v/>
      </c>
      <c r="AC110" s="42" t="str">
        <v/>
      </c>
      <c r="AD110" s="42" t="str">
        <v/>
      </c>
      <c r="AE110" s="42" t="str">
        <v/>
      </c>
      <c r="AF110" s="42" t="str">
        <v/>
      </c>
      <c r="AG110" s="42" t="str">
        <v/>
      </c>
      <c r="AH110" s="42" t="str">
        <v/>
      </c>
      <c r="AI110" s="42" t="str">
        <v/>
      </c>
      <c r="AJ110" s="42">
        <v>88484.260669432973</v>
      </c>
      <c r="AK110" s="42" t="str">
        <v/>
      </c>
      <c r="AL110" s="42">
        <v>1320308</v>
      </c>
      <c r="AM110" s="42">
        <v>0</v>
      </c>
      <c r="AN110" s="42" t="str">
        <v/>
      </c>
      <c r="AO110" s="42" t="str">
        <v/>
      </c>
      <c r="AP110" s="42" t="str">
        <v/>
      </c>
      <c r="AQ110" s="42" t="str">
        <v/>
      </c>
      <c r="AR110" s="42" t="str">
        <v/>
      </c>
      <c r="AS110" s="42" t="str">
        <v/>
      </c>
      <c r="AT110" s="42">
        <v>290467.76</v>
      </c>
      <c r="AU110" s="42" t="str">
        <v/>
      </c>
      <c r="AV110" s="42" t="str">
        <v/>
      </c>
      <c r="AW110" s="42">
        <v>1699260.0206694331</v>
      </c>
    </row>
    <row r="111" spans="4:49" s="42" customFormat="1" x14ac:dyDescent="0.2">
      <c r="D111" s="42">
        <f t="shared" si="17"/>
        <v>10</v>
      </c>
      <c r="E111" s="42" t="str">
        <f t="shared" si="16"/>
        <v>A10</v>
      </c>
      <c r="G111" s="42" t="str">
        <f t="array" ref="G111:U111" ca="1">IF(TRANSPOSE('A10'!H$172:H$187)="","",TRANSPOSE('A10'!H$172:H$187))</f>
        <v/>
      </c>
      <c r="H111" s="42" t="str">
        <v/>
      </c>
      <c r="I111" s="42" t="str">
        <v/>
      </c>
      <c r="J111" s="42" t="str">
        <v/>
      </c>
      <c r="K111" s="42" t="str">
        <f ca="1"/>
        <v/>
      </c>
      <c r="L111" s="42" t="str">
        <v/>
      </c>
      <c r="M111" s="42" t="str">
        <v/>
      </c>
      <c r="N111" s="42" t="str">
        <v/>
      </c>
      <c r="O111" s="42" t="str">
        <v/>
      </c>
      <c r="P111" s="42" t="str">
        <v/>
      </c>
      <c r="Q111" s="42" t="str">
        <v/>
      </c>
      <c r="R111" s="42" t="str">
        <v/>
      </c>
      <c r="S111" s="42" t="str">
        <v/>
      </c>
      <c r="T111" s="42" t="str">
        <v/>
      </c>
      <c r="U111" s="42" t="str">
        <v/>
      </c>
      <c r="X111" s="46"/>
      <c r="Y111" s="46"/>
      <c r="Z111" s="46"/>
      <c r="AA111" s="42" t="s">
        <v>480</v>
      </c>
    </row>
    <row r="112" spans="4:49" s="42" customFormat="1" x14ac:dyDescent="0.2">
      <c r="D112" s="42">
        <f t="shared" si="17"/>
        <v>10</v>
      </c>
      <c r="E112" s="42" t="str">
        <f t="shared" si="16"/>
        <v>A10</v>
      </c>
      <c r="G112" s="42" t="str">
        <f t="array" ref="G112:U112" ca="1">IF(TRANSPOSE('A10'!K$172:K$187)="","",TRANSPOSE('A10'!K$172:K$187))</f>
        <v/>
      </c>
      <c r="H112" s="42" t="str">
        <v/>
      </c>
      <c r="I112" s="42" t="str">
        <v/>
      </c>
      <c r="J112" s="42" t="str">
        <v/>
      </c>
      <c r="K112" s="42" t="str">
        <f ca="1"/>
        <v/>
      </c>
      <c r="L112" s="42" t="str">
        <v/>
      </c>
      <c r="M112" s="42" t="str">
        <v/>
      </c>
      <c r="N112" s="42" t="str">
        <v/>
      </c>
      <c r="O112" s="42" t="str">
        <v/>
      </c>
      <c r="P112" s="42" t="str">
        <v/>
      </c>
      <c r="Q112" s="42" t="str">
        <v/>
      </c>
      <c r="R112" s="42" t="str">
        <v/>
      </c>
      <c r="S112" s="42" t="str">
        <v/>
      </c>
      <c r="T112" s="42" t="str">
        <v/>
      </c>
      <c r="U112" s="42" t="str">
        <v/>
      </c>
      <c r="X112" s="46"/>
      <c r="Y112" s="46"/>
      <c r="Z112" s="46"/>
      <c r="AA112" s="42" t="s">
        <v>480</v>
      </c>
    </row>
    <row r="113" spans="4:49" s="42" customFormat="1" x14ac:dyDescent="0.2">
      <c r="D113" s="42">
        <f t="shared" si="17"/>
        <v>10</v>
      </c>
      <c r="E113" s="42" t="str">
        <f t="shared" si="16"/>
        <v>A10</v>
      </c>
      <c r="G113" s="42" t="str">
        <f t="array" ref="G113:U113" ca="1">IF(TRANSPOSE('A10'!E$194:E$208)="","",TRANSPOSE('A10'!E$194:E$208))</f>
        <v>Applicativi e sistemi informativi (sviluppo app, rilascio funzionalità aggiuntive, etc.)</v>
      </c>
      <c r="H113" s="42" t="str">
        <v/>
      </c>
      <c r="I113" s="42" t="str">
        <v/>
      </c>
      <c r="J113" s="42" t="str">
        <v/>
      </c>
      <c r="K113" s="42" t="str">
        <f ca="1"/>
        <v>Più sviluppate</v>
      </c>
      <c r="L113" s="42" t="str">
        <v/>
      </c>
      <c r="M113" s="42" t="str">
        <v/>
      </c>
      <c r="N113" s="42" t="str">
        <v/>
      </c>
      <c r="O113" s="42" t="str">
        <v/>
      </c>
      <c r="P113" s="42" t="str">
        <v/>
      </c>
      <c r="Q113" s="42" t="str">
        <v/>
      </c>
      <c r="R113" s="42" t="str">
        <v/>
      </c>
      <c r="S113" s="42" t="str">
        <v/>
      </c>
      <c r="T113" s="42" t="str">
        <v/>
      </c>
      <c r="U113" s="42" t="str">
        <v/>
      </c>
      <c r="X113" s="46"/>
      <c r="Y113" s="46"/>
      <c r="Z113" s="46"/>
      <c r="AA113" s="42" t="s">
        <v>480</v>
      </c>
    </row>
    <row r="114" spans="4:49" s="42" customFormat="1" x14ac:dyDescent="0.2">
      <c r="D114" s="42">
        <f t="shared" si="17"/>
        <v>10</v>
      </c>
      <c r="E114" s="42" t="str">
        <f t="shared" si="16"/>
        <v>A10</v>
      </c>
      <c r="G114" s="42" t="str">
        <f t="array" ref="G114:U114" ca="1">IF(TRANSPOSE('A10'!H$194:H$208)="","",TRANSPOSE('A10'!H$194:H$208))</f>
        <v/>
      </c>
      <c r="H114" s="42" t="str">
        <v/>
      </c>
      <c r="I114" s="42" t="str">
        <v/>
      </c>
      <c r="J114" s="42" t="str">
        <v/>
      </c>
      <c r="K114" s="42" t="str">
        <f ca="1"/>
        <v/>
      </c>
      <c r="L114" s="42" t="str">
        <v/>
      </c>
      <c r="M114" s="42" t="str">
        <v/>
      </c>
      <c r="N114" s="42" t="str">
        <v/>
      </c>
      <c r="O114" s="42" t="str">
        <v/>
      </c>
      <c r="P114" s="42" t="str">
        <v/>
      </c>
      <c r="Q114" s="42" t="str">
        <v/>
      </c>
      <c r="R114" s="42" t="str">
        <v/>
      </c>
      <c r="S114" s="42" t="str">
        <v/>
      </c>
      <c r="T114" s="42" t="str">
        <v/>
      </c>
      <c r="U114" s="42" t="str">
        <v/>
      </c>
      <c r="X114" s="46"/>
      <c r="Y114" s="46"/>
      <c r="Z114" s="46"/>
      <c r="AA114" s="42" t="s">
        <v>480</v>
      </c>
    </row>
    <row r="115" spans="4:49" s="42" customFormat="1" x14ac:dyDescent="0.2">
      <c r="D115" s="42">
        <f t="shared" si="17"/>
        <v>10</v>
      </c>
      <c r="E115" s="42" t="str">
        <f t="shared" si="16"/>
        <v>A10</v>
      </c>
      <c r="G115" s="42" t="str">
        <f t="array" ref="G115:U115" ca="1">IF(TRANSPOSE('A10'!K$194:K$208)="","",TRANSPOSE('A10'!K$194:K$208))</f>
        <v/>
      </c>
      <c r="H115" s="42" t="str">
        <v/>
      </c>
      <c r="I115" s="42" t="str">
        <v/>
      </c>
      <c r="J115" s="42" t="str">
        <v/>
      </c>
      <c r="K115" s="42" t="str">
        <f ca="1"/>
        <v/>
      </c>
      <c r="L115" s="42" t="str">
        <v/>
      </c>
      <c r="M115" s="42" t="str">
        <v/>
      </c>
      <c r="N115" s="42" t="str">
        <v/>
      </c>
      <c r="O115" s="42" t="str">
        <v/>
      </c>
      <c r="P115" s="42" t="str">
        <v/>
      </c>
      <c r="Q115" s="42" t="str">
        <v/>
      </c>
      <c r="R115" s="42" t="str">
        <v/>
      </c>
      <c r="S115" s="42" t="str">
        <v/>
      </c>
      <c r="T115" s="42" t="str">
        <v/>
      </c>
      <c r="U115" s="42" t="str">
        <v/>
      </c>
      <c r="X115" s="46"/>
      <c r="Y115" s="46"/>
      <c r="Z115" s="46"/>
      <c r="AA115" s="42" t="s">
        <v>480</v>
      </c>
    </row>
    <row r="116" spans="4:49" s="42" customFormat="1" x14ac:dyDescent="0.2">
      <c r="D116" s="42">
        <f t="shared" si="17"/>
        <v>10</v>
      </c>
      <c r="E116" s="42" t="str">
        <f t="shared" si="16"/>
        <v>A10</v>
      </c>
      <c r="G116" s="42" t="str">
        <f t="array" ref="G116:U116" ca="1">IF(TRANSPOSE('A10'!E$215:E$229)="","",TRANSPOSE('A10'!E$215:E$229))</f>
        <v>Applicativi e sistemi informativi (sviluppo app, rilascio funzionalità aggiuntive, etc.)</v>
      </c>
      <c r="H116" s="42" t="str">
        <v/>
      </c>
      <c r="I116" s="42" t="str">
        <v/>
      </c>
      <c r="J116" s="42" t="str">
        <v/>
      </c>
      <c r="K116" s="42" t="str">
        <f ca="1"/>
        <v>In transizione</v>
      </c>
      <c r="L116" s="42" t="str">
        <v/>
      </c>
      <c r="M116" s="42" t="str">
        <v/>
      </c>
      <c r="N116" s="42" t="str">
        <v/>
      </c>
      <c r="O116" s="42" t="str">
        <v/>
      </c>
      <c r="P116" s="42" t="str">
        <v/>
      </c>
      <c r="Q116" s="42" t="str">
        <v/>
      </c>
      <c r="R116" s="42" t="str">
        <v/>
      </c>
      <c r="S116" s="42" t="str">
        <v/>
      </c>
      <c r="T116" s="42" t="str">
        <v/>
      </c>
      <c r="U116" s="42" t="str">
        <v/>
      </c>
      <c r="X116" s="46"/>
      <c r="Y116" s="46"/>
      <c r="Z116" s="46"/>
      <c r="AA116" s="42" t="s">
        <v>480</v>
      </c>
    </row>
    <row r="117" spans="4:49" s="42" customFormat="1" x14ac:dyDescent="0.2">
      <c r="D117" s="42">
        <f t="shared" si="17"/>
        <v>10</v>
      </c>
      <c r="E117" s="42" t="str">
        <f t="shared" si="16"/>
        <v>A10</v>
      </c>
      <c r="G117" s="42" t="str">
        <f t="array" ref="G117:U117" ca="1">IF(TRANSPOSE('A10'!H$215:H$229)="","",TRANSPOSE('A10'!H$215:H$229))</f>
        <v/>
      </c>
      <c r="H117" s="42" t="str">
        <v/>
      </c>
      <c r="I117" s="42" t="str">
        <v/>
      </c>
      <c r="J117" s="42" t="str">
        <v/>
      </c>
      <c r="K117" s="42" t="str">
        <f ca="1"/>
        <v/>
      </c>
      <c r="L117" s="42" t="str">
        <v/>
      </c>
      <c r="M117" s="42" t="str">
        <v/>
      </c>
      <c r="N117" s="42" t="str">
        <v/>
      </c>
      <c r="O117" s="42" t="str">
        <v/>
      </c>
      <c r="P117" s="42" t="str">
        <v/>
      </c>
      <c r="Q117" s="42" t="str">
        <v/>
      </c>
      <c r="R117" s="42" t="str">
        <v/>
      </c>
      <c r="S117" s="42" t="str">
        <v/>
      </c>
      <c r="T117" s="42" t="str">
        <v/>
      </c>
      <c r="U117" s="42" t="str">
        <v/>
      </c>
      <c r="X117" s="46"/>
      <c r="Y117" s="46"/>
      <c r="Z117" s="46"/>
      <c r="AA117" s="42" t="s">
        <v>480</v>
      </c>
    </row>
    <row r="118" spans="4:49" s="42" customFormat="1" x14ac:dyDescent="0.2">
      <c r="D118" s="42">
        <f t="shared" si="17"/>
        <v>10</v>
      </c>
      <c r="E118" s="42" t="str">
        <f t="shared" si="16"/>
        <v>A10</v>
      </c>
      <c r="G118" s="42" t="str">
        <f t="array" ref="G118:U118" ca="1">IF(TRANSPOSE('A10'!K$215:K$229)="","",TRANSPOSE('A10'!K$215:K$229))</f>
        <v/>
      </c>
      <c r="H118" s="42" t="str">
        <v/>
      </c>
      <c r="I118" s="42" t="str">
        <v/>
      </c>
      <c r="J118" s="42" t="str">
        <v/>
      </c>
      <c r="K118" s="42" t="str">
        <f ca="1"/>
        <v/>
      </c>
      <c r="L118" s="42" t="str">
        <v/>
      </c>
      <c r="M118" s="42" t="str">
        <v/>
      </c>
      <c r="N118" s="42" t="str">
        <v/>
      </c>
      <c r="O118" s="42" t="str">
        <v/>
      </c>
      <c r="P118" s="42" t="str">
        <v/>
      </c>
      <c r="Q118" s="42" t="str">
        <v/>
      </c>
      <c r="R118" s="42" t="str">
        <v/>
      </c>
      <c r="S118" s="42" t="str">
        <v/>
      </c>
      <c r="T118" s="42" t="str">
        <v/>
      </c>
      <c r="U118" s="42" t="str">
        <v/>
      </c>
      <c r="X118" s="46"/>
      <c r="Y118" s="46"/>
      <c r="Z118" s="46"/>
      <c r="AA118" s="42" t="s">
        <v>480</v>
      </c>
    </row>
    <row r="119" spans="4:49" s="42" customFormat="1" x14ac:dyDescent="0.2">
      <c r="D119" s="42">
        <f t="shared" si="17"/>
        <v>10</v>
      </c>
      <c r="E119" s="42" t="str">
        <f t="shared" si="16"/>
        <v>A10</v>
      </c>
      <c r="G119" s="42" t="str">
        <f t="array" ref="G119:U119" ca="1">IF(TRANSPOSE('A10'!E$236:E$250)="","",TRANSPOSE('A10'!E$236:E$250))</f>
        <v>Applicativi e sistemi informativi (sviluppo app, rilascio funzionalità aggiuntive, etc.)</v>
      </c>
      <c r="H119" s="42" t="str">
        <v/>
      </c>
      <c r="I119" s="42" t="str">
        <v/>
      </c>
      <c r="J119" s="42" t="str">
        <v/>
      </c>
      <c r="K119" s="42" t="str">
        <f ca="1"/>
        <v>Meno sviluppate</v>
      </c>
      <c r="L119" s="42" t="str">
        <v/>
      </c>
      <c r="M119" s="42" t="str">
        <v/>
      </c>
      <c r="N119" s="42" t="str">
        <v/>
      </c>
      <c r="O119" s="42" t="str">
        <v/>
      </c>
      <c r="P119" s="42" t="str">
        <v/>
      </c>
      <c r="Q119" s="42" t="str">
        <v/>
      </c>
      <c r="R119" s="42" t="str">
        <v/>
      </c>
      <c r="S119" s="42" t="str">
        <v/>
      </c>
      <c r="T119" s="42" t="str">
        <v/>
      </c>
      <c r="U119" s="42" t="str">
        <v/>
      </c>
      <c r="X119" s="46"/>
      <c r="Y119" s="46"/>
      <c r="Z119" s="46"/>
      <c r="AA119" s="42" t="s">
        <v>480</v>
      </c>
    </row>
    <row r="120" spans="4:49" s="42" customFormat="1" x14ac:dyDescent="0.2">
      <c r="D120" s="42">
        <f t="shared" si="17"/>
        <v>10</v>
      </c>
      <c r="E120" s="42" t="str">
        <f t="shared" si="16"/>
        <v>A10</v>
      </c>
      <c r="G120" s="42" t="str">
        <f t="array" ref="G120:U120" ca="1">IF(TRANSPOSE('A10'!H$236:H$250)="","",TRANSPOSE('A10'!H$236:H$250))</f>
        <v/>
      </c>
      <c r="H120" s="42" t="str">
        <v/>
      </c>
      <c r="I120" s="42" t="str">
        <v/>
      </c>
      <c r="J120" s="42" t="str">
        <v/>
      </c>
      <c r="K120" s="42" t="str">
        <f ca="1"/>
        <v/>
      </c>
      <c r="L120" s="42" t="str">
        <v/>
      </c>
      <c r="M120" s="42" t="str">
        <v/>
      </c>
      <c r="N120" s="42" t="str">
        <v/>
      </c>
      <c r="O120" s="42" t="str">
        <v/>
      </c>
      <c r="P120" s="42" t="str">
        <v/>
      </c>
      <c r="Q120" s="42" t="str">
        <v/>
      </c>
      <c r="R120" s="42" t="str">
        <v/>
      </c>
      <c r="S120" s="42" t="str">
        <v/>
      </c>
      <c r="T120" s="42" t="str">
        <v/>
      </c>
      <c r="U120" s="42" t="str">
        <v/>
      </c>
      <c r="X120" s="46"/>
      <c r="Y120" s="46"/>
      <c r="Z120" s="46"/>
      <c r="AA120" s="42" t="s">
        <v>480</v>
      </c>
    </row>
    <row r="121" spans="4:49" s="42" customFormat="1" x14ac:dyDescent="0.2">
      <c r="D121" s="42">
        <f t="shared" si="17"/>
        <v>10</v>
      </c>
      <c r="E121" s="42" t="str">
        <f t="shared" si="16"/>
        <v>A10</v>
      </c>
      <c r="G121" s="42" t="str">
        <f t="array" ref="G121:U121" ca="1">IF(TRANSPOSE('A10'!K$236:K$250)="","",TRANSPOSE('A10'!K$236:K$250))</f>
        <v/>
      </c>
      <c r="H121" s="42" t="str">
        <v/>
      </c>
      <c r="I121" s="42" t="str">
        <v/>
      </c>
      <c r="J121" s="42" t="str">
        <v/>
      </c>
      <c r="K121" s="42" t="str">
        <f ca="1"/>
        <v/>
      </c>
      <c r="L121" s="42" t="str">
        <v/>
      </c>
      <c r="M121" s="42" t="str">
        <v/>
      </c>
      <c r="N121" s="42" t="str">
        <v/>
      </c>
      <c r="O121" s="42" t="str">
        <v/>
      </c>
      <c r="P121" s="42" t="str">
        <v/>
      </c>
      <c r="Q121" s="42" t="str">
        <v/>
      </c>
      <c r="R121" s="42" t="str">
        <v/>
      </c>
      <c r="S121" s="42" t="str">
        <v/>
      </c>
      <c r="T121" s="42" t="str">
        <v/>
      </c>
      <c r="U121" s="42" t="str">
        <v/>
      </c>
      <c r="X121" s="46"/>
      <c r="Y121" s="46"/>
      <c r="Z121" s="46"/>
      <c r="AA121" s="42" t="s">
        <v>480</v>
      </c>
    </row>
    <row r="122" spans="4:49" s="42" customFormat="1" x14ac:dyDescent="0.2">
      <c r="D122" s="42">
        <f t="shared" si="17"/>
        <v>11</v>
      </c>
      <c r="E122" s="42" t="str">
        <f t="shared" si="16"/>
        <v>A11</v>
      </c>
      <c r="G122" s="42" t="str">
        <f t="array" ref="G122:U122" ca="1">IF(TRANSPOSE('A11'!E$172:E$187)="","",TRANSPOSE('A11'!E$172:E$187))</f>
        <v>Prodotti multimediali e siti internet</v>
      </c>
      <c r="H122" s="42" t="str">
        <v>Nuovo portale dei servizi rilasciato in esercizio</v>
      </c>
      <c r="I122" s="42" t="str">
        <v>Realizzato: si/no</v>
      </c>
      <c r="J122" s="42" t="str">
        <v>Sistema di Monitoraggio PON</v>
      </c>
      <c r="K122" s="42" t="str">
        <f ca="1"/>
        <v>Tutte</v>
      </c>
      <c r="L122" s="42" t="str">
        <v>NO</v>
      </c>
      <c r="M122" s="42" t="str">
        <v>NO</v>
      </c>
      <c r="N122" s="42" t="str">
        <v>NO</v>
      </c>
      <c r="O122" s="42" t="str">
        <v>NO</v>
      </c>
      <c r="P122" s="42" t="str">
        <v>NO</v>
      </c>
      <c r="Q122" s="42" t="str">
        <v>SI</v>
      </c>
      <c r="R122" s="42" t="str">
        <v>SI</v>
      </c>
      <c r="S122" s="42" t="str">
        <v>SI</v>
      </c>
      <c r="T122" s="42" t="str">
        <v>SI</v>
      </c>
      <c r="U122" s="42" t="str">
        <v>SI</v>
      </c>
      <c r="V122" s="42">
        <f ca="1">IFERROR('A11'!$R$43,"")</f>
        <v>4</v>
      </c>
      <c r="W122" s="42">
        <f ca="1">IFERROR('A11'!$R$255,"")</f>
        <v>1</v>
      </c>
      <c r="X122" s="46">
        <f>IF('A11'!$H$73="","",'A11'!$H$73)</f>
        <v>42887</v>
      </c>
      <c r="Y122" s="46">
        <f>IF('A11'!$H$76="","",'A11'!$H$76)</f>
        <v>43830</v>
      </c>
      <c r="Z122" s="42" t="str">
        <f>IF('A11'!$B$9="","",'A11'!$B$9)</f>
        <v>Progettazione e sviluppo del portale</v>
      </c>
      <c r="AA122" s="42" t="s">
        <v>481</v>
      </c>
      <c r="AB122" s="42" t="str">
        <f t="array" ref="AB122:AW122">IF(TRANSPOSE('A11'!$K$80:$M$101)="","",TRANSPOSE('A11'!$K$80:$M$101))</f>
        <v/>
      </c>
      <c r="AC122" s="42" t="str">
        <v/>
      </c>
      <c r="AD122" s="42" t="str">
        <v/>
      </c>
      <c r="AE122" s="42" t="str">
        <v/>
      </c>
      <c r="AF122" s="42">
        <v>0</v>
      </c>
      <c r="AG122" s="42" t="str">
        <v/>
      </c>
      <c r="AH122" s="42" t="str">
        <v/>
      </c>
      <c r="AI122" s="42" t="str">
        <v/>
      </c>
      <c r="AJ122" s="42">
        <v>15169.29909516881</v>
      </c>
      <c r="AK122" s="42" t="str">
        <v/>
      </c>
      <c r="AL122" s="42">
        <v>226347</v>
      </c>
      <c r="AM122" s="42">
        <v>0</v>
      </c>
      <c r="AN122" s="42" t="str">
        <v/>
      </c>
      <c r="AO122" s="42" t="str">
        <v/>
      </c>
      <c r="AP122" s="42" t="str">
        <v/>
      </c>
      <c r="AQ122" s="42" t="str">
        <v/>
      </c>
      <c r="AR122" s="42" t="str">
        <v/>
      </c>
      <c r="AS122" s="42" t="str">
        <v/>
      </c>
      <c r="AT122" s="42">
        <v>49796.340000000004</v>
      </c>
      <c r="AU122" s="42" t="str">
        <v/>
      </c>
      <c r="AV122" s="42" t="str">
        <v/>
      </c>
      <c r="AW122" s="42">
        <v>291312.63909516879</v>
      </c>
    </row>
    <row r="123" spans="4:49" s="42" customFormat="1" x14ac:dyDescent="0.2">
      <c r="D123" s="42">
        <f t="shared" si="17"/>
        <v>11</v>
      </c>
      <c r="E123" s="42" t="str">
        <f t="shared" si="16"/>
        <v>A11</v>
      </c>
      <c r="G123" s="42" t="str">
        <f t="array" ref="G123:U123" ca="1">IF(TRANSPOSE('A11'!H$172:H$187)="","",TRANSPOSE('A11'!H$172:H$187))</f>
        <v/>
      </c>
      <c r="H123" s="42" t="str">
        <v/>
      </c>
      <c r="I123" s="42" t="str">
        <v/>
      </c>
      <c r="J123" s="42" t="str">
        <v/>
      </c>
      <c r="K123" s="42" t="str">
        <f ca="1"/>
        <v/>
      </c>
      <c r="L123" s="42" t="str">
        <v/>
      </c>
      <c r="M123" s="42" t="str">
        <v/>
      </c>
      <c r="N123" s="42" t="str">
        <v/>
      </c>
      <c r="O123" s="42" t="str">
        <v/>
      </c>
      <c r="P123" s="42" t="str">
        <v/>
      </c>
      <c r="Q123" s="42" t="str">
        <v/>
      </c>
      <c r="R123" s="42" t="str">
        <v/>
      </c>
      <c r="S123" s="42" t="str">
        <v/>
      </c>
      <c r="T123" s="42" t="str">
        <v/>
      </c>
      <c r="U123" s="42" t="str">
        <v/>
      </c>
      <c r="X123" s="46"/>
      <c r="Y123" s="46"/>
      <c r="Z123" s="46"/>
      <c r="AA123" s="42" t="s">
        <v>481</v>
      </c>
    </row>
    <row r="124" spans="4:49" s="42" customFormat="1" x14ac:dyDescent="0.2">
      <c r="D124" s="42">
        <f t="shared" si="17"/>
        <v>11</v>
      </c>
      <c r="E124" s="42" t="str">
        <f t="shared" si="16"/>
        <v>A11</v>
      </c>
      <c r="G124" s="42" t="str">
        <f t="array" ref="G124:U124" ca="1">IF(TRANSPOSE('A11'!K$172:K$187)="","",TRANSPOSE('A11'!K$172:K$187))</f>
        <v/>
      </c>
      <c r="H124" s="42" t="str">
        <v/>
      </c>
      <c r="I124" s="42" t="str">
        <v/>
      </c>
      <c r="J124" s="42" t="str">
        <v/>
      </c>
      <c r="K124" s="42" t="str">
        <f ca="1"/>
        <v/>
      </c>
      <c r="L124" s="42" t="str">
        <v/>
      </c>
      <c r="M124" s="42" t="str">
        <v/>
      </c>
      <c r="N124" s="42" t="str">
        <v/>
      </c>
      <c r="O124" s="42" t="str">
        <v/>
      </c>
      <c r="P124" s="42" t="str">
        <v/>
      </c>
      <c r="Q124" s="42" t="str">
        <v/>
      </c>
      <c r="R124" s="42" t="str">
        <v/>
      </c>
      <c r="S124" s="42" t="str">
        <v/>
      </c>
      <c r="T124" s="42" t="str">
        <v/>
      </c>
      <c r="U124" s="42" t="str">
        <v/>
      </c>
      <c r="X124" s="46"/>
      <c r="Y124" s="46"/>
      <c r="Z124" s="46"/>
      <c r="AA124" s="42" t="s">
        <v>481</v>
      </c>
    </row>
    <row r="125" spans="4:49" s="42" customFormat="1" x14ac:dyDescent="0.2">
      <c r="D125" s="42">
        <f t="shared" si="17"/>
        <v>11</v>
      </c>
      <c r="E125" s="42" t="str">
        <f t="shared" si="16"/>
        <v>A11</v>
      </c>
      <c r="G125" s="42" t="str">
        <f t="array" ref="G125:U125" ca="1">IF(TRANSPOSE('A11'!E$194:E$208)="","",TRANSPOSE('A11'!E$194:E$208))</f>
        <v>Prodotti multimediali e siti internet</v>
      </c>
      <c r="H125" s="42" t="str">
        <v/>
      </c>
      <c r="I125" s="42" t="str">
        <v/>
      </c>
      <c r="J125" s="42" t="str">
        <v/>
      </c>
      <c r="K125" s="42" t="str">
        <f ca="1"/>
        <v>Più sviluppate</v>
      </c>
      <c r="L125" s="42" t="str">
        <v/>
      </c>
      <c r="M125" s="42" t="str">
        <v/>
      </c>
      <c r="N125" s="42" t="str">
        <v/>
      </c>
      <c r="O125" s="42" t="str">
        <v/>
      </c>
      <c r="P125" s="42" t="str">
        <v/>
      </c>
      <c r="Q125" s="42" t="str">
        <v/>
      </c>
      <c r="R125" s="42" t="str">
        <v/>
      </c>
      <c r="S125" s="42" t="str">
        <v/>
      </c>
      <c r="T125" s="42" t="str">
        <v/>
      </c>
      <c r="U125" s="42" t="str">
        <v/>
      </c>
      <c r="X125" s="46"/>
      <c r="Y125" s="46"/>
      <c r="Z125" s="46"/>
      <c r="AA125" s="42" t="s">
        <v>481</v>
      </c>
    </row>
    <row r="126" spans="4:49" s="42" customFormat="1" x14ac:dyDescent="0.2">
      <c r="D126" s="42">
        <f t="shared" si="17"/>
        <v>11</v>
      </c>
      <c r="E126" s="42" t="str">
        <f t="shared" si="16"/>
        <v>A11</v>
      </c>
      <c r="G126" s="42" t="str">
        <f t="array" ref="G126:U126" ca="1">IF(TRANSPOSE('A11'!H$194:H$208)="","",TRANSPOSE('A11'!H$194:H$208))</f>
        <v/>
      </c>
      <c r="H126" s="42" t="str">
        <v/>
      </c>
      <c r="I126" s="42" t="str">
        <v/>
      </c>
      <c r="J126" s="42" t="str">
        <v/>
      </c>
      <c r="K126" s="42" t="str">
        <f ca="1"/>
        <v/>
      </c>
      <c r="L126" s="42" t="str">
        <v/>
      </c>
      <c r="M126" s="42" t="str">
        <v/>
      </c>
      <c r="N126" s="42" t="str">
        <v/>
      </c>
      <c r="O126" s="42" t="str">
        <v/>
      </c>
      <c r="P126" s="42" t="str">
        <v/>
      </c>
      <c r="Q126" s="42" t="str">
        <v/>
      </c>
      <c r="R126" s="42" t="str">
        <v/>
      </c>
      <c r="S126" s="42" t="str">
        <v/>
      </c>
      <c r="T126" s="42" t="str">
        <v/>
      </c>
      <c r="U126" s="42" t="str">
        <v/>
      </c>
      <c r="X126" s="46"/>
      <c r="Y126" s="46"/>
      <c r="Z126" s="46"/>
      <c r="AA126" s="42" t="s">
        <v>481</v>
      </c>
    </row>
    <row r="127" spans="4:49" s="42" customFormat="1" x14ac:dyDescent="0.2">
      <c r="D127" s="42">
        <f t="shared" si="17"/>
        <v>11</v>
      </c>
      <c r="E127" s="42" t="str">
        <f t="shared" si="16"/>
        <v>A11</v>
      </c>
      <c r="G127" s="42" t="str">
        <f t="array" ref="G127:U127" ca="1">IF(TRANSPOSE('A11'!K$194:K$208)="","",TRANSPOSE('A11'!K$194:K$208))</f>
        <v/>
      </c>
      <c r="H127" s="42" t="str">
        <v/>
      </c>
      <c r="I127" s="42" t="str">
        <v/>
      </c>
      <c r="J127" s="42" t="str">
        <v/>
      </c>
      <c r="K127" s="42" t="str">
        <f ca="1"/>
        <v/>
      </c>
      <c r="L127" s="42" t="str">
        <v/>
      </c>
      <c r="M127" s="42" t="str">
        <v/>
      </c>
      <c r="N127" s="42" t="str">
        <v/>
      </c>
      <c r="O127" s="42" t="str">
        <v/>
      </c>
      <c r="P127" s="42" t="str">
        <v/>
      </c>
      <c r="Q127" s="42" t="str">
        <v/>
      </c>
      <c r="R127" s="42" t="str">
        <v/>
      </c>
      <c r="S127" s="42" t="str">
        <v/>
      </c>
      <c r="T127" s="42" t="str">
        <v/>
      </c>
      <c r="U127" s="42" t="str">
        <v/>
      </c>
      <c r="X127" s="46"/>
      <c r="Y127" s="46"/>
      <c r="Z127" s="46"/>
      <c r="AA127" s="42" t="s">
        <v>481</v>
      </c>
    </row>
    <row r="128" spans="4:49" s="42" customFormat="1" x14ac:dyDescent="0.2">
      <c r="D128" s="42">
        <f t="shared" si="17"/>
        <v>11</v>
      </c>
      <c r="E128" s="42" t="str">
        <f t="shared" si="16"/>
        <v>A11</v>
      </c>
      <c r="G128" s="42" t="str">
        <f t="array" ref="G128:U128" ca="1">IF(TRANSPOSE('A11'!E$215:E$229)="","",TRANSPOSE('A11'!E$215:E$229))</f>
        <v>Prodotti multimediali e siti internet</v>
      </c>
      <c r="H128" s="42" t="str">
        <v/>
      </c>
      <c r="I128" s="42" t="str">
        <v/>
      </c>
      <c r="J128" s="42" t="str">
        <v/>
      </c>
      <c r="K128" s="42" t="str">
        <f ca="1"/>
        <v>In transizione</v>
      </c>
      <c r="L128" s="42" t="str">
        <v/>
      </c>
      <c r="M128" s="42" t="str">
        <v/>
      </c>
      <c r="N128" s="42" t="str">
        <v/>
      </c>
      <c r="O128" s="42" t="str">
        <v/>
      </c>
      <c r="P128" s="42" t="str">
        <v/>
      </c>
      <c r="Q128" s="42" t="str">
        <v/>
      </c>
      <c r="R128" s="42" t="str">
        <v/>
      </c>
      <c r="S128" s="42" t="str">
        <v/>
      </c>
      <c r="T128" s="42" t="str">
        <v/>
      </c>
      <c r="U128" s="42" t="str">
        <v/>
      </c>
      <c r="X128" s="46"/>
      <c r="Y128" s="46"/>
      <c r="Z128" s="46"/>
      <c r="AA128" s="42" t="s">
        <v>481</v>
      </c>
    </row>
    <row r="129" spans="4:49" s="42" customFormat="1" x14ac:dyDescent="0.2">
      <c r="D129" s="42">
        <f t="shared" si="17"/>
        <v>11</v>
      </c>
      <c r="E129" s="42" t="str">
        <f t="shared" si="16"/>
        <v>A11</v>
      </c>
      <c r="G129" s="42" t="str">
        <f t="array" ref="G129:U129" ca="1">IF(TRANSPOSE('A11'!H$215:H$229)="","",TRANSPOSE('A11'!H$215:H$229))</f>
        <v/>
      </c>
      <c r="H129" s="42" t="str">
        <v/>
      </c>
      <c r="I129" s="42" t="str">
        <v/>
      </c>
      <c r="J129" s="42" t="str">
        <v/>
      </c>
      <c r="K129" s="42" t="str">
        <f ca="1"/>
        <v/>
      </c>
      <c r="L129" s="42" t="str">
        <v/>
      </c>
      <c r="M129" s="42" t="str">
        <v/>
      </c>
      <c r="N129" s="42" t="str">
        <v/>
      </c>
      <c r="O129" s="42" t="str">
        <v/>
      </c>
      <c r="P129" s="42" t="str">
        <v/>
      </c>
      <c r="Q129" s="42" t="str">
        <v/>
      </c>
      <c r="R129" s="42" t="str">
        <v/>
      </c>
      <c r="S129" s="42" t="str">
        <v/>
      </c>
      <c r="T129" s="42" t="str">
        <v/>
      </c>
      <c r="U129" s="42" t="str">
        <v/>
      </c>
      <c r="X129" s="46"/>
      <c r="Y129" s="46"/>
      <c r="Z129" s="46"/>
      <c r="AA129" s="42" t="s">
        <v>481</v>
      </c>
    </row>
    <row r="130" spans="4:49" s="42" customFormat="1" x14ac:dyDescent="0.2">
      <c r="D130" s="42">
        <f t="shared" si="17"/>
        <v>11</v>
      </c>
      <c r="E130" s="42" t="str">
        <f t="shared" si="16"/>
        <v>A11</v>
      </c>
      <c r="G130" s="42" t="str">
        <f t="array" ref="G130:U130" ca="1">IF(TRANSPOSE('A11'!K$215:K$229)="","",TRANSPOSE('A11'!K$215:K$229))</f>
        <v/>
      </c>
      <c r="H130" s="42" t="str">
        <v/>
      </c>
      <c r="I130" s="42" t="str">
        <v/>
      </c>
      <c r="J130" s="42" t="str">
        <v/>
      </c>
      <c r="K130" s="42" t="str">
        <f ca="1"/>
        <v/>
      </c>
      <c r="L130" s="42" t="str">
        <v/>
      </c>
      <c r="M130" s="42" t="str">
        <v/>
      </c>
      <c r="N130" s="42" t="str">
        <v/>
      </c>
      <c r="O130" s="42" t="str">
        <v/>
      </c>
      <c r="P130" s="42" t="str">
        <v/>
      </c>
      <c r="Q130" s="42" t="str">
        <v/>
      </c>
      <c r="R130" s="42" t="str">
        <v/>
      </c>
      <c r="S130" s="42" t="str">
        <v/>
      </c>
      <c r="T130" s="42" t="str">
        <v/>
      </c>
      <c r="U130" s="42" t="str">
        <v/>
      </c>
      <c r="X130" s="46"/>
      <c r="Y130" s="46"/>
      <c r="Z130" s="46"/>
      <c r="AA130" s="42" t="s">
        <v>481</v>
      </c>
    </row>
    <row r="131" spans="4:49" s="42" customFormat="1" x14ac:dyDescent="0.2">
      <c r="D131" s="42">
        <f t="shared" si="17"/>
        <v>11</v>
      </c>
      <c r="E131" s="42" t="str">
        <f t="shared" ref="E131:E194" si="18">"A"&amp;D131</f>
        <v>A11</v>
      </c>
      <c r="G131" s="42" t="str">
        <f t="array" ref="G131:U131" ca="1">IF(TRANSPOSE('A11'!E$236:E$250)="","",TRANSPOSE('A11'!E$236:E$250))</f>
        <v>Prodotti multimediali e siti internet</v>
      </c>
      <c r="H131" s="42" t="str">
        <v/>
      </c>
      <c r="I131" s="42" t="str">
        <v/>
      </c>
      <c r="J131" s="42" t="str">
        <v/>
      </c>
      <c r="K131" s="42" t="str">
        <f ca="1"/>
        <v>Meno sviluppate</v>
      </c>
      <c r="L131" s="42" t="str">
        <v/>
      </c>
      <c r="M131" s="42" t="str">
        <v/>
      </c>
      <c r="N131" s="42" t="str">
        <v/>
      </c>
      <c r="O131" s="42" t="str">
        <v/>
      </c>
      <c r="P131" s="42" t="str">
        <v/>
      </c>
      <c r="Q131" s="42" t="str">
        <v/>
      </c>
      <c r="R131" s="42" t="str">
        <v/>
      </c>
      <c r="S131" s="42" t="str">
        <v/>
      </c>
      <c r="T131" s="42" t="str">
        <v/>
      </c>
      <c r="U131" s="42" t="str">
        <v/>
      </c>
      <c r="X131" s="46"/>
      <c r="Y131" s="46"/>
      <c r="Z131" s="46"/>
      <c r="AA131" s="42" t="s">
        <v>481</v>
      </c>
    </row>
    <row r="132" spans="4:49" s="42" customFormat="1" x14ac:dyDescent="0.2">
      <c r="D132" s="42">
        <f t="shared" si="17"/>
        <v>11</v>
      </c>
      <c r="E132" s="42" t="str">
        <f t="shared" si="18"/>
        <v>A11</v>
      </c>
      <c r="G132" s="42" t="str">
        <f t="array" ref="G132:U132" ca="1">IF(TRANSPOSE('A11'!H$236:H$250)="","",TRANSPOSE('A11'!H$236:H$250))</f>
        <v/>
      </c>
      <c r="H132" s="42" t="str">
        <v/>
      </c>
      <c r="I132" s="42" t="str">
        <v/>
      </c>
      <c r="J132" s="42" t="str">
        <v/>
      </c>
      <c r="K132" s="42" t="str">
        <f ca="1"/>
        <v/>
      </c>
      <c r="L132" s="42" t="str">
        <v/>
      </c>
      <c r="M132" s="42" t="str">
        <v/>
      </c>
      <c r="N132" s="42" t="str">
        <v/>
      </c>
      <c r="O132" s="42" t="str">
        <v/>
      </c>
      <c r="P132" s="42" t="str">
        <v/>
      </c>
      <c r="Q132" s="42" t="str">
        <v/>
      </c>
      <c r="R132" s="42" t="str">
        <v/>
      </c>
      <c r="S132" s="42" t="str">
        <v/>
      </c>
      <c r="T132" s="42" t="str">
        <v/>
      </c>
      <c r="U132" s="42" t="str">
        <v/>
      </c>
      <c r="X132" s="46"/>
      <c r="Y132" s="46"/>
      <c r="Z132" s="46"/>
      <c r="AA132" s="42" t="s">
        <v>481</v>
      </c>
    </row>
    <row r="133" spans="4:49" s="42" customFormat="1" x14ac:dyDescent="0.2">
      <c r="D133" s="42">
        <f t="shared" si="17"/>
        <v>11</v>
      </c>
      <c r="E133" s="42" t="str">
        <f t="shared" si="18"/>
        <v>A11</v>
      </c>
      <c r="G133" s="42" t="str">
        <f t="array" ref="G133:U133" ca="1">IF(TRANSPOSE('A11'!K$236:K$250)="","",TRANSPOSE('A11'!K$236:K$250))</f>
        <v/>
      </c>
      <c r="H133" s="42" t="str">
        <v/>
      </c>
      <c r="I133" s="42" t="str">
        <v/>
      </c>
      <c r="J133" s="42" t="str">
        <v/>
      </c>
      <c r="K133" s="42" t="str">
        <f ca="1"/>
        <v/>
      </c>
      <c r="L133" s="42" t="str">
        <v/>
      </c>
      <c r="M133" s="42" t="str">
        <v/>
      </c>
      <c r="N133" s="42" t="str">
        <v/>
      </c>
      <c r="O133" s="42" t="str">
        <v/>
      </c>
      <c r="P133" s="42" t="str">
        <v/>
      </c>
      <c r="Q133" s="42" t="str">
        <v/>
      </c>
      <c r="R133" s="42" t="str">
        <v/>
      </c>
      <c r="S133" s="42" t="str">
        <v/>
      </c>
      <c r="T133" s="42" t="str">
        <v/>
      </c>
      <c r="U133" s="42" t="str">
        <v/>
      </c>
      <c r="X133" s="46"/>
      <c r="Y133" s="46"/>
      <c r="Z133" s="46"/>
      <c r="AA133" s="42" t="s">
        <v>481</v>
      </c>
    </row>
    <row r="134" spans="4:49" s="42" customFormat="1" x14ac:dyDescent="0.2">
      <c r="D134" s="42">
        <f t="shared" si="17"/>
        <v>12</v>
      </c>
      <c r="E134" s="42" t="str">
        <f t="shared" si="18"/>
        <v>A12</v>
      </c>
      <c r="G134" s="42" t="str">
        <f t="array" ref="G134:U134" ca="1">IF(TRANSPOSE('A12'!E$172:E$187)="","",TRANSPOSE('A12'!E$172:E$187))</f>
        <v>Applicativi e sistemi informativi (sviluppo app, rilascio funzionalità aggiuntive, etc.)</v>
      </c>
      <c r="H134" s="42" t="str">
        <v>n° di applicazioni mobile rilasciate in esercizio</v>
      </c>
      <c r="I134" s="42" t="str">
        <v>Realizzato: si/no</v>
      </c>
      <c r="J134" s="42" t="str">
        <v>Sistema di Monitoraggio PON</v>
      </c>
      <c r="K134" s="42" t="str">
        <f ca="1"/>
        <v>Tutte</v>
      </c>
      <c r="L134" s="42" t="str">
        <v>NO</v>
      </c>
      <c r="M134" s="42" t="str">
        <v>NO</v>
      </c>
      <c r="N134" s="42" t="str">
        <v>NO</v>
      </c>
      <c r="O134" s="42" t="str">
        <v>NO</v>
      </c>
      <c r="P134" s="42" t="str">
        <v>NO</v>
      </c>
      <c r="Q134" s="42" t="str">
        <v>SI</v>
      </c>
      <c r="R134" s="42" t="str">
        <v>SI</v>
      </c>
      <c r="S134" s="42" t="str">
        <v>SI</v>
      </c>
      <c r="T134" s="42" t="str">
        <v>SI</v>
      </c>
      <c r="U134" s="42" t="str">
        <v>SI</v>
      </c>
      <c r="V134" s="42">
        <f ca="1">IFERROR('A12'!$R$43,"")</f>
        <v>4</v>
      </c>
      <c r="W134" s="42">
        <f ca="1">IFERROR('A12'!$R$255,"")</f>
        <v>1</v>
      </c>
      <c r="X134" s="46">
        <f>IF('A12'!$H$73="","",'A12'!$H$73)</f>
        <v>43252</v>
      </c>
      <c r="Y134" s="46">
        <f>IF('A12'!$H$76="","",'A12'!$H$76)</f>
        <v>43830</v>
      </c>
      <c r="Z134" s="42" t="str">
        <f>IF('A12'!$B$9="","",'A12'!$B$9)</f>
        <v>Sviluppo applicazioni mobile</v>
      </c>
      <c r="AA134" s="42" t="s">
        <v>482</v>
      </c>
      <c r="AB134" s="42" t="str">
        <f t="array" ref="AB134:AW134">IF(TRANSPOSE('A12'!$K$80:$M$101)="","",TRANSPOSE('A12'!$K$80:$M$101))</f>
        <v/>
      </c>
      <c r="AC134" s="42" t="str">
        <v/>
      </c>
      <c r="AD134" s="42" t="str">
        <v/>
      </c>
      <c r="AE134" s="42" t="str">
        <v/>
      </c>
      <c r="AF134" s="42">
        <v>0</v>
      </c>
      <c r="AG134" s="42" t="str">
        <v/>
      </c>
      <c r="AH134" s="42" t="str">
        <v/>
      </c>
      <c r="AI134" s="42" t="str">
        <v/>
      </c>
      <c r="AJ134" s="42">
        <v>45208.241854633692</v>
      </c>
      <c r="AK134" s="42" t="str">
        <v/>
      </c>
      <c r="AL134" s="42">
        <v>674569.72499999998</v>
      </c>
      <c r="AM134" s="42">
        <v>0</v>
      </c>
      <c r="AN134" s="42" t="str">
        <v/>
      </c>
      <c r="AO134" s="42" t="str">
        <v/>
      </c>
      <c r="AP134" s="42" t="str">
        <v/>
      </c>
      <c r="AQ134" s="42" t="str">
        <v/>
      </c>
      <c r="AR134" s="42" t="str">
        <v/>
      </c>
      <c r="AS134" s="42" t="str">
        <v/>
      </c>
      <c r="AT134" s="42">
        <v>148405.3395</v>
      </c>
      <c r="AU134" s="42" t="str">
        <v/>
      </c>
      <c r="AV134" s="42" t="str">
        <v/>
      </c>
      <c r="AW134" s="42">
        <v>868183.30635463365</v>
      </c>
    </row>
    <row r="135" spans="4:49" s="42" customFormat="1" x14ac:dyDescent="0.2">
      <c r="D135" s="42">
        <f t="shared" si="17"/>
        <v>12</v>
      </c>
      <c r="E135" s="42" t="str">
        <f t="shared" si="18"/>
        <v>A12</v>
      </c>
      <c r="G135" s="42" t="str">
        <f t="array" ref="G135:U135" ca="1">IF(TRANSPOSE('A12'!H$172:H$187)="","",TRANSPOSE('A12'!H$172:H$187))</f>
        <v/>
      </c>
      <c r="H135" s="42" t="str">
        <v/>
      </c>
      <c r="I135" s="42" t="str">
        <v/>
      </c>
      <c r="J135" s="42" t="str">
        <v/>
      </c>
      <c r="K135" s="42" t="str">
        <f ca="1"/>
        <v/>
      </c>
      <c r="L135" s="42" t="str">
        <v/>
      </c>
      <c r="M135" s="42" t="str">
        <v/>
      </c>
      <c r="N135" s="42" t="str">
        <v/>
      </c>
      <c r="O135" s="42" t="str">
        <v/>
      </c>
      <c r="P135" s="42" t="str">
        <v/>
      </c>
      <c r="Q135" s="42" t="str">
        <v/>
      </c>
      <c r="R135" s="42" t="str">
        <v/>
      </c>
      <c r="S135" s="42" t="str">
        <v/>
      </c>
      <c r="T135" s="42" t="str">
        <v/>
      </c>
      <c r="U135" s="42" t="str">
        <v/>
      </c>
      <c r="X135" s="46"/>
      <c r="Y135" s="46"/>
      <c r="Z135" s="46"/>
      <c r="AA135" s="42" t="s">
        <v>482</v>
      </c>
    </row>
    <row r="136" spans="4:49" s="42" customFormat="1" x14ac:dyDescent="0.2">
      <c r="D136" s="42">
        <f t="shared" si="17"/>
        <v>12</v>
      </c>
      <c r="E136" s="42" t="str">
        <f t="shared" si="18"/>
        <v>A12</v>
      </c>
      <c r="G136" s="42" t="str">
        <f t="array" ref="G136:U136" ca="1">IF(TRANSPOSE('A12'!K$172:K$187)="","",TRANSPOSE('A12'!K$172:K$187))</f>
        <v/>
      </c>
      <c r="H136" s="42" t="str">
        <v/>
      </c>
      <c r="I136" s="42" t="str">
        <v/>
      </c>
      <c r="J136" s="42" t="str">
        <v/>
      </c>
      <c r="K136" s="42" t="str">
        <f ca="1"/>
        <v/>
      </c>
      <c r="L136" s="42" t="str">
        <v/>
      </c>
      <c r="M136" s="42" t="str">
        <v/>
      </c>
      <c r="N136" s="42" t="str">
        <v/>
      </c>
      <c r="O136" s="42" t="str">
        <v/>
      </c>
      <c r="P136" s="42" t="str">
        <v/>
      </c>
      <c r="Q136" s="42" t="str">
        <v/>
      </c>
      <c r="R136" s="42" t="str">
        <v/>
      </c>
      <c r="S136" s="42" t="str">
        <v/>
      </c>
      <c r="T136" s="42" t="str">
        <v/>
      </c>
      <c r="U136" s="42" t="str">
        <v/>
      </c>
      <c r="X136" s="46"/>
      <c r="Y136" s="46"/>
      <c r="Z136" s="46"/>
      <c r="AA136" s="42" t="s">
        <v>482</v>
      </c>
    </row>
    <row r="137" spans="4:49" s="42" customFormat="1" x14ac:dyDescent="0.2">
      <c r="D137" s="42">
        <f t="shared" si="17"/>
        <v>12</v>
      </c>
      <c r="E137" s="42" t="str">
        <f t="shared" si="18"/>
        <v>A12</v>
      </c>
      <c r="G137" s="42" t="str">
        <f t="array" ref="G137:U137" ca="1">IF(TRANSPOSE('A12'!E$194:E$208)="","",TRANSPOSE('A12'!E$194:E$208))</f>
        <v>Applicativi e sistemi informativi (sviluppo app, rilascio funzionalità aggiuntive, etc.)</v>
      </c>
      <c r="H137" s="42" t="str">
        <v/>
      </c>
      <c r="I137" s="42" t="str">
        <v/>
      </c>
      <c r="J137" s="42" t="str">
        <v/>
      </c>
      <c r="K137" s="42" t="str">
        <f ca="1"/>
        <v>Più sviluppate</v>
      </c>
      <c r="L137" s="42" t="str">
        <v/>
      </c>
      <c r="M137" s="42" t="str">
        <v/>
      </c>
      <c r="N137" s="42" t="str">
        <v/>
      </c>
      <c r="O137" s="42" t="str">
        <v/>
      </c>
      <c r="P137" s="42" t="str">
        <v/>
      </c>
      <c r="Q137" s="42" t="str">
        <v/>
      </c>
      <c r="R137" s="42" t="str">
        <v/>
      </c>
      <c r="S137" s="42" t="str">
        <v/>
      </c>
      <c r="T137" s="42" t="str">
        <v/>
      </c>
      <c r="U137" s="42" t="str">
        <v/>
      </c>
      <c r="X137" s="46"/>
      <c r="Y137" s="46"/>
      <c r="Z137" s="46"/>
      <c r="AA137" s="42" t="s">
        <v>482</v>
      </c>
    </row>
    <row r="138" spans="4:49" s="42" customFormat="1" x14ac:dyDescent="0.2">
      <c r="D138" s="42">
        <f t="shared" si="17"/>
        <v>12</v>
      </c>
      <c r="E138" s="42" t="str">
        <f t="shared" si="18"/>
        <v>A12</v>
      </c>
      <c r="G138" s="42" t="str">
        <f t="array" ref="G138:U138" ca="1">IF(TRANSPOSE('A12'!H$194:H$208)="","",TRANSPOSE('A12'!H$194:H$208))</f>
        <v/>
      </c>
      <c r="H138" s="42" t="str">
        <v/>
      </c>
      <c r="I138" s="42" t="str">
        <v/>
      </c>
      <c r="J138" s="42" t="str">
        <v/>
      </c>
      <c r="K138" s="42" t="str">
        <f ca="1"/>
        <v/>
      </c>
      <c r="L138" s="42" t="str">
        <v/>
      </c>
      <c r="M138" s="42" t="str">
        <v/>
      </c>
      <c r="N138" s="42" t="str">
        <v/>
      </c>
      <c r="O138" s="42" t="str">
        <v/>
      </c>
      <c r="P138" s="42" t="str">
        <v/>
      </c>
      <c r="Q138" s="42" t="str">
        <v/>
      </c>
      <c r="R138" s="42" t="str">
        <v/>
      </c>
      <c r="S138" s="42" t="str">
        <v/>
      </c>
      <c r="T138" s="42" t="str">
        <v/>
      </c>
      <c r="U138" s="42" t="str">
        <v/>
      </c>
      <c r="X138" s="46"/>
      <c r="Y138" s="46"/>
      <c r="Z138" s="46"/>
      <c r="AA138" s="42" t="s">
        <v>482</v>
      </c>
    </row>
    <row r="139" spans="4:49" s="42" customFormat="1" x14ac:dyDescent="0.2">
      <c r="D139" s="42">
        <f t="shared" si="17"/>
        <v>12</v>
      </c>
      <c r="E139" s="42" t="str">
        <f t="shared" si="18"/>
        <v>A12</v>
      </c>
      <c r="G139" s="42" t="str">
        <f t="array" ref="G139:U139" ca="1">IF(TRANSPOSE('A12'!K$194:K$208)="","",TRANSPOSE('A12'!K$194:K$208))</f>
        <v/>
      </c>
      <c r="H139" s="42" t="str">
        <v/>
      </c>
      <c r="I139" s="42" t="str">
        <v/>
      </c>
      <c r="J139" s="42" t="str">
        <v/>
      </c>
      <c r="K139" s="42" t="str">
        <f ca="1"/>
        <v/>
      </c>
      <c r="L139" s="42" t="str">
        <v/>
      </c>
      <c r="M139" s="42" t="str">
        <v/>
      </c>
      <c r="N139" s="42" t="str">
        <v/>
      </c>
      <c r="O139" s="42" t="str">
        <v/>
      </c>
      <c r="P139" s="42" t="str">
        <v/>
      </c>
      <c r="Q139" s="42" t="str">
        <v/>
      </c>
      <c r="R139" s="42" t="str">
        <v/>
      </c>
      <c r="S139" s="42" t="str">
        <v/>
      </c>
      <c r="T139" s="42" t="str">
        <v/>
      </c>
      <c r="U139" s="42" t="str">
        <v/>
      </c>
      <c r="X139" s="46"/>
      <c r="Y139" s="46"/>
      <c r="Z139" s="46"/>
      <c r="AA139" s="42" t="s">
        <v>482</v>
      </c>
    </row>
    <row r="140" spans="4:49" s="42" customFormat="1" x14ac:dyDescent="0.2">
      <c r="D140" s="42">
        <f t="shared" si="17"/>
        <v>12</v>
      </c>
      <c r="E140" s="42" t="str">
        <f t="shared" si="18"/>
        <v>A12</v>
      </c>
      <c r="G140" s="42" t="str">
        <f t="array" ref="G140:U140" ca="1">IF(TRANSPOSE('A12'!E$215:E$229)="","",TRANSPOSE('A12'!E$215:E$229))</f>
        <v>Applicativi e sistemi informativi (sviluppo app, rilascio funzionalità aggiuntive, etc.)</v>
      </c>
      <c r="H140" s="42" t="str">
        <v/>
      </c>
      <c r="I140" s="42" t="str">
        <v/>
      </c>
      <c r="J140" s="42" t="str">
        <v/>
      </c>
      <c r="K140" s="42" t="str">
        <f ca="1"/>
        <v>In transizione</v>
      </c>
      <c r="L140" s="42" t="str">
        <v/>
      </c>
      <c r="M140" s="42" t="str">
        <v/>
      </c>
      <c r="N140" s="42" t="str">
        <v/>
      </c>
      <c r="O140" s="42" t="str">
        <v/>
      </c>
      <c r="P140" s="42" t="str">
        <v/>
      </c>
      <c r="Q140" s="42" t="str">
        <v/>
      </c>
      <c r="R140" s="42" t="str">
        <v/>
      </c>
      <c r="S140" s="42" t="str">
        <v/>
      </c>
      <c r="T140" s="42" t="str">
        <v/>
      </c>
      <c r="U140" s="42" t="str">
        <v/>
      </c>
      <c r="X140" s="46"/>
      <c r="Y140" s="46"/>
      <c r="Z140" s="46"/>
      <c r="AA140" s="42" t="s">
        <v>482</v>
      </c>
    </row>
    <row r="141" spans="4:49" s="42" customFormat="1" x14ac:dyDescent="0.2">
      <c r="D141" s="42">
        <f t="shared" si="17"/>
        <v>12</v>
      </c>
      <c r="E141" s="42" t="str">
        <f t="shared" si="18"/>
        <v>A12</v>
      </c>
      <c r="G141" s="42" t="str">
        <f t="array" ref="G141:U141" ca="1">IF(TRANSPOSE('A12'!H$215:H$229)="","",TRANSPOSE('A12'!H$215:H$229))</f>
        <v/>
      </c>
      <c r="H141" s="42" t="str">
        <v/>
      </c>
      <c r="I141" s="42" t="str">
        <v/>
      </c>
      <c r="J141" s="42" t="str">
        <v/>
      </c>
      <c r="K141" s="42" t="str">
        <f ca="1"/>
        <v/>
      </c>
      <c r="L141" s="42" t="str">
        <v/>
      </c>
      <c r="M141" s="42" t="str">
        <v/>
      </c>
      <c r="N141" s="42" t="str">
        <v/>
      </c>
      <c r="O141" s="42" t="str">
        <v/>
      </c>
      <c r="P141" s="42" t="str">
        <v/>
      </c>
      <c r="Q141" s="42" t="str">
        <v/>
      </c>
      <c r="R141" s="42" t="str">
        <v/>
      </c>
      <c r="S141" s="42" t="str">
        <v/>
      </c>
      <c r="T141" s="42" t="str">
        <v/>
      </c>
      <c r="U141" s="42" t="str">
        <v/>
      </c>
      <c r="X141" s="46"/>
      <c r="Y141" s="46"/>
      <c r="Z141" s="46"/>
      <c r="AA141" s="42" t="s">
        <v>482</v>
      </c>
    </row>
    <row r="142" spans="4:49" s="42" customFormat="1" x14ac:dyDescent="0.2">
      <c r="D142" s="42">
        <f t="shared" si="17"/>
        <v>12</v>
      </c>
      <c r="E142" s="42" t="str">
        <f t="shared" si="18"/>
        <v>A12</v>
      </c>
      <c r="G142" s="42" t="str">
        <f t="array" ref="G142:U142" ca="1">IF(TRANSPOSE('A12'!K$215:K$229)="","",TRANSPOSE('A12'!K$215:K$229))</f>
        <v/>
      </c>
      <c r="H142" s="42" t="str">
        <v/>
      </c>
      <c r="I142" s="42" t="str">
        <v/>
      </c>
      <c r="J142" s="42" t="str">
        <v/>
      </c>
      <c r="K142" s="42" t="str">
        <f ca="1"/>
        <v/>
      </c>
      <c r="L142" s="42" t="str">
        <v/>
      </c>
      <c r="M142" s="42" t="str">
        <v/>
      </c>
      <c r="N142" s="42" t="str">
        <v/>
      </c>
      <c r="O142" s="42" t="str">
        <v/>
      </c>
      <c r="P142" s="42" t="str">
        <v/>
      </c>
      <c r="Q142" s="42" t="str">
        <v/>
      </c>
      <c r="R142" s="42" t="str">
        <v/>
      </c>
      <c r="S142" s="42" t="str">
        <v/>
      </c>
      <c r="T142" s="42" t="str">
        <v/>
      </c>
      <c r="U142" s="42" t="str">
        <v/>
      </c>
      <c r="X142" s="46"/>
      <c r="Y142" s="46"/>
      <c r="Z142" s="46"/>
      <c r="AA142" s="42" t="s">
        <v>482</v>
      </c>
    </row>
    <row r="143" spans="4:49" s="42" customFormat="1" x14ac:dyDescent="0.2">
      <c r="D143" s="42">
        <f t="shared" ref="D143:D206" si="19">D131+1</f>
        <v>12</v>
      </c>
      <c r="E143" s="42" t="str">
        <f t="shared" si="18"/>
        <v>A12</v>
      </c>
      <c r="G143" s="42" t="str">
        <f t="array" ref="G143:U143" ca="1">IF(TRANSPOSE('A12'!E$236:E$250)="","",TRANSPOSE('A12'!E$236:E$250))</f>
        <v>Applicativi e sistemi informativi (sviluppo app, rilascio funzionalità aggiuntive, etc.)</v>
      </c>
      <c r="H143" s="42" t="str">
        <v/>
      </c>
      <c r="I143" s="42" t="str">
        <v/>
      </c>
      <c r="J143" s="42" t="str">
        <v/>
      </c>
      <c r="K143" s="42" t="str">
        <f ca="1"/>
        <v>Meno sviluppate</v>
      </c>
      <c r="L143" s="42" t="str">
        <v/>
      </c>
      <c r="M143" s="42" t="str">
        <v/>
      </c>
      <c r="N143" s="42" t="str">
        <v/>
      </c>
      <c r="O143" s="42" t="str">
        <v/>
      </c>
      <c r="P143" s="42" t="str">
        <v/>
      </c>
      <c r="Q143" s="42" t="str">
        <v/>
      </c>
      <c r="R143" s="42" t="str">
        <v/>
      </c>
      <c r="S143" s="42" t="str">
        <v/>
      </c>
      <c r="T143" s="42" t="str">
        <v/>
      </c>
      <c r="U143" s="42" t="str">
        <v/>
      </c>
      <c r="X143" s="46"/>
      <c r="Y143" s="46"/>
      <c r="Z143" s="46"/>
      <c r="AA143" s="42" t="s">
        <v>482</v>
      </c>
    </row>
    <row r="144" spans="4:49" s="42" customFormat="1" x14ac:dyDescent="0.2">
      <c r="D144" s="42">
        <f t="shared" si="19"/>
        <v>12</v>
      </c>
      <c r="E144" s="42" t="str">
        <f t="shared" si="18"/>
        <v>A12</v>
      </c>
      <c r="G144" s="42" t="str">
        <f t="array" ref="G144:U144" ca="1">IF(TRANSPOSE('A12'!H$236:H$250)="","",TRANSPOSE('A12'!H$236:H$250))</f>
        <v/>
      </c>
      <c r="H144" s="42" t="str">
        <v/>
      </c>
      <c r="I144" s="42" t="str">
        <v/>
      </c>
      <c r="J144" s="42" t="str">
        <v/>
      </c>
      <c r="K144" s="42" t="str">
        <f ca="1"/>
        <v/>
      </c>
      <c r="L144" s="42" t="str">
        <v/>
      </c>
      <c r="M144" s="42" t="str">
        <v/>
      </c>
      <c r="N144" s="42" t="str">
        <v/>
      </c>
      <c r="O144" s="42" t="str">
        <v/>
      </c>
      <c r="P144" s="42" t="str">
        <v/>
      </c>
      <c r="Q144" s="42" t="str">
        <v/>
      </c>
      <c r="R144" s="42" t="str">
        <v/>
      </c>
      <c r="S144" s="42" t="str">
        <v/>
      </c>
      <c r="T144" s="42" t="str">
        <v/>
      </c>
      <c r="U144" s="42" t="str">
        <v/>
      </c>
      <c r="X144" s="46"/>
      <c r="Y144" s="46"/>
      <c r="Z144" s="46"/>
      <c r="AA144" s="42" t="s">
        <v>482</v>
      </c>
    </row>
    <row r="145" spans="4:49" s="42" customFormat="1" x14ac:dyDescent="0.2">
      <c r="D145" s="42">
        <f t="shared" si="19"/>
        <v>12</v>
      </c>
      <c r="E145" s="42" t="str">
        <f t="shared" si="18"/>
        <v>A12</v>
      </c>
      <c r="G145" s="42" t="str">
        <f t="array" ref="G145:U145" ca="1">IF(TRANSPOSE('A12'!K$236:K$250)="","",TRANSPOSE('A12'!K$236:K$250))</f>
        <v/>
      </c>
      <c r="H145" s="42" t="str">
        <v/>
      </c>
      <c r="I145" s="42" t="str">
        <v/>
      </c>
      <c r="J145" s="42" t="str">
        <v/>
      </c>
      <c r="K145" s="42" t="str">
        <f ca="1"/>
        <v/>
      </c>
      <c r="L145" s="42" t="str">
        <v/>
      </c>
      <c r="M145" s="42" t="str">
        <v/>
      </c>
      <c r="N145" s="42" t="str">
        <v/>
      </c>
      <c r="O145" s="42" t="str">
        <v/>
      </c>
      <c r="P145" s="42" t="str">
        <v/>
      </c>
      <c r="Q145" s="42" t="str">
        <v/>
      </c>
      <c r="R145" s="42" t="str">
        <v/>
      </c>
      <c r="S145" s="42" t="str">
        <v/>
      </c>
      <c r="T145" s="42" t="str">
        <v/>
      </c>
      <c r="U145" s="42" t="str">
        <v/>
      </c>
      <c r="X145" s="46"/>
      <c r="Y145" s="46"/>
      <c r="Z145" s="46"/>
      <c r="AA145" s="42" t="s">
        <v>482</v>
      </c>
    </row>
    <row r="146" spans="4:49" s="42" customFormat="1" x14ac:dyDescent="0.2">
      <c r="D146" s="42">
        <f t="shared" si="19"/>
        <v>13</v>
      </c>
      <c r="E146" s="42" t="str">
        <f t="shared" si="18"/>
        <v>A13</v>
      </c>
      <c r="G146" s="42" t="str">
        <f t="array" ref="G146:U146" ca="1">IF(TRANSPOSE('A13'!E$172:E$187)="","",TRANSPOSE('A13'!E$172:E$187))</f>
        <v>Applicativi e sistemi informativi (sviluppo app, rilascio funzionalità aggiuntive, etc.)</v>
      </c>
      <c r="H146" s="42" t="str">
        <v>Nuovo sistema knowledge management rilasciato in esercizio</v>
      </c>
      <c r="I146" s="42" t="str">
        <v>Realizzato: si/no</v>
      </c>
      <c r="J146" s="42" t="str">
        <v>Sistema di Monitoraggio PON</v>
      </c>
      <c r="K146" s="42" t="str">
        <f ca="1"/>
        <v>Tutte</v>
      </c>
      <c r="L146" s="42" t="str">
        <v>NO</v>
      </c>
      <c r="M146" s="42" t="str">
        <v>NO</v>
      </c>
      <c r="N146" s="42" t="str">
        <v>NO</v>
      </c>
      <c r="O146" s="42" t="str">
        <v>NO</v>
      </c>
      <c r="P146" s="42" t="str">
        <v>NO</v>
      </c>
      <c r="Q146" s="42" t="str">
        <v>NO</v>
      </c>
      <c r="R146" s="42" t="str">
        <v>SI</v>
      </c>
      <c r="S146" s="42" t="str">
        <v>SI</v>
      </c>
      <c r="T146" s="42" t="str">
        <v>SI</v>
      </c>
      <c r="U146" s="42" t="str">
        <v>SI</v>
      </c>
      <c r="V146" s="42">
        <f ca="1">IFERROR('A13'!$R$43,"")</f>
        <v>4</v>
      </c>
      <c r="W146" s="42">
        <f ca="1">IFERROR('A13'!$R$255,"")</f>
        <v>1</v>
      </c>
      <c r="X146" s="46">
        <f>IF('A13'!$H$73="","",'A13'!$H$73)</f>
        <v>42979</v>
      </c>
      <c r="Y146" s="46">
        <f>IF('A13'!$H$76="","",'A13'!$H$76)</f>
        <v>44196</v>
      </c>
      <c r="Z146" s="42" t="str">
        <f>IF('A13'!$B$9="","",'A13'!$B$9)</f>
        <v>Progettazione e sviluppo della knowledge base del sistema di KM</v>
      </c>
      <c r="AA146" s="42" t="s">
        <v>483</v>
      </c>
      <c r="AB146" s="42" t="str">
        <f t="array" ref="AB146:AW146">IF(TRANSPOSE('A13'!$K$80:$M$101)="","",TRANSPOSE('A13'!$K$80:$M$101))</f>
        <v/>
      </c>
      <c r="AC146" s="42" t="str">
        <v/>
      </c>
      <c r="AD146" s="42" t="str">
        <v/>
      </c>
      <c r="AE146" s="42" t="str">
        <v/>
      </c>
      <c r="AF146" s="42">
        <v>0</v>
      </c>
      <c r="AG146" s="42" t="str">
        <v/>
      </c>
      <c r="AH146" s="42" t="str">
        <v/>
      </c>
      <c r="AI146" s="42" t="str">
        <v/>
      </c>
      <c r="AJ146" s="42">
        <v>10052.683995260912</v>
      </c>
      <c r="AK146" s="42" t="str">
        <v/>
      </c>
      <c r="AL146" s="42">
        <v>150000</v>
      </c>
      <c r="AM146" s="42">
        <v>0</v>
      </c>
      <c r="AN146" s="42" t="str">
        <v/>
      </c>
      <c r="AO146" s="42" t="str">
        <v/>
      </c>
      <c r="AP146" s="42" t="str">
        <v/>
      </c>
      <c r="AQ146" s="42" t="str">
        <v/>
      </c>
      <c r="AR146" s="42" t="str">
        <v/>
      </c>
      <c r="AS146" s="42" t="str">
        <v/>
      </c>
      <c r="AT146" s="42">
        <v>33000</v>
      </c>
      <c r="AU146" s="42" t="str">
        <v/>
      </c>
      <c r="AV146" s="42" t="str">
        <v/>
      </c>
      <c r="AW146" s="42">
        <v>193052.68399526092</v>
      </c>
    </row>
    <row r="147" spans="4:49" s="42" customFormat="1" x14ac:dyDescent="0.2">
      <c r="D147" s="42">
        <f t="shared" si="19"/>
        <v>13</v>
      </c>
      <c r="E147" s="42" t="str">
        <f t="shared" si="18"/>
        <v>A13</v>
      </c>
      <c r="G147" s="42" t="str">
        <f t="array" ref="G147:U147" ca="1">IF(TRANSPOSE('A13'!H$172:H$187)="","",TRANSPOSE('A13'!H$172:H$187))</f>
        <v/>
      </c>
      <c r="H147" s="42" t="str">
        <v/>
      </c>
      <c r="I147" s="42" t="str">
        <v/>
      </c>
      <c r="J147" s="42" t="str">
        <v/>
      </c>
      <c r="K147" s="42" t="str">
        <f ca="1"/>
        <v/>
      </c>
      <c r="L147" s="42" t="str">
        <v/>
      </c>
      <c r="M147" s="42" t="str">
        <v/>
      </c>
      <c r="N147" s="42" t="str">
        <v/>
      </c>
      <c r="O147" s="42" t="str">
        <v/>
      </c>
      <c r="P147" s="42" t="str">
        <v/>
      </c>
      <c r="Q147" s="42" t="str">
        <v/>
      </c>
      <c r="R147" s="42" t="str">
        <v/>
      </c>
      <c r="S147" s="42" t="str">
        <v/>
      </c>
      <c r="T147" s="42" t="str">
        <v/>
      </c>
      <c r="U147" s="42" t="str">
        <v/>
      </c>
      <c r="X147" s="46"/>
      <c r="Y147" s="46"/>
      <c r="Z147" s="46"/>
      <c r="AA147" s="42" t="s">
        <v>483</v>
      </c>
    </row>
    <row r="148" spans="4:49" s="42" customFormat="1" x14ac:dyDescent="0.2">
      <c r="D148" s="42">
        <f t="shared" si="19"/>
        <v>13</v>
      </c>
      <c r="E148" s="42" t="str">
        <f t="shared" si="18"/>
        <v>A13</v>
      </c>
      <c r="G148" s="42" t="str">
        <f t="array" ref="G148:U148" ca="1">IF(TRANSPOSE('A13'!K$172:K$187)="","",TRANSPOSE('A13'!K$172:K$187))</f>
        <v/>
      </c>
      <c r="H148" s="42" t="str">
        <v/>
      </c>
      <c r="I148" s="42" t="str">
        <v/>
      </c>
      <c r="J148" s="42" t="str">
        <v/>
      </c>
      <c r="K148" s="42" t="str">
        <f ca="1"/>
        <v/>
      </c>
      <c r="L148" s="42" t="str">
        <v/>
      </c>
      <c r="M148" s="42" t="str">
        <v/>
      </c>
      <c r="N148" s="42" t="str">
        <v/>
      </c>
      <c r="O148" s="42" t="str">
        <v/>
      </c>
      <c r="P148" s="42" t="str">
        <v/>
      </c>
      <c r="Q148" s="42" t="str">
        <v/>
      </c>
      <c r="R148" s="42" t="str">
        <v/>
      </c>
      <c r="S148" s="42" t="str">
        <v/>
      </c>
      <c r="T148" s="42" t="str">
        <v/>
      </c>
      <c r="U148" s="42" t="str">
        <v/>
      </c>
      <c r="X148" s="46"/>
      <c r="Y148" s="46"/>
      <c r="Z148" s="46"/>
      <c r="AA148" s="42" t="s">
        <v>483</v>
      </c>
    </row>
    <row r="149" spans="4:49" s="42" customFormat="1" x14ac:dyDescent="0.2">
      <c r="D149" s="42">
        <f t="shared" si="19"/>
        <v>13</v>
      </c>
      <c r="E149" s="42" t="str">
        <f t="shared" si="18"/>
        <v>A13</v>
      </c>
      <c r="G149" s="42" t="str">
        <f t="array" ref="G149:U149" ca="1">IF(TRANSPOSE('A13'!E$194:E$208)="","",TRANSPOSE('A13'!E$194:E$208))</f>
        <v>Applicativi e sistemi informativi (sviluppo app, rilascio funzionalità aggiuntive, etc.)</v>
      </c>
      <c r="H149" s="42" t="str">
        <v/>
      </c>
      <c r="I149" s="42" t="str">
        <v/>
      </c>
      <c r="J149" s="42" t="str">
        <v/>
      </c>
      <c r="K149" s="42" t="str">
        <f ca="1"/>
        <v>Più sviluppate</v>
      </c>
      <c r="L149" s="42" t="str">
        <v/>
      </c>
      <c r="M149" s="42" t="str">
        <v/>
      </c>
      <c r="N149" s="42" t="str">
        <v/>
      </c>
      <c r="O149" s="42" t="str">
        <v/>
      </c>
      <c r="P149" s="42" t="str">
        <v/>
      </c>
      <c r="Q149" s="42" t="str">
        <v/>
      </c>
      <c r="R149" s="42" t="str">
        <v/>
      </c>
      <c r="S149" s="42" t="str">
        <v/>
      </c>
      <c r="T149" s="42" t="str">
        <v/>
      </c>
      <c r="U149" s="42" t="str">
        <v/>
      </c>
      <c r="X149" s="46"/>
      <c r="Y149" s="46"/>
      <c r="Z149" s="46"/>
      <c r="AA149" s="42" t="s">
        <v>483</v>
      </c>
    </row>
    <row r="150" spans="4:49" s="42" customFormat="1" x14ac:dyDescent="0.2">
      <c r="D150" s="42">
        <f t="shared" si="19"/>
        <v>13</v>
      </c>
      <c r="E150" s="42" t="str">
        <f t="shared" si="18"/>
        <v>A13</v>
      </c>
      <c r="G150" s="42" t="str">
        <f t="array" ref="G150:U150" ca="1">IF(TRANSPOSE('A13'!H$194:H$208)="","",TRANSPOSE('A13'!H$194:H$208))</f>
        <v/>
      </c>
      <c r="H150" s="42" t="str">
        <v/>
      </c>
      <c r="I150" s="42" t="str">
        <v/>
      </c>
      <c r="J150" s="42" t="str">
        <v/>
      </c>
      <c r="K150" s="42" t="str">
        <f ca="1"/>
        <v/>
      </c>
      <c r="L150" s="42" t="str">
        <v/>
      </c>
      <c r="M150" s="42" t="str">
        <v/>
      </c>
      <c r="N150" s="42" t="str">
        <v/>
      </c>
      <c r="O150" s="42" t="str">
        <v/>
      </c>
      <c r="P150" s="42" t="str">
        <v/>
      </c>
      <c r="Q150" s="42" t="str">
        <v/>
      </c>
      <c r="R150" s="42" t="str">
        <v/>
      </c>
      <c r="S150" s="42" t="str">
        <v/>
      </c>
      <c r="T150" s="42" t="str">
        <v/>
      </c>
      <c r="U150" s="42" t="str">
        <v/>
      </c>
      <c r="X150" s="46"/>
      <c r="Y150" s="46"/>
      <c r="Z150" s="46"/>
      <c r="AA150" s="42" t="s">
        <v>483</v>
      </c>
    </row>
    <row r="151" spans="4:49" s="42" customFormat="1" x14ac:dyDescent="0.2">
      <c r="D151" s="42">
        <f t="shared" si="19"/>
        <v>13</v>
      </c>
      <c r="E151" s="42" t="str">
        <f t="shared" si="18"/>
        <v>A13</v>
      </c>
      <c r="G151" s="42" t="str">
        <f t="array" ref="G151:U151" ca="1">IF(TRANSPOSE('A13'!K$194:K$208)="","",TRANSPOSE('A13'!K$194:K$208))</f>
        <v/>
      </c>
      <c r="H151" s="42" t="str">
        <v/>
      </c>
      <c r="I151" s="42" t="str">
        <v/>
      </c>
      <c r="J151" s="42" t="str">
        <v/>
      </c>
      <c r="K151" s="42" t="str">
        <f ca="1"/>
        <v/>
      </c>
      <c r="L151" s="42" t="str">
        <v/>
      </c>
      <c r="M151" s="42" t="str">
        <v/>
      </c>
      <c r="N151" s="42" t="str">
        <v/>
      </c>
      <c r="O151" s="42" t="str">
        <v/>
      </c>
      <c r="P151" s="42" t="str">
        <v/>
      </c>
      <c r="Q151" s="42" t="str">
        <v/>
      </c>
      <c r="R151" s="42" t="str">
        <v/>
      </c>
      <c r="S151" s="42" t="str">
        <v/>
      </c>
      <c r="T151" s="42" t="str">
        <v/>
      </c>
      <c r="U151" s="42" t="str">
        <v/>
      </c>
      <c r="X151" s="46"/>
      <c r="Y151" s="46"/>
      <c r="Z151" s="46"/>
      <c r="AA151" s="42" t="s">
        <v>483</v>
      </c>
    </row>
    <row r="152" spans="4:49" s="42" customFormat="1" x14ac:dyDescent="0.2">
      <c r="D152" s="42">
        <f t="shared" si="19"/>
        <v>13</v>
      </c>
      <c r="E152" s="42" t="str">
        <f t="shared" si="18"/>
        <v>A13</v>
      </c>
      <c r="G152" s="42" t="str">
        <f t="array" ref="G152:U152" ca="1">IF(TRANSPOSE('A13'!E$215:E$229)="","",TRANSPOSE('A13'!E$215:E$229))</f>
        <v>Applicativi e sistemi informativi (sviluppo app, rilascio funzionalità aggiuntive, etc.)</v>
      </c>
      <c r="H152" s="42" t="str">
        <v/>
      </c>
      <c r="I152" s="42" t="str">
        <v/>
      </c>
      <c r="J152" s="42" t="str">
        <v/>
      </c>
      <c r="K152" s="42" t="str">
        <f ca="1"/>
        <v>In transizione</v>
      </c>
      <c r="L152" s="42" t="str">
        <v/>
      </c>
      <c r="M152" s="42" t="str">
        <v/>
      </c>
      <c r="N152" s="42" t="str">
        <v/>
      </c>
      <c r="O152" s="42" t="str">
        <v/>
      </c>
      <c r="P152" s="42" t="str">
        <v/>
      </c>
      <c r="Q152" s="42" t="str">
        <v/>
      </c>
      <c r="R152" s="42" t="str">
        <v/>
      </c>
      <c r="S152" s="42" t="str">
        <v/>
      </c>
      <c r="T152" s="42" t="str">
        <v/>
      </c>
      <c r="U152" s="42" t="str">
        <v/>
      </c>
      <c r="X152" s="46"/>
      <c r="Y152" s="46"/>
      <c r="Z152" s="46"/>
      <c r="AA152" s="42" t="s">
        <v>483</v>
      </c>
    </row>
    <row r="153" spans="4:49" s="42" customFormat="1" x14ac:dyDescent="0.2">
      <c r="D153" s="42">
        <f t="shared" si="19"/>
        <v>13</v>
      </c>
      <c r="E153" s="42" t="str">
        <f t="shared" si="18"/>
        <v>A13</v>
      </c>
      <c r="G153" s="42" t="str">
        <f t="array" ref="G153:U153" ca="1">IF(TRANSPOSE('A13'!H$215:H$229)="","",TRANSPOSE('A13'!H$215:H$229))</f>
        <v/>
      </c>
      <c r="H153" s="42" t="str">
        <v/>
      </c>
      <c r="I153" s="42" t="str">
        <v/>
      </c>
      <c r="J153" s="42" t="str">
        <v/>
      </c>
      <c r="K153" s="42" t="str">
        <f ca="1"/>
        <v/>
      </c>
      <c r="L153" s="42" t="str">
        <v/>
      </c>
      <c r="M153" s="42" t="str">
        <v/>
      </c>
      <c r="N153" s="42" t="str">
        <v/>
      </c>
      <c r="O153" s="42" t="str">
        <v/>
      </c>
      <c r="P153" s="42" t="str">
        <v/>
      </c>
      <c r="Q153" s="42" t="str">
        <v/>
      </c>
      <c r="R153" s="42" t="str">
        <v/>
      </c>
      <c r="S153" s="42" t="str">
        <v/>
      </c>
      <c r="T153" s="42" t="str">
        <v/>
      </c>
      <c r="U153" s="42" t="str">
        <v/>
      </c>
      <c r="X153" s="46"/>
      <c r="Y153" s="46"/>
      <c r="Z153" s="46"/>
      <c r="AA153" s="42" t="s">
        <v>483</v>
      </c>
    </row>
    <row r="154" spans="4:49" s="42" customFormat="1" x14ac:dyDescent="0.2">
      <c r="D154" s="42">
        <f t="shared" si="19"/>
        <v>13</v>
      </c>
      <c r="E154" s="42" t="str">
        <f t="shared" si="18"/>
        <v>A13</v>
      </c>
      <c r="G154" s="42" t="str">
        <f t="array" ref="G154:U154" ca="1">IF(TRANSPOSE('A13'!K$215:K$229)="","",TRANSPOSE('A13'!K$215:K$229))</f>
        <v/>
      </c>
      <c r="H154" s="42" t="str">
        <v/>
      </c>
      <c r="I154" s="42" t="str">
        <v/>
      </c>
      <c r="J154" s="42" t="str">
        <v/>
      </c>
      <c r="K154" s="42" t="str">
        <f ca="1"/>
        <v/>
      </c>
      <c r="L154" s="42" t="str">
        <v/>
      </c>
      <c r="M154" s="42" t="str">
        <v/>
      </c>
      <c r="N154" s="42" t="str">
        <v/>
      </c>
      <c r="O154" s="42" t="str">
        <v/>
      </c>
      <c r="P154" s="42" t="str">
        <v/>
      </c>
      <c r="Q154" s="42" t="str">
        <v/>
      </c>
      <c r="R154" s="42" t="str">
        <v/>
      </c>
      <c r="S154" s="42" t="str">
        <v/>
      </c>
      <c r="T154" s="42" t="str">
        <v/>
      </c>
      <c r="U154" s="42" t="str">
        <v/>
      </c>
      <c r="X154" s="46"/>
      <c r="Y154" s="46"/>
      <c r="Z154" s="46"/>
      <c r="AA154" s="42" t="s">
        <v>483</v>
      </c>
    </row>
    <row r="155" spans="4:49" s="42" customFormat="1" x14ac:dyDescent="0.2">
      <c r="D155" s="42">
        <f t="shared" si="19"/>
        <v>13</v>
      </c>
      <c r="E155" s="42" t="str">
        <f t="shared" si="18"/>
        <v>A13</v>
      </c>
      <c r="G155" s="42" t="str">
        <f t="array" ref="G155:U155" ca="1">IF(TRANSPOSE('A13'!E$236:E$250)="","",TRANSPOSE('A13'!E$236:E$250))</f>
        <v>Applicativi e sistemi informativi (sviluppo app, rilascio funzionalità aggiuntive, etc.)</v>
      </c>
      <c r="H155" s="42" t="str">
        <v/>
      </c>
      <c r="I155" s="42" t="str">
        <v/>
      </c>
      <c r="J155" s="42" t="str">
        <v/>
      </c>
      <c r="K155" s="42" t="str">
        <f ca="1"/>
        <v>Meno sviluppate</v>
      </c>
      <c r="L155" s="42" t="str">
        <v/>
      </c>
      <c r="M155" s="42" t="str">
        <v/>
      </c>
      <c r="N155" s="42" t="str">
        <v/>
      </c>
      <c r="O155" s="42" t="str">
        <v/>
      </c>
      <c r="P155" s="42" t="str">
        <v/>
      </c>
      <c r="Q155" s="42" t="str">
        <v/>
      </c>
      <c r="R155" s="42" t="str">
        <v/>
      </c>
      <c r="S155" s="42" t="str">
        <v/>
      </c>
      <c r="T155" s="42" t="str">
        <v/>
      </c>
      <c r="U155" s="42" t="str">
        <v/>
      </c>
      <c r="X155" s="46"/>
      <c r="Y155" s="46"/>
      <c r="Z155" s="46"/>
      <c r="AA155" s="42" t="s">
        <v>483</v>
      </c>
    </row>
    <row r="156" spans="4:49" s="42" customFormat="1" x14ac:dyDescent="0.2">
      <c r="D156" s="42">
        <f t="shared" si="19"/>
        <v>13</v>
      </c>
      <c r="E156" s="42" t="str">
        <f t="shared" si="18"/>
        <v>A13</v>
      </c>
      <c r="G156" s="42" t="str">
        <f t="array" ref="G156:U156" ca="1">IF(TRANSPOSE('A13'!H$236:H$250)="","",TRANSPOSE('A13'!H$236:H$250))</f>
        <v/>
      </c>
      <c r="H156" s="42" t="str">
        <v/>
      </c>
      <c r="I156" s="42" t="str">
        <v/>
      </c>
      <c r="J156" s="42" t="str">
        <v/>
      </c>
      <c r="K156" s="42" t="str">
        <f ca="1"/>
        <v/>
      </c>
      <c r="L156" s="42" t="str">
        <v/>
      </c>
      <c r="M156" s="42" t="str">
        <v/>
      </c>
      <c r="N156" s="42" t="str">
        <v/>
      </c>
      <c r="O156" s="42" t="str">
        <v/>
      </c>
      <c r="P156" s="42" t="str">
        <v/>
      </c>
      <c r="Q156" s="42" t="str">
        <v/>
      </c>
      <c r="R156" s="42" t="str">
        <v/>
      </c>
      <c r="S156" s="42" t="str">
        <v/>
      </c>
      <c r="T156" s="42" t="str">
        <v/>
      </c>
      <c r="U156" s="42" t="str">
        <v/>
      </c>
      <c r="X156" s="46"/>
      <c r="Y156" s="46"/>
      <c r="Z156" s="46"/>
      <c r="AA156" s="42" t="s">
        <v>483</v>
      </c>
    </row>
    <row r="157" spans="4:49" s="42" customFormat="1" x14ac:dyDescent="0.2">
      <c r="D157" s="42">
        <f t="shared" si="19"/>
        <v>13</v>
      </c>
      <c r="E157" s="42" t="str">
        <f t="shared" si="18"/>
        <v>A13</v>
      </c>
      <c r="G157" s="42" t="str">
        <f t="array" ref="G157:U157" ca="1">IF(TRANSPOSE('A13'!K$236:K$250)="","",TRANSPOSE('A13'!K$236:K$250))</f>
        <v/>
      </c>
      <c r="H157" s="42" t="str">
        <v/>
      </c>
      <c r="I157" s="42" t="str">
        <v/>
      </c>
      <c r="J157" s="42" t="str">
        <v/>
      </c>
      <c r="K157" s="42" t="str">
        <f ca="1"/>
        <v/>
      </c>
      <c r="L157" s="42" t="str">
        <v/>
      </c>
      <c r="M157" s="42" t="str">
        <v/>
      </c>
      <c r="N157" s="42" t="str">
        <v/>
      </c>
      <c r="O157" s="42" t="str">
        <v/>
      </c>
      <c r="P157" s="42" t="str">
        <v/>
      </c>
      <c r="Q157" s="42" t="str">
        <v/>
      </c>
      <c r="R157" s="42" t="str">
        <v/>
      </c>
      <c r="S157" s="42" t="str">
        <v/>
      </c>
      <c r="T157" s="42" t="str">
        <v/>
      </c>
      <c r="U157" s="42" t="str">
        <v/>
      </c>
      <c r="X157" s="46"/>
      <c r="Y157" s="46"/>
      <c r="Z157" s="46"/>
      <c r="AA157" s="42" t="s">
        <v>483</v>
      </c>
    </row>
    <row r="158" spans="4:49" s="42" customFormat="1" x14ac:dyDescent="0.2">
      <c r="D158" s="42">
        <f t="shared" si="19"/>
        <v>14</v>
      </c>
      <c r="E158" s="42" t="str">
        <f t="shared" si="18"/>
        <v>A14</v>
      </c>
      <c r="G158" s="42" t="str">
        <f t="array" ref="G158:U158" ca="1">IF(TRANSPOSE('A14'!E$172:E$186)="","",TRANSPOSE('A14'!E$172:E$186))</f>
        <v/>
      </c>
      <c r="H158" s="42" t="str">
        <v/>
      </c>
      <c r="I158" s="42" t="str">
        <v/>
      </c>
      <c r="J158" s="42" t="str">
        <v/>
      </c>
      <c r="K158" s="42" t="str">
        <f ca="1"/>
        <v/>
      </c>
      <c r="L158" s="42" t="str">
        <v/>
      </c>
      <c r="M158" s="42" t="str">
        <v/>
      </c>
      <c r="N158" s="42" t="str">
        <v/>
      </c>
      <c r="O158" s="42" t="str">
        <v/>
      </c>
      <c r="P158" s="42" t="str">
        <v/>
      </c>
      <c r="Q158" s="42" t="str">
        <v/>
      </c>
      <c r="R158" s="42" t="str">
        <v/>
      </c>
      <c r="S158" s="42" t="str">
        <v/>
      </c>
      <c r="T158" s="42" t="str">
        <v/>
      </c>
      <c r="U158" s="42" t="str">
        <v/>
      </c>
      <c r="V158" s="42" t="str">
        <f ca="1">IFERROR('A14'!$R$43,"")</f>
        <v/>
      </c>
      <c r="W158" s="42" t="str">
        <f ca="1">IFERROR('A14'!$R$254,"")</f>
        <v/>
      </c>
      <c r="X158" s="46" t="str">
        <f>IF('A14'!$H$73="","",'A14'!$H$73)</f>
        <v/>
      </c>
      <c r="Y158" s="46" t="str">
        <f>IF('A14'!$H$76="","",'A14'!$H$76)</f>
        <v/>
      </c>
      <c r="Z158" s="42" t="str">
        <f>IF('A14'!$B$9="","",'A14'!$B$9)</f>
        <v/>
      </c>
      <c r="AA158" s="42" t="s">
        <v>484</v>
      </c>
      <c r="AB158" s="42" t="str">
        <f t="array" ref="AB158:AW158">IF(TRANSPOSE('A14'!$K$80:$M$101)="","",TRANSPOSE('A14'!$K$80:$M$101))</f>
        <v/>
      </c>
      <c r="AC158" s="42" t="str">
        <v/>
      </c>
      <c r="AD158" s="42" t="str">
        <v/>
      </c>
      <c r="AE158" s="42" t="str">
        <v/>
      </c>
      <c r="AF158" s="42" t="str">
        <v/>
      </c>
      <c r="AG158" s="42" t="str">
        <v/>
      </c>
      <c r="AH158" s="42" t="str">
        <v/>
      </c>
      <c r="AI158" s="42" t="str">
        <v/>
      </c>
      <c r="AJ158" s="42" t="str">
        <v/>
      </c>
      <c r="AK158" s="42" t="str">
        <v/>
      </c>
      <c r="AL158" s="42" t="str">
        <v/>
      </c>
      <c r="AM158" s="42" t="str">
        <v/>
      </c>
      <c r="AN158" s="42" t="str">
        <v/>
      </c>
      <c r="AO158" s="42" t="str">
        <v/>
      </c>
      <c r="AP158" s="42" t="str">
        <v/>
      </c>
      <c r="AQ158" s="42" t="str">
        <v/>
      </c>
      <c r="AR158" s="42" t="str">
        <v/>
      </c>
      <c r="AS158" s="42" t="str">
        <v/>
      </c>
      <c r="AT158" s="42" t="str">
        <v/>
      </c>
      <c r="AU158" s="42" t="str">
        <v/>
      </c>
      <c r="AV158" s="42" t="str">
        <v/>
      </c>
      <c r="AW158" s="42" t="str">
        <v/>
      </c>
    </row>
    <row r="159" spans="4:49" s="42" customFormat="1" x14ac:dyDescent="0.2">
      <c r="D159" s="42">
        <f t="shared" si="19"/>
        <v>14</v>
      </c>
      <c r="E159" s="42" t="str">
        <f t="shared" si="18"/>
        <v>A14</v>
      </c>
      <c r="G159" s="42" t="str">
        <f t="array" ref="G159:U159" ca="1">IF(TRANSPOSE('A14'!H$172:H$186)="","",TRANSPOSE('A14'!H$172:H$186))</f>
        <v/>
      </c>
      <c r="H159" s="42" t="str">
        <v/>
      </c>
      <c r="I159" s="42" t="str">
        <v/>
      </c>
      <c r="J159" s="42" t="str">
        <v/>
      </c>
      <c r="K159" s="42" t="str">
        <f ca="1"/>
        <v/>
      </c>
      <c r="L159" s="42" t="str">
        <v/>
      </c>
      <c r="M159" s="42" t="str">
        <v/>
      </c>
      <c r="N159" s="42" t="str">
        <v/>
      </c>
      <c r="O159" s="42" t="str">
        <v/>
      </c>
      <c r="P159" s="42" t="str">
        <v/>
      </c>
      <c r="Q159" s="42" t="str">
        <v/>
      </c>
      <c r="R159" s="42" t="str">
        <v/>
      </c>
      <c r="S159" s="42" t="str">
        <v/>
      </c>
      <c r="T159" s="42" t="str">
        <v/>
      </c>
      <c r="U159" s="42" t="str">
        <v/>
      </c>
      <c r="X159" s="46"/>
      <c r="Y159" s="46"/>
      <c r="Z159" s="46"/>
      <c r="AA159" s="42" t="s">
        <v>484</v>
      </c>
    </row>
    <row r="160" spans="4:49" s="42" customFormat="1" x14ac:dyDescent="0.2">
      <c r="D160" s="42">
        <f t="shared" si="19"/>
        <v>14</v>
      </c>
      <c r="E160" s="42" t="str">
        <f t="shared" si="18"/>
        <v>A14</v>
      </c>
      <c r="G160" s="42" t="str">
        <f t="array" ref="G160:U160" ca="1">IF(TRANSPOSE('A14'!K$172:K$186)="","",TRANSPOSE('A14'!K$172:K$186))</f>
        <v/>
      </c>
      <c r="H160" s="42" t="str">
        <v/>
      </c>
      <c r="I160" s="42" t="str">
        <v/>
      </c>
      <c r="J160" s="42" t="str">
        <v/>
      </c>
      <c r="K160" s="42" t="str">
        <f ca="1"/>
        <v/>
      </c>
      <c r="L160" s="42" t="str">
        <v/>
      </c>
      <c r="M160" s="42" t="str">
        <v/>
      </c>
      <c r="N160" s="42" t="str">
        <v/>
      </c>
      <c r="O160" s="42" t="str">
        <v/>
      </c>
      <c r="P160" s="42" t="str">
        <v/>
      </c>
      <c r="Q160" s="42" t="str">
        <v/>
      </c>
      <c r="R160" s="42" t="str">
        <v/>
      </c>
      <c r="S160" s="42" t="str">
        <v/>
      </c>
      <c r="T160" s="42" t="str">
        <v/>
      </c>
      <c r="U160" s="42" t="str">
        <v/>
      </c>
      <c r="X160" s="46"/>
      <c r="Y160" s="46"/>
      <c r="Z160" s="46"/>
      <c r="AA160" s="42" t="s">
        <v>484</v>
      </c>
    </row>
    <row r="161" spans="4:49" s="42" customFormat="1" x14ac:dyDescent="0.2">
      <c r="D161" s="42">
        <f t="shared" si="19"/>
        <v>14</v>
      </c>
      <c r="E161" s="42" t="str">
        <f t="shared" si="18"/>
        <v>A14</v>
      </c>
      <c r="G161" s="42" t="str">
        <f t="array" ref="G161:U161" ca="1">IF(TRANSPOSE('A14'!E$193:E$207)="","",TRANSPOSE('A14'!E$193:E$207))</f>
        <v/>
      </c>
      <c r="H161" s="42" t="str">
        <v/>
      </c>
      <c r="I161" s="42" t="str">
        <v/>
      </c>
      <c r="J161" s="42" t="str">
        <v/>
      </c>
      <c r="K161" s="42" t="str">
        <f ca="1"/>
        <v/>
      </c>
      <c r="L161" s="42" t="str">
        <v/>
      </c>
      <c r="M161" s="42" t="str">
        <v/>
      </c>
      <c r="N161" s="42" t="str">
        <v/>
      </c>
      <c r="O161" s="42" t="str">
        <v/>
      </c>
      <c r="P161" s="42" t="str">
        <v/>
      </c>
      <c r="Q161" s="42" t="str">
        <v/>
      </c>
      <c r="R161" s="42" t="str">
        <v/>
      </c>
      <c r="S161" s="42" t="str">
        <v/>
      </c>
      <c r="T161" s="42" t="str">
        <v/>
      </c>
      <c r="U161" s="42" t="str">
        <v/>
      </c>
      <c r="X161" s="46"/>
      <c r="Y161" s="46"/>
      <c r="Z161" s="46"/>
      <c r="AA161" s="42" t="s">
        <v>484</v>
      </c>
    </row>
    <row r="162" spans="4:49" s="42" customFormat="1" x14ac:dyDescent="0.2">
      <c r="D162" s="42">
        <f t="shared" si="19"/>
        <v>14</v>
      </c>
      <c r="E162" s="42" t="str">
        <f t="shared" si="18"/>
        <v>A14</v>
      </c>
      <c r="G162" s="42" t="str">
        <f t="array" ref="G162:U162" ca="1">IF(TRANSPOSE('A14'!H$193:H$207)="","",TRANSPOSE('A14'!H$193:H$207))</f>
        <v/>
      </c>
      <c r="H162" s="42" t="str">
        <v/>
      </c>
      <c r="I162" s="42" t="str">
        <v/>
      </c>
      <c r="J162" s="42" t="str">
        <v/>
      </c>
      <c r="K162" s="42" t="str">
        <f ca="1"/>
        <v/>
      </c>
      <c r="L162" s="42" t="str">
        <v/>
      </c>
      <c r="M162" s="42" t="str">
        <v/>
      </c>
      <c r="N162" s="42" t="str">
        <v/>
      </c>
      <c r="O162" s="42" t="str">
        <v/>
      </c>
      <c r="P162" s="42" t="str">
        <v/>
      </c>
      <c r="Q162" s="42" t="str">
        <v/>
      </c>
      <c r="R162" s="42" t="str">
        <v/>
      </c>
      <c r="S162" s="42" t="str">
        <v/>
      </c>
      <c r="T162" s="42" t="str">
        <v/>
      </c>
      <c r="U162" s="42" t="str">
        <v/>
      </c>
      <c r="X162" s="46"/>
      <c r="Y162" s="46"/>
      <c r="Z162" s="46"/>
      <c r="AA162" s="42" t="s">
        <v>484</v>
      </c>
    </row>
    <row r="163" spans="4:49" s="42" customFormat="1" x14ac:dyDescent="0.2">
      <c r="D163" s="42">
        <f t="shared" si="19"/>
        <v>14</v>
      </c>
      <c r="E163" s="42" t="str">
        <f t="shared" si="18"/>
        <v>A14</v>
      </c>
      <c r="G163" s="42" t="str">
        <f t="array" ref="G163:U163" ca="1">IF(TRANSPOSE('A14'!K$193:K$207)="","",TRANSPOSE('A14'!K$193:K$207))</f>
        <v/>
      </c>
      <c r="H163" s="42" t="str">
        <v/>
      </c>
      <c r="I163" s="42" t="str">
        <v/>
      </c>
      <c r="J163" s="42" t="str">
        <v/>
      </c>
      <c r="K163" s="42" t="str">
        <f ca="1"/>
        <v/>
      </c>
      <c r="L163" s="42" t="str">
        <v/>
      </c>
      <c r="M163" s="42" t="str">
        <v/>
      </c>
      <c r="N163" s="42" t="str">
        <v/>
      </c>
      <c r="O163" s="42" t="str">
        <v/>
      </c>
      <c r="P163" s="42" t="str">
        <v/>
      </c>
      <c r="Q163" s="42" t="str">
        <v/>
      </c>
      <c r="R163" s="42" t="str">
        <v/>
      </c>
      <c r="S163" s="42" t="str">
        <v/>
      </c>
      <c r="T163" s="42" t="str">
        <v/>
      </c>
      <c r="U163" s="42" t="str">
        <v/>
      </c>
      <c r="X163" s="46"/>
      <c r="Y163" s="46"/>
      <c r="Z163" s="46"/>
      <c r="AA163" s="42" t="s">
        <v>484</v>
      </c>
    </row>
    <row r="164" spans="4:49" s="42" customFormat="1" x14ac:dyDescent="0.2">
      <c r="D164" s="42">
        <f t="shared" si="19"/>
        <v>14</v>
      </c>
      <c r="E164" s="42" t="str">
        <f t="shared" si="18"/>
        <v>A14</v>
      </c>
      <c r="G164" s="42" t="str">
        <f t="array" ref="G164:U164" ca="1">IF(TRANSPOSE('A14'!E$214:E$228)="","",TRANSPOSE('A14'!E$214:E$228))</f>
        <v/>
      </c>
      <c r="H164" s="42" t="str">
        <v/>
      </c>
      <c r="I164" s="42" t="str">
        <v/>
      </c>
      <c r="J164" s="42" t="str">
        <v/>
      </c>
      <c r="K164" s="42" t="str">
        <f ca="1"/>
        <v/>
      </c>
      <c r="L164" s="42" t="str">
        <v/>
      </c>
      <c r="M164" s="42" t="str">
        <v/>
      </c>
      <c r="N164" s="42" t="str">
        <v/>
      </c>
      <c r="O164" s="42" t="str">
        <v/>
      </c>
      <c r="P164" s="42" t="str">
        <v/>
      </c>
      <c r="Q164" s="42" t="str">
        <v/>
      </c>
      <c r="R164" s="42" t="str">
        <v/>
      </c>
      <c r="S164" s="42" t="str">
        <v/>
      </c>
      <c r="T164" s="42" t="str">
        <v/>
      </c>
      <c r="U164" s="42" t="str">
        <v/>
      </c>
      <c r="X164" s="46"/>
      <c r="Y164" s="46"/>
      <c r="Z164" s="46"/>
      <c r="AA164" s="42" t="s">
        <v>484</v>
      </c>
    </row>
    <row r="165" spans="4:49" s="42" customFormat="1" x14ac:dyDescent="0.2">
      <c r="D165" s="42">
        <f t="shared" si="19"/>
        <v>14</v>
      </c>
      <c r="E165" s="42" t="str">
        <f t="shared" si="18"/>
        <v>A14</v>
      </c>
      <c r="G165" s="42" t="str">
        <f t="array" ref="G165:U165" ca="1">IF(TRANSPOSE('A14'!H$214:H$228)="","",TRANSPOSE('A14'!H$214:H$228))</f>
        <v/>
      </c>
      <c r="H165" s="42" t="str">
        <v/>
      </c>
      <c r="I165" s="42" t="str">
        <v/>
      </c>
      <c r="J165" s="42" t="str">
        <v/>
      </c>
      <c r="K165" s="42" t="str">
        <f ca="1"/>
        <v/>
      </c>
      <c r="L165" s="42" t="str">
        <v/>
      </c>
      <c r="M165" s="42" t="str">
        <v/>
      </c>
      <c r="N165" s="42" t="str">
        <v/>
      </c>
      <c r="O165" s="42" t="str">
        <v/>
      </c>
      <c r="P165" s="42" t="str">
        <v/>
      </c>
      <c r="Q165" s="42" t="str">
        <v/>
      </c>
      <c r="R165" s="42" t="str">
        <v/>
      </c>
      <c r="S165" s="42" t="str">
        <v/>
      </c>
      <c r="T165" s="42" t="str">
        <v/>
      </c>
      <c r="U165" s="42" t="str">
        <v/>
      </c>
      <c r="X165" s="46"/>
      <c r="Y165" s="46"/>
      <c r="Z165" s="46"/>
      <c r="AA165" s="42" t="s">
        <v>484</v>
      </c>
    </row>
    <row r="166" spans="4:49" s="42" customFormat="1" x14ac:dyDescent="0.2">
      <c r="D166" s="42">
        <f t="shared" si="19"/>
        <v>14</v>
      </c>
      <c r="E166" s="42" t="str">
        <f t="shared" si="18"/>
        <v>A14</v>
      </c>
      <c r="G166" s="42" t="str">
        <f t="array" ref="G166:U166" ca="1">IF(TRANSPOSE('A14'!K$214:K$228)="","",TRANSPOSE('A14'!K$214:K$228))</f>
        <v/>
      </c>
      <c r="H166" s="42" t="str">
        <v/>
      </c>
      <c r="I166" s="42" t="str">
        <v/>
      </c>
      <c r="J166" s="42" t="str">
        <v/>
      </c>
      <c r="K166" s="42" t="str">
        <f ca="1"/>
        <v/>
      </c>
      <c r="L166" s="42" t="str">
        <v/>
      </c>
      <c r="M166" s="42" t="str">
        <v/>
      </c>
      <c r="N166" s="42" t="str">
        <v/>
      </c>
      <c r="O166" s="42" t="str">
        <v/>
      </c>
      <c r="P166" s="42" t="str">
        <v/>
      </c>
      <c r="Q166" s="42" t="str">
        <v/>
      </c>
      <c r="R166" s="42" t="str">
        <v/>
      </c>
      <c r="S166" s="42" t="str">
        <v/>
      </c>
      <c r="T166" s="42" t="str">
        <v/>
      </c>
      <c r="U166" s="42" t="str">
        <v/>
      </c>
      <c r="X166" s="46"/>
      <c r="Y166" s="46"/>
      <c r="Z166" s="46"/>
      <c r="AA166" s="42" t="s">
        <v>484</v>
      </c>
    </row>
    <row r="167" spans="4:49" s="42" customFormat="1" x14ac:dyDescent="0.2">
      <c r="D167" s="42">
        <f t="shared" si="19"/>
        <v>14</v>
      </c>
      <c r="E167" s="42" t="str">
        <f t="shared" si="18"/>
        <v>A14</v>
      </c>
      <c r="G167" s="42" t="str">
        <f t="array" ref="G167:U167" ca="1">IF(TRANSPOSE('A14'!E$235:E$249)="","",TRANSPOSE('A14'!E$235:E$249))</f>
        <v/>
      </c>
      <c r="H167" s="42" t="str">
        <v/>
      </c>
      <c r="I167" s="42" t="str">
        <v/>
      </c>
      <c r="J167" s="42" t="str">
        <v/>
      </c>
      <c r="K167" s="42" t="str">
        <f ca="1"/>
        <v/>
      </c>
      <c r="L167" s="42" t="str">
        <v/>
      </c>
      <c r="M167" s="42" t="str">
        <v/>
      </c>
      <c r="N167" s="42" t="str">
        <v/>
      </c>
      <c r="O167" s="42" t="str">
        <v/>
      </c>
      <c r="P167" s="42" t="str">
        <v/>
      </c>
      <c r="Q167" s="42" t="str">
        <v/>
      </c>
      <c r="R167" s="42" t="str">
        <v/>
      </c>
      <c r="S167" s="42" t="str">
        <v/>
      </c>
      <c r="T167" s="42" t="str">
        <v/>
      </c>
      <c r="U167" s="42" t="str">
        <v/>
      </c>
      <c r="X167" s="46"/>
      <c r="Y167" s="46"/>
      <c r="Z167" s="46"/>
      <c r="AA167" s="42" t="s">
        <v>484</v>
      </c>
    </row>
    <row r="168" spans="4:49" s="42" customFormat="1" x14ac:dyDescent="0.2">
      <c r="D168" s="42">
        <f t="shared" si="19"/>
        <v>14</v>
      </c>
      <c r="E168" s="42" t="str">
        <f t="shared" si="18"/>
        <v>A14</v>
      </c>
      <c r="G168" s="42" t="str">
        <f t="array" ref="G168:U168" ca="1">IF(TRANSPOSE('A14'!H$235:H$249)="","",TRANSPOSE('A14'!H$235:H$249))</f>
        <v/>
      </c>
      <c r="H168" s="42" t="str">
        <v/>
      </c>
      <c r="I168" s="42" t="str">
        <v/>
      </c>
      <c r="J168" s="42" t="str">
        <v/>
      </c>
      <c r="K168" s="42" t="str">
        <f ca="1"/>
        <v/>
      </c>
      <c r="L168" s="42" t="str">
        <v/>
      </c>
      <c r="M168" s="42" t="str">
        <v/>
      </c>
      <c r="N168" s="42" t="str">
        <v/>
      </c>
      <c r="O168" s="42" t="str">
        <v/>
      </c>
      <c r="P168" s="42" t="str">
        <v/>
      </c>
      <c r="Q168" s="42" t="str">
        <v/>
      </c>
      <c r="R168" s="42" t="str">
        <v/>
      </c>
      <c r="S168" s="42" t="str">
        <v/>
      </c>
      <c r="T168" s="42" t="str">
        <v/>
      </c>
      <c r="U168" s="42" t="str">
        <v/>
      </c>
      <c r="X168" s="46"/>
      <c r="Y168" s="46"/>
      <c r="Z168" s="46"/>
      <c r="AA168" s="42" t="s">
        <v>484</v>
      </c>
    </row>
    <row r="169" spans="4:49" s="42" customFormat="1" x14ac:dyDescent="0.2">
      <c r="D169" s="42">
        <f t="shared" si="19"/>
        <v>14</v>
      </c>
      <c r="E169" s="42" t="str">
        <f t="shared" si="18"/>
        <v>A14</v>
      </c>
      <c r="G169" s="42" t="str">
        <f t="array" ref="G169:U169" ca="1">IF(TRANSPOSE('A14'!K$235:K$249)="","",TRANSPOSE('A14'!K$235:K$249))</f>
        <v/>
      </c>
      <c r="H169" s="42" t="str">
        <v/>
      </c>
      <c r="I169" s="42" t="str">
        <v/>
      </c>
      <c r="J169" s="42" t="str">
        <v/>
      </c>
      <c r="K169" s="42" t="str">
        <f ca="1"/>
        <v/>
      </c>
      <c r="L169" s="42" t="str">
        <v/>
      </c>
      <c r="M169" s="42" t="str">
        <v/>
      </c>
      <c r="N169" s="42" t="str">
        <v/>
      </c>
      <c r="O169" s="42" t="str">
        <v/>
      </c>
      <c r="P169" s="42" t="str">
        <v/>
      </c>
      <c r="Q169" s="42" t="str">
        <v/>
      </c>
      <c r="R169" s="42" t="str">
        <v/>
      </c>
      <c r="S169" s="42" t="str">
        <v/>
      </c>
      <c r="T169" s="42" t="str">
        <v/>
      </c>
      <c r="U169" s="42" t="str">
        <v/>
      </c>
      <c r="X169" s="46"/>
      <c r="Y169" s="46"/>
      <c r="Z169" s="46"/>
      <c r="AA169" s="42" t="s">
        <v>484</v>
      </c>
    </row>
    <row r="170" spans="4:49" s="42" customFormat="1" x14ac:dyDescent="0.2">
      <c r="D170" s="42">
        <f t="shared" si="19"/>
        <v>15</v>
      </c>
      <c r="E170" s="42" t="str">
        <f t="shared" si="18"/>
        <v>A15</v>
      </c>
      <c r="G170" s="42" t="str">
        <f t="array" ref="G170:U170" ca="1">IF(TRANSPOSE('A15'!E$172:E$186)="","",TRANSPOSE('A15'!E$172:E$186))</f>
        <v/>
      </c>
      <c r="H170" s="42" t="str">
        <v/>
      </c>
      <c r="I170" s="42" t="str">
        <v/>
      </c>
      <c r="J170" s="42" t="str">
        <v/>
      </c>
      <c r="K170" s="42" t="str">
        <f ca="1"/>
        <v/>
      </c>
      <c r="L170" s="42" t="str">
        <v/>
      </c>
      <c r="M170" s="42" t="str">
        <v/>
      </c>
      <c r="N170" s="42" t="str">
        <v/>
      </c>
      <c r="O170" s="42" t="str">
        <v/>
      </c>
      <c r="P170" s="42" t="str">
        <v/>
      </c>
      <c r="Q170" s="42" t="str">
        <v/>
      </c>
      <c r="R170" s="42" t="str">
        <v/>
      </c>
      <c r="S170" s="42" t="str">
        <v/>
      </c>
      <c r="T170" s="42" t="str">
        <v/>
      </c>
      <c r="U170" s="42" t="str">
        <v/>
      </c>
      <c r="V170" s="42" t="str">
        <f ca="1">IFERROR('A15'!$R$43,"")</f>
        <v/>
      </c>
      <c r="W170" s="42" t="str">
        <f ca="1">IFERROR('A15'!$R$254,"")</f>
        <v/>
      </c>
      <c r="X170" s="46" t="str">
        <f>IF('A15'!$H$73="","",'A15'!$H$73)</f>
        <v/>
      </c>
      <c r="Y170" s="46" t="str">
        <f>IF('A15'!$H$76="","",'A15'!$H$76)</f>
        <v/>
      </c>
      <c r="Z170" s="42" t="str">
        <f>IF('A15'!$B$9="","",'A15'!$B$9)</f>
        <v/>
      </c>
      <c r="AA170" s="42" t="s">
        <v>485</v>
      </c>
      <c r="AB170" s="42" t="str">
        <f t="array" ref="AB170:AW170">IF(TRANSPOSE('A15'!$K$80:$M$101)="","",TRANSPOSE('A15'!$K$80:$M$101))</f>
        <v/>
      </c>
      <c r="AC170" s="42" t="str">
        <v/>
      </c>
      <c r="AD170" s="42" t="str">
        <v/>
      </c>
      <c r="AE170" s="42" t="str">
        <v/>
      </c>
      <c r="AF170" s="42" t="str">
        <v/>
      </c>
      <c r="AG170" s="42" t="str">
        <v/>
      </c>
      <c r="AH170" s="42" t="str">
        <v/>
      </c>
      <c r="AI170" s="42" t="str">
        <v/>
      </c>
      <c r="AJ170" s="42" t="str">
        <v/>
      </c>
      <c r="AK170" s="42" t="str">
        <v/>
      </c>
      <c r="AL170" s="42" t="str">
        <v/>
      </c>
      <c r="AM170" s="42" t="str">
        <v/>
      </c>
      <c r="AN170" s="42" t="str">
        <v/>
      </c>
      <c r="AO170" s="42" t="str">
        <v/>
      </c>
      <c r="AP170" s="42" t="str">
        <v/>
      </c>
      <c r="AQ170" s="42" t="str">
        <v/>
      </c>
      <c r="AR170" s="42" t="str">
        <v/>
      </c>
      <c r="AS170" s="42" t="str">
        <v/>
      </c>
      <c r="AT170" s="42" t="str">
        <v/>
      </c>
      <c r="AU170" s="42" t="str">
        <v/>
      </c>
      <c r="AV170" s="42" t="str">
        <v/>
      </c>
      <c r="AW170" s="42" t="str">
        <v/>
      </c>
    </row>
    <row r="171" spans="4:49" s="42" customFormat="1" x14ac:dyDescent="0.2">
      <c r="D171" s="42">
        <f t="shared" si="19"/>
        <v>15</v>
      </c>
      <c r="E171" s="42" t="str">
        <f t="shared" si="18"/>
        <v>A15</v>
      </c>
      <c r="G171" s="42" t="str">
        <f t="array" ref="G171:U171" ca="1">IF(TRANSPOSE('A15'!H$172:H$186)="","",TRANSPOSE('A15'!H$172:H$186))</f>
        <v/>
      </c>
      <c r="H171" s="42" t="str">
        <v/>
      </c>
      <c r="I171" s="42" t="str">
        <v/>
      </c>
      <c r="J171" s="42" t="str">
        <v/>
      </c>
      <c r="K171" s="42" t="str">
        <f ca="1"/>
        <v/>
      </c>
      <c r="L171" s="42" t="str">
        <v/>
      </c>
      <c r="M171" s="42" t="str">
        <v/>
      </c>
      <c r="N171" s="42" t="str">
        <v/>
      </c>
      <c r="O171" s="42" t="str">
        <v/>
      </c>
      <c r="P171" s="42" t="str">
        <v/>
      </c>
      <c r="Q171" s="42" t="str">
        <v/>
      </c>
      <c r="R171" s="42" t="str">
        <v/>
      </c>
      <c r="S171" s="42" t="str">
        <v/>
      </c>
      <c r="T171" s="42" t="str">
        <v/>
      </c>
      <c r="U171" s="42" t="str">
        <v/>
      </c>
      <c r="X171" s="46"/>
      <c r="Y171" s="46"/>
      <c r="Z171" s="46"/>
      <c r="AA171" s="42" t="s">
        <v>485</v>
      </c>
    </row>
    <row r="172" spans="4:49" s="42" customFormat="1" x14ac:dyDescent="0.2">
      <c r="D172" s="42">
        <f t="shared" si="19"/>
        <v>15</v>
      </c>
      <c r="E172" s="42" t="str">
        <f t="shared" si="18"/>
        <v>A15</v>
      </c>
      <c r="G172" s="42" t="str">
        <f t="array" ref="G172:U172" ca="1">IF(TRANSPOSE('A15'!K$172:K$186)="","",TRANSPOSE('A15'!K$172:K$186))</f>
        <v/>
      </c>
      <c r="H172" s="42" t="str">
        <v/>
      </c>
      <c r="I172" s="42" t="str">
        <v/>
      </c>
      <c r="J172" s="42" t="str">
        <v/>
      </c>
      <c r="K172" s="42" t="str">
        <f ca="1"/>
        <v/>
      </c>
      <c r="L172" s="42" t="str">
        <v/>
      </c>
      <c r="M172" s="42" t="str">
        <v/>
      </c>
      <c r="N172" s="42" t="str">
        <v/>
      </c>
      <c r="O172" s="42" t="str">
        <v/>
      </c>
      <c r="P172" s="42" t="str">
        <v/>
      </c>
      <c r="Q172" s="42" t="str">
        <v/>
      </c>
      <c r="R172" s="42" t="str">
        <v/>
      </c>
      <c r="S172" s="42" t="str">
        <v/>
      </c>
      <c r="T172" s="42" t="str">
        <v/>
      </c>
      <c r="U172" s="42" t="str">
        <v/>
      </c>
      <c r="X172" s="46"/>
      <c r="Y172" s="46"/>
      <c r="Z172" s="46"/>
      <c r="AA172" s="42" t="s">
        <v>485</v>
      </c>
    </row>
    <row r="173" spans="4:49" s="42" customFormat="1" x14ac:dyDescent="0.2">
      <c r="D173" s="42">
        <f t="shared" si="19"/>
        <v>15</v>
      </c>
      <c r="E173" s="42" t="str">
        <f t="shared" si="18"/>
        <v>A15</v>
      </c>
      <c r="G173" s="42" t="str">
        <f t="array" ref="G173:U173" ca="1">IF(TRANSPOSE('A15'!E$193:E$207)="","",TRANSPOSE('A15'!E$193:E$207))</f>
        <v/>
      </c>
      <c r="H173" s="42" t="str">
        <v/>
      </c>
      <c r="I173" s="42" t="str">
        <v/>
      </c>
      <c r="J173" s="42" t="str">
        <v/>
      </c>
      <c r="K173" s="42" t="str">
        <f ca="1"/>
        <v/>
      </c>
      <c r="L173" s="42" t="str">
        <v/>
      </c>
      <c r="M173" s="42" t="str">
        <v/>
      </c>
      <c r="N173" s="42" t="str">
        <v/>
      </c>
      <c r="O173" s="42" t="str">
        <v/>
      </c>
      <c r="P173" s="42" t="str">
        <v/>
      </c>
      <c r="Q173" s="42" t="str">
        <v/>
      </c>
      <c r="R173" s="42" t="str">
        <v/>
      </c>
      <c r="S173" s="42" t="str">
        <v/>
      </c>
      <c r="T173" s="42" t="str">
        <v/>
      </c>
      <c r="U173" s="42" t="str">
        <v/>
      </c>
      <c r="X173" s="46"/>
      <c r="Y173" s="46"/>
      <c r="Z173" s="46"/>
      <c r="AA173" s="42" t="s">
        <v>485</v>
      </c>
    </row>
    <row r="174" spans="4:49" s="42" customFormat="1" x14ac:dyDescent="0.2">
      <c r="D174" s="42">
        <f t="shared" si="19"/>
        <v>15</v>
      </c>
      <c r="E174" s="42" t="str">
        <f t="shared" si="18"/>
        <v>A15</v>
      </c>
      <c r="G174" s="42" t="str">
        <f t="array" ref="G174:U174" ca="1">IF(TRANSPOSE('A15'!H$193:H$207)="","",TRANSPOSE('A15'!H$193:H$207))</f>
        <v/>
      </c>
      <c r="H174" s="42" t="str">
        <v/>
      </c>
      <c r="I174" s="42" t="str">
        <v/>
      </c>
      <c r="J174" s="42" t="str">
        <v/>
      </c>
      <c r="K174" s="42" t="str">
        <f ca="1"/>
        <v/>
      </c>
      <c r="L174" s="42" t="str">
        <v/>
      </c>
      <c r="M174" s="42" t="str">
        <v/>
      </c>
      <c r="N174" s="42" t="str">
        <v/>
      </c>
      <c r="O174" s="42" t="str">
        <v/>
      </c>
      <c r="P174" s="42" t="str">
        <v/>
      </c>
      <c r="Q174" s="42" t="str">
        <v/>
      </c>
      <c r="R174" s="42" t="str">
        <v/>
      </c>
      <c r="S174" s="42" t="str">
        <v/>
      </c>
      <c r="T174" s="42" t="str">
        <v/>
      </c>
      <c r="U174" s="42" t="str">
        <v/>
      </c>
      <c r="X174" s="46"/>
      <c r="Y174" s="46"/>
      <c r="Z174" s="46"/>
      <c r="AA174" s="42" t="s">
        <v>485</v>
      </c>
    </row>
    <row r="175" spans="4:49" s="42" customFormat="1" x14ac:dyDescent="0.2">
      <c r="D175" s="42">
        <f t="shared" si="19"/>
        <v>15</v>
      </c>
      <c r="E175" s="42" t="str">
        <f t="shared" si="18"/>
        <v>A15</v>
      </c>
      <c r="G175" s="42" t="str">
        <f t="array" ref="G175:U175" ca="1">IF(TRANSPOSE('A15'!K$193:K$207)="","",TRANSPOSE('A15'!K$193:K$207))</f>
        <v/>
      </c>
      <c r="H175" s="42" t="str">
        <v/>
      </c>
      <c r="I175" s="42" t="str">
        <v/>
      </c>
      <c r="J175" s="42" t="str">
        <v/>
      </c>
      <c r="K175" s="42" t="str">
        <f ca="1"/>
        <v/>
      </c>
      <c r="L175" s="42" t="str">
        <v/>
      </c>
      <c r="M175" s="42" t="str">
        <v/>
      </c>
      <c r="N175" s="42" t="str">
        <v/>
      </c>
      <c r="O175" s="42" t="str">
        <v/>
      </c>
      <c r="P175" s="42" t="str">
        <v/>
      </c>
      <c r="Q175" s="42" t="str">
        <v/>
      </c>
      <c r="R175" s="42" t="str">
        <v/>
      </c>
      <c r="S175" s="42" t="str">
        <v/>
      </c>
      <c r="T175" s="42" t="str">
        <v/>
      </c>
      <c r="U175" s="42" t="str">
        <v/>
      </c>
      <c r="X175" s="46"/>
      <c r="Y175" s="46"/>
      <c r="Z175" s="46"/>
      <c r="AA175" s="42" t="s">
        <v>485</v>
      </c>
    </row>
    <row r="176" spans="4:49" s="42" customFormat="1" x14ac:dyDescent="0.2">
      <c r="D176" s="42">
        <f t="shared" si="19"/>
        <v>15</v>
      </c>
      <c r="E176" s="42" t="str">
        <f t="shared" si="18"/>
        <v>A15</v>
      </c>
      <c r="G176" s="42" t="str">
        <f t="array" ref="G176:U176" ca="1">IF(TRANSPOSE('A15'!E$214:E$228)="","",TRANSPOSE('A15'!E$214:E$228))</f>
        <v/>
      </c>
      <c r="H176" s="42" t="str">
        <v/>
      </c>
      <c r="I176" s="42" t="str">
        <v/>
      </c>
      <c r="J176" s="42" t="str">
        <v/>
      </c>
      <c r="K176" s="42" t="str">
        <f ca="1"/>
        <v/>
      </c>
      <c r="L176" s="42" t="str">
        <v/>
      </c>
      <c r="M176" s="42" t="str">
        <v/>
      </c>
      <c r="N176" s="42" t="str">
        <v/>
      </c>
      <c r="O176" s="42" t="str">
        <v/>
      </c>
      <c r="P176" s="42" t="str">
        <v/>
      </c>
      <c r="Q176" s="42" t="str">
        <v/>
      </c>
      <c r="R176" s="42" t="str">
        <v/>
      </c>
      <c r="S176" s="42" t="str">
        <v/>
      </c>
      <c r="T176" s="42" t="str">
        <v/>
      </c>
      <c r="U176" s="42" t="str">
        <v/>
      </c>
      <c r="X176" s="46"/>
      <c r="Y176" s="46"/>
      <c r="Z176" s="46"/>
      <c r="AA176" s="42" t="s">
        <v>485</v>
      </c>
    </row>
    <row r="177" spans="4:49" s="42" customFormat="1" x14ac:dyDescent="0.2">
      <c r="D177" s="42">
        <f t="shared" si="19"/>
        <v>15</v>
      </c>
      <c r="E177" s="42" t="str">
        <f t="shared" si="18"/>
        <v>A15</v>
      </c>
      <c r="G177" s="42" t="str">
        <f t="array" ref="G177:U177" ca="1">IF(TRANSPOSE('A15'!H$214:H$228)="","",TRANSPOSE('A15'!H$214:H$228))</f>
        <v/>
      </c>
      <c r="H177" s="42" t="str">
        <v/>
      </c>
      <c r="I177" s="42" t="str">
        <v/>
      </c>
      <c r="J177" s="42" t="str">
        <v/>
      </c>
      <c r="K177" s="42" t="str">
        <f ca="1"/>
        <v/>
      </c>
      <c r="L177" s="42" t="str">
        <v/>
      </c>
      <c r="M177" s="42" t="str">
        <v/>
      </c>
      <c r="N177" s="42" t="str">
        <v/>
      </c>
      <c r="O177" s="42" t="str">
        <v/>
      </c>
      <c r="P177" s="42" t="str">
        <v/>
      </c>
      <c r="Q177" s="42" t="str">
        <v/>
      </c>
      <c r="R177" s="42" t="str">
        <v/>
      </c>
      <c r="S177" s="42" t="str">
        <v/>
      </c>
      <c r="T177" s="42" t="str">
        <v/>
      </c>
      <c r="U177" s="42" t="str">
        <v/>
      </c>
      <c r="X177" s="46"/>
      <c r="Y177" s="46"/>
      <c r="Z177" s="46"/>
      <c r="AA177" s="42" t="s">
        <v>485</v>
      </c>
    </row>
    <row r="178" spans="4:49" s="42" customFormat="1" x14ac:dyDescent="0.2">
      <c r="D178" s="42">
        <f t="shared" si="19"/>
        <v>15</v>
      </c>
      <c r="E178" s="42" t="str">
        <f t="shared" si="18"/>
        <v>A15</v>
      </c>
      <c r="G178" s="42" t="str">
        <f t="array" ref="G178:U178" ca="1">IF(TRANSPOSE('A15'!K$214:K$228)="","",TRANSPOSE('A15'!K$214:K$228))</f>
        <v/>
      </c>
      <c r="H178" s="42" t="str">
        <v/>
      </c>
      <c r="I178" s="42" t="str">
        <v/>
      </c>
      <c r="J178" s="42" t="str">
        <v/>
      </c>
      <c r="K178" s="42" t="str">
        <f ca="1"/>
        <v/>
      </c>
      <c r="L178" s="42" t="str">
        <v/>
      </c>
      <c r="M178" s="42" t="str">
        <v/>
      </c>
      <c r="N178" s="42" t="str">
        <v/>
      </c>
      <c r="O178" s="42" t="str">
        <v/>
      </c>
      <c r="P178" s="42" t="str">
        <v/>
      </c>
      <c r="Q178" s="42" t="str">
        <v/>
      </c>
      <c r="R178" s="42" t="str">
        <v/>
      </c>
      <c r="S178" s="42" t="str">
        <v/>
      </c>
      <c r="T178" s="42" t="str">
        <v/>
      </c>
      <c r="U178" s="42" t="str">
        <v/>
      </c>
      <c r="X178" s="46"/>
      <c r="Y178" s="46"/>
      <c r="Z178" s="46"/>
      <c r="AA178" s="42" t="s">
        <v>485</v>
      </c>
    </row>
    <row r="179" spans="4:49" s="42" customFormat="1" x14ac:dyDescent="0.2">
      <c r="D179" s="42">
        <f t="shared" si="19"/>
        <v>15</v>
      </c>
      <c r="E179" s="42" t="str">
        <f t="shared" si="18"/>
        <v>A15</v>
      </c>
      <c r="G179" s="42" t="str">
        <f t="array" ref="G179:U179" ca="1">IF(TRANSPOSE('A15'!E$235:E$249)="","",TRANSPOSE('A15'!E$235:E$249))</f>
        <v/>
      </c>
      <c r="H179" s="42" t="str">
        <v/>
      </c>
      <c r="I179" s="42" t="str">
        <v/>
      </c>
      <c r="J179" s="42" t="str">
        <v/>
      </c>
      <c r="K179" s="42" t="str">
        <f ca="1"/>
        <v/>
      </c>
      <c r="L179" s="42" t="str">
        <v/>
      </c>
      <c r="M179" s="42" t="str">
        <v/>
      </c>
      <c r="N179" s="42" t="str">
        <v/>
      </c>
      <c r="O179" s="42" t="str">
        <v/>
      </c>
      <c r="P179" s="42" t="str">
        <v/>
      </c>
      <c r="Q179" s="42" t="str">
        <v/>
      </c>
      <c r="R179" s="42" t="str">
        <v/>
      </c>
      <c r="S179" s="42" t="str">
        <v/>
      </c>
      <c r="T179" s="42" t="str">
        <v/>
      </c>
      <c r="U179" s="42" t="str">
        <v/>
      </c>
      <c r="X179" s="46"/>
      <c r="Y179" s="46"/>
      <c r="Z179" s="46"/>
      <c r="AA179" s="42" t="s">
        <v>485</v>
      </c>
    </row>
    <row r="180" spans="4:49" s="42" customFormat="1" x14ac:dyDescent="0.2">
      <c r="D180" s="42">
        <f t="shared" si="19"/>
        <v>15</v>
      </c>
      <c r="E180" s="42" t="str">
        <f t="shared" si="18"/>
        <v>A15</v>
      </c>
      <c r="G180" s="42" t="str">
        <f t="array" ref="G180:U180" ca="1">IF(TRANSPOSE('A15'!H$235:H$249)="","",TRANSPOSE('A15'!H$235:H$249))</f>
        <v/>
      </c>
      <c r="H180" s="42" t="str">
        <v/>
      </c>
      <c r="I180" s="42" t="str">
        <v/>
      </c>
      <c r="J180" s="42" t="str">
        <v/>
      </c>
      <c r="K180" s="42" t="str">
        <f ca="1"/>
        <v/>
      </c>
      <c r="L180" s="42" t="str">
        <v/>
      </c>
      <c r="M180" s="42" t="str">
        <v/>
      </c>
      <c r="N180" s="42" t="str">
        <v/>
      </c>
      <c r="O180" s="42" t="str">
        <v/>
      </c>
      <c r="P180" s="42" t="str">
        <v/>
      </c>
      <c r="Q180" s="42" t="str">
        <v/>
      </c>
      <c r="R180" s="42" t="str">
        <v/>
      </c>
      <c r="S180" s="42" t="str">
        <v/>
      </c>
      <c r="T180" s="42" t="str">
        <v/>
      </c>
      <c r="U180" s="42" t="str">
        <v/>
      </c>
      <c r="X180" s="46"/>
      <c r="Y180" s="46"/>
      <c r="Z180" s="46"/>
      <c r="AA180" s="42" t="s">
        <v>485</v>
      </c>
    </row>
    <row r="181" spans="4:49" s="42" customFormat="1" x14ac:dyDescent="0.2">
      <c r="D181" s="42">
        <f t="shared" si="19"/>
        <v>15</v>
      </c>
      <c r="E181" s="42" t="str">
        <f t="shared" si="18"/>
        <v>A15</v>
      </c>
      <c r="G181" s="42" t="str">
        <f t="array" ref="G181:U181" ca="1">IF(TRANSPOSE('A15'!K$235:K$249)="","",TRANSPOSE('A15'!K$235:K$249))</f>
        <v/>
      </c>
      <c r="H181" s="42" t="str">
        <v/>
      </c>
      <c r="I181" s="42" t="str">
        <v/>
      </c>
      <c r="J181" s="42" t="str">
        <v/>
      </c>
      <c r="K181" s="42" t="str">
        <f ca="1"/>
        <v/>
      </c>
      <c r="L181" s="42" t="str">
        <v/>
      </c>
      <c r="M181" s="42" t="str">
        <v/>
      </c>
      <c r="N181" s="42" t="str">
        <v/>
      </c>
      <c r="O181" s="42" t="str">
        <v/>
      </c>
      <c r="P181" s="42" t="str">
        <v/>
      </c>
      <c r="Q181" s="42" t="str">
        <v/>
      </c>
      <c r="R181" s="42" t="str">
        <v/>
      </c>
      <c r="S181" s="42" t="str">
        <v/>
      </c>
      <c r="T181" s="42" t="str">
        <v/>
      </c>
      <c r="U181" s="42" t="str">
        <v/>
      </c>
      <c r="X181" s="46"/>
      <c r="Y181" s="46"/>
      <c r="Z181" s="46"/>
      <c r="AA181" s="42" t="s">
        <v>485</v>
      </c>
    </row>
    <row r="182" spans="4:49" s="42" customFormat="1" x14ac:dyDescent="0.2">
      <c r="D182" s="42">
        <f t="shared" si="19"/>
        <v>16</v>
      </c>
      <c r="E182" s="42" t="str">
        <f t="shared" si="18"/>
        <v>A16</v>
      </c>
      <c r="G182" s="42" t="str">
        <f t="array" ref="G182:U182" ca="1">IF(TRANSPOSE('A16'!E$172:E$186)="","",TRANSPOSE('A16'!E$172:E$186))</f>
        <v/>
      </c>
      <c r="H182" s="42" t="str">
        <v/>
      </c>
      <c r="I182" s="42" t="str">
        <v/>
      </c>
      <c r="J182" s="42" t="str">
        <v/>
      </c>
      <c r="K182" s="42" t="str">
        <f ca="1"/>
        <v/>
      </c>
      <c r="L182" s="42" t="str">
        <v/>
      </c>
      <c r="M182" s="42" t="str">
        <v/>
      </c>
      <c r="N182" s="42" t="str">
        <v/>
      </c>
      <c r="O182" s="42" t="str">
        <v/>
      </c>
      <c r="P182" s="42" t="str">
        <v/>
      </c>
      <c r="Q182" s="42" t="str">
        <v/>
      </c>
      <c r="R182" s="42" t="str">
        <v/>
      </c>
      <c r="S182" s="42" t="str">
        <v/>
      </c>
      <c r="T182" s="42" t="str">
        <v/>
      </c>
      <c r="U182" s="42" t="str">
        <v/>
      </c>
      <c r="V182" s="42" t="str">
        <f ca="1">IFERROR('A16'!$R$43,"")</f>
        <v/>
      </c>
      <c r="W182" s="42" t="str">
        <f ca="1">IFERROR('A16'!$R$254,"")</f>
        <v/>
      </c>
      <c r="X182" s="46" t="str">
        <f>IF('A16'!$H$73="","",'A16'!$H$73)</f>
        <v/>
      </c>
      <c r="Y182" s="46" t="str">
        <f>IF('A16'!$H$76="","",'A16'!$H$76)</f>
        <v/>
      </c>
      <c r="Z182" s="42" t="str">
        <f>IF('A16'!$B$9="","",'A16'!$B$9)</f>
        <v/>
      </c>
      <c r="AA182" s="42" t="s">
        <v>486</v>
      </c>
      <c r="AB182" s="42" t="str">
        <f t="array" ref="AB182:AW182">IF(TRANSPOSE('A16'!$K$80:$M$101)="","",TRANSPOSE('A16'!$K$80:$M$101))</f>
        <v/>
      </c>
      <c r="AC182" s="42" t="str">
        <v/>
      </c>
      <c r="AD182" s="42" t="str">
        <v/>
      </c>
      <c r="AE182" s="42" t="str">
        <v/>
      </c>
      <c r="AF182" s="42" t="str">
        <v/>
      </c>
      <c r="AG182" s="42" t="str">
        <v/>
      </c>
      <c r="AH182" s="42" t="str">
        <v/>
      </c>
      <c r="AI182" s="42" t="str">
        <v/>
      </c>
      <c r="AJ182" s="42" t="str">
        <v/>
      </c>
      <c r="AK182" s="42" t="str">
        <v/>
      </c>
      <c r="AL182" s="42" t="str">
        <v/>
      </c>
      <c r="AM182" s="42" t="str">
        <v/>
      </c>
      <c r="AN182" s="42" t="str">
        <v/>
      </c>
      <c r="AO182" s="42" t="str">
        <v/>
      </c>
      <c r="AP182" s="42" t="str">
        <v/>
      </c>
      <c r="AQ182" s="42" t="str">
        <v/>
      </c>
      <c r="AR182" s="42" t="str">
        <v/>
      </c>
      <c r="AS182" s="42" t="str">
        <v/>
      </c>
      <c r="AT182" s="42" t="str">
        <v/>
      </c>
      <c r="AU182" s="42" t="str">
        <v/>
      </c>
      <c r="AV182" s="42" t="str">
        <v/>
      </c>
      <c r="AW182" s="42" t="str">
        <v/>
      </c>
    </row>
    <row r="183" spans="4:49" s="42" customFormat="1" x14ac:dyDescent="0.2">
      <c r="D183" s="42">
        <f t="shared" si="19"/>
        <v>16</v>
      </c>
      <c r="E183" s="42" t="str">
        <f t="shared" si="18"/>
        <v>A16</v>
      </c>
      <c r="G183" s="42" t="str">
        <f t="array" ref="G183:U183" ca="1">IF(TRANSPOSE('A16'!H$172:H$186)="","",TRANSPOSE('A16'!H$172:H$186))</f>
        <v/>
      </c>
      <c r="H183" s="42" t="str">
        <v/>
      </c>
      <c r="I183" s="42" t="str">
        <v/>
      </c>
      <c r="J183" s="42" t="str">
        <v/>
      </c>
      <c r="K183" s="42" t="str">
        <f ca="1"/>
        <v/>
      </c>
      <c r="L183" s="42" t="str">
        <v/>
      </c>
      <c r="M183" s="42" t="str">
        <v/>
      </c>
      <c r="N183" s="42" t="str">
        <v/>
      </c>
      <c r="O183" s="42" t="str">
        <v/>
      </c>
      <c r="P183" s="42" t="str">
        <v/>
      </c>
      <c r="Q183" s="42" t="str">
        <v/>
      </c>
      <c r="R183" s="42" t="str">
        <v/>
      </c>
      <c r="S183" s="42" t="str">
        <v/>
      </c>
      <c r="T183" s="42" t="str">
        <v/>
      </c>
      <c r="U183" s="42" t="str">
        <v/>
      </c>
      <c r="X183" s="46"/>
      <c r="Y183" s="46"/>
      <c r="Z183" s="46"/>
      <c r="AA183" s="42" t="s">
        <v>486</v>
      </c>
    </row>
    <row r="184" spans="4:49" s="42" customFormat="1" x14ac:dyDescent="0.2">
      <c r="D184" s="42">
        <f t="shared" si="19"/>
        <v>16</v>
      </c>
      <c r="E184" s="42" t="str">
        <f t="shared" si="18"/>
        <v>A16</v>
      </c>
      <c r="G184" s="42" t="str">
        <f t="array" ref="G184:U184" ca="1">IF(TRANSPOSE('A16'!K$172:K$186)="","",TRANSPOSE('A16'!K$172:K$186))</f>
        <v/>
      </c>
      <c r="H184" s="42" t="str">
        <v/>
      </c>
      <c r="I184" s="42" t="str">
        <v/>
      </c>
      <c r="J184" s="42" t="str">
        <v/>
      </c>
      <c r="K184" s="42" t="str">
        <f ca="1"/>
        <v/>
      </c>
      <c r="L184" s="42" t="str">
        <v/>
      </c>
      <c r="M184" s="42" t="str">
        <v/>
      </c>
      <c r="N184" s="42" t="str">
        <v/>
      </c>
      <c r="O184" s="42" t="str">
        <v/>
      </c>
      <c r="P184" s="42" t="str">
        <v/>
      </c>
      <c r="Q184" s="42" t="str">
        <v/>
      </c>
      <c r="R184" s="42" t="str">
        <v/>
      </c>
      <c r="S184" s="42" t="str">
        <v/>
      </c>
      <c r="T184" s="42" t="str">
        <v/>
      </c>
      <c r="U184" s="42" t="str">
        <v/>
      </c>
      <c r="X184" s="46"/>
      <c r="Y184" s="46"/>
      <c r="Z184" s="46"/>
      <c r="AA184" s="42" t="s">
        <v>486</v>
      </c>
    </row>
    <row r="185" spans="4:49" s="42" customFormat="1" x14ac:dyDescent="0.2">
      <c r="D185" s="42">
        <f t="shared" si="19"/>
        <v>16</v>
      </c>
      <c r="E185" s="42" t="str">
        <f t="shared" si="18"/>
        <v>A16</v>
      </c>
      <c r="G185" s="42" t="str">
        <f t="array" ref="G185:U185" ca="1">IF(TRANSPOSE('A16'!E$193:E$207)="","",TRANSPOSE('A16'!E$193:E$207))</f>
        <v/>
      </c>
      <c r="H185" s="42" t="str">
        <v/>
      </c>
      <c r="I185" s="42" t="str">
        <v/>
      </c>
      <c r="J185" s="42" t="str">
        <v/>
      </c>
      <c r="K185" s="42" t="str">
        <f ca="1"/>
        <v/>
      </c>
      <c r="L185" s="42" t="str">
        <v/>
      </c>
      <c r="M185" s="42" t="str">
        <v/>
      </c>
      <c r="N185" s="42" t="str">
        <v/>
      </c>
      <c r="O185" s="42" t="str">
        <v/>
      </c>
      <c r="P185" s="42" t="str">
        <v/>
      </c>
      <c r="Q185" s="42" t="str">
        <v/>
      </c>
      <c r="R185" s="42" t="str">
        <v/>
      </c>
      <c r="S185" s="42" t="str">
        <v/>
      </c>
      <c r="T185" s="42" t="str">
        <v/>
      </c>
      <c r="U185" s="42" t="str">
        <v/>
      </c>
      <c r="X185" s="46"/>
      <c r="Y185" s="46"/>
      <c r="Z185" s="46"/>
      <c r="AA185" s="42" t="s">
        <v>486</v>
      </c>
    </row>
    <row r="186" spans="4:49" s="42" customFormat="1" x14ac:dyDescent="0.2">
      <c r="D186" s="42">
        <f t="shared" si="19"/>
        <v>16</v>
      </c>
      <c r="E186" s="42" t="str">
        <f t="shared" si="18"/>
        <v>A16</v>
      </c>
      <c r="G186" s="42" t="str">
        <f t="array" ref="G186:U186" ca="1">IF(TRANSPOSE('A16'!H$193:H$207)="","",TRANSPOSE('A16'!H$193:H$207))</f>
        <v/>
      </c>
      <c r="H186" s="42" t="str">
        <v/>
      </c>
      <c r="I186" s="42" t="str">
        <v/>
      </c>
      <c r="J186" s="42" t="str">
        <v/>
      </c>
      <c r="K186" s="42" t="str">
        <f ca="1"/>
        <v/>
      </c>
      <c r="L186" s="42" t="str">
        <v/>
      </c>
      <c r="M186" s="42" t="str">
        <v/>
      </c>
      <c r="N186" s="42" t="str">
        <v/>
      </c>
      <c r="O186" s="42" t="str">
        <v/>
      </c>
      <c r="P186" s="42" t="str">
        <v/>
      </c>
      <c r="Q186" s="42" t="str">
        <v/>
      </c>
      <c r="R186" s="42" t="str">
        <v/>
      </c>
      <c r="S186" s="42" t="str">
        <v/>
      </c>
      <c r="T186" s="42" t="str">
        <v/>
      </c>
      <c r="U186" s="42" t="str">
        <v/>
      </c>
      <c r="X186" s="46"/>
      <c r="Y186" s="46"/>
      <c r="Z186" s="46"/>
      <c r="AA186" s="42" t="s">
        <v>486</v>
      </c>
    </row>
    <row r="187" spans="4:49" s="42" customFormat="1" x14ac:dyDescent="0.2">
      <c r="D187" s="42">
        <f t="shared" si="19"/>
        <v>16</v>
      </c>
      <c r="E187" s="42" t="str">
        <f t="shared" si="18"/>
        <v>A16</v>
      </c>
      <c r="G187" s="42" t="str">
        <f t="array" ref="G187:U187" ca="1">IF(TRANSPOSE('A16'!K$193:K$207)="","",TRANSPOSE('A16'!K$193:K$207))</f>
        <v/>
      </c>
      <c r="H187" s="42" t="str">
        <v/>
      </c>
      <c r="I187" s="42" t="str">
        <v/>
      </c>
      <c r="J187" s="42" t="str">
        <v/>
      </c>
      <c r="K187" s="42" t="str">
        <f ca="1"/>
        <v/>
      </c>
      <c r="L187" s="42" t="str">
        <v/>
      </c>
      <c r="M187" s="42" t="str">
        <v/>
      </c>
      <c r="N187" s="42" t="str">
        <v/>
      </c>
      <c r="O187" s="42" t="str">
        <v/>
      </c>
      <c r="P187" s="42" t="str">
        <v/>
      </c>
      <c r="Q187" s="42" t="str">
        <v/>
      </c>
      <c r="R187" s="42" t="str">
        <v/>
      </c>
      <c r="S187" s="42" t="str">
        <v/>
      </c>
      <c r="T187" s="42" t="str">
        <v/>
      </c>
      <c r="U187" s="42" t="str">
        <v/>
      </c>
      <c r="X187" s="46"/>
      <c r="Y187" s="46"/>
      <c r="Z187" s="46"/>
      <c r="AA187" s="42" t="s">
        <v>486</v>
      </c>
    </row>
    <row r="188" spans="4:49" s="42" customFormat="1" x14ac:dyDescent="0.2">
      <c r="D188" s="42">
        <f t="shared" si="19"/>
        <v>16</v>
      </c>
      <c r="E188" s="42" t="str">
        <f t="shared" si="18"/>
        <v>A16</v>
      </c>
      <c r="G188" s="42" t="str">
        <f t="array" ref="G188:U188" ca="1">IF(TRANSPOSE('A16'!E$214:E$228)="","",TRANSPOSE('A16'!E$214:E$228))</f>
        <v/>
      </c>
      <c r="H188" s="42" t="str">
        <v/>
      </c>
      <c r="I188" s="42" t="str">
        <v/>
      </c>
      <c r="J188" s="42" t="str">
        <v/>
      </c>
      <c r="K188" s="42" t="str">
        <f ca="1"/>
        <v/>
      </c>
      <c r="L188" s="42" t="str">
        <v/>
      </c>
      <c r="M188" s="42" t="str">
        <v/>
      </c>
      <c r="N188" s="42" t="str">
        <v/>
      </c>
      <c r="O188" s="42" t="str">
        <v/>
      </c>
      <c r="P188" s="42" t="str">
        <v/>
      </c>
      <c r="Q188" s="42" t="str">
        <v/>
      </c>
      <c r="R188" s="42" t="str">
        <v/>
      </c>
      <c r="S188" s="42" t="str">
        <v/>
      </c>
      <c r="T188" s="42" t="str">
        <v/>
      </c>
      <c r="U188" s="42" t="str">
        <v/>
      </c>
      <c r="X188" s="46"/>
      <c r="Y188" s="46"/>
      <c r="Z188" s="46"/>
      <c r="AA188" s="42" t="s">
        <v>486</v>
      </c>
    </row>
    <row r="189" spans="4:49" s="42" customFormat="1" x14ac:dyDescent="0.2">
      <c r="D189" s="42">
        <f t="shared" si="19"/>
        <v>16</v>
      </c>
      <c r="E189" s="42" t="str">
        <f t="shared" si="18"/>
        <v>A16</v>
      </c>
      <c r="G189" s="42" t="str">
        <f t="array" ref="G189:U189" ca="1">IF(TRANSPOSE('A16'!H$214:H$228)="","",TRANSPOSE('A16'!H$214:H$228))</f>
        <v/>
      </c>
      <c r="H189" s="42" t="str">
        <v/>
      </c>
      <c r="I189" s="42" t="str">
        <v/>
      </c>
      <c r="J189" s="42" t="str">
        <v/>
      </c>
      <c r="K189" s="42" t="str">
        <f ca="1"/>
        <v/>
      </c>
      <c r="L189" s="42" t="str">
        <v/>
      </c>
      <c r="M189" s="42" t="str">
        <v/>
      </c>
      <c r="N189" s="42" t="str">
        <v/>
      </c>
      <c r="O189" s="42" t="str">
        <v/>
      </c>
      <c r="P189" s="42" t="str">
        <v/>
      </c>
      <c r="Q189" s="42" t="str">
        <v/>
      </c>
      <c r="R189" s="42" t="str">
        <v/>
      </c>
      <c r="S189" s="42" t="str">
        <v/>
      </c>
      <c r="T189" s="42" t="str">
        <v/>
      </c>
      <c r="U189" s="42" t="str">
        <v/>
      </c>
      <c r="X189" s="46"/>
      <c r="Y189" s="46"/>
      <c r="Z189" s="46"/>
      <c r="AA189" s="42" t="s">
        <v>486</v>
      </c>
    </row>
    <row r="190" spans="4:49" s="42" customFormat="1" x14ac:dyDescent="0.2">
      <c r="D190" s="42">
        <f t="shared" si="19"/>
        <v>16</v>
      </c>
      <c r="E190" s="42" t="str">
        <f t="shared" si="18"/>
        <v>A16</v>
      </c>
      <c r="G190" s="42" t="str">
        <f t="array" ref="G190:U190" ca="1">IF(TRANSPOSE('A16'!K$214:K$228)="","",TRANSPOSE('A16'!K$214:K$228))</f>
        <v/>
      </c>
      <c r="H190" s="42" t="str">
        <v/>
      </c>
      <c r="I190" s="42" t="str">
        <v/>
      </c>
      <c r="J190" s="42" t="str">
        <v/>
      </c>
      <c r="K190" s="42" t="str">
        <f ca="1"/>
        <v/>
      </c>
      <c r="L190" s="42" t="str">
        <v/>
      </c>
      <c r="M190" s="42" t="str">
        <v/>
      </c>
      <c r="N190" s="42" t="str">
        <v/>
      </c>
      <c r="O190" s="42" t="str">
        <v/>
      </c>
      <c r="P190" s="42" t="str">
        <v/>
      </c>
      <c r="Q190" s="42" t="str">
        <v/>
      </c>
      <c r="R190" s="42" t="str">
        <v/>
      </c>
      <c r="S190" s="42" t="str">
        <v/>
      </c>
      <c r="T190" s="42" t="str">
        <v/>
      </c>
      <c r="U190" s="42" t="str">
        <v/>
      </c>
      <c r="X190" s="46"/>
      <c r="Y190" s="46"/>
      <c r="Z190" s="46"/>
      <c r="AA190" s="42" t="s">
        <v>486</v>
      </c>
    </row>
    <row r="191" spans="4:49" s="42" customFormat="1" x14ac:dyDescent="0.2">
      <c r="D191" s="42">
        <f t="shared" si="19"/>
        <v>16</v>
      </c>
      <c r="E191" s="42" t="str">
        <f t="shared" si="18"/>
        <v>A16</v>
      </c>
      <c r="G191" s="42" t="str">
        <f t="array" ref="G191:U191" ca="1">IF(TRANSPOSE('A16'!E$235:E$249)="","",TRANSPOSE('A16'!E$235:E$249))</f>
        <v/>
      </c>
      <c r="H191" s="42" t="str">
        <v/>
      </c>
      <c r="I191" s="42" t="str">
        <v/>
      </c>
      <c r="J191" s="42" t="str">
        <v/>
      </c>
      <c r="K191" s="42" t="str">
        <f ca="1"/>
        <v/>
      </c>
      <c r="L191" s="42" t="str">
        <v/>
      </c>
      <c r="M191" s="42" t="str">
        <v/>
      </c>
      <c r="N191" s="42" t="str">
        <v/>
      </c>
      <c r="O191" s="42" t="str">
        <v/>
      </c>
      <c r="P191" s="42" t="str">
        <v/>
      </c>
      <c r="Q191" s="42" t="str">
        <v/>
      </c>
      <c r="R191" s="42" t="str">
        <v/>
      </c>
      <c r="S191" s="42" t="str">
        <v/>
      </c>
      <c r="T191" s="42" t="str">
        <v/>
      </c>
      <c r="U191" s="42" t="str">
        <v/>
      </c>
      <c r="X191" s="46"/>
      <c r="Y191" s="46"/>
      <c r="Z191" s="46"/>
      <c r="AA191" s="42" t="s">
        <v>486</v>
      </c>
    </row>
    <row r="192" spans="4:49" s="42" customFormat="1" x14ac:dyDescent="0.2">
      <c r="D192" s="42">
        <f t="shared" si="19"/>
        <v>16</v>
      </c>
      <c r="E192" s="42" t="str">
        <f t="shared" si="18"/>
        <v>A16</v>
      </c>
      <c r="G192" s="42" t="str">
        <f t="array" ref="G192:U192" ca="1">IF(TRANSPOSE('A16'!H$235:H$249)="","",TRANSPOSE('A16'!H$235:H$249))</f>
        <v/>
      </c>
      <c r="H192" s="42" t="str">
        <v/>
      </c>
      <c r="I192" s="42" t="str">
        <v/>
      </c>
      <c r="J192" s="42" t="str">
        <v/>
      </c>
      <c r="K192" s="42" t="str">
        <f ca="1"/>
        <v/>
      </c>
      <c r="L192" s="42" t="str">
        <v/>
      </c>
      <c r="M192" s="42" t="str">
        <v/>
      </c>
      <c r="N192" s="42" t="str">
        <v/>
      </c>
      <c r="O192" s="42" t="str">
        <v/>
      </c>
      <c r="P192" s="42" t="str">
        <v/>
      </c>
      <c r="Q192" s="42" t="str">
        <v/>
      </c>
      <c r="R192" s="42" t="str">
        <v/>
      </c>
      <c r="S192" s="42" t="str">
        <v/>
      </c>
      <c r="T192" s="42" t="str">
        <v/>
      </c>
      <c r="U192" s="42" t="str">
        <v/>
      </c>
      <c r="X192" s="46"/>
      <c r="Y192" s="46"/>
      <c r="Z192" s="46"/>
      <c r="AA192" s="42" t="s">
        <v>486</v>
      </c>
    </row>
    <row r="193" spans="4:49" s="42" customFormat="1" x14ac:dyDescent="0.2">
      <c r="D193" s="42">
        <f t="shared" si="19"/>
        <v>16</v>
      </c>
      <c r="E193" s="42" t="str">
        <f t="shared" si="18"/>
        <v>A16</v>
      </c>
      <c r="G193" s="42" t="str">
        <f t="array" ref="G193:U193" ca="1">IF(TRANSPOSE('A16'!K$235:K$249)="","",TRANSPOSE('A16'!K$235:K$249))</f>
        <v/>
      </c>
      <c r="H193" s="42" t="str">
        <v/>
      </c>
      <c r="I193" s="42" t="str">
        <v/>
      </c>
      <c r="J193" s="42" t="str">
        <v/>
      </c>
      <c r="K193" s="42" t="str">
        <f ca="1"/>
        <v/>
      </c>
      <c r="L193" s="42" t="str">
        <v/>
      </c>
      <c r="M193" s="42" t="str">
        <v/>
      </c>
      <c r="N193" s="42" t="str">
        <v/>
      </c>
      <c r="O193" s="42" t="str">
        <v/>
      </c>
      <c r="P193" s="42" t="str">
        <v/>
      </c>
      <c r="Q193" s="42" t="str">
        <v/>
      </c>
      <c r="R193" s="42" t="str">
        <v/>
      </c>
      <c r="S193" s="42" t="str">
        <v/>
      </c>
      <c r="T193" s="42" t="str">
        <v/>
      </c>
      <c r="U193" s="42" t="str">
        <v/>
      </c>
      <c r="X193" s="46"/>
      <c r="Y193" s="46"/>
      <c r="Z193" s="46"/>
      <c r="AA193" s="42" t="s">
        <v>486</v>
      </c>
    </row>
    <row r="194" spans="4:49" s="42" customFormat="1" x14ac:dyDescent="0.2">
      <c r="D194" s="42">
        <f t="shared" si="19"/>
        <v>17</v>
      </c>
      <c r="E194" s="42" t="str">
        <f t="shared" si="18"/>
        <v>A17</v>
      </c>
      <c r="G194" s="42" t="str">
        <f t="array" ref="G194:U194" ca="1">IF(TRANSPOSE('A17'!E$172:E$186)="","",TRANSPOSE('A17'!E$172:E$186))</f>
        <v/>
      </c>
      <c r="H194" s="42" t="str">
        <v/>
      </c>
      <c r="I194" s="42" t="str">
        <v/>
      </c>
      <c r="J194" s="42" t="str">
        <v/>
      </c>
      <c r="K194" s="42" t="str">
        <f ca="1"/>
        <v/>
      </c>
      <c r="L194" s="42" t="str">
        <v/>
      </c>
      <c r="M194" s="42" t="str">
        <v/>
      </c>
      <c r="N194" s="42" t="str">
        <v/>
      </c>
      <c r="O194" s="42" t="str">
        <v/>
      </c>
      <c r="P194" s="42" t="str">
        <v/>
      </c>
      <c r="Q194" s="42" t="str">
        <v/>
      </c>
      <c r="R194" s="42" t="str">
        <v/>
      </c>
      <c r="S194" s="42" t="str">
        <v/>
      </c>
      <c r="T194" s="42" t="str">
        <v/>
      </c>
      <c r="U194" s="42" t="str">
        <v/>
      </c>
      <c r="V194" s="42" t="str">
        <f ca="1">IFERROR('A17'!$R$43,"")</f>
        <v/>
      </c>
      <c r="W194" s="42" t="str">
        <f ca="1">IFERROR('A17'!$R$254,"")</f>
        <v/>
      </c>
      <c r="X194" s="46" t="str">
        <f>IF('A17'!$H$73="","",'A17'!$H$73)</f>
        <v/>
      </c>
      <c r="Y194" s="46" t="str">
        <f>IF('A17'!$H$76="","",'A17'!$H$76)</f>
        <v/>
      </c>
      <c r="Z194" s="42" t="str">
        <f>IF('A17'!$B$9="","",'A17'!$B$9)</f>
        <v/>
      </c>
      <c r="AA194" s="42" t="s">
        <v>487</v>
      </c>
      <c r="AB194" s="42" t="str">
        <f t="array" ref="AB194:AW194">IF(TRANSPOSE('A17'!$K$80:$M$101)="","",TRANSPOSE('A17'!$K$80:$M$101))</f>
        <v/>
      </c>
      <c r="AC194" s="42" t="str">
        <v/>
      </c>
      <c r="AD194" s="42" t="str">
        <v/>
      </c>
      <c r="AE194" s="42" t="str">
        <v/>
      </c>
      <c r="AF194" s="42" t="str">
        <v/>
      </c>
      <c r="AG194" s="42" t="str">
        <v/>
      </c>
      <c r="AH194" s="42" t="str">
        <v/>
      </c>
      <c r="AI194" s="42" t="str">
        <v/>
      </c>
      <c r="AJ194" s="42" t="str">
        <v/>
      </c>
      <c r="AK194" s="42" t="str">
        <v/>
      </c>
      <c r="AL194" s="42" t="str">
        <v/>
      </c>
      <c r="AM194" s="42" t="str">
        <v/>
      </c>
      <c r="AN194" s="42" t="str">
        <v/>
      </c>
      <c r="AO194" s="42" t="str">
        <v/>
      </c>
      <c r="AP194" s="42" t="str">
        <v/>
      </c>
      <c r="AQ194" s="42" t="str">
        <v/>
      </c>
      <c r="AR194" s="42" t="str">
        <v/>
      </c>
      <c r="AS194" s="42" t="str">
        <v/>
      </c>
      <c r="AT194" s="42" t="str">
        <v/>
      </c>
      <c r="AU194" s="42" t="str">
        <v/>
      </c>
      <c r="AV194" s="42" t="str">
        <v/>
      </c>
      <c r="AW194" s="42" t="str">
        <v/>
      </c>
    </row>
    <row r="195" spans="4:49" s="42" customFormat="1" x14ac:dyDescent="0.2">
      <c r="D195" s="42">
        <f t="shared" si="19"/>
        <v>17</v>
      </c>
      <c r="E195" s="42" t="str">
        <f t="shared" ref="E195:E258" si="20">"A"&amp;D195</f>
        <v>A17</v>
      </c>
      <c r="G195" s="42" t="str">
        <f t="array" ref="G195:U195" ca="1">IF(TRANSPOSE('A17'!H$172:H$186)="","",TRANSPOSE('A17'!H$172:H$186))</f>
        <v/>
      </c>
      <c r="H195" s="42" t="str">
        <v/>
      </c>
      <c r="I195" s="42" t="str">
        <v/>
      </c>
      <c r="J195" s="42" t="str">
        <v/>
      </c>
      <c r="K195" s="42" t="str">
        <f ca="1"/>
        <v/>
      </c>
      <c r="L195" s="42" t="str">
        <v/>
      </c>
      <c r="M195" s="42" t="str">
        <v/>
      </c>
      <c r="N195" s="42" t="str">
        <v/>
      </c>
      <c r="O195" s="42" t="str">
        <v/>
      </c>
      <c r="P195" s="42" t="str">
        <v/>
      </c>
      <c r="Q195" s="42" t="str">
        <v/>
      </c>
      <c r="R195" s="42" t="str">
        <v/>
      </c>
      <c r="S195" s="42" t="str">
        <v/>
      </c>
      <c r="T195" s="42" t="str">
        <v/>
      </c>
      <c r="U195" s="42" t="str">
        <v/>
      </c>
      <c r="X195" s="46"/>
      <c r="Y195" s="46"/>
      <c r="Z195" s="46"/>
      <c r="AA195" s="42" t="s">
        <v>487</v>
      </c>
    </row>
    <row r="196" spans="4:49" s="42" customFormat="1" x14ac:dyDescent="0.2">
      <c r="D196" s="42">
        <f t="shared" si="19"/>
        <v>17</v>
      </c>
      <c r="E196" s="42" t="str">
        <f t="shared" si="20"/>
        <v>A17</v>
      </c>
      <c r="G196" s="42" t="str">
        <f t="array" ref="G196:U196" ca="1">IF(TRANSPOSE('A17'!K$172:K$186)="","",TRANSPOSE('A17'!K$172:K$186))</f>
        <v/>
      </c>
      <c r="H196" s="42" t="str">
        <v/>
      </c>
      <c r="I196" s="42" t="str">
        <v/>
      </c>
      <c r="J196" s="42" t="str">
        <v/>
      </c>
      <c r="K196" s="42" t="str">
        <f ca="1"/>
        <v/>
      </c>
      <c r="L196" s="42" t="str">
        <v/>
      </c>
      <c r="M196" s="42" t="str">
        <v/>
      </c>
      <c r="N196" s="42" t="str">
        <v/>
      </c>
      <c r="O196" s="42" t="str">
        <v/>
      </c>
      <c r="P196" s="42" t="str">
        <v/>
      </c>
      <c r="Q196" s="42" t="str">
        <v/>
      </c>
      <c r="R196" s="42" t="str">
        <v/>
      </c>
      <c r="S196" s="42" t="str">
        <v/>
      </c>
      <c r="T196" s="42" t="str">
        <v/>
      </c>
      <c r="U196" s="42" t="str">
        <v/>
      </c>
      <c r="X196" s="46"/>
      <c r="Y196" s="46"/>
      <c r="Z196" s="46"/>
      <c r="AA196" s="42" t="s">
        <v>487</v>
      </c>
    </row>
    <row r="197" spans="4:49" s="42" customFormat="1" x14ac:dyDescent="0.2">
      <c r="D197" s="42">
        <f t="shared" si="19"/>
        <v>17</v>
      </c>
      <c r="E197" s="42" t="str">
        <f t="shared" si="20"/>
        <v>A17</v>
      </c>
      <c r="G197" s="42" t="str">
        <f t="array" ref="G197:U197" ca="1">IF(TRANSPOSE('A17'!E$193:E$207)="","",TRANSPOSE('A17'!E$193:E$207))</f>
        <v/>
      </c>
      <c r="H197" s="42" t="str">
        <v/>
      </c>
      <c r="I197" s="42" t="str">
        <v/>
      </c>
      <c r="J197" s="42" t="str">
        <v/>
      </c>
      <c r="K197" s="42" t="str">
        <f ca="1"/>
        <v/>
      </c>
      <c r="L197" s="42" t="str">
        <v/>
      </c>
      <c r="M197" s="42" t="str">
        <v/>
      </c>
      <c r="N197" s="42" t="str">
        <v/>
      </c>
      <c r="O197" s="42" t="str">
        <v/>
      </c>
      <c r="P197" s="42" t="str">
        <v/>
      </c>
      <c r="Q197" s="42" t="str">
        <v/>
      </c>
      <c r="R197" s="42" t="str">
        <v/>
      </c>
      <c r="S197" s="42" t="str">
        <v/>
      </c>
      <c r="T197" s="42" t="str">
        <v/>
      </c>
      <c r="U197" s="42" t="str">
        <v/>
      </c>
      <c r="X197" s="46"/>
      <c r="Y197" s="46"/>
      <c r="Z197" s="46"/>
      <c r="AA197" s="42" t="s">
        <v>487</v>
      </c>
    </row>
    <row r="198" spans="4:49" s="42" customFormat="1" x14ac:dyDescent="0.2">
      <c r="D198" s="42">
        <f t="shared" si="19"/>
        <v>17</v>
      </c>
      <c r="E198" s="42" t="str">
        <f t="shared" si="20"/>
        <v>A17</v>
      </c>
      <c r="G198" s="42" t="str">
        <f t="array" ref="G198:U198" ca="1">IF(TRANSPOSE('A17'!H$193:H$207)="","",TRANSPOSE('A17'!H$193:H$207))</f>
        <v/>
      </c>
      <c r="H198" s="42" t="str">
        <v/>
      </c>
      <c r="I198" s="42" t="str">
        <v/>
      </c>
      <c r="J198" s="42" t="str">
        <v/>
      </c>
      <c r="K198" s="42" t="str">
        <f ca="1"/>
        <v/>
      </c>
      <c r="L198" s="42" t="str">
        <v/>
      </c>
      <c r="M198" s="42" t="str">
        <v/>
      </c>
      <c r="N198" s="42" t="str">
        <v/>
      </c>
      <c r="O198" s="42" t="str">
        <v/>
      </c>
      <c r="P198" s="42" t="str">
        <v/>
      </c>
      <c r="Q198" s="42" t="str">
        <v/>
      </c>
      <c r="R198" s="42" t="str">
        <v/>
      </c>
      <c r="S198" s="42" t="str">
        <v/>
      </c>
      <c r="T198" s="42" t="str">
        <v/>
      </c>
      <c r="U198" s="42" t="str">
        <v/>
      </c>
      <c r="X198" s="46"/>
      <c r="Y198" s="46"/>
      <c r="Z198" s="46"/>
      <c r="AA198" s="42" t="s">
        <v>487</v>
      </c>
    </row>
    <row r="199" spans="4:49" s="42" customFormat="1" x14ac:dyDescent="0.2">
      <c r="D199" s="42">
        <f t="shared" si="19"/>
        <v>17</v>
      </c>
      <c r="E199" s="42" t="str">
        <f t="shared" si="20"/>
        <v>A17</v>
      </c>
      <c r="G199" s="42" t="str">
        <f t="array" ref="G199:U199" ca="1">IF(TRANSPOSE('A17'!K$193:K$207)="","",TRANSPOSE('A17'!K$193:K$207))</f>
        <v/>
      </c>
      <c r="H199" s="42" t="str">
        <v/>
      </c>
      <c r="I199" s="42" t="str">
        <v/>
      </c>
      <c r="J199" s="42" t="str">
        <v/>
      </c>
      <c r="K199" s="42" t="str">
        <f ca="1"/>
        <v/>
      </c>
      <c r="L199" s="42" t="str">
        <v/>
      </c>
      <c r="M199" s="42" t="str">
        <v/>
      </c>
      <c r="N199" s="42" t="str">
        <v/>
      </c>
      <c r="O199" s="42" t="str">
        <v/>
      </c>
      <c r="P199" s="42" t="str">
        <v/>
      </c>
      <c r="Q199" s="42" t="str">
        <v/>
      </c>
      <c r="R199" s="42" t="str">
        <v/>
      </c>
      <c r="S199" s="42" t="str">
        <v/>
      </c>
      <c r="T199" s="42" t="str">
        <v/>
      </c>
      <c r="U199" s="42" t="str">
        <v/>
      </c>
      <c r="X199" s="46"/>
      <c r="Y199" s="46"/>
      <c r="Z199" s="46"/>
      <c r="AA199" s="42" t="s">
        <v>487</v>
      </c>
    </row>
    <row r="200" spans="4:49" s="42" customFormat="1" x14ac:dyDescent="0.2">
      <c r="D200" s="42">
        <f t="shared" si="19"/>
        <v>17</v>
      </c>
      <c r="E200" s="42" t="str">
        <f t="shared" si="20"/>
        <v>A17</v>
      </c>
      <c r="G200" s="42" t="str">
        <f t="array" ref="G200:U200" ca="1">IF(TRANSPOSE('A17'!E$214:E$228)="","",TRANSPOSE('A17'!E$214:E$228))</f>
        <v/>
      </c>
      <c r="H200" s="42" t="str">
        <v/>
      </c>
      <c r="I200" s="42" t="str">
        <v/>
      </c>
      <c r="J200" s="42" t="str">
        <v/>
      </c>
      <c r="K200" s="42" t="str">
        <f ca="1"/>
        <v/>
      </c>
      <c r="L200" s="42" t="str">
        <v/>
      </c>
      <c r="M200" s="42" t="str">
        <v/>
      </c>
      <c r="N200" s="42" t="str">
        <v/>
      </c>
      <c r="O200" s="42" t="str">
        <v/>
      </c>
      <c r="P200" s="42" t="str">
        <v/>
      </c>
      <c r="Q200" s="42" t="str">
        <v/>
      </c>
      <c r="R200" s="42" t="str">
        <v/>
      </c>
      <c r="S200" s="42" t="str">
        <v/>
      </c>
      <c r="T200" s="42" t="str">
        <v/>
      </c>
      <c r="U200" s="42" t="str">
        <v/>
      </c>
      <c r="X200" s="46"/>
      <c r="Y200" s="46"/>
      <c r="Z200" s="46"/>
      <c r="AA200" s="42" t="s">
        <v>487</v>
      </c>
    </row>
    <row r="201" spans="4:49" s="42" customFormat="1" x14ac:dyDescent="0.2">
      <c r="D201" s="42">
        <f t="shared" si="19"/>
        <v>17</v>
      </c>
      <c r="E201" s="42" t="str">
        <f t="shared" si="20"/>
        <v>A17</v>
      </c>
      <c r="G201" s="42" t="str">
        <f t="array" ref="G201:U201" ca="1">IF(TRANSPOSE('A17'!H$214:H$228)="","",TRANSPOSE('A17'!H$214:H$228))</f>
        <v/>
      </c>
      <c r="H201" s="42" t="str">
        <v/>
      </c>
      <c r="I201" s="42" t="str">
        <v/>
      </c>
      <c r="J201" s="42" t="str">
        <v/>
      </c>
      <c r="K201" s="42" t="str">
        <f ca="1"/>
        <v/>
      </c>
      <c r="L201" s="42" t="str">
        <v/>
      </c>
      <c r="M201" s="42" t="str">
        <v/>
      </c>
      <c r="N201" s="42" t="str">
        <v/>
      </c>
      <c r="O201" s="42" t="str">
        <v/>
      </c>
      <c r="P201" s="42" t="str">
        <v/>
      </c>
      <c r="Q201" s="42" t="str">
        <v/>
      </c>
      <c r="R201" s="42" t="str">
        <v/>
      </c>
      <c r="S201" s="42" t="str">
        <v/>
      </c>
      <c r="T201" s="42" t="str">
        <v/>
      </c>
      <c r="U201" s="42" t="str">
        <v/>
      </c>
      <c r="X201" s="46"/>
      <c r="Y201" s="46"/>
      <c r="Z201" s="46"/>
      <c r="AA201" s="42" t="s">
        <v>487</v>
      </c>
    </row>
    <row r="202" spans="4:49" s="42" customFormat="1" x14ac:dyDescent="0.2">
      <c r="D202" s="42">
        <f t="shared" si="19"/>
        <v>17</v>
      </c>
      <c r="E202" s="42" t="str">
        <f t="shared" si="20"/>
        <v>A17</v>
      </c>
      <c r="G202" s="42" t="str">
        <f t="array" ref="G202:U202" ca="1">IF(TRANSPOSE('A17'!K$214:K$228)="","",TRANSPOSE('A17'!K$214:K$228))</f>
        <v/>
      </c>
      <c r="H202" s="42" t="str">
        <v/>
      </c>
      <c r="I202" s="42" t="str">
        <v/>
      </c>
      <c r="J202" s="42" t="str">
        <v/>
      </c>
      <c r="K202" s="42" t="str">
        <f ca="1"/>
        <v/>
      </c>
      <c r="L202" s="42" t="str">
        <v/>
      </c>
      <c r="M202" s="42" t="str">
        <v/>
      </c>
      <c r="N202" s="42" t="str">
        <v/>
      </c>
      <c r="O202" s="42" t="str">
        <v/>
      </c>
      <c r="P202" s="42" t="str">
        <v/>
      </c>
      <c r="Q202" s="42" t="str">
        <v/>
      </c>
      <c r="R202" s="42" t="str">
        <v/>
      </c>
      <c r="S202" s="42" t="str">
        <v/>
      </c>
      <c r="T202" s="42" t="str">
        <v/>
      </c>
      <c r="U202" s="42" t="str">
        <v/>
      </c>
      <c r="X202" s="46"/>
      <c r="Y202" s="46"/>
      <c r="Z202" s="46"/>
      <c r="AA202" s="42" t="s">
        <v>487</v>
      </c>
    </row>
    <row r="203" spans="4:49" s="42" customFormat="1" x14ac:dyDescent="0.2">
      <c r="D203" s="42">
        <f t="shared" si="19"/>
        <v>17</v>
      </c>
      <c r="E203" s="42" t="str">
        <f t="shared" si="20"/>
        <v>A17</v>
      </c>
      <c r="G203" s="42" t="str">
        <f t="array" ref="G203:U203" ca="1">IF(TRANSPOSE('A17'!E$235:E$249)="","",TRANSPOSE('A17'!E$235:E$249))</f>
        <v/>
      </c>
      <c r="H203" s="42" t="str">
        <v/>
      </c>
      <c r="I203" s="42" t="str">
        <v/>
      </c>
      <c r="J203" s="42" t="str">
        <v/>
      </c>
      <c r="K203" s="42" t="str">
        <f ca="1"/>
        <v/>
      </c>
      <c r="L203" s="42" t="str">
        <v/>
      </c>
      <c r="M203" s="42" t="str">
        <v/>
      </c>
      <c r="N203" s="42" t="str">
        <v/>
      </c>
      <c r="O203" s="42" t="str">
        <v/>
      </c>
      <c r="P203" s="42" t="str">
        <v/>
      </c>
      <c r="Q203" s="42" t="str">
        <v/>
      </c>
      <c r="R203" s="42" t="str">
        <v/>
      </c>
      <c r="S203" s="42" t="str">
        <v/>
      </c>
      <c r="T203" s="42" t="str">
        <v/>
      </c>
      <c r="U203" s="42" t="str">
        <v/>
      </c>
      <c r="X203" s="46"/>
      <c r="Y203" s="46"/>
      <c r="Z203" s="46"/>
      <c r="AA203" s="42" t="s">
        <v>487</v>
      </c>
    </row>
    <row r="204" spans="4:49" s="42" customFormat="1" x14ac:dyDescent="0.2">
      <c r="D204" s="42">
        <f t="shared" si="19"/>
        <v>17</v>
      </c>
      <c r="E204" s="42" t="str">
        <f t="shared" si="20"/>
        <v>A17</v>
      </c>
      <c r="G204" s="42" t="str">
        <f t="array" ref="G204:U204" ca="1">IF(TRANSPOSE('A17'!H$235:H$249)="","",TRANSPOSE('A17'!H$235:H$249))</f>
        <v/>
      </c>
      <c r="H204" s="42" t="str">
        <v/>
      </c>
      <c r="I204" s="42" t="str">
        <v/>
      </c>
      <c r="J204" s="42" t="str">
        <v/>
      </c>
      <c r="K204" s="42" t="str">
        <f ca="1"/>
        <v/>
      </c>
      <c r="L204" s="42" t="str">
        <v/>
      </c>
      <c r="M204" s="42" t="str">
        <v/>
      </c>
      <c r="N204" s="42" t="str">
        <v/>
      </c>
      <c r="O204" s="42" t="str">
        <v/>
      </c>
      <c r="P204" s="42" t="str">
        <v/>
      </c>
      <c r="Q204" s="42" t="str">
        <v/>
      </c>
      <c r="R204" s="42" t="str">
        <v/>
      </c>
      <c r="S204" s="42" t="str">
        <v/>
      </c>
      <c r="T204" s="42" t="str">
        <v/>
      </c>
      <c r="U204" s="42" t="str">
        <v/>
      </c>
      <c r="X204" s="46"/>
      <c r="Y204" s="46"/>
      <c r="Z204" s="46"/>
      <c r="AA204" s="42" t="s">
        <v>487</v>
      </c>
    </row>
    <row r="205" spans="4:49" s="42" customFormat="1" x14ac:dyDescent="0.2">
      <c r="D205" s="42">
        <f t="shared" si="19"/>
        <v>17</v>
      </c>
      <c r="E205" s="42" t="str">
        <f t="shared" si="20"/>
        <v>A17</v>
      </c>
      <c r="G205" s="42" t="str">
        <f t="array" ref="G205:U205" ca="1">IF(TRANSPOSE('A17'!K$235:K$249)="","",TRANSPOSE('A17'!K$235:K$249))</f>
        <v/>
      </c>
      <c r="H205" s="42" t="str">
        <v/>
      </c>
      <c r="I205" s="42" t="str">
        <v/>
      </c>
      <c r="J205" s="42" t="str">
        <v/>
      </c>
      <c r="K205" s="42" t="str">
        <f ca="1"/>
        <v/>
      </c>
      <c r="L205" s="42" t="str">
        <v/>
      </c>
      <c r="M205" s="42" t="str">
        <v/>
      </c>
      <c r="N205" s="42" t="str">
        <v/>
      </c>
      <c r="O205" s="42" t="str">
        <v/>
      </c>
      <c r="P205" s="42" t="str">
        <v/>
      </c>
      <c r="Q205" s="42" t="str">
        <v/>
      </c>
      <c r="R205" s="42" t="str">
        <v/>
      </c>
      <c r="S205" s="42" t="str">
        <v/>
      </c>
      <c r="T205" s="42" t="str">
        <v/>
      </c>
      <c r="U205" s="42" t="str">
        <v/>
      </c>
      <c r="X205" s="46"/>
      <c r="Y205" s="46"/>
      <c r="Z205" s="46"/>
      <c r="AA205" s="42" t="s">
        <v>487</v>
      </c>
    </row>
    <row r="206" spans="4:49" s="42" customFormat="1" x14ac:dyDescent="0.2">
      <c r="D206" s="42">
        <f t="shared" si="19"/>
        <v>18</v>
      </c>
      <c r="E206" s="42" t="str">
        <f t="shared" si="20"/>
        <v>A18</v>
      </c>
      <c r="G206" s="42" t="str">
        <f t="array" ref="G206:U206" ca="1">IF(TRANSPOSE('A18'!E$172:E$186)="","",TRANSPOSE('A18'!E$172:E$186))</f>
        <v/>
      </c>
      <c r="H206" s="42" t="str">
        <v/>
      </c>
      <c r="I206" s="42" t="str">
        <v/>
      </c>
      <c r="J206" s="42" t="str">
        <v/>
      </c>
      <c r="K206" s="42" t="str">
        <f ca="1"/>
        <v/>
      </c>
      <c r="L206" s="42" t="str">
        <v/>
      </c>
      <c r="M206" s="42" t="str">
        <v/>
      </c>
      <c r="N206" s="42" t="str">
        <v/>
      </c>
      <c r="O206" s="42" t="str">
        <v/>
      </c>
      <c r="P206" s="42" t="str">
        <v/>
      </c>
      <c r="Q206" s="42" t="str">
        <v/>
      </c>
      <c r="R206" s="42" t="str">
        <v/>
      </c>
      <c r="S206" s="42" t="str">
        <v/>
      </c>
      <c r="T206" s="42" t="str">
        <v/>
      </c>
      <c r="U206" s="42" t="str">
        <v/>
      </c>
      <c r="V206" s="42" t="str">
        <f ca="1">IFERROR('A18'!$R$43,"")</f>
        <v/>
      </c>
      <c r="W206" s="42" t="str">
        <f ca="1">IFERROR('A18'!$R$254,"")</f>
        <v/>
      </c>
      <c r="X206" s="46" t="str">
        <f>IF('A18'!$H$73="","",'A18'!$H$73)</f>
        <v/>
      </c>
      <c r="Y206" s="46" t="str">
        <f>IF('A18'!$H$76="","",'A18'!$H$76)</f>
        <v/>
      </c>
      <c r="Z206" s="42" t="str">
        <f>IF('A18'!$B$9="","",'A18'!$B$9)</f>
        <v/>
      </c>
      <c r="AA206" s="42" t="s">
        <v>488</v>
      </c>
      <c r="AB206" s="42" t="str">
        <f t="array" ref="AB206:AW206">IF(TRANSPOSE('A18'!$K$80:$M$101)="","",TRANSPOSE('A18'!$K$80:$M$101))</f>
        <v/>
      </c>
      <c r="AC206" s="42" t="str">
        <v/>
      </c>
      <c r="AD206" s="42" t="str">
        <v/>
      </c>
      <c r="AE206" s="42" t="str">
        <v/>
      </c>
      <c r="AF206" s="42" t="str">
        <v/>
      </c>
      <c r="AG206" s="42" t="str">
        <v/>
      </c>
      <c r="AH206" s="42" t="str">
        <v/>
      </c>
      <c r="AI206" s="42" t="str">
        <v/>
      </c>
      <c r="AJ206" s="42" t="str">
        <v/>
      </c>
      <c r="AK206" s="42" t="str">
        <v/>
      </c>
      <c r="AL206" s="42" t="str">
        <v/>
      </c>
      <c r="AM206" s="42" t="str">
        <v/>
      </c>
      <c r="AN206" s="42" t="str">
        <v/>
      </c>
      <c r="AO206" s="42" t="str">
        <v/>
      </c>
      <c r="AP206" s="42" t="str">
        <v/>
      </c>
      <c r="AQ206" s="42" t="str">
        <v/>
      </c>
      <c r="AR206" s="42" t="str">
        <v/>
      </c>
      <c r="AS206" s="42" t="str">
        <v/>
      </c>
      <c r="AT206" s="42" t="str">
        <v/>
      </c>
      <c r="AU206" s="42" t="str">
        <v/>
      </c>
      <c r="AV206" s="42" t="str">
        <v/>
      </c>
      <c r="AW206" s="42" t="str">
        <v/>
      </c>
    </row>
    <row r="207" spans="4:49" s="42" customFormat="1" x14ac:dyDescent="0.2">
      <c r="D207" s="42">
        <f t="shared" ref="D207:D270" si="21">D195+1</f>
        <v>18</v>
      </c>
      <c r="E207" s="42" t="str">
        <f t="shared" si="20"/>
        <v>A18</v>
      </c>
      <c r="G207" s="42" t="str">
        <f t="array" ref="G207:U207" ca="1">IF(TRANSPOSE('A18'!H$172:H$186)="","",TRANSPOSE('A18'!H$172:H$186))</f>
        <v/>
      </c>
      <c r="H207" s="42" t="str">
        <v/>
      </c>
      <c r="I207" s="42" t="str">
        <v/>
      </c>
      <c r="J207" s="42" t="str">
        <v/>
      </c>
      <c r="K207" s="42" t="str">
        <f ca="1"/>
        <v/>
      </c>
      <c r="L207" s="42" t="str">
        <v/>
      </c>
      <c r="M207" s="42" t="str">
        <v/>
      </c>
      <c r="N207" s="42" t="str">
        <v/>
      </c>
      <c r="O207" s="42" t="str">
        <v/>
      </c>
      <c r="P207" s="42" t="str">
        <v/>
      </c>
      <c r="Q207" s="42" t="str">
        <v/>
      </c>
      <c r="R207" s="42" t="str">
        <v/>
      </c>
      <c r="S207" s="42" t="str">
        <v/>
      </c>
      <c r="T207" s="42" t="str">
        <v/>
      </c>
      <c r="U207" s="42" t="str">
        <v/>
      </c>
      <c r="X207" s="46"/>
      <c r="Y207" s="46"/>
      <c r="Z207" s="46"/>
      <c r="AA207" s="42" t="s">
        <v>488</v>
      </c>
    </row>
    <row r="208" spans="4:49" s="42" customFormat="1" x14ac:dyDescent="0.2">
      <c r="D208" s="42">
        <f t="shared" si="21"/>
        <v>18</v>
      </c>
      <c r="E208" s="42" t="str">
        <f t="shared" si="20"/>
        <v>A18</v>
      </c>
      <c r="G208" s="42" t="str">
        <f t="array" ref="G208:U208" ca="1">IF(TRANSPOSE('A18'!K$172:K$186)="","",TRANSPOSE('A18'!K$172:K$186))</f>
        <v/>
      </c>
      <c r="H208" s="42" t="str">
        <v/>
      </c>
      <c r="I208" s="42" t="str">
        <v/>
      </c>
      <c r="J208" s="42" t="str">
        <v/>
      </c>
      <c r="K208" s="42" t="str">
        <f ca="1"/>
        <v/>
      </c>
      <c r="L208" s="42" t="str">
        <v/>
      </c>
      <c r="M208" s="42" t="str">
        <v/>
      </c>
      <c r="N208" s="42" t="str">
        <v/>
      </c>
      <c r="O208" s="42" t="str">
        <v/>
      </c>
      <c r="P208" s="42" t="str">
        <v/>
      </c>
      <c r="Q208" s="42" t="str">
        <v/>
      </c>
      <c r="R208" s="42" t="str">
        <v/>
      </c>
      <c r="S208" s="42" t="str">
        <v/>
      </c>
      <c r="T208" s="42" t="str">
        <v/>
      </c>
      <c r="U208" s="42" t="str">
        <v/>
      </c>
      <c r="X208" s="46"/>
      <c r="Y208" s="46"/>
      <c r="Z208" s="46"/>
      <c r="AA208" s="42" t="s">
        <v>488</v>
      </c>
    </row>
    <row r="209" spans="4:49" s="42" customFormat="1" x14ac:dyDescent="0.2">
      <c r="D209" s="42">
        <f t="shared" si="21"/>
        <v>18</v>
      </c>
      <c r="E209" s="42" t="str">
        <f t="shared" si="20"/>
        <v>A18</v>
      </c>
      <c r="G209" s="42" t="str">
        <f t="array" ref="G209:U209" ca="1">IF(TRANSPOSE('A18'!E$193:E$207)="","",TRANSPOSE('A18'!E$193:E$207))</f>
        <v/>
      </c>
      <c r="H209" s="42" t="str">
        <v/>
      </c>
      <c r="I209" s="42" t="str">
        <v/>
      </c>
      <c r="J209" s="42" t="str">
        <v/>
      </c>
      <c r="K209" s="42" t="str">
        <f ca="1"/>
        <v/>
      </c>
      <c r="L209" s="42" t="str">
        <v/>
      </c>
      <c r="M209" s="42" t="str">
        <v/>
      </c>
      <c r="N209" s="42" t="str">
        <v/>
      </c>
      <c r="O209" s="42" t="str">
        <v/>
      </c>
      <c r="P209" s="42" t="str">
        <v/>
      </c>
      <c r="Q209" s="42" t="str">
        <v/>
      </c>
      <c r="R209" s="42" t="str">
        <v/>
      </c>
      <c r="S209" s="42" t="str">
        <v/>
      </c>
      <c r="T209" s="42" t="str">
        <v/>
      </c>
      <c r="U209" s="42" t="str">
        <v/>
      </c>
      <c r="X209" s="46"/>
      <c r="Y209" s="46"/>
      <c r="Z209" s="46"/>
      <c r="AA209" s="42" t="s">
        <v>488</v>
      </c>
    </row>
    <row r="210" spans="4:49" s="42" customFormat="1" x14ac:dyDescent="0.2">
      <c r="D210" s="42">
        <f t="shared" si="21"/>
        <v>18</v>
      </c>
      <c r="E210" s="42" t="str">
        <f t="shared" si="20"/>
        <v>A18</v>
      </c>
      <c r="G210" s="42" t="str">
        <f t="array" ref="G210:U210" ca="1">IF(TRANSPOSE('A18'!H$193:H$207)="","",TRANSPOSE('A18'!H$193:H$207))</f>
        <v/>
      </c>
      <c r="H210" s="42" t="str">
        <v/>
      </c>
      <c r="I210" s="42" t="str">
        <v/>
      </c>
      <c r="J210" s="42" t="str">
        <v/>
      </c>
      <c r="K210" s="42" t="str">
        <f ca="1"/>
        <v/>
      </c>
      <c r="L210" s="42" t="str">
        <v/>
      </c>
      <c r="M210" s="42" t="str">
        <v/>
      </c>
      <c r="N210" s="42" t="str">
        <v/>
      </c>
      <c r="O210" s="42" t="str">
        <v/>
      </c>
      <c r="P210" s="42" t="str">
        <v/>
      </c>
      <c r="Q210" s="42" t="str">
        <v/>
      </c>
      <c r="R210" s="42" t="str">
        <v/>
      </c>
      <c r="S210" s="42" t="str">
        <v/>
      </c>
      <c r="T210" s="42" t="str">
        <v/>
      </c>
      <c r="U210" s="42" t="str">
        <v/>
      </c>
      <c r="X210" s="46"/>
      <c r="Y210" s="46"/>
      <c r="Z210" s="46"/>
      <c r="AA210" s="42" t="s">
        <v>488</v>
      </c>
    </row>
    <row r="211" spans="4:49" s="42" customFormat="1" x14ac:dyDescent="0.2">
      <c r="D211" s="42">
        <f t="shared" si="21"/>
        <v>18</v>
      </c>
      <c r="E211" s="42" t="str">
        <f t="shared" si="20"/>
        <v>A18</v>
      </c>
      <c r="G211" s="42" t="str">
        <f t="array" ref="G211:U211" ca="1">IF(TRANSPOSE('A18'!K$193:K$207)="","",TRANSPOSE('A18'!K$193:K$207))</f>
        <v/>
      </c>
      <c r="H211" s="42" t="str">
        <v/>
      </c>
      <c r="I211" s="42" t="str">
        <v/>
      </c>
      <c r="J211" s="42" t="str">
        <v/>
      </c>
      <c r="K211" s="42" t="str">
        <f ca="1"/>
        <v/>
      </c>
      <c r="L211" s="42" t="str">
        <v/>
      </c>
      <c r="M211" s="42" t="str">
        <v/>
      </c>
      <c r="N211" s="42" t="str">
        <v/>
      </c>
      <c r="O211" s="42" t="str">
        <v/>
      </c>
      <c r="P211" s="42" t="str">
        <v/>
      </c>
      <c r="Q211" s="42" t="str">
        <v/>
      </c>
      <c r="R211" s="42" t="str">
        <v/>
      </c>
      <c r="S211" s="42" t="str">
        <v/>
      </c>
      <c r="T211" s="42" t="str">
        <v/>
      </c>
      <c r="U211" s="42" t="str">
        <v/>
      </c>
      <c r="X211" s="46"/>
      <c r="Y211" s="46"/>
      <c r="Z211" s="46"/>
      <c r="AA211" s="42" t="s">
        <v>488</v>
      </c>
    </row>
    <row r="212" spans="4:49" s="42" customFormat="1" x14ac:dyDescent="0.2">
      <c r="D212" s="42">
        <f t="shared" si="21"/>
        <v>18</v>
      </c>
      <c r="E212" s="42" t="str">
        <f t="shared" si="20"/>
        <v>A18</v>
      </c>
      <c r="G212" s="42" t="str">
        <f t="array" ref="G212:U212" ca="1">IF(TRANSPOSE('A18'!E$214:E$228)="","",TRANSPOSE('A18'!E$214:E$228))</f>
        <v/>
      </c>
      <c r="H212" s="42" t="str">
        <v/>
      </c>
      <c r="I212" s="42" t="str">
        <v/>
      </c>
      <c r="J212" s="42" t="str">
        <v/>
      </c>
      <c r="K212" s="42" t="str">
        <f ca="1"/>
        <v/>
      </c>
      <c r="L212" s="42" t="str">
        <v/>
      </c>
      <c r="M212" s="42" t="str">
        <v/>
      </c>
      <c r="N212" s="42" t="str">
        <v/>
      </c>
      <c r="O212" s="42" t="str">
        <v/>
      </c>
      <c r="P212" s="42" t="str">
        <v/>
      </c>
      <c r="Q212" s="42" t="str">
        <v/>
      </c>
      <c r="R212" s="42" t="str">
        <v/>
      </c>
      <c r="S212" s="42" t="str">
        <v/>
      </c>
      <c r="T212" s="42" t="str">
        <v/>
      </c>
      <c r="U212" s="42" t="str">
        <v/>
      </c>
      <c r="X212" s="46"/>
      <c r="Y212" s="46"/>
      <c r="Z212" s="46"/>
      <c r="AA212" s="42" t="s">
        <v>488</v>
      </c>
    </row>
    <row r="213" spans="4:49" s="42" customFormat="1" x14ac:dyDescent="0.2">
      <c r="D213" s="42">
        <f t="shared" si="21"/>
        <v>18</v>
      </c>
      <c r="E213" s="42" t="str">
        <f t="shared" si="20"/>
        <v>A18</v>
      </c>
      <c r="G213" s="42" t="str">
        <f t="array" ref="G213:U213" ca="1">IF(TRANSPOSE('A18'!H$214:H$228)="","",TRANSPOSE('A18'!H$214:H$228))</f>
        <v/>
      </c>
      <c r="H213" s="42" t="str">
        <v/>
      </c>
      <c r="I213" s="42" t="str">
        <v/>
      </c>
      <c r="J213" s="42" t="str">
        <v/>
      </c>
      <c r="K213" s="42" t="str">
        <f ca="1"/>
        <v/>
      </c>
      <c r="L213" s="42" t="str">
        <v/>
      </c>
      <c r="M213" s="42" t="str">
        <v/>
      </c>
      <c r="N213" s="42" t="str">
        <v/>
      </c>
      <c r="O213" s="42" t="str">
        <v/>
      </c>
      <c r="P213" s="42" t="str">
        <v/>
      </c>
      <c r="Q213" s="42" t="str">
        <v/>
      </c>
      <c r="R213" s="42" t="str">
        <v/>
      </c>
      <c r="S213" s="42" t="str">
        <v/>
      </c>
      <c r="T213" s="42" t="str">
        <v/>
      </c>
      <c r="U213" s="42" t="str">
        <v/>
      </c>
      <c r="X213" s="46"/>
      <c r="Y213" s="46"/>
      <c r="Z213" s="46"/>
      <c r="AA213" s="42" t="s">
        <v>488</v>
      </c>
    </row>
    <row r="214" spans="4:49" s="42" customFormat="1" x14ac:dyDescent="0.2">
      <c r="D214" s="42">
        <f t="shared" si="21"/>
        <v>18</v>
      </c>
      <c r="E214" s="42" t="str">
        <f t="shared" si="20"/>
        <v>A18</v>
      </c>
      <c r="G214" s="42" t="str">
        <f t="array" ref="G214:U214" ca="1">IF(TRANSPOSE('A18'!K$214:K$228)="","",TRANSPOSE('A18'!K$214:K$228))</f>
        <v/>
      </c>
      <c r="H214" s="42" t="str">
        <v/>
      </c>
      <c r="I214" s="42" t="str">
        <v/>
      </c>
      <c r="J214" s="42" t="str">
        <v/>
      </c>
      <c r="K214" s="42" t="str">
        <f ca="1"/>
        <v/>
      </c>
      <c r="L214" s="42" t="str">
        <v/>
      </c>
      <c r="M214" s="42" t="str">
        <v/>
      </c>
      <c r="N214" s="42" t="str">
        <v/>
      </c>
      <c r="O214" s="42" t="str">
        <v/>
      </c>
      <c r="P214" s="42" t="str">
        <v/>
      </c>
      <c r="Q214" s="42" t="str">
        <v/>
      </c>
      <c r="R214" s="42" t="str">
        <v/>
      </c>
      <c r="S214" s="42" t="str">
        <v/>
      </c>
      <c r="T214" s="42" t="str">
        <v/>
      </c>
      <c r="U214" s="42" t="str">
        <v/>
      </c>
      <c r="X214" s="46"/>
      <c r="Y214" s="46"/>
      <c r="Z214" s="46"/>
      <c r="AA214" s="42" t="s">
        <v>488</v>
      </c>
    </row>
    <row r="215" spans="4:49" s="42" customFormat="1" x14ac:dyDescent="0.2">
      <c r="D215" s="42">
        <f t="shared" si="21"/>
        <v>18</v>
      </c>
      <c r="E215" s="42" t="str">
        <f t="shared" si="20"/>
        <v>A18</v>
      </c>
      <c r="G215" s="42" t="str">
        <f t="array" ref="G215:U215" ca="1">IF(TRANSPOSE('A18'!E$235:E$249)="","",TRANSPOSE('A18'!E$235:E$249))</f>
        <v/>
      </c>
      <c r="H215" s="42" t="str">
        <v/>
      </c>
      <c r="I215" s="42" t="str">
        <v/>
      </c>
      <c r="J215" s="42" t="str">
        <v/>
      </c>
      <c r="K215" s="42" t="str">
        <f ca="1"/>
        <v/>
      </c>
      <c r="L215" s="42" t="str">
        <v/>
      </c>
      <c r="M215" s="42" t="str">
        <v/>
      </c>
      <c r="N215" s="42" t="str">
        <v/>
      </c>
      <c r="O215" s="42" t="str">
        <v/>
      </c>
      <c r="P215" s="42" t="str">
        <v/>
      </c>
      <c r="Q215" s="42" t="str">
        <v/>
      </c>
      <c r="R215" s="42" t="str">
        <v/>
      </c>
      <c r="S215" s="42" t="str">
        <v/>
      </c>
      <c r="T215" s="42" t="str">
        <v/>
      </c>
      <c r="U215" s="42" t="str">
        <v/>
      </c>
      <c r="X215" s="46"/>
      <c r="Y215" s="46"/>
      <c r="Z215" s="46"/>
      <c r="AA215" s="42" t="s">
        <v>488</v>
      </c>
    </row>
    <row r="216" spans="4:49" s="42" customFormat="1" x14ac:dyDescent="0.2">
      <c r="D216" s="42">
        <f t="shared" si="21"/>
        <v>18</v>
      </c>
      <c r="E216" s="42" t="str">
        <f t="shared" si="20"/>
        <v>A18</v>
      </c>
      <c r="G216" s="42" t="str">
        <f t="array" ref="G216:U216" ca="1">IF(TRANSPOSE('A18'!H$235:H$249)="","",TRANSPOSE('A18'!H$235:H$249))</f>
        <v/>
      </c>
      <c r="H216" s="42" t="str">
        <v/>
      </c>
      <c r="I216" s="42" t="str">
        <v/>
      </c>
      <c r="J216" s="42" t="str">
        <v/>
      </c>
      <c r="K216" s="42" t="str">
        <f ca="1"/>
        <v/>
      </c>
      <c r="L216" s="42" t="str">
        <v/>
      </c>
      <c r="M216" s="42" t="str">
        <v/>
      </c>
      <c r="N216" s="42" t="str">
        <v/>
      </c>
      <c r="O216" s="42" t="str">
        <v/>
      </c>
      <c r="P216" s="42" t="str">
        <v/>
      </c>
      <c r="Q216" s="42" t="str">
        <v/>
      </c>
      <c r="R216" s="42" t="str">
        <v/>
      </c>
      <c r="S216" s="42" t="str">
        <v/>
      </c>
      <c r="T216" s="42" t="str">
        <v/>
      </c>
      <c r="U216" s="42" t="str">
        <v/>
      </c>
      <c r="X216" s="46"/>
      <c r="Y216" s="46"/>
      <c r="Z216" s="46"/>
      <c r="AA216" s="42" t="s">
        <v>488</v>
      </c>
    </row>
    <row r="217" spans="4:49" s="42" customFormat="1" x14ac:dyDescent="0.2">
      <c r="D217" s="42">
        <f t="shared" si="21"/>
        <v>18</v>
      </c>
      <c r="E217" s="42" t="str">
        <f t="shared" si="20"/>
        <v>A18</v>
      </c>
      <c r="G217" s="42" t="str">
        <f t="array" ref="G217:U217" ca="1">IF(TRANSPOSE('A18'!K$235:K$249)="","",TRANSPOSE('A18'!K$235:K$249))</f>
        <v/>
      </c>
      <c r="H217" s="42" t="str">
        <v/>
      </c>
      <c r="I217" s="42" t="str">
        <v/>
      </c>
      <c r="J217" s="42" t="str">
        <v/>
      </c>
      <c r="K217" s="42" t="str">
        <f ca="1"/>
        <v/>
      </c>
      <c r="L217" s="42" t="str">
        <v/>
      </c>
      <c r="M217" s="42" t="str">
        <v/>
      </c>
      <c r="N217" s="42" t="str">
        <v/>
      </c>
      <c r="O217" s="42" t="str">
        <v/>
      </c>
      <c r="P217" s="42" t="str">
        <v/>
      </c>
      <c r="Q217" s="42" t="str">
        <v/>
      </c>
      <c r="R217" s="42" t="str">
        <v/>
      </c>
      <c r="S217" s="42" t="str">
        <v/>
      </c>
      <c r="T217" s="42" t="str">
        <v/>
      </c>
      <c r="U217" s="42" t="str">
        <v/>
      </c>
      <c r="X217" s="46"/>
      <c r="Y217" s="46"/>
      <c r="Z217" s="46"/>
      <c r="AA217" s="42" t="s">
        <v>488</v>
      </c>
    </row>
    <row r="218" spans="4:49" s="42" customFormat="1" x14ac:dyDescent="0.2">
      <c r="D218" s="42">
        <f t="shared" si="21"/>
        <v>19</v>
      </c>
      <c r="E218" s="42" t="str">
        <f t="shared" si="20"/>
        <v>A19</v>
      </c>
      <c r="G218" s="42" t="str">
        <f t="array" ref="G218:U218" ca="1">IF(TRANSPOSE('A19'!E$172:E$186)="","",TRANSPOSE('A19'!E$172:E$186))</f>
        <v/>
      </c>
      <c r="H218" s="42" t="str">
        <v/>
      </c>
      <c r="I218" s="42" t="str">
        <v/>
      </c>
      <c r="J218" s="42" t="str">
        <v/>
      </c>
      <c r="K218" s="42" t="str">
        <f ca="1"/>
        <v/>
      </c>
      <c r="L218" s="42" t="str">
        <v/>
      </c>
      <c r="M218" s="42" t="str">
        <v/>
      </c>
      <c r="N218" s="42" t="str">
        <v/>
      </c>
      <c r="O218" s="42" t="str">
        <v/>
      </c>
      <c r="P218" s="42" t="str">
        <v/>
      </c>
      <c r="Q218" s="42" t="str">
        <v/>
      </c>
      <c r="R218" s="42" t="str">
        <v/>
      </c>
      <c r="S218" s="42" t="str">
        <v/>
      </c>
      <c r="T218" s="42" t="str">
        <v/>
      </c>
      <c r="U218" s="42" t="str">
        <v/>
      </c>
      <c r="V218" s="42" t="str">
        <f ca="1">IFERROR('A19'!$R$43,"")</f>
        <v/>
      </c>
      <c r="W218" s="42" t="str">
        <f ca="1">IFERROR('A19'!$R$254,"")</f>
        <v/>
      </c>
      <c r="X218" s="46" t="str">
        <f>IF('A19'!$H$73="","",'A19'!$H$73)</f>
        <v/>
      </c>
      <c r="Y218" s="46" t="str">
        <f>IF('A19'!$H$76="","",'A19'!$H$76)</f>
        <v/>
      </c>
      <c r="Z218" s="42" t="str">
        <f>IF('A19'!$B$9="","",'A19'!$B$9)</f>
        <v/>
      </c>
      <c r="AA218" s="42" t="s">
        <v>489</v>
      </c>
      <c r="AB218" s="42" t="str">
        <f t="array" ref="AB218:AW218">IF(TRANSPOSE('A19'!$K$80:$M$101)="","",TRANSPOSE('A19'!$K$80:$M$101))</f>
        <v/>
      </c>
      <c r="AC218" s="42" t="str">
        <v/>
      </c>
      <c r="AD218" s="42" t="str">
        <v/>
      </c>
      <c r="AE218" s="42" t="str">
        <v/>
      </c>
      <c r="AF218" s="42" t="str">
        <v/>
      </c>
      <c r="AG218" s="42" t="str">
        <v/>
      </c>
      <c r="AH218" s="42" t="str">
        <v/>
      </c>
      <c r="AI218" s="42" t="str">
        <v/>
      </c>
      <c r="AJ218" s="42" t="str">
        <v/>
      </c>
      <c r="AK218" s="42" t="str">
        <v/>
      </c>
      <c r="AL218" s="42" t="str">
        <v/>
      </c>
      <c r="AM218" s="42" t="str">
        <v/>
      </c>
      <c r="AN218" s="42" t="str">
        <v/>
      </c>
      <c r="AO218" s="42" t="str">
        <v/>
      </c>
      <c r="AP218" s="42" t="str">
        <v/>
      </c>
      <c r="AQ218" s="42" t="str">
        <v/>
      </c>
      <c r="AR218" s="42" t="str">
        <v/>
      </c>
      <c r="AS218" s="42" t="str">
        <v/>
      </c>
      <c r="AT218" s="42" t="str">
        <v/>
      </c>
      <c r="AU218" s="42" t="str">
        <v/>
      </c>
      <c r="AV218" s="42" t="str">
        <v/>
      </c>
      <c r="AW218" s="42" t="str">
        <v/>
      </c>
    </row>
    <row r="219" spans="4:49" s="42" customFormat="1" x14ac:dyDescent="0.2">
      <c r="D219" s="42">
        <f t="shared" si="21"/>
        <v>19</v>
      </c>
      <c r="E219" s="42" t="str">
        <f t="shared" si="20"/>
        <v>A19</v>
      </c>
      <c r="G219" s="42" t="str">
        <f t="array" ref="G219:U219" ca="1">IF(TRANSPOSE('A19'!H$172:H$186)="","",TRANSPOSE('A19'!H$172:H$186))</f>
        <v/>
      </c>
      <c r="H219" s="42" t="str">
        <v/>
      </c>
      <c r="I219" s="42" t="str">
        <v/>
      </c>
      <c r="J219" s="42" t="str">
        <v/>
      </c>
      <c r="K219" s="42" t="str">
        <f ca="1"/>
        <v/>
      </c>
      <c r="L219" s="42" t="str">
        <v/>
      </c>
      <c r="M219" s="42" t="str">
        <v/>
      </c>
      <c r="N219" s="42" t="str">
        <v/>
      </c>
      <c r="O219" s="42" t="str">
        <v/>
      </c>
      <c r="P219" s="42" t="str">
        <v/>
      </c>
      <c r="Q219" s="42" t="str">
        <v/>
      </c>
      <c r="R219" s="42" t="str">
        <v/>
      </c>
      <c r="S219" s="42" t="str">
        <v/>
      </c>
      <c r="T219" s="42" t="str">
        <v/>
      </c>
      <c r="U219" s="42" t="str">
        <v/>
      </c>
      <c r="X219" s="46"/>
      <c r="Y219" s="46"/>
      <c r="Z219" s="46"/>
      <c r="AA219" s="42" t="s">
        <v>489</v>
      </c>
    </row>
    <row r="220" spans="4:49" s="42" customFormat="1" x14ac:dyDescent="0.2">
      <c r="D220" s="42">
        <f t="shared" si="21"/>
        <v>19</v>
      </c>
      <c r="E220" s="42" t="str">
        <f t="shared" si="20"/>
        <v>A19</v>
      </c>
      <c r="G220" s="42" t="str">
        <f t="array" ref="G220:U220" ca="1">IF(TRANSPOSE('A19'!K$172:K$186)="","",TRANSPOSE('A19'!K$172:K$186))</f>
        <v/>
      </c>
      <c r="H220" s="42" t="str">
        <v/>
      </c>
      <c r="I220" s="42" t="str">
        <v/>
      </c>
      <c r="J220" s="42" t="str">
        <v/>
      </c>
      <c r="K220" s="42" t="str">
        <f ca="1"/>
        <v/>
      </c>
      <c r="L220" s="42" t="str">
        <v/>
      </c>
      <c r="M220" s="42" t="str">
        <v/>
      </c>
      <c r="N220" s="42" t="str">
        <v/>
      </c>
      <c r="O220" s="42" t="str">
        <v/>
      </c>
      <c r="P220" s="42" t="str">
        <v/>
      </c>
      <c r="Q220" s="42" t="str">
        <v/>
      </c>
      <c r="R220" s="42" t="str">
        <v/>
      </c>
      <c r="S220" s="42" t="str">
        <v/>
      </c>
      <c r="T220" s="42" t="str">
        <v/>
      </c>
      <c r="U220" s="42" t="str">
        <v/>
      </c>
      <c r="X220" s="46"/>
      <c r="Y220" s="46"/>
      <c r="Z220" s="46"/>
      <c r="AA220" s="42" t="s">
        <v>489</v>
      </c>
    </row>
    <row r="221" spans="4:49" s="42" customFormat="1" x14ac:dyDescent="0.2">
      <c r="D221" s="42">
        <f t="shared" si="21"/>
        <v>19</v>
      </c>
      <c r="E221" s="42" t="str">
        <f t="shared" si="20"/>
        <v>A19</v>
      </c>
      <c r="G221" s="42" t="str">
        <f t="array" ref="G221:U221" ca="1">IF(TRANSPOSE('A19'!E$193:E$207)="","",TRANSPOSE('A19'!E$193:E$207))</f>
        <v/>
      </c>
      <c r="H221" s="42" t="str">
        <v/>
      </c>
      <c r="I221" s="42" t="str">
        <v/>
      </c>
      <c r="J221" s="42" t="str">
        <v/>
      </c>
      <c r="K221" s="42" t="str">
        <f ca="1"/>
        <v/>
      </c>
      <c r="L221" s="42" t="str">
        <v/>
      </c>
      <c r="M221" s="42" t="str">
        <v/>
      </c>
      <c r="N221" s="42" t="str">
        <v/>
      </c>
      <c r="O221" s="42" t="str">
        <v/>
      </c>
      <c r="P221" s="42" t="str">
        <v/>
      </c>
      <c r="Q221" s="42" t="str">
        <v/>
      </c>
      <c r="R221" s="42" t="str">
        <v/>
      </c>
      <c r="S221" s="42" t="str">
        <v/>
      </c>
      <c r="T221" s="42" t="str">
        <v/>
      </c>
      <c r="U221" s="42" t="str">
        <v/>
      </c>
      <c r="X221" s="46"/>
      <c r="Y221" s="46"/>
      <c r="Z221" s="46"/>
      <c r="AA221" s="42" t="s">
        <v>489</v>
      </c>
    </row>
    <row r="222" spans="4:49" s="42" customFormat="1" x14ac:dyDescent="0.2">
      <c r="D222" s="42">
        <f t="shared" si="21"/>
        <v>19</v>
      </c>
      <c r="E222" s="42" t="str">
        <f t="shared" si="20"/>
        <v>A19</v>
      </c>
      <c r="G222" s="42" t="str">
        <f t="array" ref="G222:U222" ca="1">IF(TRANSPOSE('A19'!H$193:H$207)="","",TRANSPOSE('A19'!H$193:H$207))</f>
        <v/>
      </c>
      <c r="H222" s="42" t="str">
        <v/>
      </c>
      <c r="I222" s="42" t="str">
        <v/>
      </c>
      <c r="J222" s="42" t="str">
        <v/>
      </c>
      <c r="K222" s="42" t="str">
        <f ca="1"/>
        <v/>
      </c>
      <c r="L222" s="42" t="str">
        <v/>
      </c>
      <c r="M222" s="42" t="str">
        <v/>
      </c>
      <c r="N222" s="42" t="str">
        <v/>
      </c>
      <c r="O222" s="42" t="str">
        <v/>
      </c>
      <c r="P222" s="42" t="str">
        <v/>
      </c>
      <c r="Q222" s="42" t="str">
        <v/>
      </c>
      <c r="R222" s="42" t="str">
        <v/>
      </c>
      <c r="S222" s="42" t="str">
        <v/>
      </c>
      <c r="T222" s="42" t="str">
        <v/>
      </c>
      <c r="U222" s="42" t="str">
        <v/>
      </c>
      <c r="X222" s="46"/>
      <c r="Y222" s="46"/>
      <c r="Z222" s="46"/>
      <c r="AA222" s="42" t="s">
        <v>489</v>
      </c>
    </row>
    <row r="223" spans="4:49" s="42" customFormat="1" x14ac:dyDescent="0.2">
      <c r="D223" s="42">
        <f t="shared" si="21"/>
        <v>19</v>
      </c>
      <c r="E223" s="42" t="str">
        <f t="shared" si="20"/>
        <v>A19</v>
      </c>
      <c r="G223" s="42" t="str">
        <f t="array" ref="G223:U223" ca="1">IF(TRANSPOSE('A19'!K$193:K$207)="","",TRANSPOSE('A19'!K$193:K$207))</f>
        <v/>
      </c>
      <c r="H223" s="42" t="str">
        <v/>
      </c>
      <c r="I223" s="42" t="str">
        <v/>
      </c>
      <c r="J223" s="42" t="str">
        <v/>
      </c>
      <c r="K223" s="42" t="str">
        <f ca="1"/>
        <v/>
      </c>
      <c r="L223" s="42" t="str">
        <v/>
      </c>
      <c r="M223" s="42" t="str">
        <v/>
      </c>
      <c r="N223" s="42" t="str">
        <v/>
      </c>
      <c r="O223" s="42" t="str">
        <v/>
      </c>
      <c r="P223" s="42" t="str">
        <v/>
      </c>
      <c r="Q223" s="42" t="str">
        <v/>
      </c>
      <c r="R223" s="42" t="str">
        <v/>
      </c>
      <c r="S223" s="42" t="str">
        <v/>
      </c>
      <c r="T223" s="42" t="str">
        <v/>
      </c>
      <c r="U223" s="42" t="str">
        <v/>
      </c>
      <c r="X223" s="46"/>
      <c r="Y223" s="46"/>
      <c r="Z223" s="46"/>
      <c r="AA223" s="42" t="s">
        <v>489</v>
      </c>
    </row>
    <row r="224" spans="4:49" s="42" customFormat="1" x14ac:dyDescent="0.2">
      <c r="D224" s="42">
        <f t="shared" si="21"/>
        <v>19</v>
      </c>
      <c r="E224" s="42" t="str">
        <f t="shared" si="20"/>
        <v>A19</v>
      </c>
      <c r="G224" s="42" t="str">
        <f t="array" ref="G224:U224" ca="1">IF(TRANSPOSE('A19'!E$214:E$228)="","",TRANSPOSE('A19'!E$214:E$228))</f>
        <v/>
      </c>
      <c r="H224" s="42" t="str">
        <v/>
      </c>
      <c r="I224" s="42" t="str">
        <v/>
      </c>
      <c r="J224" s="42" t="str">
        <v/>
      </c>
      <c r="K224" s="42" t="str">
        <f ca="1"/>
        <v/>
      </c>
      <c r="L224" s="42" t="str">
        <v/>
      </c>
      <c r="M224" s="42" t="str">
        <v/>
      </c>
      <c r="N224" s="42" t="str">
        <v/>
      </c>
      <c r="O224" s="42" t="str">
        <v/>
      </c>
      <c r="P224" s="42" t="str">
        <v/>
      </c>
      <c r="Q224" s="42" t="str">
        <v/>
      </c>
      <c r="R224" s="42" t="str">
        <v/>
      </c>
      <c r="S224" s="42" t="str">
        <v/>
      </c>
      <c r="T224" s="42" t="str">
        <v/>
      </c>
      <c r="U224" s="42" t="str">
        <v/>
      </c>
      <c r="X224" s="46"/>
      <c r="Y224" s="46"/>
      <c r="Z224" s="46"/>
      <c r="AA224" s="42" t="s">
        <v>489</v>
      </c>
    </row>
    <row r="225" spans="4:49" s="42" customFormat="1" x14ac:dyDescent="0.2">
      <c r="D225" s="42">
        <f t="shared" si="21"/>
        <v>19</v>
      </c>
      <c r="E225" s="42" t="str">
        <f t="shared" si="20"/>
        <v>A19</v>
      </c>
      <c r="G225" s="42" t="str">
        <f t="array" ref="G225:U225" ca="1">IF(TRANSPOSE('A19'!H$214:H$228)="","",TRANSPOSE('A19'!H$214:H$228))</f>
        <v/>
      </c>
      <c r="H225" s="42" t="str">
        <v/>
      </c>
      <c r="I225" s="42" t="str">
        <v/>
      </c>
      <c r="J225" s="42" t="str">
        <v/>
      </c>
      <c r="K225" s="42" t="str">
        <f ca="1"/>
        <v/>
      </c>
      <c r="L225" s="42" t="str">
        <v/>
      </c>
      <c r="M225" s="42" t="str">
        <v/>
      </c>
      <c r="N225" s="42" t="str">
        <v/>
      </c>
      <c r="O225" s="42" t="str">
        <v/>
      </c>
      <c r="P225" s="42" t="str">
        <v/>
      </c>
      <c r="Q225" s="42" t="str">
        <v/>
      </c>
      <c r="R225" s="42" t="str">
        <v/>
      </c>
      <c r="S225" s="42" t="str">
        <v/>
      </c>
      <c r="T225" s="42" t="str">
        <v/>
      </c>
      <c r="U225" s="42" t="str">
        <v/>
      </c>
      <c r="X225" s="46"/>
      <c r="Y225" s="46"/>
      <c r="Z225" s="46"/>
      <c r="AA225" s="42" t="s">
        <v>489</v>
      </c>
    </row>
    <row r="226" spans="4:49" s="42" customFormat="1" x14ac:dyDescent="0.2">
      <c r="D226" s="42">
        <f t="shared" si="21"/>
        <v>19</v>
      </c>
      <c r="E226" s="42" t="str">
        <f t="shared" si="20"/>
        <v>A19</v>
      </c>
      <c r="G226" s="42" t="str">
        <f t="array" ref="G226:U226" ca="1">IF(TRANSPOSE('A19'!K$214:K$228)="","",TRANSPOSE('A19'!K$214:K$228))</f>
        <v/>
      </c>
      <c r="H226" s="42" t="str">
        <v/>
      </c>
      <c r="I226" s="42" t="str">
        <v/>
      </c>
      <c r="J226" s="42" t="str">
        <v/>
      </c>
      <c r="K226" s="42" t="str">
        <f ca="1"/>
        <v/>
      </c>
      <c r="L226" s="42" t="str">
        <v/>
      </c>
      <c r="M226" s="42" t="str">
        <v/>
      </c>
      <c r="N226" s="42" t="str">
        <v/>
      </c>
      <c r="O226" s="42" t="str">
        <v/>
      </c>
      <c r="P226" s="42" t="str">
        <v/>
      </c>
      <c r="Q226" s="42" t="str">
        <v/>
      </c>
      <c r="R226" s="42" t="str">
        <v/>
      </c>
      <c r="S226" s="42" t="str">
        <v/>
      </c>
      <c r="T226" s="42" t="str">
        <v/>
      </c>
      <c r="U226" s="42" t="str">
        <v/>
      </c>
      <c r="X226" s="46"/>
      <c r="Y226" s="46"/>
      <c r="Z226" s="46"/>
      <c r="AA226" s="42" t="s">
        <v>489</v>
      </c>
    </row>
    <row r="227" spans="4:49" s="42" customFormat="1" x14ac:dyDescent="0.2">
      <c r="D227" s="42">
        <f t="shared" si="21"/>
        <v>19</v>
      </c>
      <c r="E227" s="42" t="str">
        <f t="shared" si="20"/>
        <v>A19</v>
      </c>
      <c r="G227" s="42" t="str">
        <f t="array" ref="G227:U227" ca="1">IF(TRANSPOSE('A19'!E$235:E$249)="","",TRANSPOSE('A19'!E$235:E$249))</f>
        <v/>
      </c>
      <c r="H227" s="42" t="str">
        <v/>
      </c>
      <c r="I227" s="42" t="str">
        <v/>
      </c>
      <c r="J227" s="42" t="str">
        <v/>
      </c>
      <c r="K227" s="42" t="str">
        <f ca="1"/>
        <v/>
      </c>
      <c r="L227" s="42" t="str">
        <v/>
      </c>
      <c r="M227" s="42" t="str">
        <v/>
      </c>
      <c r="N227" s="42" t="str">
        <v/>
      </c>
      <c r="O227" s="42" t="str">
        <v/>
      </c>
      <c r="P227" s="42" t="str">
        <v/>
      </c>
      <c r="Q227" s="42" t="str">
        <v/>
      </c>
      <c r="R227" s="42" t="str">
        <v/>
      </c>
      <c r="S227" s="42" t="str">
        <v/>
      </c>
      <c r="T227" s="42" t="str">
        <v/>
      </c>
      <c r="U227" s="42" t="str">
        <v/>
      </c>
      <c r="X227" s="46"/>
      <c r="Y227" s="46"/>
      <c r="Z227" s="46"/>
      <c r="AA227" s="42" t="s">
        <v>489</v>
      </c>
    </row>
    <row r="228" spans="4:49" s="42" customFormat="1" x14ac:dyDescent="0.2">
      <c r="D228" s="42">
        <f t="shared" si="21"/>
        <v>19</v>
      </c>
      <c r="E228" s="42" t="str">
        <f t="shared" si="20"/>
        <v>A19</v>
      </c>
      <c r="G228" s="42" t="str">
        <f t="array" ref="G228:U228" ca="1">IF(TRANSPOSE('A19'!H$235:H$249)="","",TRANSPOSE('A19'!H$235:H$249))</f>
        <v/>
      </c>
      <c r="H228" s="42" t="str">
        <v/>
      </c>
      <c r="I228" s="42" t="str">
        <v/>
      </c>
      <c r="J228" s="42" t="str">
        <v/>
      </c>
      <c r="K228" s="42" t="str">
        <f ca="1"/>
        <v/>
      </c>
      <c r="L228" s="42" t="str">
        <v/>
      </c>
      <c r="M228" s="42" t="str">
        <v/>
      </c>
      <c r="N228" s="42" t="str">
        <v/>
      </c>
      <c r="O228" s="42" t="str">
        <v/>
      </c>
      <c r="P228" s="42" t="str">
        <v/>
      </c>
      <c r="Q228" s="42" t="str">
        <v/>
      </c>
      <c r="R228" s="42" t="str">
        <v/>
      </c>
      <c r="S228" s="42" t="str">
        <v/>
      </c>
      <c r="T228" s="42" t="str">
        <v/>
      </c>
      <c r="U228" s="42" t="str">
        <v/>
      </c>
      <c r="X228" s="46"/>
      <c r="Y228" s="46"/>
      <c r="Z228" s="46"/>
      <c r="AA228" s="42" t="s">
        <v>489</v>
      </c>
    </row>
    <row r="229" spans="4:49" s="42" customFormat="1" x14ac:dyDescent="0.2">
      <c r="D229" s="42">
        <f t="shared" si="21"/>
        <v>19</v>
      </c>
      <c r="E229" s="42" t="str">
        <f t="shared" si="20"/>
        <v>A19</v>
      </c>
      <c r="G229" s="42" t="str">
        <f t="array" ref="G229:U229" ca="1">IF(TRANSPOSE('A19'!K$235:K$249)="","",TRANSPOSE('A19'!K$235:K$249))</f>
        <v/>
      </c>
      <c r="H229" s="42" t="str">
        <v/>
      </c>
      <c r="I229" s="42" t="str">
        <v/>
      </c>
      <c r="J229" s="42" t="str">
        <v/>
      </c>
      <c r="K229" s="42" t="str">
        <f ca="1"/>
        <v/>
      </c>
      <c r="L229" s="42" t="str">
        <v/>
      </c>
      <c r="M229" s="42" t="str">
        <v/>
      </c>
      <c r="N229" s="42" t="str">
        <v/>
      </c>
      <c r="O229" s="42" t="str">
        <v/>
      </c>
      <c r="P229" s="42" t="str">
        <v/>
      </c>
      <c r="Q229" s="42" t="str">
        <v/>
      </c>
      <c r="R229" s="42" t="str">
        <v/>
      </c>
      <c r="S229" s="42" t="str">
        <v/>
      </c>
      <c r="T229" s="42" t="str">
        <v/>
      </c>
      <c r="U229" s="42" t="str">
        <v/>
      </c>
      <c r="X229" s="46"/>
      <c r="Y229" s="46"/>
      <c r="Z229" s="46"/>
      <c r="AA229" s="42" t="s">
        <v>489</v>
      </c>
    </row>
    <row r="230" spans="4:49" s="42" customFormat="1" x14ac:dyDescent="0.2">
      <c r="D230" s="42">
        <f t="shared" si="21"/>
        <v>20</v>
      </c>
      <c r="E230" s="42" t="str">
        <f t="shared" si="20"/>
        <v>A20</v>
      </c>
      <c r="G230" s="42" t="str">
        <f t="array" ref="G230:U230" ca="1">IF(TRANSPOSE('A20'!E$172:E$186)="","",TRANSPOSE('A20'!E$172:E$186))</f>
        <v/>
      </c>
      <c r="H230" s="42" t="str">
        <v/>
      </c>
      <c r="I230" s="42" t="str">
        <v/>
      </c>
      <c r="J230" s="42" t="str">
        <v/>
      </c>
      <c r="K230" s="42" t="str">
        <f ca="1"/>
        <v/>
      </c>
      <c r="L230" s="42" t="str">
        <v/>
      </c>
      <c r="M230" s="42" t="str">
        <v/>
      </c>
      <c r="N230" s="42" t="str">
        <v/>
      </c>
      <c r="O230" s="42" t="str">
        <v/>
      </c>
      <c r="P230" s="42" t="str">
        <v/>
      </c>
      <c r="Q230" s="42" t="str">
        <v/>
      </c>
      <c r="R230" s="42" t="str">
        <v/>
      </c>
      <c r="S230" s="42" t="str">
        <v/>
      </c>
      <c r="T230" s="42" t="str">
        <v/>
      </c>
      <c r="U230" s="42" t="str">
        <v/>
      </c>
      <c r="V230" s="42" t="str">
        <f ca="1">IFERROR('A20'!$R$43,"")</f>
        <v/>
      </c>
      <c r="W230" s="42" t="str">
        <f ca="1">IFERROR('A20'!$R$254,"")</f>
        <v/>
      </c>
      <c r="X230" s="46" t="str">
        <f>IF('A20'!$H$73="","",'A20'!$H$73)</f>
        <v/>
      </c>
      <c r="Y230" s="46" t="str">
        <f>IF('A20'!$H$76="","",'A20'!$H$76)</f>
        <v/>
      </c>
      <c r="Z230" s="42" t="str">
        <f>IF('A20'!$B$9="","",'A20'!$B$9)</f>
        <v/>
      </c>
      <c r="AA230" s="42" t="s">
        <v>490</v>
      </c>
      <c r="AB230" s="42" t="str">
        <f t="array" ref="AB230:AW230">IF(TRANSPOSE('A20'!$K$80:$M$101)="","",TRANSPOSE('A20'!$K$80:$M$101))</f>
        <v/>
      </c>
      <c r="AC230" s="42" t="str">
        <v/>
      </c>
      <c r="AD230" s="42" t="str">
        <v/>
      </c>
      <c r="AE230" s="42" t="str">
        <v/>
      </c>
      <c r="AF230" s="42" t="str">
        <v/>
      </c>
      <c r="AG230" s="42" t="str">
        <v/>
      </c>
      <c r="AH230" s="42" t="str">
        <v/>
      </c>
      <c r="AI230" s="42" t="str">
        <v/>
      </c>
      <c r="AJ230" s="42" t="str">
        <v/>
      </c>
      <c r="AK230" s="42" t="str">
        <v/>
      </c>
      <c r="AL230" s="42" t="str">
        <v/>
      </c>
      <c r="AM230" s="42" t="str">
        <v/>
      </c>
      <c r="AN230" s="42" t="str">
        <v/>
      </c>
      <c r="AO230" s="42" t="str">
        <v/>
      </c>
      <c r="AP230" s="42" t="str">
        <v/>
      </c>
      <c r="AQ230" s="42" t="str">
        <v/>
      </c>
      <c r="AR230" s="42" t="str">
        <v/>
      </c>
      <c r="AS230" s="42" t="str">
        <v/>
      </c>
      <c r="AT230" s="42" t="str">
        <v/>
      </c>
      <c r="AU230" s="42" t="str">
        <v/>
      </c>
      <c r="AV230" s="42" t="str">
        <v/>
      </c>
      <c r="AW230" s="42" t="str">
        <v/>
      </c>
    </row>
    <row r="231" spans="4:49" s="42" customFormat="1" x14ac:dyDescent="0.2">
      <c r="D231" s="42">
        <f t="shared" si="21"/>
        <v>20</v>
      </c>
      <c r="E231" s="42" t="str">
        <f t="shared" si="20"/>
        <v>A20</v>
      </c>
      <c r="G231" s="42" t="str">
        <f t="array" ref="G231:U231" ca="1">IF(TRANSPOSE('A20'!H$172:H$186)="","",TRANSPOSE('A20'!H$172:H$186))</f>
        <v/>
      </c>
      <c r="H231" s="42" t="str">
        <v/>
      </c>
      <c r="I231" s="42" t="str">
        <v/>
      </c>
      <c r="J231" s="42" t="str">
        <v/>
      </c>
      <c r="K231" s="42" t="str">
        <f ca="1"/>
        <v/>
      </c>
      <c r="L231" s="42" t="str">
        <v/>
      </c>
      <c r="M231" s="42" t="str">
        <v/>
      </c>
      <c r="N231" s="42" t="str">
        <v/>
      </c>
      <c r="O231" s="42" t="str">
        <v/>
      </c>
      <c r="P231" s="42" t="str">
        <v/>
      </c>
      <c r="Q231" s="42" t="str">
        <v/>
      </c>
      <c r="R231" s="42" t="str">
        <v/>
      </c>
      <c r="S231" s="42" t="str">
        <v/>
      </c>
      <c r="T231" s="42" t="str">
        <v/>
      </c>
      <c r="U231" s="42" t="str">
        <v/>
      </c>
      <c r="X231" s="46"/>
      <c r="Y231" s="46"/>
      <c r="Z231" s="46"/>
      <c r="AA231" s="42" t="s">
        <v>490</v>
      </c>
    </row>
    <row r="232" spans="4:49" s="42" customFormat="1" x14ac:dyDescent="0.2">
      <c r="D232" s="42">
        <f t="shared" si="21"/>
        <v>20</v>
      </c>
      <c r="E232" s="42" t="str">
        <f t="shared" si="20"/>
        <v>A20</v>
      </c>
      <c r="G232" s="42" t="str">
        <f t="array" ref="G232:U232" ca="1">IF(TRANSPOSE('A20'!K$172:K$186)="","",TRANSPOSE('A20'!K$172:K$186))</f>
        <v/>
      </c>
      <c r="H232" s="42" t="str">
        <v/>
      </c>
      <c r="I232" s="42" t="str">
        <v/>
      </c>
      <c r="J232" s="42" t="str">
        <v/>
      </c>
      <c r="K232" s="42" t="str">
        <f ca="1"/>
        <v/>
      </c>
      <c r="L232" s="42" t="str">
        <v/>
      </c>
      <c r="M232" s="42" t="str">
        <v/>
      </c>
      <c r="N232" s="42" t="str">
        <v/>
      </c>
      <c r="O232" s="42" t="str">
        <v/>
      </c>
      <c r="P232" s="42" t="str">
        <v/>
      </c>
      <c r="Q232" s="42" t="str">
        <v/>
      </c>
      <c r="R232" s="42" t="str">
        <v/>
      </c>
      <c r="S232" s="42" t="str">
        <v/>
      </c>
      <c r="T232" s="42" t="str">
        <v/>
      </c>
      <c r="U232" s="42" t="str">
        <v/>
      </c>
      <c r="X232" s="46"/>
      <c r="Y232" s="46"/>
      <c r="Z232" s="46"/>
      <c r="AA232" s="42" t="s">
        <v>490</v>
      </c>
    </row>
    <row r="233" spans="4:49" s="42" customFormat="1" x14ac:dyDescent="0.2">
      <c r="D233" s="42">
        <f t="shared" si="21"/>
        <v>20</v>
      </c>
      <c r="E233" s="42" t="str">
        <f t="shared" si="20"/>
        <v>A20</v>
      </c>
      <c r="G233" s="42" t="str">
        <f t="array" ref="G233:U233" ca="1">IF(TRANSPOSE('A20'!E$193:E$207)="","",TRANSPOSE('A20'!E$193:E$207))</f>
        <v/>
      </c>
      <c r="H233" s="42" t="str">
        <v/>
      </c>
      <c r="I233" s="42" t="str">
        <v/>
      </c>
      <c r="J233" s="42" t="str">
        <v/>
      </c>
      <c r="K233" s="42" t="str">
        <f ca="1"/>
        <v/>
      </c>
      <c r="L233" s="42" t="str">
        <v/>
      </c>
      <c r="M233" s="42" t="str">
        <v/>
      </c>
      <c r="N233" s="42" t="str">
        <v/>
      </c>
      <c r="O233" s="42" t="str">
        <v/>
      </c>
      <c r="P233" s="42" t="str">
        <v/>
      </c>
      <c r="Q233" s="42" t="str">
        <v/>
      </c>
      <c r="R233" s="42" t="str">
        <v/>
      </c>
      <c r="S233" s="42" t="str">
        <v/>
      </c>
      <c r="T233" s="42" t="str">
        <v/>
      </c>
      <c r="U233" s="42" t="str">
        <v/>
      </c>
      <c r="X233" s="46"/>
      <c r="Y233" s="46"/>
      <c r="Z233" s="46"/>
      <c r="AA233" s="42" t="s">
        <v>490</v>
      </c>
    </row>
    <row r="234" spans="4:49" s="42" customFormat="1" x14ac:dyDescent="0.2">
      <c r="D234" s="42">
        <f t="shared" si="21"/>
        <v>20</v>
      </c>
      <c r="E234" s="42" t="str">
        <f t="shared" si="20"/>
        <v>A20</v>
      </c>
      <c r="G234" s="42" t="str">
        <f t="array" ref="G234:U234" ca="1">IF(TRANSPOSE('A20'!H$193:H$207)="","",TRANSPOSE('A20'!H$193:H$207))</f>
        <v/>
      </c>
      <c r="H234" s="42" t="str">
        <v/>
      </c>
      <c r="I234" s="42" t="str">
        <v/>
      </c>
      <c r="J234" s="42" t="str">
        <v/>
      </c>
      <c r="K234" s="42" t="str">
        <f ca="1"/>
        <v/>
      </c>
      <c r="L234" s="42" t="str">
        <v/>
      </c>
      <c r="M234" s="42" t="str">
        <v/>
      </c>
      <c r="N234" s="42" t="str">
        <v/>
      </c>
      <c r="O234" s="42" t="str">
        <v/>
      </c>
      <c r="P234" s="42" t="str">
        <v/>
      </c>
      <c r="Q234" s="42" t="str">
        <v/>
      </c>
      <c r="R234" s="42" t="str">
        <v/>
      </c>
      <c r="S234" s="42" t="str">
        <v/>
      </c>
      <c r="T234" s="42" t="str">
        <v/>
      </c>
      <c r="U234" s="42" t="str">
        <v/>
      </c>
      <c r="X234" s="46"/>
      <c r="Y234" s="46"/>
      <c r="Z234" s="46"/>
      <c r="AA234" s="42" t="s">
        <v>490</v>
      </c>
    </row>
    <row r="235" spans="4:49" s="42" customFormat="1" x14ac:dyDescent="0.2">
      <c r="D235" s="42">
        <f t="shared" si="21"/>
        <v>20</v>
      </c>
      <c r="E235" s="42" t="str">
        <f t="shared" si="20"/>
        <v>A20</v>
      </c>
      <c r="G235" s="42" t="str">
        <f t="array" ref="G235:U235" ca="1">IF(TRANSPOSE('A20'!K$193:K$207)="","",TRANSPOSE('A20'!K$193:K$207))</f>
        <v/>
      </c>
      <c r="H235" s="42" t="str">
        <v/>
      </c>
      <c r="I235" s="42" t="str">
        <v/>
      </c>
      <c r="J235" s="42" t="str">
        <v/>
      </c>
      <c r="K235" s="42" t="str">
        <f ca="1"/>
        <v/>
      </c>
      <c r="L235" s="42" t="str">
        <v/>
      </c>
      <c r="M235" s="42" t="str">
        <v/>
      </c>
      <c r="N235" s="42" t="str">
        <v/>
      </c>
      <c r="O235" s="42" t="str">
        <v/>
      </c>
      <c r="P235" s="42" t="str">
        <v/>
      </c>
      <c r="Q235" s="42" t="str">
        <v/>
      </c>
      <c r="R235" s="42" t="str">
        <v/>
      </c>
      <c r="S235" s="42" t="str">
        <v/>
      </c>
      <c r="T235" s="42" t="str">
        <v/>
      </c>
      <c r="U235" s="42" t="str">
        <v/>
      </c>
      <c r="X235" s="46"/>
      <c r="Y235" s="46"/>
      <c r="Z235" s="46"/>
      <c r="AA235" s="42" t="s">
        <v>490</v>
      </c>
    </row>
    <row r="236" spans="4:49" s="42" customFormat="1" x14ac:dyDescent="0.2">
      <c r="D236" s="42">
        <f t="shared" si="21"/>
        <v>20</v>
      </c>
      <c r="E236" s="42" t="str">
        <f t="shared" si="20"/>
        <v>A20</v>
      </c>
      <c r="G236" s="42" t="str">
        <f t="array" ref="G236:U236" ca="1">IF(TRANSPOSE('A20'!E$214:E$228)="","",TRANSPOSE('A20'!E$214:E$228))</f>
        <v/>
      </c>
      <c r="H236" s="42" t="str">
        <v/>
      </c>
      <c r="I236" s="42" t="str">
        <v/>
      </c>
      <c r="J236" s="42" t="str">
        <v/>
      </c>
      <c r="K236" s="42" t="str">
        <f ca="1"/>
        <v/>
      </c>
      <c r="L236" s="42" t="str">
        <v/>
      </c>
      <c r="M236" s="42" t="str">
        <v/>
      </c>
      <c r="N236" s="42" t="str">
        <v/>
      </c>
      <c r="O236" s="42" t="str">
        <v/>
      </c>
      <c r="P236" s="42" t="str">
        <v/>
      </c>
      <c r="Q236" s="42" t="str">
        <v/>
      </c>
      <c r="R236" s="42" t="str">
        <v/>
      </c>
      <c r="S236" s="42" t="str">
        <v/>
      </c>
      <c r="T236" s="42" t="str">
        <v/>
      </c>
      <c r="U236" s="42" t="str">
        <v/>
      </c>
      <c r="X236" s="46"/>
      <c r="Y236" s="46"/>
      <c r="Z236" s="46"/>
      <c r="AA236" s="42" t="s">
        <v>490</v>
      </c>
    </row>
    <row r="237" spans="4:49" s="42" customFormat="1" x14ac:dyDescent="0.2">
      <c r="D237" s="42">
        <f t="shared" si="21"/>
        <v>20</v>
      </c>
      <c r="E237" s="42" t="str">
        <f t="shared" si="20"/>
        <v>A20</v>
      </c>
      <c r="G237" s="42" t="str">
        <f t="array" ref="G237:U237" ca="1">IF(TRANSPOSE('A20'!H$214:H$228)="","",TRANSPOSE('A20'!H$214:H$228))</f>
        <v/>
      </c>
      <c r="H237" s="42" t="str">
        <v/>
      </c>
      <c r="I237" s="42" t="str">
        <v/>
      </c>
      <c r="J237" s="42" t="str">
        <v/>
      </c>
      <c r="K237" s="42" t="str">
        <f ca="1"/>
        <v/>
      </c>
      <c r="L237" s="42" t="str">
        <v/>
      </c>
      <c r="M237" s="42" t="str">
        <v/>
      </c>
      <c r="N237" s="42" t="str">
        <v/>
      </c>
      <c r="O237" s="42" t="str">
        <v/>
      </c>
      <c r="P237" s="42" t="str">
        <v/>
      </c>
      <c r="Q237" s="42" t="str">
        <v/>
      </c>
      <c r="R237" s="42" t="str">
        <v/>
      </c>
      <c r="S237" s="42" t="str">
        <v/>
      </c>
      <c r="T237" s="42" t="str">
        <v/>
      </c>
      <c r="U237" s="42" t="str">
        <v/>
      </c>
      <c r="X237" s="46"/>
      <c r="Y237" s="46"/>
      <c r="Z237" s="46"/>
      <c r="AA237" s="42" t="s">
        <v>490</v>
      </c>
    </row>
    <row r="238" spans="4:49" s="42" customFormat="1" x14ac:dyDescent="0.2">
      <c r="D238" s="42">
        <f t="shared" si="21"/>
        <v>20</v>
      </c>
      <c r="E238" s="42" t="str">
        <f t="shared" si="20"/>
        <v>A20</v>
      </c>
      <c r="G238" s="42" t="str">
        <f t="array" ref="G238:U238" ca="1">IF(TRANSPOSE('A20'!K$214:K$228)="","",TRANSPOSE('A20'!K$214:K$228))</f>
        <v/>
      </c>
      <c r="H238" s="42" t="str">
        <v/>
      </c>
      <c r="I238" s="42" t="str">
        <v/>
      </c>
      <c r="J238" s="42" t="str">
        <v/>
      </c>
      <c r="K238" s="42" t="str">
        <f ca="1"/>
        <v/>
      </c>
      <c r="L238" s="42" t="str">
        <v/>
      </c>
      <c r="M238" s="42" t="str">
        <v/>
      </c>
      <c r="N238" s="42" t="str">
        <v/>
      </c>
      <c r="O238" s="42" t="str">
        <v/>
      </c>
      <c r="P238" s="42" t="str">
        <v/>
      </c>
      <c r="Q238" s="42" t="str">
        <v/>
      </c>
      <c r="R238" s="42" t="str">
        <v/>
      </c>
      <c r="S238" s="42" t="str">
        <v/>
      </c>
      <c r="T238" s="42" t="str">
        <v/>
      </c>
      <c r="U238" s="42" t="str">
        <v/>
      </c>
      <c r="X238" s="46"/>
      <c r="Y238" s="46"/>
      <c r="Z238" s="46"/>
      <c r="AA238" s="42" t="s">
        <v>490</v>
      </c>
    </row>
    <row r="239" spans="4:49" s="42" customFormat="1" x14ac:dyDescent="0.2">
      <c r="D239" s="42">
        <f t="shared" si="21"/>
        <v>20</v>
      </c>
      <c r="E239" s="42" t="str">
        <f t="shared" si="20"/>
        <v>A20</v>
      </c>
      <c r="G239" s="42" t="str">
        <f t="array" ref="G239:U239" ca="1">IF(TRANSPOSE('A20'!E$235:E$249)="","",TRANSPOSE('A20'!E$235:E$249))</f>
        <v/>
      </c>
      <c r="H239" s="42" t="str">
        <v/>
      </c>
      <c r="I239" s="42" t="str">
        <v/>
      </c>
      <c r="J239" s="42" t="str">
        <v/>
      </c>
      <c r="K239" s="42" t="str">
        <f ca="1"/>
        <v/>
      </c>
      <c r="L239" s="42" t="str">
        <v/>
      </c>
      <c r="M239" s="42" t="str">
        <v/>
      </c>
      <c r="N239" s="42" t="str">
        <v/>
      </c>
      <c r="O239" s="42" t="str">
        <v/>
      </c>
      <c r="P239" s="42" t="str">
        <v/>
      </c>
      <c r="Q239" s="42" t="str">
        <v/>
      </c>
      <c r="R239" s="42" t="str">
        <v/>
      </c>
      <c r="S239" s="42" t="str">
        <v/>
      </c>
      <c r="T239" s="42" t="str">
        <v/>
      </c>
      <c r="U239" s="42" t="str">
        <v/>
      </c>
      <c r="X239" s="46"/>
      <c r="Y239" s="46"/>
      <c r="Z239" s="46"/>
      <c r="AA239" s="42" t="s">
        <v>490</v>
      </c>
    </row>
    <row r="240" spans="4:49" s="42" customFormat="1" x14ac:dyDescent="0.2">
      <c r="D240" s="42">
        <f t="shared" si="21"/>
        <v>20</v>
      </c>
      <c r="E240" s="42" t="str">
        <f t="shared" si="20"/>
        <v>A20</v>
      </c>
      <c r="G240" s="42" t="str">
        <f t="array" ref="G240:U240" ca="1">IF(TRANSPOSE('A20'!H$235:H$249)="","",TRANSPOSE('A20'!H$235:H$249))</f>
        <v/>
      </c>
      <c r="H240" s="42" t="str">
        <v/>
      </c>
      <c r="I240" s="42" t="str">
        <v/>
      </c>
      <c r="J240" s="42" t="str">
        <v/>
      </c>
      <c r="K240" s="42" t="str">
        <f ca="1"/>
        <v/>
      </c>
      <c r="L240" s="42" t="str">
        <v/>
      </c>
      <c r="M240" s="42" t="str">
        <v/>
      </c>
      <c r="N240" s="42" t="str">
        <v/>
      </c>
      <c r="O240" s="42" t="str">
        <v/>
      </c>
      <c r="P240" s="42" t="str">
        <v/>
      </c>
      <c r="Q240" s="42" t="str">
        <v/>
      </c>
      <c r="R240" s="42" t="str">
        <v/>
      </c>
      <c r="S240" s="42" t="str">
        <v/>
      </c>
      <c r="T240" s="42" t="str">
        <v/>
      </c>
      <c r="U240" s="42" t="str">
        <v/>
      </c>
      <c r="X240" s="46"/>
      <c r="Y240" s="46"/>
      <c r="Z240" s="46"/>
      <c r="AA240" s="42" t="s">
        <v>490</v>
      </c>
    </row>
    <row r="241" spans="4:49" s="42" customFormat="1" x14ac:dyDescent="0.2">
      <c r="D241" s="42">
        <f t="shared" si="21"/>
        <v>20</v>
      </c>
      <c r="E241" s="42" t="str">
        <f t="shared" si="20"/>
        <v>A20</v>
      </c>
      <c r="G241" s="42" t="str">
        <f t="array" ref="G241:U241" ca="1">IF(TRANSPOSE('A20'!K$235:K$249)="","",TRANSPOSE('A20'!K$235:K$249))</f>
        <v/>
      </c>
      <c r="H241" s="42" t="str">
        <v/>
      </c>
      <c r="I241" s="42" t="str">
        <v/>
      </c>
      <c r="J241" s="42" t="str">
        <v/>
      </c>
      <c r="K241" s="42" t="str">
        <f ca="1"/>
        <v/>
      </c>
      <c r="L241" s="42" t="str">
        <v/>
      </c>
      <c r="M241" s="42" t="str">
        <v/>
      </c>
      <c r="N241" s="42" t="str">
        <v/>
      </c>
      <c r="O241" s="42" t="str">
        <v/>
      </c>
      <c r="P241" s="42" t="str">
        <v/>
      </c>
      <c r="Q241" s="42" t="str">
        <v/>
      </c>
      <c r="R241" s="42" t="str">
        <v/>
      </c>
      <c r="S241" s="42" t="str">
        <v/>
      </c>
      <c r="T241" s="42" t="str">
        <v/>
      </c>
      <c r="U241" s="42" t="str">
        <v/>
      </c>
      <c r="X241" s="46"/>
      <c r="Y241" s="46"/>
      <c r="Z241" s="46"/>
      <c r="AA241" s="42" t="s">
        <v>490</v>
      </c>
    </row>
    <row r="242" spans="4:49" s="42" customFormat="1" x14ac:dyDescent="0.2">
      <c r="D242" s="42">
        <f t="shared" si="21"/>
        <v>21</v>
      </c>
      <c r="E242" s="42" t="str">
        <f t="shared" si="20"/>
        <v>A21</v>
      </c>
      <c r="G242" s="42" t="str">
        <f t="array" ref="G242:U242" ca="1">IF(TRANSPOSE('A21'!E$172:E$186)="","",TRANSPOSE('A21'!E$172:E$186))</f>
        <v/>
      </c>
      <c r="H242" s="42" t="str">
        <v/>
      </c>
      <c r="I242" s="42" t="str">
        <v/>
      </c>
      <c r="J242" s="42" t="str">
        <v/>
      </c>
      <c r="K242" s="42" t="str">
        <f ca="1"/>
        <v/>
      </c>
      <c r="L242" s="42" t="str">
        <v/>
      </c>
      <c r="M242" s="42" t="str">
        <v/>
      </c>
      <c r="N242" s="42" t="str">
        <v/>
      </c>
      <c r="O242" s="42" t="str">
        <v/>
      </c>
      <c r="P242" s="42" t="str">
        <v/>
      </c>
      <c r="Q242" s="42" t="str">
        <v/>
      </c>
      <c r="R242" s="42" t="str">
        <v/>
      </c>
      <c r="S242" s="42" t="str">
        <v/>
      </c>
      <c r="T242" s="42" t="str">
        <v/>
      </c>
      <c r="U242" s="42" t="str">
        <v/>
      </c>
      <c r="V242" s="42" t="str">
        <f ca="1">IFERROR('A21'!$R$43,"")</f>
        <v/>
      </c>
      <c r="W242" s="42" t="str">
        <f ca="1">IFERROR('A21'!$R$254,"")</f>
        <v/>
      </c>
      <c r="X242" s="46" t="str">
        <f>IF('A21'!$H$73="","",'A21'!$H$73)</f>
        <v/>
      </c>
      <c r="Y242" s="46" t="str">
        <f>IF('A21'!$H$76="","",'A21'!$H$76)</f>
        <v/>
      </c>
      <c r="Z242" s="42" t="str">
        <f>IF('A21'!$B$9="","",'A21'!$B$9)</f>
        <v/>
      </c>
      <c r="AA242" s="42" t="s">
        <v>491</v>
      </c>
      <c r="AB242" s="42" t="str">
        <f t="array" ref="AB242:AW242">IF(TRANSPOSE('A21'!$K$80:$M$101)="","",TRANSPOSE('A21'!$K$80:$M$101))</f>
        <v/>
      </c>
      <c r="AC242" s="42" t="str">
        <v/>
      </c>
      <c r="AD242" s="42" t="str">
        <v/>
      </c>
      <c r="AE242" s="42" t="str">
        <v/>
      </c>
      <c r="AF242" s="42" t="str">
        <v/>
      </c>
      <c r="AG242" s="42" t="str">
        <v/>
      </c>
      <c r="AH242" s="42" t="str">
        <v/>
      </c>
      <c r="AI242" s="42" t="str">
        <v/>
      </c>
      <c r="AJ242" s="42" t="str">
        <v/>
      </c>
      <c r="AK242" s="42" t="str">
        <v/>
      </c>
      <c r="AL242" s="42" t="str">
        <v/>
      </c>
      <c r="AM242" s="42" t="str">
        <v/>
      </c>
      <c r="AN242" s="42" t="str">
        <v/>
      </c>
      <c r="AO242" s="42" t="str">
        <v/>
      </c>
      <c r="AP242" s="42" t="str">
        <v/>
      </c>
      <c r="AQ242" s="42" t="str">
        <v/>
      </c>
      <c r="AR242" s="42" t="str">
        <v/>
      </c>
      <c r="AS242" s="42" t="str">
        <v/>
      </c>
      <c r="AT242" s="42" t="str">
        <v/>
      </c>
      <c r="AU242" s="42" t="str">
        <v/>
      </c>
      <c r="AV242" s="42" t="str">
        <v/>
      </c>
      <c r="AW242" s="42" t="str">
        <v/>
      </c>
    </row>
    <row r="243" spans="4:49" s="42" customFormat="1" x14ac:dyDescent="0.2">
      <c r="D243" s="42">
        <f t="shared" si="21"/>
        <v>21</v>
      </c>
      <c r="E243" s="42" t="str">
        <f t="shared" si="20"/>
        <v>A21</v>
      </c>
      <c r="G243" s="42" t="str">
        <f t="array" ref="G243:U243" ca="1">IF(TRANSPOSE('A21'!H$172:H$186)="","",TRANSPOSE('A21'!H$172:H$186))</f>
        <v/>
      </c>
      <c r="H243" s="42" t="str">
        <v/>
      </c>
      <c r="I243" s="42" t="str">
        <v/>
      </c>
      <c r="J243" s="42" t="str">
        <v/>
      </c>
      <c r="K243" s="42" t="str">
        <f ca="1"/>
        <v/>
      </c>
      <c r="L243" s="42" t="str">
        <v/>
      </c>
      <c r="M243" s="42" t="str">
        <v/>
      </c>
      <c r="N243" s="42" t="str">
        <v/>
      </c>
      <c r="O243" s="42" t="str">
        <v/>
      </c>
      <c r="P243" s="42" t="str">
        <v/>
      </c>
      <c r="Q243" s="42" t="str">
        <v/>
      </c>
      <c r="R243" s="42" t="str">
        <v/>
      </c>
      <c r="S243" s="42" t="str">
        <v/>
      </c>
      <c r="T243" s="42" t="str">
        <v/>
      </c>
      <c r="U243" s="42" t="str">
        <v/>
      </c>
      <c r="X243" s="46"/>
      <c r="Y243" s="46"/>
      <c r="Z243" s="46"/>
      <c r="AA243" s="42" t="s">
        <v>491</v>
      </c>
    </row>
    <row r="244" spans="4:49" s="42" customFormat="1" x14ac:dyDescent="0.2">
      <c r="D244" s="42">
        <f t="shared" si="21"/>
        <v>21</v>
      </c>
      <c r="E244" s="42" t="str">
        <f t="shared" si="20"/>
        <v>A21</v>
      </c>
      <c r="G244" s="42" t="str">
        <f t="array" ref="G244:U244" ca="1">IF(TRANSPOSE('A21'!K$172:K$186)="","",TRANSPOSE('A21'!K$172:K$186))</f>
        <v/>
      </c>
      <c r="H244" s="42" t="str">
        <v/>
      </c>
      <c r="I244" s="42" t="str">
        <v/>
      </c>
      <c r="J244" s="42" t="str">
        <v/>
      </c>
      <c r="K244" s="42" t="str">
        <f ca="1"/>
        <v/>
      </c>
      <c r="L244" s="42" t="str">
        <v/>
      </c>
      <c r="M244" s="42" t="str">
        <v/>
      </c>
      <c r="N244" s="42" t="str">
        <v/>
      </c>
      <c r="O244" s="42" t="str">
        <v/>
      </c>
      <c r="P244" s="42" t="str">
        <v/>
      </c>
      <c r="Q244" s="42" t="str">
        <v/>
      </c>
      <c r="R244" s="42" t="str">
        <v/>
      </c>
      <c r="S244" s="42" t="str">
        <v/>
      </c>
      <c r="T244" s="42" t="str">
        <v/>
      </c>
      <c r="U244" s="42" t="str">
        <v/>
      </c>
      <c r="X244" s="46"/>
      <c r="Y244" s="46"/>
      <c r="Z244" s="46"/>
      <c r="AA244" s="42" t="s">
        <v>491</v>
      </c>
    </row>
    <row r="245" spans="4:49" s="42" customFormat="1" x14ac:dyDescent="0.2">
      <c r="D245" s="42">
        <f t="shared" si="21"/>
        <v>21</v>
      </c>
      <c r="E245" s="42" t="str">
        <f t="shared" si="20"/>
        <v>A21</v>
      </c>
      <c r="G245" s="42" t="str">
        <f t="array" ref="G245:U245" ca="1">IF(TRANSPOSE('A21'!E$193:E$207)="","",TRANSPOSE('A21'!E$193:E$207))</f>
        <v/>
      </c>
      <c r="H245" s="42" t="str">
        <v/>
      </c>
      <c r="I245" s="42" t="str">
        <v/>
      </c>
      <c r="J245" s="42" t="str">
        <v/>
      </c>
      <c r="K245" s="42" t="str">
        <f ca="1"/>
        <v/>
      </c>
      <c r="L245" s="42" t="str">
        <v/>
      </c>
      <c r="M245" s="42" t="str">
        <v/>
      </c>
      <c r="N245" s="42" t="str">
        <v/>
      </c>
      <c r="O245" s="42" t="str">
        <v/>
      </c>
      <c r="P245" s="42" t="str">
        <v/>
      </c>
      <c r="Q245" s="42" t="str">
        <v/>
      </c>
      <c r="R245" s="42" t="str">
        <v/>
      </c>
      <c r="S245" s="42" t="str">
        <v/>
      </c>
      <c r="T245" s="42" t="str">
        <v/>
      </c>
      <c r="U245" s="42" t="str">
        <v/>
      </c>
      <c r="X245" s="46"/>
      <c r="Y245" s="46"/>
      <c r="Z245" s="46"/>
      <c r="AA245" s="42" t="s">
        <v>491</v>
      </c>
    </row>
    <row r="246" spans="4:49" s="42" customFormat="1" x14ac:dyDescent="0.2">
      <c r="D246" s="42">
        <f t="shared" si="21"/>
        <v>21</v>
      </c>
      <c r="E246" s="42" t="str">
        <f t="shared" si="20"/>
        <v>A21</v>
      </c>
      <c r="G246" s="42" t="str">
        <f t="array" ref="G246:U246" ca="1">IF(TRANSPOSE('A21'!H$193:H$207)="","",TRANSPOSE('A21'!H$193:H$207))</f>
        <v/>
      </c>
      <c r="H246" s="42" t="str">
        <v/>
      </c>
      <c r="I246" s="42" t="str">
        <v/>
      </c>
      <c r="J246" s="42" t="str">
        <v/>
      </c>
      <c r="K246" s="42" t="str">
        <f ca="1"/>
        <v/>
      </c>
      <c r="L246" s="42" t="str">
        <v/>
      </c>
      <c r="M246" s="42" t="str">
        <v/>
      </c>
      <c r="N246" s="42" t="str">
        <v/>
      </c>
      <c r="O246" s="42" t="str">
        <v/>
      </c>
      <c r="P246" s="42" t="str">
        <v/>
      </c>
      <c r="Q246" s="42" t="str">
        <v/>
      </c>
      <c r="R246" s="42" t="str">
        <v/>
      </c>
      <c r="S246" s="42" t="str">
        <v/>
      </c>
      <c r="T246" s="42" t="str">
        <v/>
      </c>
      <c r="U246" s="42" t="str">
        <v/>
      </c>
      <c r="X246" s="46"/>
      <c r="Y246" s="46"/>
      <c r="Z246" s="46"/>
      <c r="AA246" s="42" t="s">
        <v>491</v>
      </c>
    </row>
    <row r="247" spans="4:49" s="42" customFormat="1" x14ac:dyDescent="0.2">
      <c r="D247" s="42">
        <f t="shared" si="21"/>
        <v>21</v>
      </c>
      <c r="E247" s="42" t="str">
        <f t="shared" si="20"/>
        <v>A21</v>
      </c>
      <c r="G247" s="42" t="str">
        <f t="array" ref="G247:U247" ca="1">IF(TRANSPOSE('A21'!K$193:K$207)="","",TRANSPOSE('A21'!K$193:K$207))</f>
        <v/>
      </c>
      <c r="H247" s="42" t="str">
        <v/>
      </c>
      <c r="I247" s="42" t="str">
        <v/>
      </c>
      <c r="J247" s="42" t="str">
        <v/>
      </c>
      <c r="K247" s="42" t="str">
        <f ca="1"/>
        <v/>
      </c>
      <c r="L247" s="42" t="str">
        <v/>
      </c>
      <c r="M247" s="42" t="str">
        <v/>
      </c>
      <c r="N247" s="42" t="str">
        <v/>
      </c>
      <c r="O247" s="42" t="str">
        <v/>
      </c>
      <c r="P247" s="42" t="str">
        <v/>
      </c>
      <c r="Q247" s="42" t="str">
        <v/>
      </c>
      <c r="R247" s="42" t="str">
        <v/>
      </c>
      <c r="S247" s="42" t="str">
        <v/>
      </c>
      <c r="T247" s="42" t="str">
        <v/>
      </c>
      <c r="U247" s="42" t="str">
        <v/>
      </c>
      <c r="X247" s="46"/>
      <c r="Y247" s="46"/>
      <c r="Z247" s="46"/>
      <c r="AA247" s="42" t="s">
        <v>491</v>
      </c>
    </row>
    <row r="248" spans="4:49" s="42" customFormat="1" x14ac:dyDescent="0.2">
      <c r="D248" s="42">
        <f t="shared" si="21"/>
        <v>21</v>
      </c>
      <c r="E248" s="42" t="str">
        <f t="shared" si="20"/>
        <v>A21</v>
      </c>
      <c r="G248" s="42" t="str">
        <f t="array" ref="G248:U248" ca="1">IF(TRANSPOSE('A21'!E$214:E$228)="","",TRANSPOSE('A21'!E$214:E$228))</f>
        <v/>
      </c>
      <c r="H248" s="42" t="str">
        <v/>
      </c>
      <c r="I248" s="42" t="str">
        <v/>
      </c>
      <c r="J248" s="42" t="str">
        <v/>
      </c>
      <c r="K248" s="42" t="str">
        <f ca="1"/>
        <v/>
      </c>
      <c r="L248" s="42" t="str">
        <v/>
      </c>
      <c r="M248" s="42" t="str">
        <v/>
      </c>
      <c r="N248" s="42" t="str">
        <v/>
      </c>
      <c r="O248" s="42" t="str">
        <v/>
      </c>
      <c r="P248" s="42" t="str">
        <v/>
      </c>
      <c r="Q248" s="42" t="str">
        <v/>
      </c>
      <c r="R248" s="42" t="str">
        <v/>
      </c>
      <c r="S248" s="42" t="str">
        <v/>
      </c>
      <c r="T248" s="42" t="str">
        <v/>
      </c>
      <c r="U248" s="42" t="str">
        <v/>
      </c>
      <c r="X248" s="46"/>
      <c r="Y248" s="46"/>
      <c r="Z248" s="46"/>
      <c r="AA248" s="42" t="s">
        <v>491</v>
      </c>
    </row>
    <row r="249" spans="4:49" s="42" customFormat="1" x14ac:dyDescent="0.2">
      <c r="D249" s="42">
        <f t="shared" si="21"/>
        <v>21</v>
      </c>
      <c r="E249" s="42" t="str">
        <f t="shared" si="20"/>
        <v>A21</v>
      </c>
      <c r="G249" s="42" t="str">
        <f t="array" ref="G249:U249" ca="1">IF(TRANSPOSE('A21'!H$214:H$228)="","",TRANSPOSE('A21'!H$214:H$228))</f>
        <v/>
      </c>
      <c r="H249" s="42" t="str">
        <v/>
      </c>
      <c r="I249" s="42" t="str">
        <v/>
      </c>
      <c r="J249" s="42" t="str">
        <v/>
      </c>
      <c r="K249" s="42" t="str">
        <f ca="1"/>
        <v/>
      </c>
      <c r="L249" s="42" t="str">
        <v/>
      </c>
      <c r="M249" s="42" t="str">
        <v/>
      </c>
      <c r="N249" s="42" t="str">
        <v/>
      </c>
      <c r="O249" s="42" t="str">
        <v/>
      </c>
      <c r="P249" s="42" t="str">
        <v/>
      </c>
      <c r="Q249" s="42" t="str">
        <v/>
      </c>
      <c r="R249" s="42" t="str">
        <v/>
      </c>
      <c r="S249" s="42" t="str">
        <v/>
      </c>
      <c r="T249" s="42" t="str">
        <v/>
      </c>
      <c r="U249" s="42" t="str">
        <v/>
      </c>
      <c r="X249" s="46"/>
      <c r="Y249" s="46"/>
      <c r="Z249" s="46"/>
      <c r="AA249" s="42" t="s">
        <v>491</v>
      </c>
    </row>
    <row r="250" spans="4:49" s="42" customFormat="1" x14ac:dyDescent="0.2">
      <c r="D250" s="42">
        <f t="shared" si="21"/>
        <v>21</v>
      </c>
      <c r="E250" s="42" t="str">
        <f t="shared" si="20"/>
        <v>A21</v>
      </c>
      <c r="G250" s="42" t="str">
        <f t="array" ref="G250:U250" ca="1">IF(TRANSPOSE('A21'!K$214:K$228)="","",TRANSPOSE('A21'!K$214:K$228))</f>
        <v/>
      </c>
      <c r="H250" s="42" t="str">
        <v/>
      </c>
      <c r="I250" s="42" t="str">
        <v/>
      </c>
      <c r="J250" s="42" t="str">
        <v/>
      </c>
      <c r="K250" s="42" t="str">
        <f ca="1"/>
        <v/>
      </c>
      <c r="L250" s="42" t="str">
        <v/>
      </c>
      <c r="M250" s="42" t="str">
        <v/>
      </c>
      <c r="N250" s="42" t="str">
        <v/>
      </c>
      <c r="O250" s="42" t="str">
        <v/>
      </c>
      <c r="P250" s="42" t="str">
        <v/>
      </c>
      <c r="Q250" s="42" t="str">
        <v/>
      </c>
      <c r="R250" s="42" t="str">
        <v/>
      </c>
      <c r="S250" s="42" t="str">
        <v/>
      </c>
      <c r="T250" s="42" t="str">
        <v/>
      </c>
      <c r="U250" s="42" t="str">
        <v/>
      </c>
      <c r="X250" s="46"/>
      <c r="Y250" s="46"/>
      <c r="Z250" s="46"/>
      <c r="AA250" s="42" t="s">
        <v>491</v>
      </c>
    </row>
    <row r="251" spans="4:49" s="42" customFormat="1" x14ac:dyDescent="0.2">
      <c r="D251" s="42">
        <f t="shared" si="21"/>
        <v>21</v>
      </c>
      <c r="E251" s="42" t="str">
        <f t="shared" si="20"/>
        <v>A21</v>
      </c>
      <c r="G251" s="42" t="str">
        <f t="array" ref="G251:U251" ca="1">IF(TRANSPOSE('A21'!E$235:E$249)="","",TRANSPOSE('A21'!E$235:E$249))</f>
        <v/>
      </c>
      <c r="H251" s="42" t="str">
        <v/>
      </c>
      <c r="I251" s="42" t="str">
        <v/>
      </c>
      <c r="J251" s="42" t="str">
        <v/>
      </c>
      <c r="K251" s="42" t="str">
        <f ca="1"/>
        <v/>
      </c>
      <c r="L251" s="42" t="str">
        <v/>
      </c>
      <c r="M251" s="42" t="str">
        <v/>
      </c>
      <c r="N251" s="42" t="str">
        <v/>
      </c>
      <c r="O251" s="42" t="str">
        <v/>
      </c>
      <c r="P251" s="42" t="str">
        <v/>
      </c>
      <c r="Q251" s="42" t="str">
        <v/>
      </c>
      <c r="R251" s="42" t="str">
        <v/>
      </c>
      <c r="S251" s="42" t="str">
        <v/>
      </c>
      <c r="T251" s="42" t="str">
        <v/>
      </c>
      <c r="U251" s="42" t="str">
        <v/>
      </c>
      <c r="X251" s="46"/>
      <c r="Y251" s="46"/>
      <c r="Z251" s="46"/>
      <c r="AA251" s="42" t="s">
        <v>491</v>
      </c>
    </row>
    <row r="252" spans="4:49" s="42" customFormat="1" x14ac:dyDescent="0.2">
      <c r="D252" s="42">
        <f t="shared" si="21"/>
        <v>21</v>
      </c>
      <c r="E252" s="42" t="str">
        <f t="shared" si="20"/>
        <v>A21</v>
      </c>
      <c r="G252" s="42" t="str">
        <f t="array" ref="G252:U252" ca="1">IF(TRANSPOSE('A21'!H$235:H$249)="","",TRANSPOSE('A21'!H$235:H$249))</f>
        <v/>
      </c>
      <c r="H252" s="42" t="str">
        <v/>
      </c>
      <c r="I252" s="42" t="str">
        <v/>
      </c>
      <c r="J252" s="42" t="str">
        <v/>
      </c>
      <c r="K252" s="42" t="str">
        <f ca="1"/>
        <v/>
      </c>
      <c r="L252" s="42" t="str">
        <v/>
      </c>
      <c r="M252" s="42" t="str">
        <v/>
      </c>
      <c r="N252" s="42" t="str">
        <v/>
      </c>
      <c r="O252" s="42" t="str">
        <v/>
      </c>
      <c r="P252" s="42" t="str">
        <v/>
      </c>
      <c r="Q252" s="42" t="str">
        <v/>
      </c>
      <c r="R252" s="42" t="str">
        <v/>
      </c>
      <c r="S252" s="42" t="str">
        <v/>
      </c>
      <c r="T252" s="42" t="str">
        <v/>
      </c>
      <c r="U252" s="42" t="str">
        <v/>
      </c>
      <c r="X252" s="46"/>
      <c r="Y252" s="46"/>
      <c r="Z252" s="46"/>
      <c r="AA252" s="42" t="s">
        <v>491</v>
      </c>
    </row>
    <row r="253" spans="4:49" s="42" customFormat="1" x14ac:dyDescent="0.2">
      <c r="D253" s="42">
        <f t="shared" si="21"/>
        <v>21</v>
      </c>
      <c r="E253" s="42" t="str">
        <f t="shared" si="20"/>
        <v>A21</v>
      </c>
      <c r="G253" s="42" t="str">
        <f t="array" ref="G253:U253" ca="1">IF(TRANSPOSE('A21'!K$235:K$249)="","",TRANSPOSE('A21'!K$235:K$249))</f>
        <v/>
      </c>
      <c r="H253" s="42" t="str">
        <v/>
      </c>
      <c r="I253" s="42" t="str">
        <v/>
      </c>
      <c r="J253" s="42" t="str">
        <v/>
      </c>
      <c r="K253" s="42" t="str">
        <f ca="1"/>
        <v/>
      </c>
      <c r="L253" s="42" t="str">
        <v/>
      </c>
      <c r="M253" s="42" t="str">
        <v/>
      </c>
      <c r="N253" s="42" t="str">
        <v/>
      </c>
      <c r="O253" s="42" t="str">
        <v/>
      </c>
      <c r="P253" s="42" t="str">
        <v/>
      </c>
      <c r="Q253" s="42" t="str">
        <v/>
      </c>
      <c r="R253" s="42" t="str">
        <v/>
      </c>
      <c r="S253" s="42" t="str">
        <v/>
      </c>
      <c r="T253" s="42" t="str">
        <v/>
      </c>
      <c r="U253" s="42" t="str">
        <v/>
      </c>
      <c r="X253" s="46"/>
      <c r="Y253" s="46"/>
      <c r="Z253" s="46"/>
      <c r="AA253" s="42" t="s">
        <v>491</v>
      </c>
    </row>
    <row r="254" spans="4:49" s="42" customFormat="1" x14ac:dyDescent="0.2">
      <c r="D254" s="42">
        <f t="shared" si="21"/>
        <v>22</v>
      </c>
      <c r="E254" s="42" t="str">
        <f t="shared" si="20"/>
        <v>A22</v>
      </c>
      <c r="G254" s="42" t="str">
        <f t="array" ref="G254:U254" ca="1">IF(TRANSPOSE('A22'!E$172:E$186)="","",TRANSPOSE('A22'!E$172:E$186))</f>
        <v/>
      </c>
      <c r="H254" s="42" t="str">
        <v/>
      </c>
      <c r="I254" s="42" t="str">
        <v/>
      </c>
      <c r="J254" s="42" t="str">
        <v/>
      </c>
      <c r="K254" s="42" t="str">
        <f ca="1"/>
        <v/>
      </c>
      <c r="L254" s="42" t="str">
        <v/>
      </c>
      <c r="M254" s="42" t="str">
        <v/>
      </c>
      <c r="N254" s="42" t="str">
        <v/>
      </c>
      <c r="O254" s="42" t="str">
        <v/>
      </c>
      <c r="P254" s="42" t="str">
        <v/>
      </c>
      <c r="Q254" s="42" t="str">
        <v/>
      </c>
      <c r="R254" s="42" t="str">
        <v/>
      </c>
      <c r="S254" s="42" t="str">
        <v/>
      </c>
      <c r="T254" s="42" t="str">
        <v/>
      </c>
      <c r="U254" s="42" t="str">
        <v/>
      </c>
      <c r="V254" s="42" t="str">
        <f ca="1">IFERROR('A22'!$R$43,"")</f>
        <v/>
      </c>
      <c r="W254" s="42" t="str">
        <f ca="1">IFERROR('A22'!$R$254,"")</f>
        <v/>
      </c>
      <c r="X254" s="46" t="str">
        <f>IF('A22'!$H$73="","",'A22'!$H$73)</f>
        <v/>
      </c>
      <c r="Y254" s="46" t="str">
        <f>IF('A22'!$H$76="","",'A22'!$H$76)</f>
        <v/>
      </c>
      <c r="Z254" s="42" t="str">
        <f>IF('A22'!$B$9="","",'A22'!$B$9)</f>
        <v/>
      </c>
      <c r="AA254" s="42" t="s">
        <v>492</v>
      </c>
      <c r="AB254" s="42" t="str">
        <f t="array" ref="AB254:AW254">IF(TRANSPOSE('A22'!$K$80:$M$101)="","",TRANSPOSE('A22'!$K$80:$M$101))</f>
        <v/>
      </c>
      <c r="AC254" s="42" t="str">
        <v/>
      </c>
      <c r="AD254" s="42" t="str">
        <v/>
      </c>
      <c r="AE254" s="42" t="str">
        <v/>
      </c>
      <c r="AF254" s="42" t="str">
        <v/>
      </c>
      <c r="AG254" s="42" t="str">
        <v/>
      </c>
      <c r="AH254" s="42" t="str">
        <v/>
      </c>
      <c r="AI254" s="42" t="str">
        <v/>
      </c>
      <c r="AJ254" s="42" t="str">
        <v/>
      </c>
      <c r="AK254" s="42" t="str">
        <v/>
      </c>
      <c r="AL254" s="42" t="str">
        <v/>
      </c>
      <c r="AM254" s="42" t="str">
        <v/>
      </c>
      <c r="AN254" s="42" t="str">
        <v/>
      </c>
      <c r="AO254" s="42" t="str">
        <v/>
      </c>
      <c r="AP254" s="42" t="str">
        <v/>
      </c>
      <c r="AQ254" s="42" t="str">
        <v/>
      </c>
      <c r="AR254" s="42" t="str">
        <v/>
      </c>
      <c r="AS254" s="42" t="str">
        <v/>
      </c>
      <c r="AT254" s="42" t="str">
        <v/>
      </c>
      <c r="AU254" s="42" t="str">
        <v/>
      </c>
      <c r="AV254" s="42" t="str">
        <v/>
      </c>
      <c r="AW254" s="42" t="str">
        <v/>
      </c>
    </row>
    <row r="255" spans="4:49" s="42" customFormat="1" x14ac:dyDescent="0.2">
      <c r="D255" s="42">
        <f t="shared" si="21"/>
        <v>22</v>
      </c>
      <c r="E255" s="42" t="str">
        <f t="shared" si="20"/>
        <v>A22</v>
      </c>
      <c r="G255" s="42" t="str">
        <f t="array" ref="G255:U255" ca="1">IF(TRANSPOSE('A22'!H$172:H$186)="","",TRANSPOSE('A22'!H$172:H$186))</f>
        <v/>
      </c>
      <c r="H255" s="42" t="str">
        <v/>
      </c>
      <c r="I255" s="42" t="str">
        <v/>
      </c>
      <c r="J255" s="42" t="str">
        <v/>
      </c>
      <c r="K255" s="42" t="str">
        <f ca="1"/>
        <v/>
      </c>
      <c r="L255" s="42" t="str">
        <v/>
      </c>
      <c r="M255" s="42" t="str">
        <v/>
      </c>
      <c r="N255" s="42" t="str">
        <v/>
      </c>
      <c r="O255" s="42" t="str">
        <v/>
      </c>
      <c r="P255" s="42" t="str">
        <v/>
      </c>
      <c r="Q255" s="42" t="str">
        <v/>
      </c>
      <c r="R255" s="42" t="str">
        <v/>
      </c>
      <c r="S255" s="42" t="str">
        <v/>
      </c>
      <c r="T255" s="42" t="str">
        <v/>
      </c>
      <c r="U255" s="42" t="str">
        <v/>
      </c>
      <c r="X255" s="46"/>
      <c r="Y255" s="46"/>
      <c r="Z255" s="46"/>
      <c r="AA255" s="42" t="s">
        <v>492</v>
      </c>
    </row>
    <row r="256" spans="4:49" s="42" customFormat="1" x14ac:dyDescent="0.2">
      <c r="D256" s="42">
        <f t="shared" si="21"/>
        <v>22</v>
      </c>
      <c r="E256" s="42" t="str">
        <f t="shared" si="20"/>
        <v>A22</v>
      </c>
      <c r="G256" s="42" t="str">
        <f t="array" ref="G256:U256" ca="1">IF(TRANSPOSE('A22'!K$172:K$186)="","",TRANSPOSE('A22'!K$172:K$186))</f>
        <v/>
      </c>
      <c r="H256" s="42" t="str">
        <v/>
      </c>
      <c r="I256" s="42" t="str">
        <v/>
      </c>
      <c r="J256" s="42" t="str">
        <v/>
      </c>
      <c r="K256" s="42" t="str">
        <f ca="1"/>
        <v/>
      </c>
      <c r="L256" s="42" t="str">
        <v/>
      </c>
      <c r="M256" s="42" t="str">
        <v/>
      </c>
      <c r="N256" s="42" t="str">
        <v/>
      </c>
      <c r="O256" s="42" t="str">
        <v/>
      </c>
      <c r="P256" s="42" t="str">
        <v/>
      </c>
      <c r="Q256" s="42" t="str">
        <v/>
      </c>
      <c r="R256" s="42" t="str">
        <v/>
      </c>
      <c r="S256" s="42" t="str">
        <v/>
      </c>
      <c r="T256" s="42" t="str">
        <v/>
      </c>
      <c r="U256" s="42" t="str">
        <v/>
      </c>
      <c r="X256" s="46"/>
      <c r="Y256" s="46"/>
      <c r="Z256" s="46"/>
      <c r="AA256" s="42" t="s">
        <v>492</v>
      </c>
    </row>
    <row r="257" spans="4:49" s="42" customFormat="1" x14ac:dyDescent="0.2">
      <c r="D257" s="42">
        <f t="shared" si="21"/>
        <v>22</v>
      </c>
      <c r="E257" s="42" t="str">
        <f t="shared" si="20"/>
        <v>A22</v>
      </c>
      <c r="G257" s="42" t="str">
        <f t="array" ref="G257:U257" ca="1">IF(TRANSPOSE('A22'!E$193:E$207)="","",TRANSPOSE('A22'!E$193:E$207))</f>
        <v/>
      </c>
      <c r="H257" s="42" t="str">
        <v/>
      </c>
      <c r="I257" s="42" t="str">
        <v/>
      </c>
      <c r="J257" s="42" t="str">
        <v/>
      </c>
      <c r="K257" s="42" t="str">
        <f ca="1"/>
        <v/>
      </c>
      <c r="L257" s="42" t="str">
        <v/>
      </c>
      <c r="M257" s="42" t="str">
        <v/>
      </c>
      <c r="N257" s="42" t="str">
        <v/>
      </c>
      <c r="O257" s="42" t="str">
        <v/>
      </c>
      <c r="P257" s="42" t="str">
        <v/>
      </c>
      <c r="Q257" s="42" t="str">
        <v/>
      </c>
      <c r="R257" s="42" t="str">
        <v/>
      </c>
      <c r="S257" s="42" t="str">
        <v/>
      </c>
      <c r="T257" s="42" t="str">
        <v/>
      </c>
      <c r="U257" s="42" t="str">
        <v/>
      </c>
      <c r="X257" s="46"/>
      <c r="Y257" s="46"/>
      <c r="Z257" s="46"/>
      <c r="AA257" s="42" t="s">
        <v>492</v>
      </c>
    </row>
    <row r="258" spans="4:49" s="42" customFormat="1" x14ac:dyDescent="0.2">
      <c r="D258" s="42">
        <f t="shared" si="21"/>
        <v>22</v>
      </c>
      <c r="E258" s="42" t="str">
        <f t="shared" si="20"/>
        <v>A22</v>
      </c>
      <c r="G258" s="42" t="str">
        <f t="array" ref="G258:U258" ca="1">IF(TRANSPOSE('A22'!H$193:H$207)="","",TRANSPOSE('A22'!H$193:H$207))</f>
        <v/>
      </c>
      <c r="H258" s="42" t="str">
        <v/>
      </c>
      <c r="I258" s="42" t="str">
        <v/>
      </c>
      <c r="J258" s="42" t="str">
        <v/>
      </c>
      <c r="K258" s="42" t="str">
        <f ca="1"/>
        <v/>
      </c>
      <c r="L258" s="42" t="str">
        <v/>
      </c>
      <c r="M258" s="42" t="str">
        <v/>
      </c>
      <c r="N258" s="42" t="str">
        <v/>
      </c>
      <c r="O258" s="42" t="str">
        <v/>
      </c>
      <c r="P258" s="42" t="str">
        <v/>
      </c>
      <c r="Q258" s="42" t="str">
        <v/>
      </c>
      <c r="R258" s="42" t="str">
        <v/>
      </c>
      <c r="S258" s="42" t="str">
        <v/>
      </c>
      <c r="T258" s="42" t="str">
        <v/>
      </c>
      <c r="U258" s="42" t="str">
        <v/>
      </c>
      <c r="X258" s="46"/>
      <c r="Y258" s="46"/>
      <c r="Z258" s="46"/>
      <c r="AA258" s="42" t="s">
        <v>492</v>
      </c>
    </row>
    <row r="259" spans="4:49" s="42" customFormat="1" x14ac:dyDescent="0.2">
      <c r="D259" s="42">
        <f t="shared" si="21"/>
        <v>22</v>
      </c>
      <c r="E259" s="42" t="str">
        <f t="shared" ref="E259:E322" si="22">"A"&amp;D259</f>
        <v>A22</v>
      </c>
      <c r="G259" s="42" t="str">
        <f t="array" ref="G259:U259" ca="1">IF(TRANSPOSE('A22'!K$193:K$207)="","",TRANSPOSE('A22'!K$193:K$207))</f>
        <v/>
      </c>
      <c r="H259" s="42" t="str">
        <v/>
      </c>
      <c r="I259" s="42" t="str">
        <v/>
      </c>
      <c r="J259" s="42" t="str">
        <v/>
      </c>
      <c r="K259" s="42" t="str">
        <f ca="1"/>
        <v/>
      </c>
      <c r="L259" s="42" t="str">
        <v/>
      </c>
      <c r="M259" s="42" t="str">
        <v/>
      </c>
      <c r="N259" s="42" t="str">
        <v/>
      </c>
      <c r="O259" s="42" t="str">
        <v/>
      </c>
      <c r="P259" s="42" t="str">
        <v/>
      </c>
      <c r="Q259" s="42" t="str">
        <v/>
      </c>
      <c r="R259" s="42" t="str">
        <v/>
      </c>
      <c r="S259" s="42" t="str">
        <v/>
      </c>
      <c r="T259" s="42" t="str">
        <v/>
      </c>
      <c r="U259" s="42" t="str">
        <v/>
      </c>
      <c r="X259" s="46"/>
      <c r="Y259" s="46"/>
      <c r="Z259" s="46"/>
      <c r="AA259" s="42" t="s">
        <v>492</v>
      </c>
    </row>
    <row r="260" spans="4:49" s="42" customFormat="1" x14ac:dyDescent="0.2">
      <c r="D260" s="42">
        <f t="shared" si="21"/>
        <v>22</v>
      </c>
      <c r="E260" s="42" t="str">
        <f t="shared" si="22"/>
        <v>A22</v>
      </c>
      <c r="G260" s="42" t="str">
        <f t="array" ref="G260:U260" ca="1">IF(TRANSPOSE('A22'!E$214:E$228)="","",TRANSPOSE('A22'!E$214:E$228))</f>
        <v/>
      </c>
      <c r="H260" s="42" t="str">
        <v/>
      </c>
      <c r="I260" s="42" t="str">
        <v/>
      </c>
      <c r="J260" s="42" t="str">
        <v/>
      </c>
      <c r="K260" s="42" t="str">
        <f ca="1"/>
        <v/>
      </c>
      <c r="L260" s="42" t="str">
        <v/>
      </c>
      <c r="M260" s="42" t="str">
        <v/>
      </c>
      <c r="N260" s="42" t="str">
        <v/>
      </c>
      <c r="O260" s="42" t="str">
        <v/>
      </c>
      <c r="P260" s="42" t="str">
        <v/>
      </c>
      <c r="Q260" s="42" t="str">
        <v/>
      </c>
      <c r="R260" s="42" t="str">
        <v/>
      </c>
      <c r="S260" s="42" t="str">
        <v/>
      </c>
      <c r="T260" s="42" t="str">
        <v/>
      </c>
      <c r="U260" s="42" t="str">
        <v/>
      </c>
      <c r="X260" s="46"/>
      <c r="Y260" s="46"/>
      <c r="Z260" s="46"/>
      <c r="AA260" s="42" t="s">
        <v>492</v>
      </c>
    </row>
    <row r="261" spans="4:49" s="42" customFormat="1" x14ac:dyDescent="0.2">
      <c r="D261" s="42">
        <f t="shared" si="21"/>
        <v>22</v>
      </c>
      <c r="E261" s="42" t="str">
        <f t="shared" si="22"/>
        <v>A22</v>
      </c>
      <c r="G261" s="42" t="str">
        <f t="array" ref="G261:U261" ca="1">IF(TRANSPOSE('A22'!H$214:H$228)="","",TRANSPOSE('A22'!H$214:H$228))</f>
        <v/>
      </c>
      <c r="H261" s="42" t="str">
        <v/>
      </c>
      <c r="I261" s="42" t="str">
        <v/>
      </c>
      <c r="J261" s="42" t="str">
        <v/>
      </c>
      <c r="K261" s="42" t="str">
        <f ca="1"/>
        <v/>
      </c>
      <c r="L261" s="42" t="str">
        <v/>
      </c>
      <c r="M261" s="42" t="str">
        <v/>
      </c>
      <c r="N261" s="42" t="str">
        <v/>
      </c>
      <c r="O261" s="42" t="str">
        <v/>
      </c>
      <c r="P261" s="42" t="str">
        <v/>
      </c>
      <c r="Q261" s="42" t="str">
        <v/>
      </c>
      <c r="R261" s="42" t="str">
        <v/>
      </c>
      <c r="S261" s="42" t="str">
        <v/>
      </c>
      <c r="T261" s="42" t="str">
        <v/>
      </c>
      <c r="U261" s="42" t="str">
        <v/>
      </c>
      <c r="X261" s="46"/>
      <c r="Y261" s="46"/>
      <c r="Z261" s="46"/>
      <c r="AA261" s="42" t="s">
        <v>492</v>
      </c>
    </row>
    <row r="262" spans="4:49" s="42" customFormat="1" x14ac:dyDescent="0.2">
      <c r="D262" s="42">
        <f t="shared" si="21"/>
        <v>22</v>
      </c>
      <c r="E262" s="42" t="str">
        <f t="shared" si="22"/>
        <v>A22</v>
      </c>
      <c r="G262" s="42" t="str">
        <f t="array" ref="G262:U262" ca="1">IF(TRANSPOSE('A22'!K$214:K$228)="","",TRANSPOSE('A22'!K$214:K$228))</f>
        <v/>
      </c>
      <c r="H262" s="42" t="str">
        <v/>
      </c>
      <c r="I262" s="42" t="str">
        <v/>
      </c>
      <c r="J262" s="42" t="str">
        <v/>
      </c>
      <c r="K262" s="42" t="str">
        <f ca="1"/>
        <v/>
      </c>
      <c r="L262" s="42" t="str">
        <v/>
      </c>
      <c r="M262" s="42" t="str">
        <v/>
      </c>
      <c r="N262" s="42" t="str">
        <v/>
      </c>
      <c r="O262" s="42" t="str">
        <v/>
      </c>
      <c r="P262" s="42" t="str">
        <v/>
      </c>
      <c r="Q262" s="42" t="str">
        <v/>
      </c>
      <c r="R262" s="42" t="str">
        <v/>
      </c>
      <c r="S262" s="42" t="str">
        <v/>
      </c>
      <c r="T262" s="42" t="str">
        <v/>
      </c>
      <c r="U262" s="42" t="str">
        <v/>
      </c>
      <c r="X262" s="46"/>
      <c r="Y262" s="46"/>
      <c r="Z262" s="46"/>
      <c r="AA262" s="42" t="s">
        <v>492</v>
      </c>
    </row>
    <row r="263" spans="4:49" s="42" customFormat="1" x14ac:dyDescent="0.2">
      <c r="D263" s="42">
        <f t="shared" si="21"/>
        <v>22</v>
      </c>
      <c r="E263" s="42" t="str">
        <f t="shared" si="22"/>
        <v>A22</v>
      </c>
      <c r="G263" s="42" t="str">
        <f t="array" ref="G263:U263" ca="1">IF(TRANSPOSE('A22'!E$235:E$249)="","",TRANSPOSE('A22'!E$235:E$249))</f>
        <v/>
      </c>
      <c r="H263" s="42" t="str">
        <v/>
      </c>
      <c r="I263" s="42" t="str">
        <v/>
      </c>
      <c r="J263" s="42" t="str">
        <v/>
      </c>
      <c r="K263" s="42" t="str">
        <f ca="1"/>
        <v/>
      </c>
      <c r="L263" s="42" t="str">
        <v/>
      </c>
      <c r="M263" s="42" t="str">
        <v/>
      </c>
      <c r="N263" s="42" t="str">
        <v/>
      </c>
      <c r="O263" s="42" t="str">
        <v/>
      </c>
      <c r="P263" s="42" t="str">
        <v/>
      </c>
      <c r="Q263" s="42" t="str">
        <v/>
      </c>
      <c r="R263" s="42" t="str">
        <v/>
      </c>
      <c r="S263" s="42" t="str">
        <v/>
      </c>
      <c r="T263" s="42" t="str">
        <v/>
      </c>
      <c r="U263" s="42" t="str">
        <v/>
      </c>
      <c r="X263" s="46"/>
      <c r="Y263" s="46"/>
      <c r="Z263" s="46"/>
      <c r="AA263" s="42" t="s">
        <v>492</v>
      </c>
    </row>
    <row r="264" spans="4:49" s="42" customFormat="1" x14ac:dyDescent="0.2">
      <c r="D264" s="42">
        <f t="shared" si="21"/>
        <v>22</v>
      </c>
      <c r="E264" s="42" t="str">
        <f t="shared" si="22"/>
        <v>A22</v>
      </c>
      <c r="G264" s="42" t="str">
        <f t="array" ref="G264:U264" ca="1">IF(TRANSPOSE('A22'!H$235:H$249)="","",TRANSPOSE('A22'!H$235:H$249))</f>
        <v/>
      </c>
      <c r="H264" s="42" t="str">
        <v/>
      </c>
      <c r="I264" s="42" t="str">
        <v/>
      </c>
      <c r="J264" s="42" t="str">
        <v/>
      </c>
      <c r="K264" s="42" t="str">
        <f ca="1"/>
        <v/>
      </c>
      <c r="L264" s="42" t="str">
        <v/>
      </c>
      <c r="M264" s="42" t="str">
        <v/>
      </c>
      <c r="N264" s="42" t="str">
        <v/>
      </c>
      <c r="O264" s="42" t="str">
        <v/>
      </c>
      <c r="P264" s="42" t="str">
        <v/>
      </c>
      <c r="Q264" s="42" t="str">
        <v/>
      </c>
      <c r="R264" s="42" t="str">
        <v/>
      </c>
      <c r="S264" s="42" t="str">
        <v/>
      </c>
      <c r="T264" s="42" t="str">
        <v/>
      </c>
      <c r="U264" s="42" t="str">
        <v/>
      </c>
      <c r="X264" s="46"/>
      <c r="Y264" s="46"/>
      <c r="Z264" s="46"/>
      <c r="AA264" s="42" t="s">
        <v>492</v>
      </c>
    </row>
    <row r="265" spans="4:49" s="42" customFormat="1" x14ac:dyDescent="0.2">
      <c r="D265" s="42">
        <f t="shared" si="21"/>
        <v>22</v>
      </c>
      <c r="E265" s="42" t="str">
        <f t="shared" si="22"/>
        <v>A22</v>
      </c>
      <c r="G265" s="42" t="str">
        <f t="array" ref="G265:U265" ca="1">IF(TRANSPOSE('A22'!K$235:K$249)="","",TRANSPOSE('A22'!K$235:K$249))</f>
        <v/>
      </c>
      <c r="H265" s="42" t="str">
        <v/>
      </c>
      <c r="I265" s="42" t="str">
        <v/>
      </c>
      <c r="J265" s="42" t="str">
        <v/>
      </c>
      <c r="K265" s="42" t="str">
        <f ca="1"/>
        <v/>
      </c>
      <c r="L265" s="42" t="str">
        <v/>
      </c>
      <c r="M265" s="42" t="str">
        <v/>
      </c>
      <c r="N265" s="42" t="str">
        <v/>
      </c>
      <c r="O265" s="42" t="str">
        <v/>
      </c>
      <c r="P265" s="42" t="str">
        <v/>
      </c>
      <c r="Q265" s="42" t="str">
        <v/>
      </c>
      <c r="R265" s="42" t="str">
        <v/>
      </c>
      <c r="S265" s="42" t="str">
        <v/>
      </c>
      <c r="T265" s="42" t="str">
        <v/>
      </c>
      <c r="U265" s="42" t="str">
        <v/>
      </c>
      <c r="X265" s="46"/>
      <c r="Y265" s="46"/>
      <c r="Z265" s="46"/>
      <c r="AA265" s="42" t="s">
        <v>492</v>
      </c>
    </row>
    <row r="266" spans="4:49" s="42" customFormat="1" x14ac:dyDescent="0.2">
      <c r="D266" s="42">
        <f t="shared" si="21"/>
        <v>23</v>
      </c>
      <c r="E266" s="42" t="str">
        <f t="shared" si="22"/>
        <v>A23</v>
      </c>
      <c r="G266" s="42" t="str">
        <f t="array" ref="G266:U266" ca="1">IF(TRANSPOSE('A23'!E$172:E$186)="","",TRANSPOSE('A23'!E$172:E$186))</f>
        <v/>
      </c>
      <c r="H266" s="42" t="str">
        <v/>
      </c>
      <c r="I266" s="42" t="str">
        <v/>
      </c>
      <c r="J266" s="42" t="str">
        <v/>
      </c>
      <c r="K266" s="42" t="str">
        <f ca="1"/>
        <v/>
      </c>
      <c r="L266" s="42" t="str">
        <v/>
      </c>
      <c r="M266" s="42" t="str">
        <v/>
      </c>
      <c r="N266" s="42" t="str">
        <v/>
      </c>
      <c r="O266" s="42" t="str">
        <v/>
      </c>
      <c r="P266" s="42" t="str">
        <v/>
      </c>
      <c r="Q266" s="42" t="str">
        <v/>
      </c>
      <c r="R266" s="42" t="str">
        <v/>
      </c>
      <c r="S266" s="42" t="str">
        <v/>
      </c>
      <c r="T266" s="42" t="str">
        <v/>
      </c>
      <c r="U266" s="42" t="str">
        <v/>
      </c>
      <c r="V266" s="42" t="str">
        <f ca="1">IFERROR('A23'!$R$43,"")</f>
        <v/>
      </c>
      <c r="W266" s="42" t="str">
        <f ca="1">IFERROR('A23'!$R$254,"")</f>
        <v/>
      </c>
      <c r="X266" s="46" t="str">
        <f>IF('A23'!$H$73="","",'A23'!$H$73)</f>
        <v/>
      </c>
      <c r="Y266" s="46" t="str">
        <f>IF('A23'!$H$76="","",'A23'!$H$76)</f>
        <v/>
      </c>
      <c r="Z266" s="42" t="str">
        <f>IF('A23'!$B$9="","",'A23'!$B$9)</f>
        <v/>
      </c>
      <c r="AA266" s="42" t="s">
        <v>493</v>
      </c>
      <c r="AB266" s="42" t="str">
        <f t="array" ref="AB266:AW266">IF(TRANSPOSE('A23'!$K$80:$M$101)="","",TRANSPOSE('A23'!$K$80:$M$101))</f>
        <v/>
      </c>
      <c r="AC266" s="42" t="str">
        <v/>
      </c>
      <c r="AD266" s="42" t="str">
        <v/>
      </c>
      <c r="AE266" s="42" t="str">
        <v/>
      </c>
      <c r="AF266" s="42" t="str">
        <v/>
      </c>
      <c r="AG266" s="42" t="str">
        <v/>
      </c>
      <c r="AH266" s="42" t="str">
        <v/>
      </c>
      <c r="AI266" s="42" t="str">
        <v/>
      </c>
      <c r="AJ266" s="42" t="str">
        <v/>
      </c>
      <c r="AK266" s="42" t="str">
        <v/>
      </c>
      <c r="AL266" s="42" t="str">
        <v/>
      </c>
      <c r="AM266" s="42" t="str">
        <v/>
      </c>
      <c r="AN266" s="42" t="str">
        <v/>
      </c>
      <c r="AO266" s="42" t="str">
        <v/>
      </c>
      <c r="AP266" s="42" t="str">
        <v/>
      </c>
      <c r="AQ266" s="42" t="str">
        <v/>
      </c>
      <c r="AR266" s="42" t="str">
        <v/>
      </c>
      <c r="AS266" s="42" t="str">
        <v/>
      </c>
      <c r="AT266" s="42" t="str">
        <v/>
      </c>
      <c r="AU266" s="42" t="str">
        <v/>
      </c>
      <c r="AV266" s="42" t="str">
        <v/>
      </c>
      <c r="AW266" s="42" t="str">
        <v/>
      </c>
    </row>
    <row r="267" spans="4:49" s="42" customFormat="1" x14ac:dyDescent="0.2">
      <c r="D267" s="42">
        <f t="shared" si="21"/>
        <v>23</v>
      </c>
      <c r="E267" s="42" t="str">
        <f t="shared" si="22"/>
        <v>A23</v>
      </c>
      <c r="G267" s="42" t="str">
        <f t="array" ref="G267:U267" ca="1">IF(TRANSPOSE('A23'!H$172:H$186)="","",TRANSPOSE('A23'!H$172:H$186))</f>
        <v/>
      </c>
      <c r="H267" s="42" t="str">
        <v/>
      </c>
      <c r="I267" s="42" t="str">
        <v/>
      </c>
      <c r="J267" s="42" t="str">
        <v/>
      </c>
      <c r="K267" s="42" t="str">
        <f ca="1"/>
        <v/>
      </c>
      <c r="L267" s="42" t="str">
        <v/>
      </c>
      <c r="M267" s="42" t="str">
        <v/>
      </c>
      <c r="N267" s="42" t="str">
        <v/>
      </c>
      <c r="O267" s="42" t="str">
        <v/>
      </c>
      <c r="P267" s="42" t="str">
        <v/>
      </c>
      <c r="Q267" s="42" t="str">
        <v/>
      </c>
      <c r="R267" s="42" t="str">
        <v/>
      </c>
      <c r="S267" s="42" t="str">
        <v/>
      </c>
      <c r="T267" s="42" t="str">
        <v/>
      </c>
      <c r="U267" s="42" t="str">
        <v/>
      </c>
      <c r="X267" s="46"/>
      <c r="Y267" s="46"/>
      <c r="Z267" s="46"/>
      <c r="AA267" s="42" t="s">
        <v>493</v>
      </c>
    </row>
    <row r="268" spans="4:49" s="42" customFormat="1" x14ac:dyDescent="0.2">
      <c r="D268" s="42">
        <f t="shared" si="21"/>
        <v>23</v>
      </c>
      <c r="E268" s="42" t="str">
        <f t="shared" si="22"/>
        <v>A23</v>
      </c>
      <c r="G268" s="42" t="str">
        <f t="array" ref="G268:U268" ca="1">IF(TRANSPOSE('A23'!K$172:K$186)="","",TRANSPOSE('A23'!K$172:K$186))</f>
        <v/>
      </c>
      <c r="H268" s="42" t="str">
        <v/>
      </c>
      <c r="I268" s="42" t="str">
        <v/>
      </c>
      <c r="J268" s="42" t="str">
        <v/>
      </c>
      <c r="K268" s="42" t="str">
        <f ca="1"/>
        <v/>
      </c>
      <c r="L268" s="42" t="str">
        <v/>
      </c>
      <c r="M268" s="42" t="str">
        <v/>
      </c>
      <c r="N268" s="42" t="str">
        <v/>
      </c>
      <c r="O268" s="42" t="str">
        <v/>
      </c>
      <c r="P268" s="42" t="str">
        <v/>
      </c>
      <c r="Q268" s="42" t="str">
        <v/>
      </c>
      <c r="R268" s="42" t="str">
        <v/>
      </c>
      <c r="S268" s="42" t="str">
        <v/>
      </c>
      <c r="T268" s="42" t="str">
        <v/>
      </c>
      <c r="U268" s="42" t="str">
        <v/>
      </c>
      <c r="X268" s="46"/>
      <c r="Y268" s="46"/>
      <c r="Z268" s="46"/>
      <c r="AA268" s="42" t="s">
        <v>493</v>
      </c>
    </row>
    <row r="269" spans="4:49" s="42" customFormat="1" x14ac:dyDescent="0.2">
      <c r="D269" s="42">
        <f t="shared" si="21"/>
        <v>23</v>
      </c>
      <c r="E269" s="42" t="str">
        <f t="shared" si="22"/>
        <v>A23</v>
      </c>
      <c r="G269" s="42" t="str">
        <f t="array" ref="G269:U269" ca="1">IF(TRANSPOSE('A23'!E$193:E$207)="","",TRANSPOSE('A23'!E$193:E$207))</f>
        <v/>
      </c>
      <c r="H269" s="42" t="str">
        <v/>
      </c>
      <c r="I269" s="42" t="str">
        <v/>
      </c>
      <c r="J269" s="42" t="str">
        <v/>
      </c>
      <c r="K269" s="42" t="str">
        <f ca="1"/>
        <v/>
      </c>
      <c r="L269" s="42" t="str">
        <v/>
      </c>
      <c r="M269" s="42" t="str">
        <v/>
      </c>
      <c r="N269" s="42" t="str">
        <v/>
      </c>
      <c r="O269" s="42" t="str">
        <v/>
      </c>
      <c r="P269" s="42" t="str">
        <v/>
      </c>
      <c r="Q269" s="42" t="str">
        <v/>
      </c>
      <c r="R269" s="42" t="str">
        <v/>
      </c>
      <c r="S269" s="42" t="str">
        <v/>
      </c>
      <c r="T269" s="42" t="str">
        <v/>
      </c>
      <c r="U269" s="42" t="str">
        <v/>
      </c>
      <c r="X269" s="46"/>
      <c r="Y269" s="46"/>
      <c r="Z269" s="46"/>
      <c r="AA269" s="42" t="s">
        <v>493</v>
      </c>
    </row>
    <row r="270" spans="4:49" s="42" customFormat="1" x14ac:dyDescent="0.2">
      <c r="D270" s="42">
        <f t="shared" si="21"/>
        <v>23</v>
      </c>
      <c r="E270" s="42" t="str">
        <f t="shared" si="22"/>
        <v>A23</v>
      </c>
      <c r="G270" s="42" t="str">
        <f t="array" ref="G270:U270" ca="1">IF(TRANSPOSE('A23'!H$193:H$207)="","",TRANSPOSE('A23'!H$193:H$207))</f>
        <v/>
      </c>
      <c r="H270" s="42" t="str">
        <v/>
      </c>
      <c r="I270" s="42" t="str">
        <v/>
      </c>
      <c r="J270" s="42" t="str">
        <v/>
      </c>
      <c r="K270" s="42" t="str">
        <f ca="1"/>
        <v/>
      </c>
      <c r="L270" s="42" t="str">
        <v/>
      </c>
      <c r="M270" s="42" t="str">
        <v/>
      </c>
      <c r="N270" s="42" t="str">
        <v/>
      </c>
      <c r="O270" s="42" t="str">
        <v/>
      </c>
      <c r="P270" s="42" t="str">
        <v/>
      </c>
      <c r="Q270" s="42" t="str">
        <v/>
      </c>
      <c r="R270" s="42" t="str">
        <v/>
      </c>
      <c r="S270" s="42" t="str">
        <v/>
      </c>
      <c r="T270" s="42" t="str">
        <v/>
      </c>
      <c r="U270" s="42" t="str">
        <v/>
      </c>
      <c r="X270" s="46"/>
      <c r="Y270" s="46"/>
      <c r="Z270" s="46"/>
      <c r="AA270" s="42" t="s">
        <v>493</v>
      </c>
    </row>
    <row r="271" spans="4:49" s="42" customFormat="1" x14ac:dyDescent="0.2">
      <c r="D271" s="42">
        <f t="shared" ref="D271:D290" si="23">D259+1</f>
        <v>23</v>
      </c>
      <c r="E271" s="42" t="str">
        <f t="shared" si="22"/>
        <v>A23</v>
      </c>
      <c r="G271" s="42" t="str">
        <f t="array" ref="G271:U271" ca="1">IF(TRANSPOSE('A23'!K$193:K$207)="","",TRANSPOSE('A23'!K$193:K$207))</f>
        <v/>
      </c>
      <c r="H271" s="42" t="str">
        <v/>
      </c>
      <c r="I271" s="42" t="str">
        <v/>
      </c>
      <c r="J271" s="42" t="str">
        <v/>
      </c>
      <c r="K271" s="42" t="str">
        <f ca="1"/>
        <v/>
      </c>
      <c r="L271" s="42" t="str">
        <v/>
      </c>
      <c r="M271" s="42" t="str">
        <v/>
      </c>
      <c r="N271" s="42" t="str">
        <v/>
      </c>
      <c r="O271" s="42" t="str">
        <v/>
      </c>
      <c r="P271" s="42" t="str">
        <v/>
      </c>
      <c r="Q271" s="42" t="str">
        <v/>
      </c>
      <c r="R271" s="42" t="str">
        <v/>
      </c>
      <c r="S271" s="42" t="str">
        <v/>
      </c>
      <c r="T271" s="42" t="str">
        <v/>
      </c>
      <c r="U271" s="42" t="str">
        <v/>
      </c>
      <c r="X271" s="46"/>
      <c r="Y271" s="46"/>
      <c r="Z271" s="46"/>
      <c r="AA271" s="42" t="s">
        <v>493</v>
      </c>
    </row>
    <row r="272" spans="4:49" s="42" customFormat="1" x14ac:dyDescent="0.2">
      <c r="D272" s="42">
        <f t="shared" si="23"/>
        <v>23</v>
      </c>
      <c r="E272" s="42" t="str">
        <f t="shared" si="22"/>
        <v>A23</v>
      </c>
      <c r="G272" s="42" t="str">
        <f t="array" ref="G272:U272" ca="1">IF(TRANSPOSE('A23'!E$214:E$228)="","",TRANSPOSE('A23'!E$214:E$228))</f>
        <v/>
      </c>
      <c r="H272" s="42" t="str">
        <v/>
      </c>
      <c r="I272" s="42" t="str">
        <v/>
      </c>
      <c r="J272" s="42" t="str">
        <v/>
      </c>
      <c r="K272" s="42" t="str">
        <f ca="1"/>
        <v/>
      </c>
      <c r="L272" s="42" t="str">
        <v/>
      </c>
      <c r="M272" s="42" t="str">
        <v/>
      </c>
      <c r="N272" s="42" t="str">
        <v/>
      </c>
      <c r="O272" s="42" t="str">
        <v/>
      </c>
      <c r="P272" s="42" t="str">
        <v/>
      </c>
      <c r="Q272" s="42" t="str">
        <v/>
      </c>
      <c r="R272" s="42" t="str">
        <v/>
      </c>
      <c r="S272" s="42" t="str">
        <v/>
      </c>
      <c r="T272" s="42" t="str">
        <v/>
      </c>
      <c r="U272" s="42" t="str">
        <v/>
      </c>
      <c r="X272" s="46"/>
      <c r="Y272" s="46"/>
      <c r="Z272" s="46"/>
      <c r="AA272" s="42" t="s">
        <v>493</v>
      </c>
    </row>
    <row r="273" spans="4:49" s="42" customFormat="1" x14ac:dyDescent="0.2">
      <c r="D273" s="42">
        <f t="shared" si="23"/>
        <v>23</v>
      </c>
      <c r="E273" s="42" t="str">
        <f t="shared" si="22"/>
        <v>A23</v>
      </c>
      <c r="G273" s="42" t="str">
        <f t="array" ref="G273:U273" ca="1">IF(TRANSPOSE('A23'!H$214:H$228)="","",TRANSPOSE('A23'!H$214:H$228))</f>
        <v/>
      </c>
      <c r="H273" s="42" t="str">
        <v/>
      </c>
      <c r="I273" s="42" t="str">
        <v/>
      </c>
      <c r="J273" s="42" t="str">
        <v/>
      </c>
      <c r="K273" s="42" t="str">
        <f ca="1"/>
        <v/>
      </c>
      <c r="L273" s="42" t="str">
        <v/>
      </c>
      <c r="M273" s="42" t="str">
        <v/>
      </c>
      <c r="N273" s="42" t="str">
        <v/>
      </c>
      <c r="O273" s="42" t="str">
        <v/>
      </c>
      <c r="P273" s="42" t="str">
        <v/>
      </c>
      <c r="Q273" s="42" t="str">
        <v/>
      </c>
      <c r="R273" s="42" t="str">
        <v/>
      </c>
      <c r="S273" s="42" t="str">
        <v/>
      </c>
      <c r="T273" s="42" t="str">
        <v/>
      </c>
      <c r="U273" s="42" t="str">
        <v/>
      </c>
      <c r="X273" s="46"/>
      <c r="Y273" s="46"/>
      <c r="Z273" s="46"/>
      <c r="AA273" s="42" t="s">
        <v>493</v>
      </c>
    </row>
    <row r="274" spans="4:49" s="42" customFormat="1" x14ac:dyDescent="0.2">
      <c r="D274" s="42">
        <f t="shared" si="23"/>
        <v>23</v>
      </c>
      <c r="E274" s="42" t="str">
        <f t="shared" si="22"/>
        <v>A23</v>
      </c>
      <c r="G274" s="42" t="str">
        <f t="array" ref="G274:U274" ca="1">IF(TRANSPOSE('A23'!K$214:K$228)="","",TRANSPOSE('A23'!K$214:K$228))</f>
        <v/>
      </c>
      <c r="H274" s="42" t="str">
        <v/>
      </c>
      <c r="I274" s="42" t="str">
        <v/>
      </c>
      <c r="J274" s="42" t="str">
        <v/>
      </c>
      <c r="K274" s="42" t="str">
        <f ca="1"/>
        <v/>
      </c>
      <c r="L274" s="42" t="str">
        <v/>
      </c>
      <c r="M274" s="42" t="str">
        <v/>
      </c>
      <c r="N274" s="42" t="str">
        <v/>
      </c>
      <c r="O274" s="42" t="str">
        <v/>
      </c>
      <c r="P274" s="42" t="str">
        <v/>
      </c>
      <c r="Q274" s="42" t="str">
        <v/>
      </c>
      <c r="R274" s="42" t="str">
        <v/>
      </c>
      <c r="S274" s="42" t="str">
        <v/>
      </c>
      <c r="T274" s="42" t="str">
        <v/>
      </c>
      <c r="U274" s="42" t="str">
        <v/>
      </c>
      <c r="X274" s="46"/>
      <c r="Y274" s="46"/>
      <c r="Z274" s="46"/>
      <c r="AA274" s="42" t="s">
        <v>493</v>
      </c>
    </row>
    <row r="275" spans="4:49" s="42" customFormat="1" x14ac:dyDescent="0.2">
      <c r="D275" s="42">
        <f t="shared" si="23"/>
        <v>23</v>
      </c>
      <c r="E275" s="42" t="str">
        <f t="shared" si="22"/>
        <v>A23</v>
      </c>
      <c r="G275" s="42" t="str">
        <f t="array" ref="G275:U275" ca="1">IF(TRANSPOSE('A23'!E$235:E$249)="","",TRANSPOSE('A23'!E$235:E$249))</f>
        <v/>
      </c>
      <c r="H275" s="42" t="str">
        <v/>
      </c>
      <c r="I275" s="42" t="str">
        <v/>
      </c>
      <c r="J275" s="42" t="str">
        <v/>
      </c>
      <c r="K275" s="42" t="str">
        <f ca="1"/>
        <v/>
      </c>
      <c r="L275" s="42" t="str">
        <v/>
      </c>
      <c r="M275" s="42" t="str">
        <v/>
      </c>
      <c r="N275" s="42" t="str">
        <v/>
      </c>
      <c r="O275" s="42" t="str">
        <v/>
      </c>
      <c r="P275" s="42" t="str">
        <v/>
      </c>
      <c r="Q275" s="42" t="str">
        <v/>
      </c>
      <c r="R275" s="42" t="str">
        <v/>
      </c>
      <c r="S275" s="42" t="str">
        <v/>
      </c>
      <c r="T275" s="42" t="str">
        <v/>
      </c>
      <c r="U275" s="42" t="str">
        <v/>
      </c>
      <c r="X275" s="46"/>
      <c r="Y275" s="46"/>
      <c r="Z275" s="46"/>
      <c r="AA275" s="42" t="s">
        <v>493</v>
      </c>
    </row>
    <row r="276" spans="4:49" s="42" customFormat="1" x14ac:dyDescent="0.2">
      <c r="D276" s="42">
        <f t="shared" si="23"/>
        <v>23</v>
      </c>
      <c r="E276" s="42" t="str">
        <f t="shared" si="22"/>
        <v>A23</v>
      </c>
      <c r="G276" s="42" t="str">
        <f t="array" ref="G276:U276" ca="1">IF(TRANSPOSE('A23'!H$235:H$249)="","",TRANSPOSE('A23'!H$235:H$249))</f>
        <v/>
      </c>
      <c r="H276" s="42" t="str">
        <v/>
      </c>
      <c r="I276" s="42" t="str">
        <v/>
      </c>
      <c r="J276" s="42" t="str">
        <v/>
      </c>
      <c r="K276" s="42" t="str">
        <f ca="1"/>
        <v/>
      </c>
      <c r="L276" s="42" t="str">
        <v/>
      </c>
      <c r="M276" s="42" t="str">
        <v/>
      </c>
      <c r="N276" s="42" t="str">
        <v/>
      </c>
      <c r="O276" s="42" t="str">
        <v/>
      </c>
      <c r="P276" s="42" t="str">
        <v/>
      </c>
      <c r="Q276" s="42" t="str">
        <v/>
      </c>
      <c r="R276" s="42" t="str">
        <v/>
      </c>
      <c r="S276" s="42" t="str">
        <v/>
      </c>
      <c r="T276" s="42" t="str">
        <v/>
      </c>
      <c r="U276" s="42" t="str">
        <v/>
      </c>
      <c r="X276" s="46"/>
      <c r="Y276" s="46"/>
      <c r="Z276" s="46"/>
      <c r="AA276" s="42" t="s">
        <v>493</v>
      </c>
    </row>
    <row r="277" spans="4:49" s="42" customFormat="1" x14ac:dyDescent="0.2">
      <c r="D277" s="42">
        <f t="shared" si="23"/>
        <v>23</v>
      </c>
      <c r="E277" s="42" t="str">
        <f t="shared" si="22"/>
        <v>A23</v>
      </c>
      <c r="G277" s="42" t="str">
        <f t="array" ref="G277:U277" ca="1">IF(TRANSPOSE('A23'!K$235:K$249)="","",TRANSPOSE('A23'!K$235:K$249))</f>
        <v/>
      </c>
      <c r="H277" s="42" t="str">
        <v/>
      </c>
      <c r="I277" s="42" t="str">
        <v/>
      </c>
      <c r="J277" s="42" t="str">
        <v/>
      </c>
      <c r="K277" s="42" t="str">
        <f ca="1"/>
        <v/>
      </c>
      <c r="L277" s="42" t="str">
        <v/>
      </c>
      <c r="M277" s="42" t="str">
        <v/>
      </c>
      <c r="N277" s="42" t="str">
        <v/>
      </c>
      <c r="O277" s="42" t="str">
        <v/>
      </c>
      <c r="P277" s="42" t="str">
        <v/>
      </c>
      <c r="Q277" s="42" t="str">
        <v/>
      </c>
      <c r="R277" s="42" t="str">
        <v/>
      </c>
      <c r="S277" s="42" t="str">
        <v/>
      </c>
      <c r="T277" s="42" t="str">
        <v/>
      </c>
      <c r="U277" s="42" t="str">
        <v/>
      </c>
      <c r="X277" s="46"/>
      <c r="Y277" s="46"/>
      <c r="Z277" s="46"/>
      <c r="AA277" s="42" t="s">
        <v>493</v>
      </c>
    </row>
    <row r="278" spans="4:49" s="42" customFormat="1" x14ac:dyDescent="0.2">
      <c r="D278" s="42">
        <f t="shared" si="23"/>
        <v>24</v>
      </c>
      <c r="E278" s="42" t="str">
        <f t="shared" si="22"/>
        <v>A24</v>
      </c>
      <c r="G278" s="42" t="str">
        <f t="array" ref="G278:U278" ca="1">IF(TRANSPOSE('A24'!E$172:E$186)="","",TRANSPOSE('A24'!E$172:E$186))</f>
        <v/>
      </c>
      <c r="H278" s="42" t="str">
        <v/>
      </c>
      <c r="I278" s="42" t="str">
        <v/>
      </c>
      <c r="J278" s="42" t="str">
        <v/>
      </c>
      <c r="K278" s="42" t="str">
        <f ca="1"/>
        <v/>
      </c>
      <c r="L278" s="42" t="str">
        <v/>
      </c>
      <c r="M278" s="42" t="str">
        <v/>
      </c>
      <c r="N278" s="42" t="str">
        <v/>
      </c>
      <c r="O278" s="42" t="str">
        <v/>
      </c>
      <c r="P278" s="42" t="str">
        <v/>
      </c>
      <c r="Q278" s="42" t="str">
        <v/>
      </c>
      <c r="R278" s="42" t="str">
        <v/>
      </c>
      <c r="S278" s="42" t="str">
        <v/>
      </c>
      <c r="T278" s="42" t="str">
        <v/>
      </c>
      <c r="U278" s="42" t="str">
        <v/>
      </c>
      <c r="V278" s="42" t="str">
        <f ca="1">IFERROR('A24'!$R$43,"")</f>
        <v/>
      </c>
      <c r="W278" s="42" t="str">
        <f ca="1">IFERROR('A24'!$R$254,"")</f>
        <v/>
      </c>
      <c r="X278" s="46" t="str">
        <f>IF('A24'!$H$73="","",'A24'!$H$73)</f>
        <v/>
      </c>
      <c r="Y278" s="46" t="str">
        <f>IF('A24'!$H$76="","",'A24'!$H$76)</f>
        <v/>
      </c>
      <c r="Z278" s="42" t="str">
        <f>IF('A24'!$B$9="","",'A24'!$B$9)</f>
        <v/>
      </c>
      <c r="AA278" s="42" t="s">
        <v>494</v>
      </c>
      <c r="AB278" s="42" t="str">
        <f t="array" ref="AB278:AW278">IF(TRANSPOSE('A24'!$K$80:$M$101)="","",TRANSPOSE('A24'!$K$80:$M$101))</f>
        <v/>
      </c>
      <c r="AC278" s="42" t="str">
        <v/>
      </c>
      <c r="AD278" s="42" t="str">
        <v/>
      </c>
      <c r="AE278" s="42" t="str">
        <v/>
      </c>
      <c r="AF278" s="42" t="str">
        <v/>
      </c>
      <c r="AG278" s="42" t="str">
        <v/>
      </c>
      <c r="AH278" s="42" t="str">
        <v/>
      </c>
      <c r="AI278" s="42" t="str">
        <v/>
      </c>
      <c r="AJ278" s="42" t="str">
        <v/>
      </c>
      <c r="AK278" s="42" t="str">
        <v/>
      </c>
      <c r="AL278" s="42" t="str">
        <v/>
      </c>
      <c r="AM278" s="42" t="str">
        <v/>
      </c>
      <c r="AN278" s="42" t="str">
        <v/>
      </c>
      <c r="AO278" s="42" t="str">
        <v/>
      </c>
      <c r="AP278" s="42" t="str">
        <v/>
      </c>
      <c r="AQ278" s="42" t="str">
        <v/>
      </c>
      <c r="AR278" s="42" t="str">
        <v/>
      </c>
      <c r="AS278" s="42" t="str">
        <v/>
      </c>
      <c r="AT278" s="42" t="str">
        <v/>
      </c>
      <c r="AU278" s="42" t="str">
        <v/>
      </c>
      <c r="AV278" s="42" t="str">
        <v/>
      </c>
      <c r="AW278" s="42" t="str">
        <v/>
      </c>
    </row>
    <row r="279" spans="4:49" s="42" customFormat="1" x14ac:dyDescent="0.2">
      <c r="D279" s="42">
        <f t="shared" si="23"/>
        <v>24</v>
      </c>
      <c r="E279" s="42" t="str">
        <f t="shared" si="22"/>
        <v>A24</v>
      </c>
      <c r="G279" s="42" t="str">
        <f t="array" ref="G279:U279" ca="1">IF(TRANSPOSE('A24'!H$172:H$186)="","",TRANSPOSE('A24'!H$172:H$186))</f>
        <v/>
      </c>
      <c r="H279" s="42" t="str">
        <v/>
      </c>
      <c r="I279" s="42" t="str">
        <v/>
      </c>
      <c r="J279" s="42" t="str">
        <v/>
      </c>
      <c r="K279" s="42" t="str">
        <f ca="1"/>
        <v/>
      </c>
      <c r="L279" s="42" t="str">
        <v/>
      </c>
      <c r="M279" s="42" t="str">
        <v/>
      </c>
      <c r="N279" s="42" t="str">
        <v/>
      </c>
      <c r="O279" s="42" t="str">
        <v/>
      </c>
      <c r="P279" s="42" t="str">
        <v/>
      </c>
      <c r="Q279" s="42" t="str">
        <v/>
      </c>
      <c r="R279" s="42" t="str">
        <v/>
      </c>
      <c r="S279" s="42" t="str">
        <v/>
      </c>
      <c r="T279" s="42" t="str">
        <v/>
      </c>
      <c r="U279" s="42" t="str">
        <v/>
      </c>
      <c r="X279" s="46"/>
      <c r="Y279" s="46"/>
      <c r="Z279" s="46"/>
      <c r="AA279" s="42" t="s">
        <v>494</v>
      </c>
    </row>
    <row r="280" spans="4:49" s="42" customFormat="1" x14ac:dyDescent="0.2">
      <c r="D280" s="42">
        <f t="shared" si="23"/>
        <v>24</v>
      </c>
      <c r="E280" s="42" t="str">
        <f t="shared" si="22"/>
        <v>A24</v>
      </c>
      <c r="G280" s="42" t="str">
        <f t="array" ref="G280:U280" ca="1">IF(TRANSPOSE('A24'!K$172:K$186)="","",TRANSPOSE('A24'!K$172:K$186))</f>
        <v/>
      </c>
      <c r="H280" s="42" t="str">
        <v/>
      </c>
      <c r="I280" s="42" t="str">
        <v/>
      </c>
      <c r="J280" s="42" t="str">
        <v/>
      </c>
      <c r="K280" s="42" t="str">
        <f ca="1"/>
        <v/>
      </c>
      <c r="L280" s="42" t="str">
        <v/>
      </c>
      <c r="M280" s="42" t="str">
        <v/>
      </c>
      <c r="N280" s="42" t="str">
        <v/>
      </c>
      <c r="O280" s="42" t="str">
        <v/>
      </c>
      <c r="P280" s="42" t="str">
        <v/>
      </c>
      <c r="Q280" s="42" t="str">
        <v/>
      </c>
      <c r="R280" s="42" t="str">
        <v/>
      </c>
      <c r="S280" s="42" t="str">
        <v/>
      </c>
      <c r="T280" s="42" t="str">
        <v/>
      </c>
      <c r="U280" s="42" t="str">
        <v/>
      </c>
      <c r="X280" s="46"/>
      <c r="Y280" s="46"/>
      <c r="Z280" s="46"/>
      <c r="AA280" s="42" t="s">
        <v>494</v>
      </c>
    </row>
    <row r="281" spans="4:49" s="42" customFormat="1" x14ac:dyDescent="0.2">
      <c r="D281" s="42">
        <f t="shared" si="23"/>
        <v>24</v>
      </c>
      <c r="E281" s="42" t="str">
        <f t="shared" si="22"/>
        <v>A24</v>
      </c>
      <c r="G281" s="42" t="str">
        <f t="array" ref="G281:U281" ca="1">IF(TRANSPOSE('A24'!E$193:E$207)="","",TRANSPOSE('A24'!E$193:E$207))</f>
        <v/>
      </c>
      <c r="H281" s="42" t="str">
        <v/>
      </c>
      <c r="I281" s="42" t="str">
        <v/>
      </c>
      <c r="J281" s="42" t="str">
        <v/>
      </c>
      <c r="K281" s="42" t="str">
        <f ca="1"/>
        <v/>
      </c>
      <c r="L281" s="42" t="str">
        <v/>
      </c>
      <c r="M281" s="42" t="str">
        <v/>
      </c>
      <c r="N281" s="42" t="str">
        <v/>
      </c>
      <c r="O281" s="42" t="str">
        <v/>
      </c>
      <c r="P281" s="42" t="str">
        <v/>
      </c>
      <c r="Q281" s="42" t="str">
        <v/>
      </c>
      <c r="R281" s="42" t="str">
        <v/>
      </c>
      <c r="S281" s="42" t="str">
        <v/>
      </c>
      <c r="T281" s="42" t="str">
        <v/>
      </c>
      <c r="U281" s="42" t="str">
        <v/>
      </c>
      <c r="X281" s="46"/>
      <c r="Y281" s="46"/>
      <c r="Z281" s="46"/>
      <c r="AA281" s="42" t="s">
        <v>494</v>
      </c>
    </row>
    <row r="282" spans="4:49" s="42" customFormat="1" x14ac:dyDescent="0.2">
      <c r="D282" s="42">
        <f t="shared" si="23"/>
        <v>24</v>
      </c>
      <c r="E282" s="42" t="str">
        <f t="shared" si="22"/>
        <v>A24</v>
      </c>
      <c r="G282" s="42" t="str">
        <f t="array" ref="G282:U282" ca="1">IF(TRANSPOSE('A24'!H$193:H$207)="","",TRANSPOSE('A24'!H$193:H$207))</f>
        <v/>
      </c>
      <c r="H282" s="42" t="str">
        <v/>
      </c>
      <c r="I282" s="42" t="str">
        <v/>
      </c>
      <c r="J282" s="42" t="str">
        <v/>
      </c>
      <c r="K282" s="42" t="str">
        <f ca="1"/>
        <v/>
      </c>
      <c r="L282" s="42" t="str">
        <v/>
      </c>
      <c r="M282" s="42" t="str">
        <v/>
      </c>
      <c r="N282" s="42" t="str">
        <v/>
      </c>
      <c r="O282" s="42" t="str">
        <v/>
      </c>
      <c r="P282" s="42" t="str">
        <v/>
      </c>
      <c r="Q282" s="42" t="str">
        <v/>
      </c>
      <c r="R282" s="42" t="str">
        <v/>
      </c>
      <c r="S282" s="42" t="str">
        <v/>
      </c>
      <c r="T282" s="42" t="str">
        <v/>
      </c>
      <c r="U282" s="42" t="str">
        <v/>
      </c>
      <c r="X282" s="46"/>
      <c r="Y282" s="46"/>
      <c r="Z282" s="46"/>
      <c r="AA282" s="42" t="s">
        <v>494</v>
      </c>
    </row>
    <row r="283" spans="4:49" s="42" customFormat="1" x14ac:dyDescent="0.2">
      <c r="D283" s="42">
        <f t="shared" si="23"/>
        <v>24</v>
      </c>
      <c r="E283" s="42" t="str">
        <f t="shared" si="22"/>
        <v>A24</v>
      </c>
      <c r="G283" s="42" t="str">
        <f t="array" ref="G283:U283" ca="1">IF(TRANSPOSE('A24'!K$193:K$207)="","",TRANSPOSE('A24'!K$193:K$207))</f>
        <v/>
      </c>
      <c r="H283" s="42" t="str">
        <v/>
      </c>
      <c r="I283" s="42" t="str">
        <v/>
      </c>
      <c r="J283" s="42" t="str">
        <v/>
      </c>
      <c r="K283" s="42" t="str">
        <f ca="1"/>
        <v/>
      </c>
      <c r="L283" s="42" t="str">
        <v/>
      </c>
      <c r="M283" s="42" t="str">
        <v/>
      </c>
      <c r="N283" s="42" t="str">
        <v/>
      </c>
      <c r="O283" s="42" t="str">
        <v/>
      </c>
      <c r="P283" s="42" t="str">
        <v/>
      </c>
      <c r="Q283" s="42" t="str">
        <v/>
      </c>
      <c r="R283" s="42" t="str">
        <v/>
      </c>
      <c r="S283" s="42" t="str">
        <v/>
      </c>
      <c r="T283" s="42" t="str">
        <v/>
      </c>
      <c r="U283" s="42" t="str">
        <v/>
      </c>
      <c r="X283" s="46"/>
      <c r="Y283" s="46"/>
      <c r="Z283" s="46"/>
      <c r="AA283" s="42" t="s">
        <v>494</v>
      </c>
    </row>
    <row r="284" spans="4:49" s="42" customFormat="1" x14ac:dyDescent="0.2">
      <c r="D284" s="42">
        <f t="shared" si="23"/>
        <v>24</v>
      </c>
      <c r="E284" s="42" t="str">
        <f t="shared" si="22"/>
        <v>A24</v>
      </c>
      <c r="G284" s="42" t="str">
        <f t="array" ref="G284:U284" ca="1">IF(TRANSPOSE('A24'!E$214:E$228)="","",TRANSPOSE('A24'!E$214:E$228))</f>
        <v/>
      </c>
      <c r="H284" s="42" t="str">
        <v/>
      </c>
      <c r="I284" s="42" t="str">
        <v/>
      </c>
      <c r="J284" s="42" t="str">
        <v/>
      </c>
      <c r="K284" s="42" t="str">
        <f ca="1"/>
        <v/>
      </c>
      <c r="L284" s="42" t="str">
        <v/>
      </c>
      <c r="M284" s="42" t="str">
        <v/>
      </c>
      <c r="N284" s="42" t="str">
        <v/>
      </c>
      <c r="O284" s="42" t="str">
        <v/>
      </c>
      <c r="P284" s="42" t="str">
        <v/>
      </c>
      <c r="Q284" s="42" t="str">
        <v/>
      </c>
      <c r="R284" s="42" t="str">
        <v/>
      </c>
      <c r="S284" s="42" t="str">
        <v/>
      </c>
      <c r="T284" s="42" t="str">
        <v/>
      </c>
      <c r="U284" s="42" t="str">
        <v/>
      </c>
      <c r="X284" s="46"/>
      <c r="Y284" s="46"/>
      <c r="Z284" s="46"/>
      <c r="AA284" s="42" t="s">
        <v>494</v>
      </c>
    </row>
    <row r="285" spans="4:49" s="42" customFormat="1" x14ac:dyDescent="0.2">
      <c r="D285" s="42">
        <f t="shared" si="23"/>
        <v>24</v>
      </c>
      <c r="E285" s="42" t="str">
        <f t="shared" si="22"/>
        <v>A24</v>
      </c>
      <c r="G285" s="42" t="str">
        <f t="array" ref="G285:U285" ca="1">IF(TRANSPOSE('A24'!H$214:H$228)="","",TRANSPOSE('A24'!H$214:H$228))</f>
        <v/>
      </c>
      <c r="H285" s="42" t="str">
        <v/>
      </c>
      <c r="I285" s="42" t="str">
        <v/>
      </c>
      <c r="J285" s="42" t="str">
        <v/>
      </c>
      <c r="K285" s="42" t="str">
        <f ca="1"/>
        <v/>
      </c>
      <c r="L285" s="42" t="str">
        <v/>
      </c>
      <c r="M285" s="42" t="str">
        <v/>
      </c>
      <c r="N285" s="42" t="str">
        <v/>
      </c>
      <c r="O285" s="42" t="str">
        <v/>
      </c>
      <c r="P285" s="42" t="str">
        <v/>
      </c>
      <c r="Q285" s="42" t="str">
        <v/>
      </c>
      <c r="R285" s="42" t="str">
        <v/>
      </c>
      <c r="S285" s="42" t="str">
        <v/>
      </c>
      <c r="T285" s="42" t="str">
        <v/>
      </c>
      <c r="U285" s="42" t="str">
        <v/>
      </c>
      <c r="X285" s="46"/>
      <c r="Y285" s="46"/>
      <c r="Z285" s="46"/>
      <c r="AA285" s="42" t="s">
        <v>494</v>
      </c>
    </row>
    <row r="286" spans="4:49" s="42" customFormat="1" x14ac:dyDescent="0.2">
      <c r="D286" s="42">
        <f t="shared" si="23"/>
        <v>24</v>
      </c>
      <c r="E286" s="42" t="str">
        <f t="shared" si="22"/>
        <v>A24</v>
      </c>
      <c r="G286" s="42" t="str">
        <f t="array" ref="G286:U286" ca="1">IF(TRANSPOSE('A24'!K$214:K$228)="","",TRANSPOSE('A24'!K$214:K$228))</f>
        <v/>
      </c>
      <c r="H286" s="42" t="str">
        <v/>
      </c>
      <c r="I286" s="42" t="str">
        <v/>
      </c>
      <c r="J286" s="42" t="str">
        <v/>
      </c>
      <c r="K286" s="42" t="str">
        <f ca="1"/>
        <v/>
      </c>
      <c r="L286" s="42" t="str">
        <v/>
      </c>
      <c r="M286" s="42" t="str">
        <v/>
      </c>
      <c r="N286" s="42" t="str">
        <v/>
      </c>
      <c r="O286" s="42" t="str">
        <v/>
      </c>
      <c r="P286" s="42" t="str">
        <v/>
      </c>
      <c r="Q286" s="42" t="str">
        <v/>
      </c>
      <c r="R286" s="42" t="str">
        <v/>
      </c>
      <c r="S286" s="42" t="str">
        <v/>
      </c>
      <c r="T286" s="42" t="str">
        <v/>
      </c>
      <c r="U286" s="42" t="str">
        <v/>
      </c>
      <c r="X286" s="46"/>
      <c r="Y286" s="46"/>
      <c r="Z286" s="46"/>
      <c r="AA286" s="42" t="s">
        <v>494</v>
      </c>
    </row>
    <row r="287" spans="4:49" s="42" customFormat="1" x14ac:dyDescent="0.2">
      <c r="D287" s="42">
        <f t="shared" si="23"/>
        <v>24</v>
      </c>
      <c r="E287" s="42" t="str">
        <f t="shared" si="22"/>
        <v>A24</v>
      </c>
      <c r="G287" s="42" t="str">
        <f t="array" ref="G287:U287" ca="1">IF(TRANSPOSE('A24'!E$235:E$249)="","",TRANSPOSE('A24'!E$235:E$249))</f>
        <v/>
      </c>
      <c r="H287" s="42" t="str">
        <v/>
      </c>
      <c r="I287" s="42" t="str">
        <v/>
      </c>
      <c r="J287" s="42" t="str">
        <v/>
      </c>
      <c r="K287" s="42" t="str">
        <f ca="1"/>
        <v/>
      </c>
      <c r="L287" s="42" t="str">
        <v/>
      </c>
      <c r="M287" s="42" t="str">
        <v/>
      </c>
      <c r="N287" s="42" t="str">
        <v/>
      </c>
      <c r="O287" s="42" t="str">
        <v/>
      </c>
      <c r="P287" s="42" t="str">
        <v/>
      </c>
      <c r="Q287" s="42" t="str">
        <v/>
      </c>
      <c r="R287" s="42" t="str">
        <v/>
      </c>
      <c r="S287" s="42" t="str">
        <v/>
      </c>
      <c r="T287" s="42" t="str">
        <v/>
      </c>
      <c r="U287" s="42" t="str">
        <v/>
      </c>
      <c r="X287" s="46"/>
      <c r="Y287" s="46"/>
      <c r="Z287" s="46"/>
      <c r="AA287" s="42" t="s">
        <v>494</v>
      </c>
    </row>
    <row r="288" spans="4:49" s="42" customFormat="1" x14ac:dyDescent="0.2">
      <c r="D288" s="42">
        <f t="shared" si="23"/>
        <v>24</v>
      </c>
      <c r="E288" s="42" t="str">
        <f t="shared" si="22"/>
        <v>A24</v>
      </c>
      <c r="G288" s="42" t="str">
        <f t="array" ref="G288:U288" ca="1">IF(TRANSPOSE('A24'!H$235:H$249)="","",TRANSPOSE('A24'!H$235:H$249))</f>
        <v/>
      </c>
      <c r="H288" s="42" t="str">
        <v/>
      </c>
      <c r="I288" s="42" t="str">
        <v/>
      </c>
      <c r="J288" s="42" t="str">
        <v/>
      </c>
      <c r="K288" s="42" t="str">
        <f ca="1"/>
        <v/>
      </c>
      <c r="L288" s="42" t="str">
        <v/>
      </c>
      <c r="M288" s="42" t="str">
        <v/>
      </c>
      <c r="N288" s="42" t="str">
        <v/>
      </c>
      <c r="O288" s="42" t="str">
        <v/>
      </c>
      <c r="P288" s="42" t="str">
        <v/>
      </c>
      <c r="Q288" s="42" t="str">
        <v/>
      </c>
      <c r="R288" s="42" t="str">
        <v/>
      </c>
      <c r="S288" s="42" t="str">
        <v/>
      </c>
      <c r="T288" s="42" t="str">
        <v/>
      </c>
      <c r="U288" s="42" t="str">
        <v/>
      </c>
      <c r="X288" s="46"/>
      <c r="Y288" s="46"/>
      <c r="Z288" s="46"/>
      <c r="AA288" s="42" t="s">
        <v>494</v>
      </c>
    </row>
    <row r="289" spans="4:49" s="42" customFormat="1" x14ac:dyDescent="0.2">
      <c r="D289" s="42">
        <f t="shared" si="23"/>
        <v>24</v>
      </c>
      <c r="E289" s="42" t="str">
        <f t="shared" si="22"/>
        <v>A24</v>
      </c>
      <c r="G289" s="42" t="str">
        <f t="array" ref="G289:U289" ca="1">IF(TRANSPOSE('A24'!K$235:K$249)="","",TRANSPOSE('A24'!K$235:K$249))</f>
        <v/>
      </c>
      <c r="H289" s="42" t="str">
        <v/>
      </c>
      <c r="I289" s="42" t="str">
        <v/>
      </c>
      <c r="J289" s="42" t="str">
        <v/>
      </c>
      <c r="K289" s="42" t="str">
        <f ca="1"/>
        <v/>
      </c>
      <c r="L289" s="42" t="str">
        <v/>
      </c>
      <c r="M289" s="42" t="str">
        <v/>
      </c>
      <c r="N289" s="42" t="str">
        <v/>
      </c>
      <c r="O289" s="42" t="str">
        <v/>
      </c>
      <c r="P289" s="42" t="str">
        <v/>
      </c>
      <c r="Q289" s="42" t="str">
        <v/>
      </c>
      <c r="R289" s="42" t="str">
        <v/>
      </c>
      <c r="S289" s="42" t="str">
        <v/>
      </c>
      <c r="T289" s="42" t="str">
        <v/>
      </c>
      <c r="U289" s="42" t="str">
        <v/>
      </c>
      <c r="X289" s="46"/>
      <c r="Y289" s="46"/>
      <c r="Z289" s="46"/>
      <c r="AA289" s="42" t="s">
        <v>494</v>
      </c>
    </row>
    <row r="290" spans="4:49" s="42" customFormat="1" x14ac:dyDescent="0.2">
      <c r="D290" s="42">
        <f t="shared" si="23"/>
        <v>25</v>
      </c>
      <c r="E290" s="42" t="str">
        <f t="shared" si="22"/>
        <v>A25</v>
      </c>
      <c r="G290" s="42" t="str">
        <f t="array" ref="G290:U290" ca="1">IF(TRANSPOSE('A25'!E$172:E$186)="","",TRANSPOSE('A25'!E$172:E$186))</f>
        <v/>
      </c>
      <c r="H290" s="42" t="str">
        <v/>
      </c>
      <c r="I290" s="42" t="str">
        <v/>
      </c>
      <c r="J290" s="42" t="str">
        <v/>
      </c>
      <c r="K290" s="42" t="str">
        <f ca="1"/>
        <v/>
      </c>
      <c r="L290" s="42" t="str">
        <v/>
      </c>
      <c r="M290" s="42" t="str">
        <v/>
      </c>
      <c r="N290" s="42" t="str">
        <v/>
      </c>
      <c r="O290" s="42" t="str">
        <v/>
      </c>
      <c r="P290" s="42" t="str">
        <v/>
      </c>
      <c r="Q290" s="42" t="str">
        <v/>
      </c>
      <c r="R290" s="42" t="str">
        <v/>
      </c>
      <c r="S290" s="42" t="str">
        <v/>
      </c>
      <c r="T290" s="42" t="str">
        <v/>
      </c>
      <c r="U290" s="42" t="str">
        <v/>
      </c>
      <c r="V290" s="42" t="str">
        <f ca="1">IFERROR('A25'!$R$43,"")</f>
        <v/>
      </c>
      <c r="W290" s="42" t="str">
        <f ca="1">IFERROR('A25'!$R$254,"")</f>
        <v/>
      </c>
      <c r="X290" s="46" t="str">
        <f>IF('A25'!$H$73="","",'A25'!$H$73)</f>
        <v/>
      </c>
      <c r="Y290" s="46" t="str">
        <f>IF('A25'!$H$76="","",'A25'!$H$76)</f>
        <v/>
      </c>
      <c r="Z290" s="42" t="str">
        <f>IF('A25'!$B$9="","",'A25'!$B$9)</f>
        <v/>
      </c>
      <c r="AA290" s="42" t="s">
        <v>495</v>
      </c>
      <c r="AB290" s="42" t="str">
        <f t="array" ref="AB290:AW290">IF(TRANSPOSE('A25'!$K$80:$M$101)="","",TRANSPOSE('A25'!$K$80:$M$101))</f>
        <v/>
      </c>
      <c r="AC290" s="42" t="str">
        <v/>
      </c>
      <c r="AD290" s="42" t="str">
        <v/>
      </c>
      <c r="AE290" s="42" t="str">
        <v/>
      </c>
      <c r="AF290" s="42" t="str">
        <v/>
      </c>
      <c r="AG290" s="42" t="str">
        <v/>
      </c>
      <c r="AH290" s="42" t="str">
        <v/>
      </c>
      <c r="AI290" s="42" t="str">
        <v/>
      </c>
      <c r="AJ290" s="42" t="str">
        <v/>
      </c>
      <c r="AK290" s="42" t="str">
        <v/>
      </c>
      <c r="AL290" s="42" t="str">
        <v/>
      </c>
      <c r="AM290" s="42" t="str">
        <v/>
      </c>
      <c r="AN290" s="42" t="str">
        <v/>
      </c>
      <c r="AO290" s="42" t="str">
        <v/>
      </c>
      <c r="AP290" s="42" t="str">
        <v/>
      </c>
      <c r="AQ290" s="42" t="str">
        <v/>
      </c>
      <c r="AR290" s="42" t="str">
        <v/>
      </c>
      <c r="AS290" s="42" t="str">
        <v/>
      </c>
      <c r="AT290" s="42" t="str">
        <v/>
      </c>
      <c r="AU290" s="42" t="str">
        <v/>
      </c>
      <c r="AV290" s="42" t="str">
        <v/>
      </c>
      <c r="AW290" s="42" t="str">
        <v/>
      </c>
    </row>
    <row r="291" spans="4:49" s="42" customFormat="1" x14ac:dyDescent="0.2">
      <c r="D291" s="42">
        <f>D279+1</f>
        <v>25</v>
      </c>
      <c r="E291" s="42" t="str">
        <f t="shared" si="22"/>
        <v>A25</v>
      </c>
      <c r="G291" s="42" t="str">
        <f t="array" ref="G291:U291" ca="1">IF(TRANSPOSE('A25'!H$172:H$186)="","",TRANSPOSE('A25'!H$172:H$186))</f>
        <v/>
      </c>
      <c r="H291" s="42" t="str">
        <v/>
      </c>
      <c r="I291" s="42" t="str">
        <v/>
      </c>
      <c r="J291" s="42" t="str">
        <v/>
      </c>
      <c r="K291" s="42" t="str">
        <f ca="1"/>
        <v/>
      </c>
      <c r="L291" s="42" t="str">
        <v/>
      </c>
      <c r="M291" s="42" t="str">
        <v/>
      </c>
      <c r="N291" s="42" t="str">
        <v/>
      </c>
      <c r="O291" s="42" t="str">
        <v/>
      </c>
      <c r="P291" s="42" t="str">
        <v/>
      </c>
      <c r="Q291" s="42" t="str">
        <v/>
      </c>
      <c r="R291" s="42" t="str">
        <v/>
      </c>
      <c r="S291" s="42" t="str">
        <v/>
      </c>
      <c r="T291" s="42" t="str">
        <v/>
      </c>
      <c r="U291" s="42" t="str">
        <v/>
      </c>
      <c r="X291" s="46"/>
      <c r="Y291" s="46"/>
      <c r="Z291" s="46"/>
      <c r="AA291" s="42" t="s">
        <v>495</v>
      </c>
    </row>
    <row r="292" spans="4:49" s="42" customFormat="1" x14ac:dyDescent="0.2">
      <c r="D292" s="42">
        <f t="shared" ref="D292:D355" si="24">D280+1</f>
        <v>25</v>
      </c>
      <c r="E292" s="42" t="str">
        <f t="shared" si="22"/>
        <v>A25</v>
      </c>
      <c r="G292" s="42" t="str">
        <f t="array" ref="G292:U292" ca="1">IF(TRANSPOSE('A25'!K$172:K$186)="","",TRANSPOSE('A25'!K$172:K$186))</f>
        <v/>
      </c>
      <c r="H292" s="42" t="str">
        <v/>
      </c>
      <c r="I292" s="42" t="str">
        <v/>
      </c>
      <c r="J292" s="42" t="str">
        <v/>
      </c>
      <c r="K292" s="42" t="str">
        <f ca="1"/>
        <v/>
      </c>
      <c r="L292" s="42" t="str">
        <v/>
      </c>
      <c r="M292" s="42" t="str">
        <v/>
      </c>
      <c r="N292" s="42" t="str">
        <v/>
      </c>
      <c r="O292" s="42" t="str">
        <v/>
      </c>
      <c r="P292" s="42" t="str">
        <v/>
      </c>
      <c r="Q292" s="42" t="str">
        <v/>
      </c>
      <c r="R292" s="42" t="str">
        <v/>
      </c>
      <c r="S292" s="42" t="str">
        <v/>
      </c>
      <c r="T292" s="42" t="str">
        <v/>
      </c>
      <c r="U292" s="42" t="str">
        <v/>
      </c>
      <c r="X292" s="46"/>
      <c r="Y292" s="46"/>
      <c r="Z292" s="46"/>
      <c r="AA292" s="42" t="s">
        <v>495</v>
      </c>
    </row>
    <row r="293" spans="4:49" s="42" customFormat="1" x14ac:dyDescent="0.2">
      <c r="D293" s="42">
        <f t="shared" si="24"/>
        <v>25</v>
      </c>
      <c r="E293" s="42" t="str">
        <f t="shared" si="22"/>
        <v>A25</v>
      </c>
      <c r="G293" s="42" t="str">
        <f t="array" ref="G293:U293" ca="1">IF(TRANSPOSE('A25'!E$193:E$207)="","",TRANSPOSE('A25'!E$193:E$207))</f>
        <v/>
      </c>
      <c r="H293" s="42" t="str">
        <v/>
      </c>
      <c r="I293" s="42" t="str">
        <v/>
      </c>
      <c r="J293" s="42" t="str">
        <v/>
      </c>
      <c r="K293" s="42" t="str">
        <f ca="1"/>
        <v/>
      </c>
      <c r="L293" s="42" t="str">
        <v/>
      </c>
      <c r="M293" s="42" t="str">
        <v/>
      </c>
      <c r="N293" s="42" t="str">
        <v/>
      </c>
      <c r="O293" s="42" t="str">
        <v/>
      </c>
      <c r="P293" s="42" t="str">
        <v/>
      </c>
      <c r="Q293" s="42" t="str">
        <v/>
      </c>
      <c r="R293" s="42" t="str">
        <v/>
      </c>
      <c r="S293" s="42" t="str">
        <v/>
      </c>
      <c r="T293" s="42" t="str">
        <v/>
      </c>
      <c r="U293" s="42" t="str">
        <v/>
      </c>
      <c r="X293" s="46"/>
      <c r="Y293" s="46"/>
      <c r="Z293" s="46"/>
      <c r="AA293" s="42" t="s">
        <v>495</v>
      </c>
    </row>
    <row r="294" spans="4:49" s="42" customFormat="1" x14ac:dyDescent="0.2">
      <c r="D294" s="42">
        <f t="shared" si="24"/>
        <v>25</v>
      </c>
      <c r="E294" s="42" t="str">
        <f t="shared" si="22"/>
        <v>A25</v>
      </c>
      <c r="G294" s="42" t="str">
        <f t="array" ref="G294:U294" ca="1">IF(TRANSPOSE('A25'!H$193:H$207)="","",TRANSPOSE('A25'!H$193:H$207))</f>
        <v/>
      </c>
      <c r="H294" s="42" t="str">
        <v/>
      </c>
      <c r="I294" s="42" t="str">
        <v/>
      </c>
      <c r="J294" s="42" t="str">
        <v/>
      </c>
      <c r="K294" s="42" t="str">
        <f ca="1"/>
        <v/>
      </c>
      <c r="L294" s="42" t="str">
        <v/>
      </c>
      <c r="M294" s="42" t="str">
        <v/>
      </c>
      <c r="N294" s="42" t="str">
        <v/>
      </c>
      <c r="O294" s="42" t="str">
        <v/>
      </c>
      <c r="P294" s="42" t="str">
        <v/>
      </c>
      <c r="Q294" s="42" t="str">
        <v/>
      </c>
      <c r="R294" s="42" t="str">
        <v/>
      </c>
      <c r="S294" s="42" t="str">
        <v/>
      </c>
      <c r="T294" s="42" t="str">
        <v/>
      </c>
      <c r="U294" s="42" t="str">
        <v/>
      </c>
      <c r="X294" s="46"/>
      <c r="Y294" s="46"/>
      <c r="Z294" s="46"/>
      <c r="AA294" s="42" t="s">
        <v>495</v>
      </c>
    </row>
    <row r="295" spans="4:49" s="42" customFormat="1" x14ac:dyDescent="0.2">
      <c r="D295" s="42">
        <f t="shared" si="24"/>
        <v>25</v>
      </c>
      <c r="E295" s="42" t="str">
        <f t="shared" si="22"/>
        <v>A25</v>
      </c>
      <c r="G295" s="42" t="str">
        <f t="array" ref="G295:U295" ca="1">IF(TRANSPOSE('A25'!K$193:K$207)="","",TRANSPOSE('A25'!K$193:K$207))</f>
        <v/>
      </c>
      <c r="H295" s="42" t="str">
        <v/>
      </c>
      <c r="I295" s="42" t="str">
        <v/>
      </c>
      <c r="J295" s="42" t="str">
        <v/>
      </c>
      <c r="K295" s="42" t="str">
        <f ca="1"/>
        <v/>
      </c>
      <c r="L295" s="42" t="str">
        <v/>
      </c>
      <c r="M295" s="42" t="str">
        <v/>
      </c>
      <c r="N295" s="42" t="str">
        <v/>
      </c>
      <c r="O295" s="42" t="str">
        <v/>
      </c>
      <c r="P295" s="42" t="str">
        <v/>
      </c>
      <c r="Q295" s="42" t="str">
        <v/>
      </c>
      <c r="R295" s="42" t="str">
        <v/>
      </c>
      <c r="S295" s="42" t="str">
        <v/>
      </c>
      <c r="T295" s="42" t="str">
        <v/>
      </c>
      <c r="U295" s="42" t="str">
        <v/>
      </c>
      <c r="X295" s="46"/>
      <c r="Y295" s="46"/>
      <c r="Z295" s="46"/>
      <c r="AA295" s="42" t="s">
        <v>495</v>
      </c>
    </row>
    <row r="296" spans="4:49" s="42" customFormat="1" x14ac:dyDescent="0.2">
      <c r="D296" s="42">
        <f t="shared" si="24"/>
        <v>25</v>
      </c>
      <c r="E296" s="42" t="str">
        <f t="shared" si="22"/>
        <v>A25</v>
      </c>
      <c r="G296" s="42" t="str">
        <f t="array" ref="G296:U296" ca="1">IF(TRANSPOSE('A25'!E$214:E$228)="","",TRANSPOSE('A25'!E$214:E$228))</f>
        <v/>
      </c>
      <c r="H296" s="42" t="str">
        <v/>
      </c>
      <c r="I296" s="42" t="str">
        <v/>
      </c>
      <c r="J296" s="42" t="str">
        <v/>
      </c>
      <c r="K296" s="42" t="str">
        <f ca="1"/>
        <v/>
      </c>
      <c r="L296" s="42" t="str">
        <v/>
      </c>
      <c r="M296" s="42" t="str">
        <v/>
      </c>
      <c r="N296" s="42" t="str">
        <v/>
      </c>
      <c r="O296" s="42" t="str">
        <v/>
      </c>
      <c r="P296" s="42" t="str">
        <v/>
      </c>
      <c r="Q296" s="42" t="str">
        <v/>
      </c>
      <c r="R296" s="42" t="str">
        <v/>
      </c>
      <c r="S296" s="42" t="str">
        <v/>
      </c>
      <c r="T296" s="42" t="str">
        <v/>
      </c>
      <c r="U296" s="42" t="str">
        <v/>
      </c>
      <c r="X296" s="46"/>
      <c r="Y296" s="46"/>
      <c r="Z296" s="46"/>
      <c r="AA296" s="42" t="s">
        <v>495</v>
      </c>
    </row>
    <row r="297" spans="4:49" s="42" customFormat="1" x14ac:dyDescent="0.2">
      <c r="D297" s="42">
        <f t="shared" si="24"/>
        <v>25</v>
      </c>
      <c r="E297" s="42" t="str">
        <f t="shared" si="22"/>
        <v>A25</v>
      </c>
      <c r="G297" s="42" t="str">
        <f t="array" ref="G297:U297" ca="1">IF(TRANSPOSE('A25'!H$214:H$228)="","",TRANSPOSE('A25'!H$214:H$228))</f>
        <v/>
      </c>
      <c r="H297" s="42" t="str">
        <v/>
      </c>
      <c r="I297" s="42" t="str">
        <v/>
      </c>
      <c r="J297" s="42" t="str">
        <v/>
      </c>
      <c r="K297" s="42" t="str">
        <f ca="1"/>
        <v/>
      </c>
      <c r="L297" s="42" t="str">
        <v/>
      </c>
      <c r="M297" s="42" t="str">
        <v/>
      </c>
      <c r="N297" s="42" t="str">
        <v/>
      </c>
      <c r="O297" s="42" t="str">
        <v/>
      </c>
      <c r="P297" s="42" t="str">
        <v/>
      </c>
      <c r="Q297" s="42" t="str">
        <v/>
      </c>
      <c r="R297" s="42" t="str">
        <v/>
      </c>
      <c r="S297" s="42" t="str">
        <v/>
      </c>
      <c r="T297" s="42" t="str">
        <v/>
      </c>
      <c r="U297" s="42" t="str">
        <v/>
      </c>
      <c r="X297" s="46"/>
      <c r="Y297" s="46"/>
      <c r="Z297" s="46"/>
      <c r="AA297" s="42" t="s">
        <v>495</v>
      </c>
    </row>
    <row r="298" spans="4:49" s="42" customFormat="1" x14ac:dyDescent="0.2">
      <c r="D298" s="42">
        <f t="shared" si="24"/>
        <v>25</v>
      </c>
      <c r="E298" s="42" t="str">
        <f t="shared" si="22"/>
        <v>A25</v>
      </c>
      <c r="G298" s="42" t="str">
        <f t="array" ref="G298:U298" ca="1">IF(TRANSPOSE('A25'!K$214:K$228)="","",TRANSPOSE('A25'!K$214:K$228))</f>
        <v/>
      </c>
      <c r="H298" s="42" t="str">
        <v/>
      </c>
      <c r="I298" s="42" t="str">
        <v/>
      </c>
      <c r="J298" s="42" t="str">
        <v/>
      </c>
      <c r="K298" s="42" t="str">
        <f ca="1"/>
        <v/>
      </c>
      <c r="L298" s="42" t="str">
        <v/>
      </c>
      <c r="M298" s="42" t="str">
        <v/>
      </c>
      <c r="N298" s="42" t="str">
        <v/>
      </c>
      <c r="O298" s="42" t="str">
        <v/>
      </c>
      <c r="P298" s="42" t="str">
        <v/>
      </c>
      <c r="Q298" s="42" t="str">
        <v/>
      </c>
      <c r="R298" s="42" t="str">
        <v/>
      </c>
      <c r="S298" s="42" t="str">
        <v/>
      </c>
      <c r="T298" s="42" t="str">
        <v/>
      </c>
      <c r="U298" s="42" t="str">
        <v/>
      </c>
      <c r="X298" s="46"/>
      <c r="Y298" s="46"/>
      <c r="Z298" s="46"/>
      <c r="AA298" s="42" t="s">
        <v>495</v>
      </c>
    </row>
    <row r="299" spans="4:49" s="42" customFormat="1" x14ac:dyDescent="0.2">
      <c r="D299" s="42">
        <f t="shared" si="24"/>
        <v>25</v>
      </c>
      <c r="E299" s="42" t="str">
        <f t="shared" si="22"/>
        <v>A25</v>
      </c>
      <c r="G299" s="42" t="str">
        <f t="array" ref="G299:U299" ca="1">IF(TRANSPOSE('A25'!E$235:E$249)="","",TRANSPOSE('A25'!E$235:E$249))</f>
        <v/>
      </c>
      <c r="H299" s="42" t="str">
        <v/>
      </c>
      <c r="I299" s="42" t="str">
        <v/>
      </c>
      <c r="J299" s="42" t="str">
        <v/>
      </c>
      <c r="K299" s="42" t="str">
        <f ca="1"/>
        <v/>
      </c>
      <c r="L299" s="42" t="str">
        <v/>
      </c>
      <c r="M299" s="42" t="str">
        <v/>
      </c>
      <c r="N299" s="42" t="str">
        <v/>
      </c>
      <c r="O299" s="42" t="str">
        <v/>
      </c>
      <c r="P299" s="42" t="str">
        <v/>
      </c>
      <c r="Q299" s="42" t="str">
        <v/>
      </c>
      <c r="R299" s="42" t="str">
        <v/>
      </c>
      <c r="S299" s="42" t="str">
        <v/>
      </c>
      <c r="T299" s="42" t="str">
        <v/>
      </c>
      <c r="U299" s="42" t="str">
        <v/>
      </c>
      <c r="X299" s="46"/>
      <c r="Y299" s="46"/>
      <c r="Z299" s="46"/>
      <c r="AA299" s="42" t="s">
        <v>495</v>
      </c>
    </row>
    <row r="300" spans="4:49" s="42" customFormat="1" x14ac:dyDescent="0.2">
      <c r="D300" s="42">
        <f t="shared" si="24"/>
        <v>25</v>
      </c>
      <c r="E300" s="42" t="str">
        <f t="shared" si="22"/>
        <v>A25</v>
      </c>
      <c r="G300" s="42" t="str">
        <f t="array" ref="G300:U300" ca="1">IF(TRANSPOSE('A25'!H$235:H$249)="","",TRANSPOSE('A25'!H$235:H$249))</f>
        <v/>
      </c>
      <c r="H300" s="42" t="str">
        <v/>
      </c>
      <c r="I300" s="42" t="str">
        <v/>
      </c>
      <c r="J300" s="42" t="str">
        <v/>
      </c>
      <c r="K300" s="42" t="str">
        <f ca="1"/>
        <v/>
      </c>
      <c r="L300" s="42" t="str">
        <v/>
      </c>
      <c r="M300" s="42" t="str">
        <v/>
      </c>
      <c r="N300" s="42" t="str">
        <v/>
      </c>
      <c r="O300" s="42" t="str">
        <v/>
      </c>
      <c r="P300" s="42" t="str">
        <v/>
      </c>
      <c r="Q300" s="42" t="str">
        <v/>
      </c>
      <c r="R300" s="42" t="str">
        <v/>
      </c>
      <c r="S300" s="42" t="str">
        <v/>
      </c>
      <c r="T300" s="42" t="str">
        <v/>
      </c>
      <c r="U300" s="42" t="str">
        <v/>
      </c>
      <c r="X300" s="46"/>
      <c r="Y300" s="46"/>
      <c r="Z300" s="46"/>
      <c r="AA300" s="42" t="s">
        <v>495</v>
      </c>
    </row>
    <row r="301" spans="4:49" s="42" customFormat="1" x14ac:dyDescent="0.2">
      <c r="D301" s="42">
        <f t="shared" si="24"/>
        <v>25</v>
      </c>
      <c r="E301" s="42" t="str">
        <f t="shared" si="22"/>
        <v>A25</v>
      </c>
      <c r="G301" s="42" t="str">
        <f t="array" ref="G301:U301" ca="1">IF(TRANSPOSE('A25'!K$235:K$249)="","",TRANSPOSE('A25'!K$235:K$249))</f>
        <v/>
      </c>
      <c r="H301" s="42" t="str">
        <v/>
      </c>
      <c r="I301" s="42" t="str">
        <v/>
      </c>
      <c r="J301" s="42" t="str">
        <v/>
      </c>
      <c r="K301" s="42" t="str">
        <f ca="1"/>
        <v/>
      </c>
      <c r="L301" s="42" t="str">
        <v/>
      </c>
      <c r="M301" s="42" t="str">
        <v/>
      </c>
      <c r="N301" s="42" t="str">
        <v/>
      </c>
      <c r="O301" s="42" t="str">
        <v/>
      </c>
      <c r="P301" s="42" t="str">
        <v/>
      </c>
      <c r="Q301" s="42" t="str">
        <v/>
      </c>
      <c r="R301" s="42" t="str">
        <v/>
      </c>
      <c r="S301" s="42" t="str">
        <v/>
      </c>
      <c r="T301" s="42" t="str">
        <v/>
      </c>
      <c r="U301" s="42" t="str">
        <v/>
      </c>
      <c r="X301" s="46"/>
      <c r="Y301" s="46"/>
      <c r="Z301" s="46"/>
      <c r="AA301" s="42" t="s">
        <v>495</v>
      </c>
    </row>
    <row r="302" spans="4:49" s="42" customFormat="1" x14ac:dyDescent="0.2">
      <c r="D302" s="42">
        <f t="shared" si="24"/>
        <v>26</v>
      </c>
      <c r="E302" s="42" t="str">
        <f t="shared" si="22"/>
        <v>A26</v>
      </c>
      <c r="G302" s="42" t="str">
        <f t="array" ref="G302:U302" ca="1">IF(TRANSPOSE('A26'!E$172:E$186)="","",TRANSPOSE('A26'!E$172:E$186))</f>
        <v/>
      </c>
      <c r="H302" s="42" t="str">
        <v/>
      </c>
      <c r="I302" s="42" t="str">
        <v/>
      </c>
      <c r="J302" s="42" t="str">
        <v/>
      </c>
      <c r="K302" s="42" t="str">
        <f ca="1"/>
        <v/>
      </c>
      <c r="L302" s="42" t="str">
        <v/>
      </c>
      <c r="M302" s="42" t="str">
        <v/>
      </c>
      <c r="N302" s="42" t="str">
        <v/>
      </c>
      <c r="O302" s="42" t="str">
        <v/>
      </c>
      <c r="P302" s="42" t="str">
        <v/>
      </c>
      <c r="Q302" s="42" t="str">
        <v/>
      </c>
      <c r="R302" s="42" t="str">
        <v/>
      </c>
      <c r="S302" s="42" t="str">
        <v/>
      </c>
      <c r="T302" s="42" t="str">
        <v/>
      </c>
      <c r="U302" s="42" t="str">
        <v/>
      </c>
      <c r="V302" s="42" t="str">
        <f ca="1">IFERROR('A26'!$R$43,"")</f>
        <v/>
      </c>
      <c r="W302" s="42" t="str">
        <f ca="1">IFERROR('A26'!$R$254,"")</f>
        <v/>
      </c>
      <c r="X302" s="46" t="str">
        <f>IF('A26'!$H$73="","",'A26'!$H$73)</f>
        <v/>
      </c>
      <c r="Y302" s="46" t="str">
        <f>IF('A26'!$H$76="","",'A26'!$H$76)</f>
        <v/>
      </c>
      <c r="Z302" s="42" t="str">
        <f>IF('A26'!$B$9="","",'A26'!$B$9)</f>
        <v/>
      </c>
      <c r="AA302" s="42" t="s">
        <v>496</v>
      </c>
      <c r="AB302" s="42" t="str">
        <f t="array" ref="AB302:AW302">IF(TRANSPOSE('A26'!$K$80:$M$101)="","",TRANSPOSE('A26'!$K$80:$M$101))</f>
        <v/>
      </c>
      <c r="AC302" s="42" t="str">
        <v/>
      </c>
      <c r="AD302" s="42" t="str">
        <v/>
      </c>
      <c r="AE302" s="42" t="str">
        <v/>
      </c>
      <c r="AF302" s="42" t="str">
        <v/>
      </c>
      <c r="AG302" s="42" t="str">
        <v/>
      </c>
      <c r="AH302" s="42" t="str">
        <v/>
      </c>
      <c r="AI302" s="42" t="str">
        <v/>
      </c>
      <c r="AJ302" s="42" t="str">
        <v/>
      </c>
      <c r="AK302" s="42" t="str">
        <v/>
      </c>
      <c r="AL302" s="42" t="str">
        <v/>
      </c>
      <c r="AM302" s="42" t="str">
        <v/>
      </c>
      <c r="AN302" s="42" t="str">
        <v/>
      </c>
      <c r="AO302" s="42" t="str">
        <v/>
      </c>
      <c r="AP302" s="42" t="str">
        <v/>
      </c>
      <c r="AQ302" s="42" t="str">
        <v/>
      </c>
      <c r="AR302" s="42" t="str">
        <v/>
      </c>
      <c r="AS302" s="42" t="str">
        <v/>
      </c>
      <c r="AT302" s="42" t="str">
        <v/>
      </c>
      <c r="AU302" s="42" t="str">
        <v/>
      </c>
      <c r="AV302" s="42" t="str">
        <v/>
      </c>
      <c r="AW302" s="42" t="str">
        <v/>
      </c>
    </row>
    <row r="303" spans="4:49" s="42" customFormat="1" x14ac:dyDescent="0.2">
      <c r="D303" s="42">
        <f t="shared" si="24"/>
        <v>26</v>
      </c>
      <c r="E303" s="42" t="str">
        <f t="shared" si="22"/>
        <v>A26</v>
      </c>
      <c r="G303" s="42" t="str">
        <f t="array" ref="G303:U303" ca="1">IF(TRANSPOSE('A26'!H$172:H$186)="","",TRANSPOSE('A26'!H$172:H$186))</f>
        <v/>
      </c>
      <c r="H303" s="42" t="str">
        <v/>
      </c>
      <c r="I303" s="42" t="str">
        <v/>
      </c>
      <c r="J303" s="42" t="str">
        <v/>
      </c>
      <c r="K303" s="42" t="str">
        <f ca="1"/>
        <v/>
      </c>
      <c r="L303" s="42" t="str">
        <v/>
      </c>
      <c r="M303" s="42" t="str">
        <v/>
      </c>
      <c r="N303" s="42" t="str">
        <v/>
      </c>
      <c r="O303" s="42" t="str">
        <v/>
      </c>
      <c r="P303" s="42" t="str">
        <v/>
      </c>
      <c r="Q303" s="42" t="str">
        <v/>
      </c>
      <c r="R303" s="42" t="str">
        <v/>
      </c>
      <c r="S303" s="42" t="str">
        <v/>
      </c>
      <c r="T303" s="42" t="str">
        <v/>
      </c>
      <c r="U303" s="42" t="str">
        <v/>
      </c>
      <c r="X303" s="46"/>
      <c r="Y303" s="46"/>
      <c r="Z303" s="46"/>
      <c r="AA303" s="42" t="s">
        <v>496</v>
      </c>
    </row>
    <row r="304" spans="4:49" s="42" customFormat="1" x14ac:dyDescent="0.2">
      <c r="D304" s="42">
        <f t="shared" si="24"/>
        <v>26</v>
      </c>
      <c r="E304" s="42" t="str">
        <f t="shared" si="22"/>
        <v>A26</v>
      </c>
      <c r="G304" s="42" t="str">
        <f t="array" ref="G304:U304" ca="1">IF(TRANSPOSE('A26'!K$172:K$186)="","",TRANSPOSE('A26'!K$172:K$186))</f>
        <v/>
      </c>
      <c r="H304" s="42" t="str">
        <v/>
      </c>
      <c r="I304" s="42" t="str">
        <v/>
      </c>
      <c r="J304" s="42" t="str">
        <v/>
      </c>
      <c r="K304" s="42" t="str">
        <f ca="1"/>
        <v/>
      </c>
      <c r="L304" s="42" t="str">
        <v/>
      </c>
      <c r="M304" s="42" t="str">
        <v/>
      </c>
      <c r="N304" s="42" t="str">
        <v/>
      </c>
      <c r="O304" s="42" t="str">
        <v/>
      </c>
      <c r="P304" s="42" t="str">
        <v/>
      </c>
      <c r="Q304" s="42" t="str">
        <v/>
      </c>
      <c r="R304" s="42" t="str">
        <v/>
      </c>
      <c r="S304" s="42" t="str">
        <v/>
      </c>
      <c r="T304" s="42" t="str">
        <v/>
      </c>
      <c r="U304" s="42" t="str">
        <v/>
      </c>
      <c r="X304" s="46"/>
      <c r="Y304" s="46"/>
      <c r="Z304" s="46"/>
      <c r="AA304" s="42" t="s">
        <v>496</v>
      </c>
    </row>
    <row r="305" spans="4:49" s="42" customFormat="1" x14ac:dyDescent="0.2">
      <c r="D305" s="42">
        <f t="shared" si="24"/>
        <v>26</v>
      </c>
      <c r="E305" s="42" t="str">
        <f t="shared" si="22"/>
        <v>A26</v>
      </c>
      <c r="G305" s="42" t="str">
        <f t="array" ref="G305:U305" ca="1">IF(TRANSPOSE('A26'!E$193:E$207)="","",TRANSPOSE('A26'!E$193:E$207))</f>
        <v/>
      </c>
      <c r="H305" s="42" t="str">
        <v/>
      </c>
      <c r="I305" s="42" t="str">
        <v/>
      </c>
      <c r="J305" s="42" t="str">
        <v/>
      </c>
      <c r="K305" s="42" t="str">
        <f ca="1"/>
        <v/>
      </c>
      <c r="L305" s="42" t="str">
        <v/>
      </c>
      <c r="M305" s="42" t="str">
        <v/>
      </c>
      <c r="N305" s="42" t="str">
        <v/>
      </c>
      <c r="O305" s="42" t="str">
        <v/>
      </c>
      <c r="P305" s="42" t="str">
        <v/>
      </c>
      <c r="Q305" s="42" t="str">
        <v/>
      </c>
      <c r="R305" s="42" t="str">
        <v/>
      </c>
      <c r="S305" s="42" t="str">
        <v/>
      </c>
      <c r="T305" s="42" t="str">
        <v/>
      </c>
      <c r="U305" s="42" t="str">
        <v/>
      </c>
      <c r="X305" s="46"/>
      <c r="Y305" s="46"/>
      <c r="Z305" s="46"/>
      <c r="AA305" s="42" t="s">
        <v>496</v>
      </c>
    </row>
    <row r="306" spans="4:49" s="42" customFormat="1" x14ac:dyDescent="0.2">
      <c r="D306" s="42">
        <f t="shared" si="24"/>
        <v>26</v>
      </c>
      <c r="E306" s="42" t="str">
        <f t="shared" si="22"/>
        <v>A26</v>
      </c>
      <c r="G306" s="42" t="str">
        <f t="array" ref="G306:U306" ca="1">IF(TRANSPOSE('A26'!H$193:H$207)="","",TRANSPOSE('A26'!H$193:H$207))</f>
        <v/>
      </c>
      <c r="H306" s="42" t="str">
        <v/>
      </c>
      <c r="I306" s="42" t="str">
        <v/>
      </c>
      <c r="J306" s="42" t="str">
        <v/>
      </c>
      <c r="K306" s="42" t="str">
        <f ca="1"/>
        <v/>
      </c>
      <c r="L306" s="42" t="str">
        <v/>
      </c>
      <c r="M306" s="42" t="str">
        <v/>
      </c>
      <c r="N306" s="42" t="str">
        <v/>
      </c>
      <c r="O306" s="42" t="str">
        <v/>
      </c>
      <c r="P306" s="42" t="str">
        <v/>
      </c>
      <c r="Q306" s="42" t="str">
        <v/>
      </c>
      <c r="R306" s="42" t="str">
        <v/>
      </c>
      <c r="S306" s="42" t="str">
        <v/>
      </c>
      <c r="T306" s="42" t="str">
        <v/>
      </c>
      <c r="U306" s="42" t="str">
        <v/>
      </c>
      <c r="X306" s="46"/>
      <c r="Y306" s="46"/>
      <c r="Z306" s="46"/>
      <c r="AA306" s="42" t="s">
        <v>496</v>
      </c>
    </row>
    <row r="307" spans="4:49" s="42" customFormat="1" x14ac:dyDescent="0.2">
      <c r="D307" s="42">
        <f t="shared" si="24"/>
        <v>26</v>
      </c>
      <c r="E307" s="42" t="str">
        <f t="shared" si="22"/>
        <v>A26</v>
      </c>
      <c r="G307" s="42" t="str">
        <f t="array" ref="G307:U307" ca="1">IF(TRANSPOSE('A26'!K$193:K$207)="","",TRANSPOSE('A26'!K$193:K$207))</f>
        <v/>
      </c>
      <c r="H307" s="42" t="str">
        <v/>
      </c>
      <c r="I307" s="42" t="str">
        <v/>
      </c>
      <c r="J307" s="42" t="str">
        <v/>
      </c>
      <c r="K307" s="42" t="str">
        <f ca="1"/>
        <v/>
      </c>
      <c r="L307" s="42" t="str">
        <v/>
      </c>
      <c r="M307" s="42" t="str">
        <v/>
      </c>
      <c r="N307" s="42" t="str">
        <v/>
      </c>
      <c r="O307" s="42" t="str">
        <v/>
      </c>
      <c r="P307" s="42" t="str">
        <v/>
      </c>
      <c r="Q307" s="42" t="str">
        <v/>
      </c>
      <c r="R307" s="42" t="str">
        <v/>
      </c>
      <c r="S307" s="42" t="str">
        <v/>
      </c>
      <c r="T307" s="42" t="str">
        <v/>
      </c>
      <c r="U307" s="42" t="str">
        <v/>
      </c>
      <c r="X307" s="46"/>
      <c r="Y307" s="46"/>
      <c r="Z307" s="46"/>
      <c r="AA307" s="42" t="s">
        <v>496</v>
      </c>
    </row>
    <row r="308" spans="4:49" s="42" customFormat="1" x14ac:dyDescent="0.2">
      <c r="D308" s="42">
        <f t="shared" si="24"/>
        <v>26</v>
      </c>
      <c r="E308" s="42" t="str">
        <f t="shared" si="22"/>
        <v>A26</v>
      </c>
      <c r="G308" s="42" t="str">
        <f t="array" ref="G308:U308" ca="1">IF(TRANSPOSE('A26'!E$214:E$228)="","",TRANSPOSE('A26'!E$214:E$228))</f>
        <v/>
      </c>
      <c r="H308" s="42" t="str">
        <v/>
      </c>
      <c r="I308" s="42" t="str">
        <v/>
      </c>
      <c r="J308" s="42" t="str">
        <v/>
      </c>
      <c r="K308" s="42" t="str">
        <f ca="1"/>
        <v/>
      </c>
      <c r="L308" s="42" t="str">
        <v/>
      </c>
      <c r="M308" s="42" t="str">
        <v/>
      </c>
      <c r="N308" s="42" t="str">
        <v/>
      </c>
      <c r="O308" s="42" t="str">
        <v/>
      </c>
      <c r="P308" s="42" t="str">
        <v/>
      </c>
      <c r="Q308" s="42" t="str">
        <v/>
      </c>
      <c r="R308" s="42" t="str">
        <v/>
      </c>
      <c r="S308" s="42" t="str">
        <v/>
      </c>
      <c r="T308" s="42" t="str">
        <v/>
      </c>
      <c r="U308" s="42" t="str">
        <v/>
      </c>
      <c r="X308" s="46"/>
      <c r="Y308" s="46"/>
      <c r="Z308" s="46"/>
      <c r="AA308" s="42" t="s">
        <v>496</v>
      </c>
    </row>
    <row r="309" spans="4:49" s="42" customFormat="1" x14ac:dyDescent="0.2">
      <c r="D309" s="42">
        <f t="shared" si="24"/>
        <v>26</v>
      </c>
      <c r="E309" s="42" t="str">
        <f t="shared" si="22"/>
        <v>A26</v>
      </c>
      <c r="G309" s="42" t="str">
        <f t="array" ref="G309:U309" ca="1">IF(TRANSPOSE('A26'!H$214:H$228)="","",TRANSPOSE('A26'!H$214:H$228))</f>
        <v/>
      </c>
      <c r="H309" s="42" t="str">
        <v/>
      </c>
      <c r="I309" s="42" t="str">
        <v/>
      </c>
      <c r="J309" s="42" t="str">
        <v/>
      </c>
      <c r="K309" s="42" t="str">
        <f ca="1"/>
        <v/>
      </c>
      <c r="L309" s="42" t="str">
        <v/>
      </c>
      <c r="M309" s="42" t="str">
        <v/>
      </c>
      <c r="N309" s="42" t="str">
        <v/>
      </c>
      <c r="O309" s="42" t="str">
        <v/>
      </c>
      <c r="P309" s="42" t="str">
        <v/>
      </c>
      <c r="Q309" s="42" t="str">
        <v/>
      </c>
      <c r="R309" s="42" t="str">
        <v/>
      </c>
      <c r="S309" s="42" t="str">
        <v/>
      </c>
      <c r="T309" s="42" t="str">
        <v/>
      </c>
      <c r="U309" s="42" t="str">
        <v/>
      </c>
      <c r="X309" s="46"/>
      <c r="Y309" s="46"/>
      <c r="Z309" s="46"/>
      <c r="AA309" s="42" t="s">
        <v>496</v>
      </c>
    </row>
    <row r="310" spans="4:49" s="42" customFormat="1" x14ac:dyDescent="0.2">
      <c r="D310" s="42">
        <f t="shared" si="24"/>
        <v>26</v>
      </c>
      <c r="E310" s="42" t="str">
        <f t="shared" si="22"/>
        <v>A26</v>
      </c>
      <c r="G310" s="42" t="str">
        <f t="array" ref="G310:U310" ca="1">IF(TRANSPOSE('A26'!K$214:K$228)="","",TRANSPOSE('A26'!K$214:K$228))</f>
        <v/>
      </c>
      <c r="H310" s="42" t="str">
        <v/>
      </c>
      <c r="I310" s="42" t="str">
        <v/>
      </c>
      <c r="J310" s="42" t="str">
        <v/>
      </c>
      <c r="K310" s="42" t="str">
        <f ca="1"/>
        <v/>
      </c>
      <c r="L310" s="42" t="str">
        <v/>
      </c>
      <c r="M310" s="42" t="str">
        <v/>
      </c>
      <c r="N310" s="42" t="str">
        <v/>
      </c>
      <c r="O310" s="42" t="str">
        <v/>
      </c>
      <c r="P310" s="42" t="str">
        <v/>
      </c>
      <c r="Q310" s="42" t="str">
        <v/>
      </c>
      <c r="R310" s="42" t="str">
        <v/>
      </c>
      <c r="S310" s="42" t="str">
        <v/>
      </c>
      <c r="T310" s="42" t="str">
        <v/>
      </c>
      <c r="U310" s="42" t="str">
        <v/>
      </c>
      <c r="X310" s="46"/>
      <c r="Y310" s="46"/>
      <c r="Z310" s="46"/>
      <c r="AA310" s="42" t="s">
        <v>496</v>
      </c>
    </row>
    <row r="311" spans="4:49" s="42" customFormat="1" x14ac:dyDescent="0.2">
      <c r="D311" s="42">
        <f t="shared" si="24"/>
        <v>26</v>
      </c>
      <c r="E311" s="42" t="str">
        <f t="shared" si="22"/>
        <v>A26</v>
      </c>
      <c r="G311" s="42" t="str">
        <f t="array" ref="G311:U311" ca="1">IF(TRANSPOSE('A26'!E$235:E$249)="","",TRANSPOSE('A26'!E$235:E$249))</f>
        <v/>
      </c>
      <c r="H311" s="42" t="str">
        <v/>
      </c>
      <c r="I311" s="42" t="str">
        <v/>
      </c>
      <c r="J311" s="42" t="str">
        <v/>
      </c>
      <c r="K311" s="42" t="str">
        <f ca="1"/>
        <v/>
      </c>
      <c r="L311" s="42" t="str">
        <v/>
      </c>
      <c r="M311" s="42" t="str">
        <v/>
      </c>
      <c r="N311" s="42" t="str">
        <v/>
      </c>
      <c r="O311" s="42" t="str">
        <v/>
      </c>
      <c r="P311" s="42" t="str">
        <v/>
      </c>
      <c r="Q311" s="42" t="str">
        <v/>
      </c>
      <c r="R311" s="42" t="str">
        <v/>
      </c>
      <c r="S311" s="42" t="str">
        <v/>
      </c>
      <c r="T311" s="42" t="str">
        <v/>
      </c>
      <c r="U311" s="42" t="str">
        <v/>
      </c>
      <c r="X311" s="46"/>
      <c r="Y311" s="46"/>
      <c r="Z311" s="46"/>
      <c r="AA311" s="42" t="s">
        <v>496</v>
      </c>
    </row>
    <row r="312" spans="4:49" s="42" customFormat="1" x14ac:dyDescent="0.2">
      <c r="D312" s="42">
        <f t="shared" si="24"/>
        <v>26</v>
      </c>
      <c r="E312" s="42" t="str">
        <f t="shared" si="22"/>
        <v>A26</v>
      </c>
      <c r="G312" s="42" t="str">
        <f t="array" ref="G312:U312" ca="1">IF(TRANSPOSE('A26'!H$235:H$249)="","",TRANSPOSE('A26'!H$235:H$249))</f>
        <v/>
      </c>
      <c r="H312" s="42" t="str">
        <v/>
      </c>
      <c r="I312" s="42" t="str">
        <v/>
      </c>
      <c r="J312" s="42" t="str">
        <v/>
      </c>
      <c r="K312" s="42" t="str">
        <f ca="1"/>
        <v/>
      </c>
      <c r="L312" s="42" t="str">
        <v/>
      </c>
      <c r="M312" s="42" t="str">
        <v/>
      </c>
      <c r="N312" s="42" t="str">
        <v/>
      </c>
      <c r="O312" s="42" t="str">
        <v/>
      </c>
      <c r="P312" s="42" t="str">
        <v/>
      </c>
      <c r="Q312" s="42" t="str">
        <v/>
      </c>
      <c r="R312" s="42" t="str">
        <v/>
      </c>
      <c r="S312" s="42" t="str">
        <v/>
      </c>
      <c r="T312" s="42" t="str">
        <v/>
      </c>
      <c r="U312" s="42" t="str">
        <v/>
      </c>
      <c r="X312" s="46"/>
      <c r="Y312" s="46"/>
      <c r="Z312" s="46"/>
      <c r="AA312" s="42" t="s">
        <v>496</v>
      </c>
    </row>
    <row r="313" spans="4:49" s="42" customFormat="1" x14ac:dyDescent="0.2">
      <c r="D313" s="42">
        <f t="shared" si="24"/>
        <v>26</v>
      </c>
      <c r="E313" s="42" t="str">
        <f t="shared" si="22"/>
        <v>A26</v>
      </c>
      <c r="G313" s="42" t="str">
        <f t="array" ref="G313:U313" ca="1">IF(TRANSPOSE('A26'!K$235:K$249)="","",TRANSPOSE('A26'!K$235:K$249))</f>
        <v/>
      </c>
      <c r="H313" s="42" t="str">
        <v/>
      </c>
      <c r="I313" s="42" t="str">
        <v/>
      </c>
      <c r="J313" s="42" t="str">
        <v/>
      </c>
      <c r="K313" s="42" t="str">
        <f ca="1"/>
        <v/>
      </c>
      <c r="L313" s="42" t="str">
        <v/>
      </c>
      <c r="M313" s="42" t="str">
        <v/>
      </c>
      <c r="N313" s="42" t="str">
        <v/>
      </c>
      <c r="O313" s="42" t="str">
        <v/>
      </c>
      <c r="P313" s="42" t="str">
        <v/>
      </c>
      <c r="Q313" s="42" t="str">
        <v/>
      </c>
      <c r="R313" s="42" t="str">
        <v/>
      </c>
      <c r="S313" s="42" t="str">
        <v/>
      </c>
      <c r="T313" s="42" t="str">
        <v/>
      </c>
      <c r="U313" s="42" t="str">
        <v/>
      </c>
      <c r="X313" s="46"/>
      <c r="Y313" s="46"/>
      <c r="Z313" s="46"/>
      <c r="AA313" s="42" t="s">
        <v>496</v>
      </c>
    </row>
    <row r="314" spans="4:49" s="42" customFormat="1" x14ac:dyDescent="0.2">
      <c r="D314" s="42">
        <f t="shared" si="24"/>
        <v>27</v>
      </c>
      <c r="E314" s="42" t="str">
        <f t="shared" si="22"/>
        <v>A27</v>
      </c>
      <c r="G314" s="42" t="str">
        <f t="array" ref="G314:U314" ca="1">IF(TRANSPOSE('A27'!E$172:E$186)="","",TRANSPOSE('A27'!E$172:E$186))</f>
        <v/>
      </c>
      <c r="H314" s="42" t="str">
        <v/>
      </c>
      <c r="I314" s="42" t="str">
        <v/>
      </c>
      <c r="J314" s="42" t="str">
        <v/>
      </c>
      <c r="K314" s="42" t="str">
        <f ca="1"/>
        <v/>
      </c>
      <c r="L314" s="42" t="str">
        <v/>
      </c>
      <c r="M314" s="42" t="str">
        <v/>
      </c>
      <c r="N314" s="42" t="str">
        <v/>
      </c>
      <c r="O314" s="42" t="str">
        <v/>
      </c>
      <c r="P314" s="42" t="str">
        <v/>
      </c>
      <c r="Q314" s="42" t="str">
        <v/>
      </c>
      <c r="R314" s="42" t="str">
        <v/>
      </c>
      <c r="S314" s="42" t="str">
        <v/>
      </c>
      <c r="T314" s="42" t="str">
        <v/>
      </c>
      <c r="U314" s="42" t="str">
        <v/>
      </c>
      <c r="V314" s="42" t="str">
        <f ca="1">IFERROR('A27'!$R$43,"")</f>
        <v/>
      </c>
      <c r="W314" s="42" t="str">
        <f ca="1">IFERROR('A27'!$R$254,"")</f>
        <v/>
      </c>
      <c r="X314" s="46" t="str">
        <f>IF('A27'!$H$73="","",'A27'!$H$73)</f>
        <v/>
      </c>
      <c r="Y314" s="46" t="str">
        <f>IF('A27'!$H$76="","",'A27'!$H$76)</f>
        <v/>
      </c>
      <c r="Z314" s="42" t="str">
        <f>IF('A27'!$B$9="","",'A27'!$B$9)</f>
        <v/>
      </c>
      <c r="AA314" s="42" t="s">
        <v>497</v>
      </c>
      <c r="AB314" s="42" t="str">
        <f t="array" ref="AB314:AW314">IF(TRANSPOSE('A27'!$K$80:$M$101)="","",TRANSPOSE('A27'!$K$80:$M$101))</f>
        <v/>
      </c>
      <c r="AC314" s="42" t="str">
        <v/>
      </c>
      <c r="AD314" s="42" t="str">
        <v/>
      </c>
      <c r="AE314" s="42" t="str">
        <v/>
      </c>
      <c r="AF314" s="42" t="str">
        <v/>
      </c>
      <c r="AG314" s="42" t="str">
        <v/>
      </c>
      <c r="AH314" s="42" t="str">
        <v/>
      </c>
      <c r="AI314" s="42" t="str">
        <v/>
      </c>
      <c r="AJ314" s="42" t="str">
        <v/>
      </c>
      <c r="AK314" s="42" t="str">
        <v/>
      </c>
      <c r="AL314" s="42" t="str">
        <v/>
      </c>
      <c r="AM314" s="42" t="str">
        <v/>
      </c>
      <c r="AN314" s="42" t="str">
        <v/>
      </c>
      <c r="AO314" s="42" t="str">
        <v/>
      </c>
      <c r="AP314" s="42" t="str">
        <v/>
      </c>
      <c r="AQ314" s="42" t="str">
        <v/>
      </c>
      <c r="AR314" s="42" t="str">
        <v/>
      </c>
      <c r="AS314" s="42" t="str">
        <v/>
      </c>
      <c r="AT314" s="42" t="str">
        <v/>
      </c>
      <c r="AU314" s="42" t="str">
        <v/>
      </c>
      <c r="AV314" s="42" t="str">
        <v/>
      </c>
      <c r="AW314" s="42" t="str">
        <v/>
      </c>
    </row>
    <row r="315" spans="4:49" s="42" customFormat="1" x14ac:dyDescent="0.2">
      <c r="D315" s="42">
        <f t="shared" si="24"/>
        <v>27</v>
      </c>
      <c r="E315" s="42" t="str">
        <f t="shared" si="22"/>
        <v>A27</v>
      </c>
      <c r="G315" s="42" t="str">
        <f t="array" ref="G315:U315" ca="1">IF(TRANSPOSE('A27'!H$172:H$186)="","",TRANSPOSE('A27'!H$172:H$186))</f>
        <v/>
      </c>
      <c r="H315" s="42" t="str">
        <v/>
      </c>
      <c r="I315" s="42" t="str">
        <v/>
      </c>
      <c r="J315" s="42" t="str">
        <v/>
      </c>
      <c r="K315" s="42" t="str">
        <f ca="1"/>
        <v/>
      </c>
      <c r="L315" s="42" t="str">
        <v/>
      </c>
      <c r="M315" s="42" t="str">
        <v/>
      </c>
      <c r="N315" s="42" t="str">
        <v/>
      </c>
      <c r="O315" s="42" t="str">
        <v/>
      </c>
      <c r="P315" s="42" t="str">
        <v/>
      </c>
      <c r="Q315" s="42" t="str">
        <v/>
      </c>
      <c r="R315" s="42" t="str">
        <v/>
      </c>
      <c r="S315" s="42" t="str">
        <v/>
      </c>
      <c r="T315" s="42" t="str">
        <v/>
      </c>
      <c r="U315" s="42" t="str">
        <v/>
      </c>
      <c r="X315" s="46"/>
      <c r="Y315" s="46"/>
      <c r="Z315" s="46"/>
      <c r="AA315" s="42" t="s">
        <v>497</v>
      </c>
    </row>
    <row r="316" spans="4:49" s="42" customFormat="1" x14ac:dyDescent="0.2">
      <c r="D316" s="42">
        <f t="shared" si="24"/>
        <v>27</v>
      </c>
      <c r="E316" s="42" t="str">
        <f t="shared" si="22"/>
        <v>A27</v>
      </c>
      <c r="G316" s="42" t="str">
        <f t="array" ref="G316:U316" ca="1">IF(TRANSPOSE('A27'!K$172:K$186)="","",TRANSPOSE('A27'!K$172:K$186))</f>
        <v/>
      </c>
      <c r="H316" s="42" t="str">
        <v/>
      </c>
      <c r="I316" s="42" t="str">
        <v/>
      </c>
      <c r="J316" s="42" t="str">
        <v/>
      </c>
      <c r="K316" s="42" t="str">
        <f ca="1"/>
        <v/>
      </c>
      <c r="L316" s="42" t="str">
        <v/>
      </c>
      <c r="M316" s="42" t="str">
        <v/>
      </c>
      <c r="N316" s="42" t="str">
        <v/>
      </c>
      <c r="O316" s="42" t="str">
        <v/>
      </c>
      <c r="P316" s="42" t="str">
        <v/>
      </c>
      <c r="Q316" s="42" t="str">
        <v/>
      </c>
      <c r="R316" s="42" t="str">
        <v/>
      </c>
      <c r="S316" s="42" t="str">
        <v/>
      </c>
      <c r="T316" s="42" t="str">
        <v/>
      </c>
      <c r="U316" s="42" t="str">
        <v/>
      </c>
      <c r="X316" s="46"/>
      <c r="Y316" s="46"/>
      <c r="Z316" s="46"/>
      <c r="AA316" s="42" t="s">
        <v>497</v>
      </c>
    </row>
    <row r="317" spans="4:49" s="42" customFormat="1" x14ac:dyDescent="0.2">
      <c r="D317" s="42">
        <f t="shared" si="24"/>
        <v>27</v>
      </c>
      <c r="E317" s="42" t="str">
        <f t="shared" si="22"/>
        <v>A27</v>
      </c>
      <c r="G317" s="42" t="str">
        <f t="array" ref="G317:U317" ca="1">IF(TRANSPOSE('A27'!E$193:E$207)="","",TRANSPOSE('A27'!E$193:E$207))</f>
        <v/>
      </c>
      <c r="H317" s="42" t="str">
        <v/>
      </c>
      <c r="I317" s="42" t="str">
        <v/>
      </c>
      <c r="J317" s="42" t="str">
        <v/>
      </c>
      <c r="K317" s="42" t="str">
        <f ca="1"/>
        <v/>
      </c>
      <c r="L317" s="42" t="str">
        <v/>
      </c>
      <c r="M317" s="42" t="str">
        <v/>
      </c>
      <c r="N317" s="42" t="str">
        <v/>
      </c>
      <c r="O317" s="42" t="str">
        <v/>
      </c>
      <c r="P317" s="42" t="str">
        <v/>
      </c>
      <c r="Q317" s="42" t="str">
        <v/>
      </c>
      <c r="R317" s="42" t="str">
        <v/>
      </c>
      <c r="S317" s="42" t="str">
        <v/>
      </c>
      <c r="T317" s="42" t="str">
        <v/>
      </c>
      <c r="U317" s="42" t="str">
        <v/>
      </c>
      <c r="X317" s="46"/>
      <c r="Y317" s="46"/>
      <c r="Z317" s="46"/>
      <c r="AA317" s="42" t="s">
        <v>497</v>
      </c>
    </row>
    <row r="318" spans="4:49" s="42" customFormat="1" x14ac:dyDescent="0.2">
      <c r="D318" s="42">
        <f t="shared" si="24"/>
        <v>27</v>
      </c>
      <c r="E318" s="42" t="str">
        <f t="shared" si="22"/>
        <v>A27</v>
      </c>
      <c r="G318" s="42" t="str">
        <f t="array" ref="G318:U318" ca="1">IF(TRANSPOSE('A27'!H$193:H$207)="","",TRANSPOSE('A27'!H$193:H$207))</f>
        <v/>
      </c>
      <c r="H318" s="42" t="str">
        <v/>
      </c>
      <c r="I318" s="42" t="str">
        <v/>
      </c>
      <c r="J318" s="42" t="str">
        <v/>
      </c>
      <c r="K318" s="42" t="str">
        <f ca="1"/>
        <v/>
      </c>
      <c r="L318" s="42" t="str">
        <v/>
      </c>
      <c r="M318" s="42" t="str">
        <v/>
      </c>
      <c r="N318" s="42" t="str">
        <v/>
      </c>
      <c r="O318" s="42" t="str">
        <v/>
      </c>
      <c r="P318" s="42" t="str">
        <v/>
      </c>
      <c r="Q318" s="42" t="str">
        <v/>
      </c>
      <c r="R318" s="42" t="str">
        <v/>
      </c>
      <c r="S318" s="42" t="str">
        <v/>
      </c>
      <c r="T318" s="42" t="str">
        <v/>
      </c>
      <c r="U318" s="42" t="str">
        <v/>
      </c>
      <c r="X318" s="46"/>
      <c r="Y318" s="46"/>
      <c r="Z318" s="46"/>
      <c r="AA318" s="42" t="s">
        <v>497</v>
      </c>
    </row>
    <row r="319" spans="4:49" s="42" customFormat="1" x14ac:dyDescent="0.2">
      <c r="D319" s="42">
        <f t="shared" si="24"/>
        <v>27</v>
      </c>
      <c r="E319" s="42" t="str">
        <f t="shared" si="22"/>
        <v>A27</v>
      </c>
      <c r="G319" s="42" t="str">
        <f t="array" ref="G319:U319" ca="1">IF(TRANSPOSE('A27'!K$193:K$207)="","",TRANSPOSE('A27'!K$193:K$207))</f>
        <v/>
      </c>
      <c r="H319" s="42" t="str">
        <v/>
      </c>
      <c r="I319" s="42" t="str">
        <v/>
      </c>
      <c r="J319" s="42" t="str">
        <v/>
      </c>
      <c r="K319" s="42" t="str">
        <f ca="1"/>
        <v/>
      </c>
      <c r="L319" s="42" t="str">
        <v/>
      </c>
      <c r="M319" s="42" t="str">
        <v/>
      </c>
      <c r="N319" s="42" t="str">
        <v/>
      </c>
      <c r="O319" s="42" t="str">
        <v/>
      </c>
      <c r="P319" s="42" t="str">
        <v/>
      </c>
      <c r="Q319" s="42" t="str">
        <v/>
      </c>
      <c r="R319" s="42" t="str">
        <v/>
      </c>
      <c r="S319" s="42" t="str">
        <v/>
      </c>
      <c r="T319" s="42" t="str">
        <v/>
      </c>
      <c r="U319" s="42" t="str">
        <v/>
      </c>
      <c r="X319" s="46"/>
      <c r="Y319" s="46"/>
      <c r="Z319" s="46"/>
      <c r="AA319" s="42" t="s">
        <v>497</v>
      </c>
    </row>
    <row r="320" spans="4:49" s="42" customFormat="1" x14ac:dyDescent="0.2">
      <c r="D320" s="42">
        <f t="shared" si="24"/>
        <v>27</v>
      </c>
      <c r="E320" s="42" t="str">
        <f t="shared" si="22"/>
        <v>A27</v>
      </c>
      <c r="G320" s="42" t="str">
        <f t="array" ref="G320:U320" ca="1">IF(TRANSPOSE('A27'!E$214:E$228)="","",TRANSPOSE('A27'!E$214:E$228))</f>
        <v/>
      </c>
      <c r="H320" s="42" t="str">
        <v/>
      </c>
      <c r="I320" s="42" t="str">
        <v/>
      </c>
      <c r="J320" s="42" t="str">
        <v/>
      </c>
      <c r="K320" s="42" t="str">
        <f ca="1"/>
        <v/>
      </c>
      <c r="L320" s="42" t="str">
        <v/>
      </c>
      <c r="M320" s="42" t="str">
        <v/>
      </c>
      <c r="N320" s="42" t="str">
        <v/>
      </c>
      <c r="O320" s="42" t="str">
        <v/>
      </c>
      <c r="P320" s="42" t="str">
        <v/>
      </c>
      <c r="Q320" s="42" t="str">
        <v/>
      </c>
      <c r="R320" s="42" t="str">
        <v/>
      </c>
      <c r="S320" s="42" t="str">
        <v/>
      </c>
      <c r="T320" s="42" t="str">
        <v/>
      </c>
      <c r="U320" s="42" t="str">
        <v/>
      </c>
      <c r="X320" s="46"/>
      <c r="Y320" s="46"/>
      <c r="Z320" s="46"/>
      <c r="AA320" s="42" t="s">
        <v>497</v>
      </c>
    </row>
    <row r="321" spans="4:49" s="42" customFormat="1" x14ac:dyDescent="0.2">
      <c r="D321" s="42">
        <f t="shared" si="24"/>
        <v>27</v>
      </c>
      <c r="E321" s="42" t="str">
        <f t="shared" si="22"/>
        <v>A27</v>
      </c>
      <c r="G321" s="42" t="str">
        <f t="array" ref="G321:U321" ca="1">IF(TRANSPOSE('A27'!H$214:H$228)="","",TRANSPOSE('A27'!H$214:H$228))</f>
        <v/>
      </c>
      <c r="H321" s="42" t="str">
        <v/>
      </c>
      <c r="I321" s="42" t="str">
        <v/>
      </c>
      <c r="J321" s="42" t="str">
        <v/>
      </c>
      <c r="K321" s="42" t="str">
        <f ca="1"/>
        <v/>
      </c>
      <c r="L321" s="42" t="str">
        <v/>
      </c>
      <c r="M321" s="42" t="str">
        <v/>
      </c>
      <c r="N321" s="42" t="str">
        <v/>
      </c>
      <c r="O321" s="42" t="str">
        <v/>
      </c>
      <c r="P321" s="42" t="str">
        <v/>
      </c>
      <c r="Q321" s="42" t="str">
        <v/>
      </c>
      <c r="R321" s="42" t="str">
        <v/>
      </c>
      <c r="S321" s="42" t="str">
        <v/>
      </c>
      <c r="T321" s="42" t="str">
        <v/>
      </c>
      <c r="U321" s="42" t="str">
        <v/>
      </c>
      <c r="X321" s="46"/>
      <c r="Y321" s="46"/>
      <c r="Z321" s="46"/>
      <c r="AA321" s="42" t="s">
        <v>497</v>
      </c>
    </row>
    <row r="322" spans="4:49" s="42" customFormat="1" x14ac:dyDescent="0.2">
      <c r="D322" s="42">
        <f t="shared" si="24"/>
        <v>27</v>
      </c>
      <c r="E322" s="42" t="str">
        <f t="shared" si="22"/>
        <v>A27</v>
      </c>
      <c r="G322" s="42" t="str">
        <f t="array" ref="G322:U322" ca="1">IF(TRANSPOSE('A27'!K$214:K$228)="","",TRANSPOSE('A27'!K$214:K$228))</f>
        <v/>
      </c>
      <c r="H322" s="42" t="str">
        <v/>
      </c>
      <c r="I322" s="42" t="str">
        <v/>
      </c>
      <c r="J322" s="42" t="str">
        <v/>
      </c>
      <c r="K322" s="42" t="str">
        <f ca="1"/>
        <v/>
      </c>
      <c r="L322" s="42" t="str">
        <v/>
      </c>
      <c r="M322" s="42" t="str">
        <v/>
      </c>
      <c r="N322" s="42" t="str">
        <v/>
      </c>
      <c r="O322" s="42" t="str">
        <v/>
      </c>
      <c r="P322" s="42" t="str">
        <v/>
      </c>
      <c r="Q322" s="42" t="str">
        <v/>
      </c>
      <c r="R322" s="42" t="str">
        <v/>
      </c>
      <c r="S322" s="42" t="str">
        <v/>
      </c>
      <c r="T322" s="42" t="str">
        <v/>
      </c>
      <c r="U322" s="42" t="str">
        <v/>
      </c>
      <c r="X322" s="46"/>
      <c r="Y322" s="46"/>
      <c r="Z322" s="46"/>
      <c r="AA322" s="42" t="s">
        <v>497</v>
      </c>
    </row>
    <row r="323" spans="4:49" s="42" customFormat="1" x14ac:dyDescent="0.2">
      <c r="D323" s="42">
        <f t="shared" si="24"/>
        <v>27</v>
      </c>
      <c r="E323" s="42" t="str">
        <f t="shared" ref="E323:E386" si="25">"A"&amp;D323</f>
        <v>A27</v>
      </c>
      <c r="G323" s="42" t="str">
        <f t="array" ref="G323:U323" ca="1">IF(TRANSPOSE('A27'!E$235:E$249)="","",TRANSPOSE('A27'!E$235:E$249))</f>
        <v/>
      </c>
      <c r="H323" s="42" t="str">
        <v/>
      </c>
      <c r="I323" s="42" t="str">
        <v/>
      </c>
      <c r="J323" s="42" t="str">
        <v/>
      </c>
      <c r="K323" s="42" t="str">
        <f ca="1"/>
        <v/>
      </c>
      <c r="L323" s="42" t="str">
        <v/>
      </c>
      <c r="M323" s="42" t="str">
        <v/>
      </c>
      <c r="N323" s="42" t="str">
        <v/>
      </c>
      <c r="O323" s="42" t="str">
        <v/>
      </c>
      <c r="P323" s="42" t="str">
        <v/>
      </c>
      <c r="Q323" s="42" t="str">
        <v/>
      </c>
      <c r="R323" s="42" t="str">
        <v/>
      </c>
      <c r="S323" s="42" t="str">
        <v/>
      </c>
      <c r="T323" s="42" t="str">
        <v/>
      </c>
      <c r="U323" s="42" t="str">
        <v/>
      </c>
      <c r="X323" s="46"/>
      <c r="Y323" s="46"/>
      <c r="Z323" s="46"/>
      <c r="AA323" s="42" t="s">
        <v>497</v>
      </c>
    </row>
    <row r="324" spans="4:49" s="42" customFormat="1" x14ac:dyDescent="0.2">
      <c r="D324" s="42">
        <f t="shared" si="24"/>
        <v>27</v>
      </c>
      <c r="E324" s="42" t="str">
        <f t="shared" si="25"/>
        <v>A27</v>
      </c>
      <c r="G324" s="42" t="str">
        <f t="array" ref="G324:U324" ca="1">IF(TRANSPOSE('A27'!H$235:H$249)="","",TRANSPOSE('A27'!H$235:H$249))</f>
        <v/>
      </c>
      <c r="H324" s="42" t="str">
        <v/>
      </c>
      <c r="I324" s="42" t="str">
        <v/>
      </c>
      <c r="J324" s="42" t="str">
        <v/>
      </c>
      <c r="K324" s="42" t="str">
        <f ca="1"/>
        <v/>
      </c>
      <c r="L324" s="42" t="str">
        <v/>
      </c>
      <c r="M324" s="42" t="str">
        <v/>
      </c>
      <c r="N324" s="42" t="str">
        <v/>
      </c>
      <c r="O324" s="42" t="str">
        <v/>
      </c>
      <c r="P324" s="42" t="str">
        <v/>
      </c>
      <c r="Q324" s="42" t="str">
        <v/>
      </c>
      <c r="R324" s="42" t="str">
        <v/>
      </c>
      <c r="S324" s="42" t="str">
        <v/>
      </c>
      <c r="T324" s="42" t="str">
        <v/>
      </c>
      <c r="U324" s="42" t="str">
        <v/>
      </c>
      <c r="X324" s="46"/>
      <c r="Y324" s="46"/>
      <c r="Z324" s="46"/>
      <c r="AA324" s="42" t="s">
        <v>497</v>
      </c>
    </row>
    <row r="325" spans="4:49" s="42" customFormat="1" x14ac:dyDescent="0.2">
      <c r="D325" s="42">
        <f t="shared" si="24"/>
        <v>27</v>
      </c>
      <c r="E325" s="42" t="str">
        <f t="shared" si="25"/>
        <v>A27</v>
      </c>
      <c r="G325" s="42" t="str">
        <f t="array" ref="G325:U325" ca="1">IF(TRANSPOSE('A27'!K$235:K$249)="","",TRANSPOSE('A27'!K$235:K$249))</f>
        <v/>
      </c>
      <c r="H325" s="42" t="str">
        <v/>
      </c>
      <c r="I325" s="42" t="str">
        <v/>
      </c>
      <c r="J325" s="42" t="str">
        <v/>
      </c>
      <c r="K325" s="42" t="str">
        <f ca="1"/>
        <v/>
      </c>
      <c r="L325" s="42" t="str">
        <v/>
      </c>
      <c r="M325" s="42" t="str">
        <v/>
      </c>
      <c r="N325" s="42" t="str">
        <v/>
      </c>
      <c r="O325" s="42" t="str">
        <v/>
      </c>
      <c r="P325" s="42" t="str">
        <v/>
      </c>
      <c r="Q325" s="42" t="str">
        <v/>
      </c>
      <c r="R325" s="42" t="str">
        <v/>
      </c>
      <c r="S325" s="42" t="str">
        <v/>
      </c>
      <c r="T325" s="42" t="str">
        <v/>
      </c>
      <c r="U325" s="42" t="str">
        <v/>
      </c>
      <c r="X325" s="46"/>
      <c r="Y325" s="46"/>
      <c r="Z325" s="46"/>
      <c r="AA325" s="42" t="s">
        <v>497</v>
      </c>
    </row>
    <row r="326" spans="4:49" s="42" customFormat="1" x14ac:dyDescent="0.2">
      <c r="D326" s="42">
        <f t="shared" si="24"/>
        <v>28</v>
      </c>
      <c r="E326" s="42" t="str">
        <f t="shared" si="25"/>
        <v>A28</v>
      </c>
      <c r="G326" s="42" t="str">
        <f t="array" ref="G326:U326" ca="1">IF(TRANSPOSE('A28'!E$172:E$186)="","",TRANSPOSE('A28'!E$172:E$186))</f>
        <v/>
      </c>
      <c r="H326" s="42" t="str">
        <v/>
      </c>
      <c r="I326" s="42" t="str">
        <v/>
      </c>
      <c r="J326" s="42" t="str">
        <v/>
      </c>
      <c r="K326" s="42" t="str">
        <f ca="1"/>
        <v/>
      </c>
      <c r="L326" s="42" t="str">
        <v/>
      </c>
      <c r="M326" s="42" t="str">
        <v/>
      </c>
      <c r="N326" s="42" t="str">
        <v/>
      </c>
      <c r="O326" s="42" t="str">
        <v/>
      </c>
      <c r="P326" s="42" t="str">
        <v/>
      </c>
      <c r="Q326" s="42" t="str">
        <v/>
      </c>
      <c r="R326" s="42" t="str">
        <v/>
      </c>
      <c r="S326" s="42" t="str">
        <v/>
      </c>
      <c r="T326" s="42" t="str">
        <v/>
      </c>
      <c r="U326" s="42" t="str">
        <v/>
      </c>
      <c r="V326" s="42" t="str">
        <f ca="1">IFERROR('A28'!$R$43,"")</f>
        <v/>
      </c>
      <c r="W326" s="42" t="str">
        <f ca="1">IFERROR('A28'!$R$254,"")</f>
        <v/>
      </c>
      <c r="X326" s="46" t="str">
        <f>IF('A28'!$H$73="","",'A28'!$H$73)</f>
        <v/>
      </c>
      <c r="Y326" s="46" t="str">
        <f>IF('A28'!$H$76="","",'A28'!$H$76)</f>
        <v/>
      </c>
      <c r="Z326" s="42" t="str">
        <f>IF('A28'!$B$9="","",'A28'!$B$9)</f>
        <v/>
      </c>
      <c r="AA326" s="42" t="s">
        <v>498</v>
      </c>
      <c r="AB326" s="42" t="str">
        <f t="array" ref="AB326:AW326">IF(TRANSPOSE('A28'!$K$80:$M$101)="","",TRANSPOSE('A28'!$K$80:$M$101))</f>
        <v/>
      </c>
      <c r="AC326" s="42" t="str">
        <v/>
      </c>
      <c r="AD326" s="42" t="str">
        <v/>
      </c>
      <c r="AE326" s="42" t="str">
        <v/>
      </c>
      <c r="AF326" s="42" t="str">
        <v/>
      </c>
      <c r="AG326" s="42" t="str">
        <v/>
      </c>
      <c r="AH326" s="42" t="str">
        <v/>
      </c>
      <c r="AI326" s="42" t="str">
        <v/>
      </c>
      <c r="AJ326" s="42" t="str">
        <v/>
      </c>
      <c r="AK326" s="42" t="str">
        <v/>
      </c>
      <c r="AL326" s="42" t="str">
        <v/>
      </c>
      <c r="AM326" s="42" t="str">
        <v/>
      </c>
      <c r="AN326" s="42" t="str">
        <v/>
      </c>
      <c r="AO326" s="42" t="str">
        <v/>
      </c>
      <c r="AP326" s="42" t="str">
        <v/>
      </c>
      <c r="AQ326" s="42" t="str">
        <v/>
      </c>
      <c r="AR326" s="42" t="str">
        <v/>
      </c>
      <c r="AS326" s="42" t="str">
        <v/>
      </c>
      <c r="AT326" s="42" t="str">
        <v/>
      </c>
      <c r="AU326" s="42" t="str">
        <v/>
      </c>
      <c r="AV326" s="42" t="str">
        <v/>
      </c>
      <c r="AW326" s="42" t="str">
        <v/>
      </c>
    </row>
    <row r="327" spans="4:49" s="42" customFormat="1" x14ac:dyDescent="0.2">
      <c r="D327" s="42">
        <f t="shared" si="24"/>
        <v>28</v>
      </c>
      <c r="E327" s="42" t="str">
        <f t="shared" si="25"/>
        <v>A28</v>
      </c>
      <c r="G327" s="42" t="str">
        <f t="array" ref="G327:U327" ca="1">IF(TRANSPOSE('A28'!H$172:H$186)="","",TRANSPOSE('A28'!H$172:H$186))</f>
        <v/>
      </c>
      <c r="H327" s="42" t="str">
        <v/>
      </c>
      <c r="I327" s="42" t="str">
        <v/>
      </c>
      <c r="J327" s="42" t="str">
        <v/>
      </c>
      <c r="K327" s="42" t="str">
        <f ca="1"/>
        <v/>
      </c>
      <c r="L327" s="42" t="str">
        <v/>
      </c>
      <c r="M327" s="42" t="str">
        <v/>
      </c>
      <c r="N327" s="42" t="str">
        <v/>
      </c>
      <c r="O327" s="42" t="str">
        <v/>
      </c>
      <c r="P327" s="42" t="str">
        <v/>
      </c>
      <c r="Q327" s="42" t="str">
        <v/>
      </c>
      <c r="R327" s="42" t="str">
        <v/>
      </c>
      <c r="S327" s="42" t="str">
        <v/>
      </c>
      <c r="T327" s="42" t="str">
        <v/>
      </c>
      <c r="U327" s="42" t="str">
        <v/>
      </c>
      <c r="X327" s="46"/>
      <c r="Y327" s="46"/>
      <c r="Z327" s="46"/>
      <c r="AA327" s="42" t="s">
        <v>498</v>
      </c>
    </row>
    <row r="328" spans="4:49" s="42" customFormat="1" x14ac:dyDescent="0.2">
      <c r="D328" s="42">
        <f t="shared" si="24"/>
        <v>28</v>
      </c>
      <c r="E328" s="42" t="str">
        <f t="shared" si="25"/>
        <v>A28</v>
      </c>
      <c r="G328" s="42" t="str">
        <f t="array" ref="G328:U328" ca="1">IF(TRANSPOSE('A28'!K$172:K$186)="","",TRANSPOSE('A28'!K$172:K$186))</f>
        <v/>
      </c>
      <c r="H328" s="42" t="str">
        <v/>
      </c>
      <c r="I328" s="42" t="str">
        <v/>
      </c>
      <c r="J328" s="42" t="str">
        <v/>
      </c>
      <c r="K328" s="42" t="str">
        <f ca="1"/>
        <v/>
      </c>
      <c r="L328" s="42" t="str">
        <v/>
      </c>
      <c r="M328" s="42" t="str">
        <v/>
      </c>
      <c r="N328" s="42" t="str">
        <v/>
      </c>
      <c r="O328" s="42" t="str">
        <v/>
      </c>
      <c r="P328" s="42" t="str">
        <v/>
      </c>
      <c r="Q328" s="42" t="str">
        <v/>
      </c>
      <c r="R328" s="42" t="str">
        <v/>
      </c>
      <c r="S328" s="42" t="str">
        <v/>
      </c>
      <c r="T328" s="42" t="str">
        <v/>
      </c>
      <c r="U328" s="42" t="str">
        <v/>
      </c>
      <c r="X328" s="46"/>
      <c r="Y328" s="46"/>
      <c r="Z328" s="46"/>
      <c r="AA328" s="42" t="s">
        <v>498</v>
      </c>
    </row>
    <row r="329" spans="4:49" s="42" customFormat="1" x14ac:dyDescent="0.2">
      <c r="D329" s="42">
        <f t="shared" si="24"/>
        <v>28</v>
      </c>
      <c r="E329" s="42" t="str">
        <f t="shared" si="25"/>
        <v>A28</v>
      </c>
      <c r="G329" s="42" t="str">
        <f t="array" ref="G329:U329" ca="1">IF(TRANSPOSE('A28'!E$193:E$207)="","",TRANSPOSE('A28'!E$193:E$207))</f>
        <v/>
      </c>
      <c r="H329" s="42" t="str">
        <v/>
      </c>
      <c r="I329" s="42" t="str">
        <v/>
      </c>
      <c r="J329" s="42" t="str">
        <v/>
      </c>
      <c r="K329" s="42" t="str">
        <f ca="1"/>
        <v/>
      </c>
      <c r="L329" s="42" t="str">
        <v/>
      </c>
      <c r="M329" s="42" t="str">
        <v/>
      </c>
      <c r="N329" s="42" t="str">
        <v/>
      </c>
      <c r="O329" s="42" t="str">
        <v/>
      </c>
      <c r="P329" s="42" t="str">
        <v/>
      </c>
      <c r="Q329" s="42" t="str">
        <v/>
      </c>
      <c r="R329" s="42" t="str">
        <v/>
      </c>
      <c r="S329" s="42" t="str">
        <v/>
      </c>
      <c r="T329" s="42" t="str">
        <v/>
      </c>
      <c r="U329" s="42" t="str">
        <v/>
      </c>
      <c r="X329" s="46"/>
      <c r="Y329" s="46"/>
      <c r="Z329" s="46"/>
      <c r="AA329" s="42" t="s">
        <v>498</v>
      </c>
    </row>
    <row r="330" spans="4:49" s="42" customFormat="1" x14ac:dyDescent="0.2">
      <c r="D330" s="42">
        <f t="shared" si="24"/>
        <v>28</v>
      </c>
      <c r="E330" s="42" t="str">
        <f t="shared" si="25"/>
        <v>A28</v>
      </c>
      <c r="G330" s="42" t="str">
        <f t="array" ref="G330:U330" ca="1">IF(TRANSPOSE('A28'!H$193:H$207)="","",TRANSPOSE('A28'!H$193:H$207))</f>
        <v/>
      </c>
      <c r="H330" s="42" t="str">
        <v/>
      </c>
      <c r="I330" s="42" t="str">
        <v/>
      </c>
      <c r="J330" s="42" t="str">
        <v/>
      </c>
      <c r="K330" s="42" t="str">
        <f ca="1"/>
        <v/>
      </c>
      <c r="L330" s="42" t="str">
        <v/>
      </c>
      <c r="M330" s="42" t="str">
        <v/>
      </c>
      <c r="N330" s="42" t="str">
        <v/>
      </c>
      <c r="O330" s="42" t="str">
        <v/>
      </c>
      <c r="P330" s="42" t="str">
        <v/>
      </c>
      <c r="Q330" s="42" t="str">
        <v/>
      </c>
      <c r="R330" s="42" t="str">
        <v/>
      </c>
      <c r="S330" s="42" t="str">
        <v/>
      </c>
      <c r="T330" s="42" t="str">
        <v/>
      </c>
      <c r="U330" s="42" t="str">
        <v/>
      </c>
      <c r="X330" s="46"/>
      <c r="Y330" s="46"/>
      <c r="Z330" s="46"/>
      <c r="AA330" s="42" t="s">
        <v>498</v>
      </c>
    </row>
    <row r="331" spans="4:49" s="42" customFormat="1" x14ac:dyDescent="0.2">
      <c r="D331" s="42">
        <f t="shared" si="24"/>
        <v>28</v>
      </c>
      <c r="E331" s="42" t="str">
        <f t="shared" si="25"/>
        <v>A28</v>
      </c>
      <c r="G331" s="42" t="str">
        <f t="array" ref="G331:U331" ca="1">IF(TRANSPOSE('A28'!K$193:K$207)="","",TRANSPOSE('A28'!K$193:K$207))</f>
        <v/>
      </c>
      <c r="H331" s="42" t="str">
        <v/>
      </c>
      <c r="I331" s="42" t="str">
        <v/>
      </c>
      <c r="J331" s="42" t="str">
        <v/>
      </c>
      <c r="K331" s="42" t="str">
        <f ca="1"/>
        <v/>
      </c>
      <c r="L331" s="42" t="str">
        <v/>
      </c>
      <c r="M331" s="42" t="str">
        <v/>
      </c>
      <c r="N331" s="42" t="str">
        <v/>
      </c>
      <c r="O331" s="42" t="str">
        <v/>
      </c>
      <c r="P331" s="42" t="str">
        <v/>
      </c>
      <c r="Q331" s="42" t="str">
        <v/>
      </c>
      <c r="R331" s="42" t="str">
        <v/>
      </c>
      <c r="S331" s="42" t="str">
        <v/>
      </c>
      <c r="T331" s="42" t="str">
        <v/>
      </c>
      <c r="U331" s="42" t="str">
        <v/>
      </c>
      <c r="X331" s="46"/>
      <c r="Y331" s="46"/>
      <c r="Z331" s="46"/>
      <c r="AA331" s="42" t="s">
        <v>498</v>
      </c>
    </row>
    <row r="332" spans="4:49" s="42" customFormat="1" x14ac:dyDescent="0.2">
      <c r="D332" s="42">
        <f t="shared" si="24"/>
        <v>28</v>
      </c>
      <c r="E332" s="42" t="str">
        <f t="shared" si="25"/>
        <v>A28</v>
      </c>
      <c r="G332" s="42" t="str">
        <f t="array" ref="G332:U332" ca="1">IF(TRANSPOSE('A28'!E$214:E$228)="","",TRANSPOSE('A28'!E$214:E$228))</f>
        <v/>
      </c>
      <c r="H332" s="42" t="str">
        <v/>
      </c>
      <c r="I332" s="42" t="str">
        <v/>
      </c>
      <c r="J332" s="42" t="str">
        <v/>
      </c>
      <c r="K332" s="42" t="str">
        <f ca="1"/>
        <v/>
      </c>
      <c r="L332" s="42" t="str">
        <v/>
      </c>
      <c r="M332" s="42" t="str">
        <v/>
      </c>
      <c r="N332" s="42" t="str">
        <v/>
      </c>
      <c r="O332" s="42" t="str">
        <v/>
      </c>
      <c r="P332" s="42" t="str">
        <v/>
      </c>
      <c r="Q332" s="42" t="str">
        <v/>
      </c>
      <c r="R332" s="42" t="str">
        <v/>
      </c>
      <c r="S332" s="42" t="str">
        <v/>
      </c>
      <c r="T332" s="42" t="str">
        <v/>
      </c>
      <c r="U332" s="42" t="str">
        <v/>
      </c>
      <c r="X332" s="46"/>
      <c r="Y332" s="46"/>
      <c r="Z332" s="46"/>
      <c r="AA332" s="42" t="s">
        <v>498</v>
      </c>
    </row>
    <row r="333" spans="4:49" s="42" customFormat="1" x14ac:dyDescent="0.2">
      <c r="D333" s="42">
        <f t="shared" si="24"/>
        <v>28</v>
      </c>
      <c r="E333" s="42" t="str">
        <f t="shared" si="25"/>
        <v>A28</v>
      </c>
      <c r="G333" s="42" t="str">
        <f t="array" ref="G333:U333" ca="1">IF(TRANSPOSE('A28'!H$214:H$228)="","",TRANSPOSE('A28'!H$214:H$228))</f>
        <v/>
      </c>
      <c r="H333" s="42" t="str">
        <v/>
      </c>
      <c r="I333" s="42" t="str">
        <v/>
      </c>
      <c r="J333" s="42" t="str">
        <v/>
      </c>
      <c r="K333" s="42" t="str">
        <f ca="1"/>
        <v/>
      </c>
      <c r="L333" s="42" t="str">
        <v/>
      </c>
      <c r="M333" s="42" t="str">
        <v/>
      </c>
      <c r="N333" s="42" t="str">
        <v/>
      </c>
      <c r="O333" s="42" t="str">
        <v/>
      </c>
      <c r="P333" s="42" t="str">
        <v/>
      </c>
      <c r="Q333" s="42" t="str">
        <v/>
      </c>
      <c r="R333" s="42" t="str">
        <v/>
      </c>
      <c r="S333" s="42" t="str">
        <v/>
      </c>
      <c r="T333" s="42" t="str">
        <v/>
      </c>
      <c r="U333" s="42" t="str">
        <v/>
      </c>
      <c r="X333" s="46"/>
      <c r="Y333" s="46"/>
      <c r="Z333" s="46"/>
      <c r="AA333" s="42" t="s">
        <v>498</v>
      </c>
    </row>
    <row r="334" spans="4:49" s="42" customFormat="1" x14ac:dyDescent="0.2">
      <c r="D334" s="42">
        <f t="shared" si="24"/>
        <v>28</v>
      </c>
      <c r="E334" s="42" t="str">
        <f t="shared" si="25"/>
        <v>A28</v>
      </c>
      <c r="G334" s="42" t="str">
        <f t="array" ref="G334:U334" ca="1">IF(TRANSPOSE('A28'!K$214:K$228)="","",TRANSPOSE('A28'!K$214:K$228))</f>
        <v/>
      </c>
      <c r="H334" s="42" t="str">
        <v/>
      </c>
      <c r="I334" s="42" t="str">
        <v/>
      </c>
      <c r="J334" s="42" t="str">
        <v/>
      </c>
      <c r="K334" s="42" t="str">
        <f ca="1"/>
        <v/>
      </c>
      <c r="L334" s="42" t="str">
        <v/>
      </c>
      <c r="M334" s="42" t="str">
        <v/>
      </c>
      <c r="N334" s="42" t="str">
        <v/>
      </c>
      <c r="O334" s="42" t="str">
        <v/>
      </c>
      <c r="P334" s="42" t="str">
        <v/>
      </c>
      <c r="Q334" s="42" t="str">
        <v/>
      </c>
      <c r="R334" s="42" t="str">
        <v/>
      </c>
      <c r="S334" s="42" t="str">
        <v/>
      </c>
      <c r="T334" s="42" t="str">
        <v/>
      </c>
      <c r="U334" s="42" t="str">
        <v/>
      </c>
      <c r="X334" s="46"/>
      <c r="Y334" s="46"/>
      <c r="Z334" s="46"/>
      <c r="AA334" s="42" t="s">
        <v>498</v>
      </c>
    </row>
    <row r="335" spans="4:49" s="42" customFormat="1" x14ac:dyDescent="0.2">
      <c r="D335" s="42">
        <f t="shared" si="24"/>
        <v>28</v>
      </c>
      <c r="E335" s="42" t="str">
        <f t="shared" si="25"/>
        <v>A28</v>
      </c>
      <c r="G335" s="42" t="str">
        <f t="array" ref="G335:U335" ca="1">IF(TRANSPOSE('A28'!E$235:E$249)="","",TRANSPOSE('A28'!E$235:E$249))</f>
        <v/>
      </c>
      <c r="H335" s="42" t="str">
        <v/>
      </c>
      <c r="I335" s="42" t="str">
        <v/>
      </c>
      <c r="J335" s="42" t="str">
        <v/>
      </c>
      <c r="K335" s="42" t="str">
        <f ca="1"/>
        <v/>
      </c>
      <c r="L335" s="42" t="str">
        <v/>
      </c>
      <c r="M335" s="42" t="str">
        <v/>
      </c>
      <c r="N335" s="42" t="str">
        <v/>
      </c>
      <c r="O335" s="42" t="str">
        <v/>
      </c>
      <c r="P335" s="42" t="str">
        <v/>
      </c>
      <c r="Q335" s="42" t="str">
        <v/>
      </c>
      <c r="R335" s="42" t="str">
        <v/>
      </c>
      <c r="S335" s="42" t="str">
        <v/>
      </c>
      <c r="T335" s="42" t="str">
        <v/>
      </c>
      <c r="U335" s="42" t="str">
        <v/>
      </c>
      <c r="X335" s="46"/>
      <c r="Y335" s="46"/>
      <c r="Z335" s="46"/>
      <c r="AA335" s="42" t="s">
        <v>498</v>
      </c>
    </row>
    <row r="336" spans="4:49" s="42" customFormat="1" x14ac:dyDescent="0.2">
      <c r="D336" s="42">
        <f t="shared" si="24"/>
        <v>28</v>
      </c>
      <c r="E336" s="42" t="str">
        <f t="shared" si="25"/>
        <v>A28</v>
      </c>
      <c r="G336" s="42" t="str">
        <f t="array" ref="G336:U336" ca="1">IF(TRANSPOSE('A28'!H$235:H$249)="","",TRANSPOSE('A28'!H$235:H$249))</f>
        <v/>
      </c>
      <c r="H336" s="42" t="str">
        <v/>
      </c>
      <c r="I336" s="42" t="str">
        <v/>
      </c>
      <c r="J336" s="42" t="str">
        <v/>
      </c>
      <c r="K336" s="42" t="str">
        <f ca="1"/>
        <v/>
      </c>
      <c r="L336" s="42" t="str">
        <v/>
      </c>
      <c r="M336" s="42" t="str">
        <v/>
      </c>
      <c r="N336" s="42" t="str">
        <v/>
      </c>
      <c r="O336" s="42" t="str">
        <v/>
      </c>
      <c r="P336" s="42" t="str">
        <v/>
      </c>
      <c r="Q336" s="42" t="str">
        <v/>
      </c>
      <c r="R336" s="42" t="str">
        <v/>
      </c>
      <c r="S336" s="42" t="str">
        <v/>
      </c>
      <c r="T336" s="42" t="str">
        <v/>
      </c>
      <c r="U336" s="42" t="str">
        <v/>
      </c>
      <c r="X336" s="46"/>
      <c r="Y336" s="46"/>
      <c r="Z336" s="46"/>
      <c r="AA336" s="42" t="s">
        <v>498</v>
      </c>
    </row>
    <row r="337" spans="4:49" s="42" customFormat="1" x14ac:dyDescent="0.2">
      <c r="D337" s="42">
        <f t="shared" si="24"/>
        <v>28</v>
      </c>
      <c r="E337" s="42" t="str">
        <f t="shared" si="25"/>
        <v>A28</v>
      </c>
      <c r="G337" s="42" t="str">
        <f t="array" ref="G337:U337" ca="1">IF(TRANSPOSE('A28'!K$235:K$249)="","",TRANSPOSE('A28'!K$235:K$249))</f>
        <v/>
      </c>
      <c r="H337" s="42" t="str">
        <v/>
      </c>
      <c r="I337" s="42" t="str">
        <v/>
      </c>
      <c r="J337" s="42" t="str">
        <v/>
      </c>
      <c r="K337" s="42" t="str">
        <f ca="1"/>
        <v/>
      </c>
      <c r="L337" s="42" t="str">
        <v/>
      </c>
      <c r="M337" s="42" t="str">
        <v/>
      </c>
      <c r="N337" s="42" t="str">
        <v/>
      </c>
      <c r="O337" s="42" t="str">
        <v/>
      </c>
      <c r="P337" s="42" t="str">
        <v/>
      </c>
      <c r="Q337" s="42" t="str">
        <v/>
      </c>
      <c r="R337" s="42" t="str">
        <v/>
      </c>
      <c r="S337" s="42" t="str">
        <v/>
      </c>
      <c r="T337" s="42" t="str">
        <v/>
      </c>
      <c r="U337" s="42" t="str">
        <v/>
      </c>
      <c r="X337" s="46"/>
      <c r="Y337" s="46"/>
      <c r="Z337" s="46"/>
      <c r="AA337" s="42" t="s">
        <v>498</v>
      </c>
    </row>
    <row r="338" spans="4:49" s="42" customFormat="1" x14ac:dyDescent="0.2">
      <c r="D338" s="42">
        <f t="shared" si="24"/>
        <v>29</v>
      </c>
      <c r="E338" s="42" t="str">
        <f t="shared" si="25"/>
        <v>A29</v>
      </c>
      <c r="G338" s="42" t="str">
        <f t="array" ref="G338:U338" ca="1">IF(TRANSPOSE('A29'!E$172:E$186)="","",TRANSPOSE('A29'!E$172:E$186))</f>
        <v/>
      </c>
      <c r="H338" s="42" t="str">
        <v/>
      </c>
      <c r="I338" s="42" t="str">
        <v/>
      </c>
      <c r="J338" s="42" t="str">
        <v/>
      </c>
      <c r="K338" s="42" t="str">
        <f ca="1"/>
        <v/>
      </c>
      <c r="L338" s="42" t="str">
        <v/>
      </c>
      <c r="M338" s="42" t="str">
        <v/>
      </c>
      <c r="N338" s="42" t="str">
        <v/>
      </c>
      <c r="O338" s="42" t="str">
        <v/>
      </c>
      <c r="P338" s="42" t="str">
        <v/>
      </c>
      <c r="Q338" s="42" t="str">
        <v/>
      </c>
      <c r="R338" s="42" t="str">
        <v/>
      </c>
      <c r="S338" s="42" t="str">
        <v/>
      </c>
      <c r="T338" s="42" t="str">
        <v/>
      </c>
      <c r="U338" s="42" t="str">
        <v/>
      </c>
      <c r="V338" s="42" t="str">
        <f ca="1">IFERROR('A29'!$R$43,"")</f>
        <v/>
      </c>
      <c r="W338" s="42" t="str">
        <f ca="1">IFERROR('A29'!$R$254,"")</f>
        <v/>
      </c>
      <c r="X338" s="46" t="str">
        <f>IF('A29'!$H$73="","",'A29'!$H$73)</f>
        <v/>
      </c>
      <c r="Y338" s="46" t="str">
        <f>IF('A29'!$H$76="","",'A29'!$H$76)</f>
        <v/>
      </c>
      <c r="Z338" s="42" t="str">
        <f>IF('A29'!$B$9="","",'A29'!$B$9)</f>
        <v/>
      </c>
      <c r="AA338" s="42" t="s">
        <v>499</v>
      </c>
      <c r="AB338" s="42" t="str">
        <f t="array" ref="AB338:AW338">IF(TRANSPOSE('A29'!$K$80:$M$101)="","",TRANSPOSE('A29'!$K$80:$M$101))</f>
        <v/>
      </c>
      <c r="AC338" s="42" t="str">
        <v/>
      </c>
      <c r="AD338" s="42" t="str">
        <v/>
      </c>
      <c r="AE338" s="42" t="str">
        <v/>
      </c>
      <c r="AF338" s="42" t="str">
        <v/>
      </c>
      <c r="AG338" s="42" t="str">
        <v/>
      </c>
      <c r="AH338" s="42" t="str">
        <v/>
      </c>
      <c r="AI338" s="42" t="str">
        <v/>
      </c>
      <c r="AJ338" s="42" t="str">
        <v/>
      </c>
      <c r="AK338" s="42" t="str">
        <v/>
      </c>
      <c r="AL338" s="42" t="str">
        <v/>
      </c>
      <c r="AM338" s="42" t="str">
        <v/>
      </c>
      <c r="AN338" s="42" t="str">
        <v/>
      </c>
      <c r="AO338" s="42" t="str">
        <v/>
      </c>
      <c r="AP338" s="42" t="str">
        <v/>
      </c>
      <c r="AQ338" s="42" t="str">
        <v/>
      </c>
      <c r="AR338" s="42" t="str">
        <v/>
      </c>
      <c r="AS338" s="42" t="str">
        <v/>
      </c>
      <c r="AT338" s="42" t="str">
        <v/>
      </c>
      <c r="AU338" s="42" t="str">
        <v/>
      </c>
      <c r="AV338" s="42" t="str">
        <v/>
      </c>
      <c r="AW338" s="42" t="str">
        <v/>
      </c>
    </row>
    <row r="339" spans="4:49" s="42" customFormat="1" x14ac:dyDescent="0.2">
      <c r="D339" s="42">
        <f t="shared" si="24"/>
        <v>29</v>
      </c>
      <c r="E339" s="42" t="str">
        <f t="shared" si="25"/>
        <v>A29</v>
      </c>
      <c r="G339" s="42" t="str">
        <f t="array" ref="G339:U339" ca="1">IF(TRANSPOSE('A29'!H$172:H$186)="","",TRANSPOSE('A29'!H$172:H$186))</f>
        <v/>
      </c>
      <c r="H339" s="42" t="str">
        <v/>
      </c>
      <c r="I339" s="42" t="str">
        <v/>
      </c>
      <c r="J339" s="42" t="str">
        <v/>
      </c>
      <c r="K339" s="42" t="str">
        <f ca="1"/>
        <v/>
      </c>
      <c r="L339" s="42" t="str">
        <v/>
      </c>
      <c r="M339" s="42" t="str">
        <v/>
      </c>
      <c r="N339" s="42" t="str">
        <v/>
      </c>
      <c r="O339" s="42" t="str">
        <v/>
      </c>
      <c r="P339" s="42" t="str">
        <v/>
      </c>
      <c r="Q339" s="42" t="str">
        <v/>
      </c>
      <c r="R339" s="42" t="str">
        <v/>
      </c>
      <c r="S339" s="42" t="str">
        <v/>
      </c>
      <c r="T339" s="42" t="str">
        <v/>
      </c>
      <c r="U339" s="42" t="str">
        <v/>
      </c>
      <c r="X339" s="46"/>
      <c r="Y339" s="46"/>
      <c r="Z339" s="46"/>
      <c r="AA339" s="42" t="s">
        <v>499</v>
      </c>
    </row>
    <row r="340" spans="4:49" s="42" customFormat="1" x14ac:dyDescent="0.2">
      <c r="D340" s="42">
        <f t="shared" si="24"/>
        <v>29</v>
      </c>
      <c r="E340" s="42" t="str">
        <f t="shared" si="25"/>
        <v>A29</v>
      </c>
      <c r="G340" s="42" t="str">
        <f t="array" ref="G340:U340" ca="1">IF(TRANSPOSE('A29'!K$172:K$186)="","",TRANSPOSE('A29'!K$172:K$186))</f>
        <v/>
      </c>
      <c r="H340" s="42" t="str">
        <v/>
      </c>
      <c r="I340" s="42" t="str">
        <v/>
      </c>
      <c r="J340" s="42" t="str">
        <v/>
      </c>
      <c r="K340" s="42" t="str">
        <f ca="1"/>
        <v/>
      </c>
      <c r="L340" s="42" t="str">
        <v/>
      </c>
      <c r="M340" s="42" t="str">
        <v/>
      </c>
      <c r="N340" s="42" t="str">
        <v/>
      </c>
      <c r="O340" s="42" t="str">
        <v/>
      </c>
      <c r="P340" s="42" t="str">
        <v/>
      </c>
      <c r="Q340" s="42" t="str">
        <v/>
      </c>
      <c r="R340" s="42" t="str">
        <v/>
      </c>
      <c r="S340" s="42" t="str">
        <v/>
      </c>
      <c r="T340" s="42" t="str">
        <v/>
      </c>
      <c r="U340" s="42" t="str">
        <v/>
      </c>
      <c r="X340" s="46"/>
      <c r="Y340" s="46"/>
      <c r="Z340" s="46"/>
      <c r="AA340" s="42" t="s">
        <v>499</v>
      </c>
    </row>
    <row r="341" spans="4:49" s="42" customFormat="1" x14ac:dyDescent="0.2">
      <c r="D341" s="42">
        <f t="shared" si="24"/>
        <v>29</v>
      </c>
      <c r="E341" s="42" t="str">
        <f t="shared" si="25"/>
        <v>A29</v>
      </c>
      <c r="G341" s="42" t="str">
        <f t="array" ref="G341:U341" ca="1">IF(TRANSPOSE('A29'!E$193:E$207)="","",TRANSPOSE('A29'!E$193:E$207))</f>
        <v/>
      </c>
      <c r="H341" s="42" t="str">
        <v/>
      </c>
      <c r="I341" s="42" t="str">
        <v/>
      </c>
      <c r="J341" s="42" t="str">
        <v/>
      </c>
      <c r="K341" s="42" t="str">
        <f ca="1"/>
        <v/>
      </c>
      <c r="L341" s="42" t="str">
        <v/>
      </c>
      <c r="M341" s="42" t="str">
        <v/>
      </c>
      <c r="N341" s="42" t="str">
        <v/>
      </c>
      <c r="O341" s="42" t="str">
        <v/>
      </c>
      <c r="P341" s="42" t="str">
        <v/>
      </c>
      <c r="Q341" s="42" t="str">
        <v/>
      </c>
      <c r="R341" s="42" t="str">
        <v/>
      </c>
      <c r="S341" s="42" t="str">
        <v/>
      </c>
      <c r="T341" s="42" t="str">
        <v/>
      </c>
      <c r="U341" s="42" t="str">
        <v/>
      </c>
      <c r="X341" s="46"/>
      <c r="Y341" s="46"/>
      <c r="Z341" s="46"/>
      <c r="AA341" s="42" t="s">
        <v>499</v>
      </c>
    </row>
    <row r="342" spans="4:49" s="42" customFormat="1" x14ac:dyDescent="0.2">
      <c r="D342" s="42">
        <f t="shared" si="24"/>
        <v>29</v>
      </c>
      <c r="E342" s="42" t="str">
        <f t="shared" si="25"/>
        <v>A29</v>
      </c>
      <c r="G342" s="42" t="str">
        <f t="array" ref="G342:U342" ca="1">IF(TRANSPOSE('A29'!H$193:H$207)="","",TRANSPOSE('A29'!H$193:H$207))</f>
        <v/>
      </c>
      <c r="H342" s="42" t="str">
        <v/>
      </c>
      <c r="I342" s="42" t="str">
        <v/>
      </c>
      <c r="J342" s="42" t="str">
        <v/>
      </c>
      <c r="K342" s="42" t="str">
        <f ca="1"/>
        <v/>
      </c>
      <c r="L342" s="42" t="str">
        <v/>
      </c>
      <c r="M342" s="42" t="str">
        <v/>
      </c>
      <c r="N342" s="42" t="str">
        <v/>
      </c>
      <c r="O342" s="42" t="str">
        <v/>
      </c>
      <c r="P342" s="42" t="str">
        <v/>
      </c>
      <c r="Q342" s="42" t="str">
        <v/>
      </c>
      <c r="R342" s="42" t="str">
        <v/>
      </c>
      <c r="S342" s="42" t="str">
        <v/>
      </c>
      <c r="T342" s="42" t="str">
        <v/>
      </c>
      <c r="U342" s="42" t="str">
        <v/>
      </c>
      <c r="X342" s="46"/>
      <c r="Y342" s="46"/>
      <c r="Z342" s="46"/>
      <c r="AA342" s="42" t="s">
        <v>499</v>
      </c>
    </row>
    <row r="343" spans="4:49" s="42" customFormat="1" x14ac:dyDescent="0.2">
      <c r="D343" s="42">
        <f t="shared" si="24"/>
        <v>29</v>
      </c>
      <c r="E343" s="42" t="str">
        <f t="shared" si="25"/>
        <v>A29</v>
      </c>
      <c r="G343" s="42" t="str">
        <f t="array" ref="G343:U343" ca="1">IF(TRANSPOSE('A29'!K$193:K$207)="","",TRANSPOSE('A29'!K$193:K$207))</f>
        <v/>
      </c>
      <c r="H343" s="42" t="str">
        <v/>
      </c>
      <c r="I343" s="42" t="str">
        <v/>
      </c>
      <c r="J343" s="42" t="str">
        <v/>
      </c>
      <c r="K343" s="42" t="str">
        <f ca="1"/>
        <v/>
      </c>
      <c r="L343" s="42" t="str">
        <v/>
      </c>
      <c r="M343" s="42" t="str">
        <v/>
      </c>
      <c r="N343" s="42" t="str">
        <v/>
      </c>
      <c r="O343" s="42" t="str">
        <v/>
      </c>
      <c r="P343" s="42" t="str">
        <v/>
      </c>
      <c r="Q343" s="42" t="str">
        <v/>
      </c>
      <c r="R343" s="42" t="str">
        <v/>
      </c>
      <c r="S343" s="42" t="str">
        <v/>
      </c>
      <c r="T343" s="42" t="str">
        <v/>
      </c>
      <c r="U343" s="42" t="str">
        <v/>
      </c>
      <c r="X343" s="46"/>
      <c r="Y343" s="46"/>
      <c r="Z343" s="46"/>
      <c r="AA343" s="42" t="s">
        <v>499</v>
      </c>
    </row>
    <row r="344" spans="4:49" s="42" customFormat="1" x14ac:dyDescent="0.2">
      <c r="D344" s="42">
        <f t="shared" si="24"/>
        <v>29</v>
      </c>
      <c r="E344" s="42" t="str">
        <f t="shared" si="25"/>
        <v>A29</v>
      </c>
      <c r="G344" s="42" t="str">
        <f t="array" ref="G344:U344" ca="1">IF(TRANSPOSE('A29'!E$214:E$228)="","",TRANSPOSE('A29'!E$214:E$228))</f>
        <v/>
      </c>
      <c r="H344" s="42" t="str">
        <v/>
      </c>
      <c r="I344" s="42" t="str">
        <v/>
      </c>
      <c r="J344" s="42" t="str">
        <v/>
      </c>
      <c r="K344" s="42" t="str">
        <f ca="1"/>
        <v/>
      </c>
      <c r="L344" s="42" t="str">
        <v/>
      </c>
      <c r="M344" s="42" t="str">
        <v/>
      </c>
      <c r="N344" s="42" t="str">
        <v/>
      </c>
      <c r="O344" s="42" t="str">
        <v/>
      </c>
      <c r="P344" s="42" t="str">
        <v/>
      </c>
      <c r="Q344" s="42" t="str">
        <v/>
      </c>
      <c r="R344" s="42" t="str">
        <v/>
      </c>
      <c r="S344" s="42" t="str">
        <v/>
      </c>
      <c r="T344" s="42" t="str">
        <v/>
      </c>
      <c r="U344" s="42" t="str">
        <v/>
      </c>
      <c r="X344" s="46"/>
      <c r="Y344" s="46"/>
      <c r="Z344" s="46"/>
      <c r="AA344" s="42" t="s">
        <v>499</v>
      </c>
    </row>
    <row r="345" spans="4:49" s="42" customFormat="1" x14ac:dyDescent="0.2">
      <c r="D345" s="42">
        <f t="shared" si="24"/>
        <v>29</v>
      </c>
      <c r="E345" s="42" t="str">
        <f t="shared" si="25"/>
        <v>A29</v>
      </c>
      <c r="G345" s="42" t="str">
        <f t="array" ref="G345:U345" ca="1">IF(TRANSPOSE('A29'!H$214:H$228)="","",TRANSPOSE('A29'!H$214:H$228))</f>
        <v/>
      </c>
      <c r="H345" s="42" t="str">
        <v/>
      </c>
      <c r="I345" s="42" t="str">
        <v/>
      </c>
      <c r="J345" s="42" t="str">
        <v/>
      </c>
      <c r="K345" s="42" t="str">
        <f ca="1"/>
        <v/>
      </c>
      <c r="L345" s="42" t="str">
        <v/>
      </c>
      <c r="M345" s="42" t="str">
        <v/>
      </c>
      <c r="N345" s="42" t="str">
        <v/>
      </c>
      <c r="O345" s="42" t="str">
        <v/>
      </c>
      <c r="P345" s="42" t="str">
        <v/>
      </c>
      <c r="Q345" s="42" t="str">
        <v/>
      </c>
      <c r="R345" s="42" t="str">
        <v/>
      </c>
      <c r="S345" s="42" t="str">
        <v/>
      </c>
      <c r="T345" s="42" t="str">
        <v/>
      </c>
      <c r="U345" s="42" t="str">
        <v/>
      </c>
      <c r="X345" s="46"/>
      <c r="Y345" s="46"/>
      <c r="Z345" s="46"/>
      <c r="AA345" s="42" t="s">
        <v>499</v>
      </c>
    </row>
    <row r="346" spans="4:49" s="42" customFormat="1" x14ac:dyDescent="0.2">
      <c r="D346" s="42">
        <f t="shared" si="24"/>
        <v>29</v>
      </c>
      <c r="E346" s="42" t="str">
        <f t="shared" si="25"/>
        <v>A29</v>
      </c>
      <c r="G346" s="42" t="str">
        <f t="array" ref="G346:U346" ca="1">IF(TRANSPOSE('A29'!K$214:K$228)="","",TRANSPOSE('A29'!K$214:K$228))</f>
        <v/>
      </c>
      <c r="H346" s="42" t="str">
        <v/>
      </c>
      <c r="I346" s="42" t="str">
        <v/>
      </c>
      <c r="J346" s="42" t="str">
        <v/>
      </c>
      <c r="K346" s="42" t="str">
        <f ca="1"/>
        <v/>
      </c>
      <c r="L346" s="42" t="str">
        <v/>
      </c>
      <c r="M346" s="42" t="str">
        <v/>
      </c>
      <c r="N346" s="42" t="str">
        <v/>
      </c>
      <c r="O346" s="42" t="str">
        <v/>
      </c>
      <c r="P346" s="42" t="str">
        <v/>
      </c>
      <c r="Q346" s="42" t="str">
        <v/>
      </c>
      <c r="R346" s="42" t="str">
        <v/>
      </c>
      <c r="S346" s="42" t="str">
        <v/>
      </c>
      <c r="T346" s="42" t="str">
        <v/>
      </c>
      <c r="U346" s="42" t="str">
        <v/>
      </c>
      <c r="X346" s="46"/>
      <c r="Y346" s="46"/>
      <c r="Z346" s="46"/>
      <c r="AA346" s="42" t="s">
        <v>499</v>
      </c>
    </row>
    <row r="347" spans="4:49" s="42" customFormat="1" x14ac:dyDescent="0.2">
      <c r="D347" s="42">
        <f t="shared" si="24"/>
        <v>29</v>
      </c>
      <c r="E347" s="42" t="str">
        <f t="shared" si="25"/>
        <v>A29</v>
      </c>
      <c r="G347" s="42" t="str">
        <f t="array" ref="G347:U347" ca="1">IF(TRANSPOSE('A29'!E$235:E$249)="","",TRANSPOSE('A29'!E$235:E$249))</f>
        <v/>
      </c>
      <c r="H347" s="42" t="str">
        <v/>
      </c>
      <c r="I347" s="42" t="str">
        <v/>
      </c>
      <c r="J347" s="42" t="str">
        <v/>
      </c>
      <c r="K347" s="42" t="str">
        <f ca="1"/>
        <v/>
      </c>
      <c r="L347" s="42" t="str">
        <v/>
      </c>
      <c r="M347" s="42" t="str">
        <v/>
      </c>
      <c r="N347" s="42" t="str">
        <v/>
      </c>
      <c r="O347" s="42" t="str">
        <v/>
      </c>
      <c r="P347" s="42" t="str">
        <v/>
      </c>
      <c r="Q347" s="42" t="str">
        <v/>
      </c>
      <c r="R347" s="42" t="str">
        <v/>
      </c>
      <c r="S347" s="42" t="str">
        <v/>
      </c>
      <c r="T347" s="42" t="str">
        <v/>
      </c>
      <c r="U347" s="42" t="str">
        <v/>
      </c>
      <c r="X347" s="46"/>
      <c r="Y347" s="46"/>
      <c r="Z347" s="46"/>
      <c r="AA347" s="42" t="s">
        <v>499</v>
      </c>
    </row>
    <row r="348" spans="4:49" s="42" customFormat="1" x14ac:dyDescent="0.2">
      <c r="D348" s="42">
        <f t="shared" si="24"/>
        <v>29</v>
      </c>
      <c r="E348" s="42" t="str">
        <f t="shared" si="25"/>
        <v>A29</v>
      </c>
      <c r="G348" s="42" t="str">
        <f t="array" ref="G348:U348" ca="1">IF(TRANSPOSE('A29'!H$235:H$249)="","",TRANSPOSE('A29'!H$235:H$249))</f>
        <v/>
      </c>
      <c r="H348" s="42" t="str">
        <v/>
      </c>
      <c r="I348" s="42" t="str">
        <v/>
      </c>
      <c r="J348" s="42" t="str">
        <v/>
      </c>
      <c r="K348" s="42" t="str">
        <f ca="1"/>
        <v/>
      </c>
      <c r="L348" s="42" t="str">
        <v/>
      </c>
      <c r="M348" s="42" t="str">
        <v/>
      </c>
      <c r="N348" s="42" t="str">
        <v/>
      </c>
      <c r="O348" s="42" t="str">
        <v/>
      </c>
      <c r="P348" s="42" t="str">
        <v/>
      </c>
      <c r="Q348" s="42" t="str">
        <v/>
      </c>
      <c r="R348" s="42" t="str">
        <v/>
      </c>
      <c r="S348" s="42" t="str">
        <v/>
      </c>
      <c r="T348" s="42" t="str">
        <v/>
      </c>
      <c r="U348" s="42" t="str">
        <v/>
      </c>
      <c r="X348" s="46"/>
      <c r="Y348" s="46"/>
      <c r="Z348" s="46"/>
      <c r="AA348" s="42" t="s">
        <v>499</v>
      </c>
    </row>
    <row r="349" spans="4:49" s="42" customFormat="1" x14ac:dyDescent="0.2">
      <c r="D349" s="42">
        <f t="shared" si="24"/>
        <v>29</v>
      </c>
      <c r="E349" s="42" t="str">
        <f t="shared" si="25"/>
        <v>A29</v>
      </c>
      <c r="G349" s="42" t="str">
        <f t="array" ref="G349:U349" ca="1">IF(TRANSPOSE('A29'!K$235:K$249)="","",TRANSPOSE('A29'!K$235:K$249))</f>
        <v/>
      </c>
      <c r="H349" s="42" t="str">
        <v/>
      </c>
      <c r="I349" s="42" t="str">
        <v/>
      </c>
      <c r="J349" s="42" t="str">
        <v/>
      </c>
      <c r="K349" s="42" t="str">
        <f ca="1"/>
        <v/>
      </c>
      <c r="L349" s="42" t="str">
        <v/>
      </c>
      <c r="M349" s="42" t="str">
        <v/>
      </c>
      <c r="N349" s="42" t="str">
        <v/>
      </c>
      <c r="O349" s="42" t="str">
        <v/>
      </c>
      <c r="P349" s="42" t="str">
        <v/>
      </c>
      <c r="Q349" s="42" t="str">
        <v/>
      </c>
      <c r="R349" s="42" t="str">
        <v/>
      </c>
      <c r="S349" s="42" t="str">
        <v/>
      </c>
      <c r="T349" s="42" t="str">
        <v/>
      </c>
      <c r="U349" s="42" t="str">
        <v/>
      </c>
      <c r="X349" s="46"/>
      <c r="Y349" s="46"/>
      <c r="Z349" s="46"/>
      <c r="AA349" s="42" t="s">
        <v>499</v>
      </c>
    </row>
    <row r="350" spans="4:49" s="42" customFormat="1" x14ac:dyDescent="0.2">
      <c r="D350" s="42">
        <f t="shared" si="24"/>
        <v>30</v>
      </c>
      <c r="E350" s="42" t="str">
        <f t="shared" si="25"/>
        <v>A30</v>
      </c>
      <c r="G350" s="42" t="str">
        <f t="array" ref="G350:U350" ca="1">IF(TRANSPOSE('A30'!E$172:E$186)="","",TRANSPOSE('A30'!E$172:E$186))</f>
        <v/>
      </c>
      <c r="H350" s="42" t="str">
        <v/>
      </c>
      <c r="I350" s="42" t="str">
        <v/>
      </c>
      <c r="J350" s="42" t="str">
        <v/>
      </c>
      <c r="K350" s="42" t="str">
        <f ca="1"/>
        <v/>
      </c>
      <c r="L350" s="42" t="str">
        <v/>
      </c>
      <c r="M350" s="42" t="str">
        <v/>
      </c>
      <c r="N350" s="42" t="str">
        <v/>
      </c>
      <c r="O350" s="42" t="str">
        <v/>
      </c>
      <c r="P350" s="42" t="str">
        <v/>
      </c>
      <c r="Q350" s="42" t="str">
        <v/>
      </c>
      <c r="R350" s="42" t="str">
        <v/>
      </c>
      <c r="S350" s="42" t="str">
        <v/>
      </c>
      <c r="T350" s="42" t="str">
        <v/>
      </c>
      <c r="U350" s="42" t="str">
        <v/>
      </c>
      <c r="V350" s="42" t="str">
        <f ca="1">IFERROR('A30'!$R$43,"")</f>
        <v/>
      </c>
      <c r="W350" s="42" t="str">
        <f ca="1">IFERROR('A30'!$R$254,"")</f>
        <v/>
      </c>
      <c r="X350" s="46" t="str">
        <f>IF('A30'!$H$73="","",'A30'!$H$73)</f>
        <v/>
      </c>
      <c r="Y350" s="46" t="str">
        <f>IF('A30'!$H$76="","",'A30'!$H$76)</f>
        <v/>
      </c>
      <c r="Z350" s="42" t="str">
        <f>IF('A30'!$B$9="","",'A30'!$B$9)</f>
        <v/>
      </c>
      <c r="AA350" s="42" t="s">
        <v>500</v>
      </c>
      <c r="AB350" s="42" t="str">
        <f t="array" ref="AB350:AW350">IF(TRANSPOSE('A30'!$K$80:$M$101)="","",TRANSPOSE('A30'!$K$80:$M$101))</f>
        <v/>
      </c>
      <c r="AC350" s="42" t="str">
        <v/>
      </c>
      <c r="AD350" s="42" t="str">
        <v/>
      </c>
      <c r="AE350" s="42" t="str">
        <v/>
      </c>
      <c r="AF350" s="42" t="str">
        <v/>
      </c>
      <c r="AG350" s="42" t="str">
        <v/>
      </c>
      <c r="AH350" s="42" t="str">
        <v/>
      </c>
      <c r="AI350" s="42" t="str">
        <v/>
      </c>
      <c r="AJ350" s="42" t="str">
        <v/>
      </c>
      <c r="AK350" s="42" t="str">
        <v/>
      </c>
      <c r="AL350" s="42" t="str">
        <v/>
      </c>
      <c r="AM350" s="42" t="str">
        <v/>
      </c>
      <c r="AN350" s="42" t="str">
        <v/>
      </c>
      <c r="AO350" s="42" t="str">
        <v/>
      </c>
      <c r="AP350" s="42" t="str">
        <v/>
      </c>
      <c r="AQ350" s="42" t="str">
        <v/>
      </c>
      <c r="AR350" s="42" t="str">
        <v/>
      </c>
      <c r="AS350" s="42" t="str">
        <v/>
      </c>
      <c r="AT350" s="42" t="str">
        <v/>
      </c>
      <c r="AU350" s="42" t="str">
        <v/>
      </c>
      <c r="AV350" s="42" t="str">
        <v/>
      </c>
      <c r="AW350" s="42" t="str">
        <v/>
      </c>
    </row>
    <row r="351" spans="4:49" s="42" customFormat="1" x14ac:dyDescent="0.2">
      <c r="D351" s="42">
        <f t="shared" si="24"/>
        <v>30</v>
      </c>
      <c r="E351" s="42" t="str">
        <f t="shared" si="25"/>
        <v>A30</v>
      </c>
      <c r="G351" s="42" t="str">
        <f t="array" ref="G351:U351" ca="1">IF(TRANSPOSE('A30'!H$172:H$186)="","",TRANSPOSE('A30'!H$172:H$186))</f>
        <v/>
      </c>
      <c r="H351" s="42" t="str">
        <v/>
      </c>
      <c r="I351" s="42" t="str">
        <v/>
      </c>
      <c r="J351" s="42" t="str">
        <v/>
      </c>
      <c r="K351" s="42" t="str">
        <f ca="1"/>
        <v/>
      </c>
      <c r="L351" s="42" t="str">
        <v/>
      </c>
      <c r="M351" s="42" t="str">
        <v/>
      </c>
      <c r="N351" s="42" t="str">
        <v/>
      </c>
      <c r="O351" s="42" t="str">
        <v/>
      </c>
      <c r="P351" s="42" t="str">
        <v/>
      </c>
      <c r="Q351" s="42" t="str">
        <v/>
      </c>
      <c r="R351" s="42" t="str">
        <v/>
      </c>
      <c r="S351" s="42" t="str">
        <v/>
      </c>
      <c r="T351" s="42" t="str">
        <v/>
      </c>
      <c r="U351" s="42" t="str">
        <v/>
      </c>
      <c r="X351" s="46"/>
      <c r="Y351" s="46"/>
      <c r="Z351" s="46"/>
      <c r="AA351" s="42" t="s">
        <v>500</v>
      </c>
    </row>
    <row r="352" spans="4:49" s="42" customFormat="1" x14ac:dyDescent="0.2">
      <c r="D352" s="42">
        <f t="shared" si="24"/>
        <v>30</v>
      </c>
      <c r="E352" s="42" t="str">
        <f t="shared" si="25"/>
        <v>A30</v>
      </c>
      <c r="G352" s="42" t="str">
        <f t="array" ref="G352:U352" ca="1">IF(TRANSPOSE('A30'!K$172:K$186)="","",TRANSPOSE('A30'!K$172:K$186))</f>
        <v/>
      </c>
      <c r="H352" s="42" t="str">
        <v/>
      </c>
      <c r="I352" s="42" t="str">
        <v/>
      </c>
      <c r="J352" s="42" t="str">
        <v/>
      </c>
      <c r="K352" s="42" t="str">
        <f ca="1"/>
        <v/>
      </c>
      <c r="L352" s="42" t="str">
        <v/>
      </c>
      <c r="M352" s="42" t="str">
        <v/>
      </c>
      <c r="N352" s="42" t="str">
        <v/>
      </c>
      <c r="O352" s="42" t="str">
        <v/>
      </c>
      <c r="P352" s="42" t="str">
        <v/>
      </c>
      <c r="Q352" s="42" t="str">
        <v/>
      </c>
      <c r="R352" s="42" t="str">
        <v/>
      </c>
      <c r="S352" s="42" t="str">
        <v/>
      </c>
      <c r="T352" s="42" t="str">
        <v/>
      </c>
      <c r="U352" s="42" t="str">
        <v/>
      </c>
      <c r="X352" s="46"/>
      <c r="Y352" s="46"/>
      <c r="Z352" s="46"/>
      <c r="AA352" s="42" t="s">
        <v>500</v>
      </c>
    </row>
    <row r="353" spans="4:49" s="42" customFormat="1" x14ac:dyDescent="0.2">
      <c r="D353" s="42">
        <f t="shared" si="24"/>
        <v>30</v>
      </c>
      <c r="E353" s="42" t="str">
        <f t="shared" si="25"/>
        <v>A30</v>
      </c>
      <c r="G353" s="42" t="str">
        <f t="array" ref="G353:U353" ca="1">IF(TRANSPOSE('A30'!E$193:E$207)="","",TRANSPOSE('A30'!E$193:E$207))</f>
        <v/>
      </c>
      <c r="H353" s="42" t="str">
        <v/>
      </c>
      <c r="I353" s="42" t="str">
        <v/>
      </c>
      <c r="J353" s="42" t="str">
        <v/>
      </c>
      <c r="K353" s="42" t="str">
        <f ca="1"/>
        <v/>
      </c>
      <c r="L353" s="42" t="str">
        <v/>
      </c>
      <c r="M353" s="42" t="str">
        <v/>
      </c>
      <c r="N353" s="42" t="str">
        <v/>
      </c>
      <c r="O353" s="42" t="str">
        <v/>
      </c>
      <c r="P353" s="42" t="str">
        <v/>
      </c>
      <c r="Q353" s="42" t="str">
        <v/>
      </c>
      <c r="R353" s="42" t="str">
        <v/>
      </c>
      <c r="S353" s="42" t="str">
        <v/>
      </c>
      <c r="T353" s="42" t="str">
        <v/>
      </c>
      <c r="U353" s="42" t="str">
        <v/>
      </c>
      <c r="X353" s="46"/>
      <c r="Y353" s="46"/>
      <c r="Z353" s="46"/>
      <c r="AA353" s="42" t="s">
        <v>500</v>
      </c>
    </row>
    <row r="354" spans="4:49" s="42" customFormat="1" x14ac:dyDescent="0.2">
      <c r="D354" s="42">
        <f t="shared" si="24"/>
        <v>30</v>
      </c>
      <c r="E354" s="42" t="str">
        <f t="shared" si="25"/>
        <v>A30</v>
      </c>
      <c r="G354" s="42" t="str">
        <f t="array" ref="G354:U354" ca="1">IF(TRANSPOSE('A30'!H$193:H$207)="","",TRANSPOSE('A30'!H$193:H$207))</f>
        <v/>
      </c>
      <c r="H354" s="42" t="str">
        <v/>
      </c>
      <c r="I354" s="42" t="str">
        <v/>
      </c>
      <c r="J354" s="42" t="str">
        <v/>
      </c>
      <c r="K354" s="42" t="str">
        <f ca="1"/>
        <v/>
      </c>
      <c r="L354" s="42" t="str">
        <v/>
      </c>
      <c r="M354" s="42" t="str">
        <v/>
      </c>
      <c r="N354" s="42" t="str">
        <v/>
      </c>
      <c r="O354" s="42" t="str">
        <v/>
      </c>
      <c r="P354" s="42" t="str">
        <v/>
      </c>
      <c r="Q354" s="42" t="str">
        <v/>
      </c>
      <c r="R354" s="42" t="str">
        <v/>
      </c>
      <c r="S354" s="42" t="str">
        <v/>
      </c>
      <c r="T354" s="42" t="str">
        <v/>
      </c>
      <c r="U354" s="42" t="str">
        <v/>
      </c>
      <c r="X354" s="46"/>
      <c r="Y354" s="46"/>
      <c r="Z354" s="46"/>
      <c r="AA354" s="42" t="s">
        <v>500</v>
      </c>
    </row>
    <row r="355" spans="4:49" s="42" customFormat="1" x14ac:dyDescent="0.2">
      <c r="D355" s="42">
        <f t="shared" si="24"/>
        <v>30</v>
      </c>
      <c r="E355" s="42" t="str">
        <f t="shared" si="25"/>
        <v>A30</v>
      </c>
      <c r="G355" s="42" t="str">
        <f t="array" ref="G355:U355" ca="1">IF(TRANSPOSE('A30'!K$193:K$207)="","",TRANSPOSE('A30'!K$193:K$207))</f>
        <v/>
      </c>
      <c r="H355" s="42" t="str">
        <v/>
      </c>
      <c r="I355" s="42" t="str">
        <v/>
      </c>
      <c r="J355" s="42" t="str">
        <v/>
      </c>
      <c r="K355" s="42" t="str">
        <f ca="1"/>
        <v/>
      </c>
      <c r="L355" s="42" t="str">
        <v/>
      </c>
      <c r="M355" s="42" t="str">
        <v/>
      </c>
      <c r="N355" s="42" t="str">
        <v/>
      </c>
      <c r="O355" s="42" t="str">
        <v/>
      </c>
      <c r="P355" s="42" t="str">
        <v/>
      </c>
      <c r="Q355" s="42" t="str">
        <v/>
      </c>
      <c r="R355" s="42" t="str">
        <v/>
      </c>
      <c r="S355" s="42" t="str">
        <v/>
      </c>
      <c r="T355" s="42" t="str">
        <v/>
      </c>
      <c r="U355" s="42" t="str">
        <v/>
      </c>
      <c r="X355" s="46"/>
      <c r="Y355" s="46"/>
      <c r="Z355" s="46"/>
      <c r="AA355" s="42" t="s">
        <v>500</v>
      </c>
    </row>
    <row r="356" spans="4:49" s="42" customFormat="1" x14ac:dyDescent="0.2">
      <c r="D356" s="42">
        <f t="shared" ref="D356:D419" si="26">D344+1</f>
        <v>30</v>
      </c>
      <c r="E356" s="42" t="str">
        <f t="shared" si="25"/>
        <v>A30</v>
      </c>
      <c r="G356" s="42" t="str">
        <f t="array" ref="G356:U356" ca="1">IF(TRANSPOSE('A30'!E$214:E$228)="","",TRANSPOSE('A30'!E$214:E$228))</f>
        <v/>
      </c>
      <c r="H356" s="42" t="str">
        <v/>
      </c>
      <c r="I356" s="42" t="str">
        <v/>
      </c>
      <c r="J356" s="42" t="str">
        <v/>
      </c>
      <c r="K356" s="42" t="str">
        <f ca="1"/>
        <v/>
      </c>
      <c r="L356" s="42" t="str">
        <v/>
      </c>
      <c r="M356" s="42" t="str">
        <v/>
      </c>
      <c r="N356" s="42" t="str">
        <v/>
      </c>
      <c r="O356" s="42" t="str">
        <v/>
      </c>
      <c r="P356" s="42" t="str">
        <v/>
      </c>
      <c r="Q356" s="42" t="str">
        <v/>
      </c>
      <c r="R356" s="42" t="str">
        <v/>
      </c>
      <c r="S356" s="42" t="str">
        <v/>
      </c>
      <c r="T356" s="42" t="str">
        <v/>
      </c>
      <c r="U356" s="42" t="str">
        <v/>
      </c>
      <c r="X356" s="46"/>
      <c r="Y356" s="46"/>
      <c r="Z356" s="46"/>
      <c r="AA356" s="42" t="s">
        <v>500</v>
      </c>
    </row>
    <row r="357" spans="4:49" s="42" customFormat="1" x14ac:dyDescent="0.2">
      <c r="D357" s="42">
        <f t="shared" si="26"/>
        <v>30</v>
      </c>
      <c r="E357" s="42" t="str">
        <f t="shared" si="25"/>
        <v>A30</v>
      </c>
      <c r="G357" s="42" t="str">
        <f t="array" ref="G357:U357" ca="1">IF(TRANSPOSE('A30'!H$214:H$228)="","",TRANSPOSE('A30'!H$214:H$228))</f>
        <v/>
      </c>
      <c r="H357" s="42" t="str">
        <v/>
      </c>
      <c r="I357" s="42" t="str">
        <v/>
      </c>
      <c r="J357" s="42" t="str">
        <v/>
      </c>
      <c r="K357" s="42" t="str">
        <f ca="1"/>
        <v/>
      </c>
      <c r="L357" s="42" t="str">
        <v/>
      </c>
      <c r="M357" s="42" t="str">
        <v/>
      </c>
      <c r="N357" s="42" t="str">
        <v/>
      </c>
      <c r="O357" s="42" t="str">
        <v/>
      </c>
      <c r="P357" s="42" t="str">
        <v/>
      </c>
      <c r="Q357" s="42" t="str">
        <v/>
      </c>
      <c r="R357" s="42" t="str">
        <v/>
      </c>
      <c r="S357" s="42" t="str">
        <v/>
      </c>
      <c r="T357" s="42" t="str">
        <v/>
      </c>
      <c r="U357" s="42" t="str">
        <v/>
      </c>
      <c r="X357" s="46"/>
      <c r="Y357" s="46"/>
      <c r="Z357" s="46"/>
      <c r="AA357" s="42" t="s">
        <v>500</v>
      </c>
    </row>
    <row r="358" spans="4:49" s="42" customFormat="1" x14ac:dyDescent="0.2">
      <c r="D358" s="42">
        <f t="shared" si="26"/>
        <v>30</v>
      </c>
      <c r="E358" s="42" t="str">
        <f t="shared" si="25"/>
        <v>A30</v>
      </c>
      <c r="G358" s="42" t="str">
        <f t="array" ref="G358:U358" ca="1">IF(TRANSPOSE('A30'!K$214:K$228)="","",TRANSPOSE('A30'!K$214:K$228))</f>
        <v/>
      </c>
      <c r="H358" s="42" t="str">
        <v/>
      </c>
      <c r="I358" s="42" t="str">
        <v/>
      </c>
      <c r="J358" s="42" t="str">
        <v/>
      </c>
      <c r="K358" s="42" t="str">
        <f ca="1"/>
        <v/>
      </c>
      <c r="L358" s="42" t="str">
        <v/>
      </c>
      <c r="M358" s="42" t="str">
        <v/>
      </c>
      <c r="N358" s="42" t="str">
        <v/>
      </c>
      <c r="O358" s="42" t="str">
        <v/>
      </c>
      <c r="P358" s="42" t="str">
        <v/>
      </c>
      <c r="Q358" s="42" t="str">
        <v/>
      </c>
      <c r="R358" s="42" t="str">
        <v/>
      </c>
      <c r="S358" s="42" t="str">
        <v/>
      </c>
      <c r="T358" s="42" t="str">
        <v/>
      </c>
      <c r="U358" s="42" t="str">
        <v/>
      </c>
      <c r="X358" s="46"/>
      <c r="Y358" s="46"/>
      <c r="Z358" s="46"/>
      <c r="AA358" s="42" t="s">
        <v>500</v>
      </c>
    </row>
    <row r="359" spans="4:49" s="42" customFormat="1" x14ac:dyDescent="0.2">
      <c r="D359" s="42">
        <f t="shared" si="26"/>
        <v>30</v>
      </c>
      <c r="E359" s="42" t="str">
        <f t="shared" si="25"/>
        <v>A30</v>
      </c>
      <c r="G359" s="42" t="str">
        <f t="array" ref="G359:U359" ca="1">IF(TRANSPOSE('A30'!E$235:E$249)="","",TRANSPOSE('A30'!E$235:E$249))</f>
        <v/>
      </c>
      <c r="H359" s="42" t="str">
        <v/>
      </c>
      <c r="I359" s="42" t="str">
        <v/>
      </c>
      <c r="J359" s="42" t="str">
        <v/>
      </c>
      <c r="K359" s="42" t="str">
        <f ca="1"/>
        <v/>
      </c>
      <c r="L359" s="42" t="str">
        <v/>
      </c>
      <c r="M359" s="42" t="str">
        <v/>
      </c>
      <c r="N359" s="42" t="str">
        <v/>
      </c>
      <c r="O359" s="42" t="str">
        <v/>
      </c>
      <c r="P359" s="42" t="str">
        <v/>
      </c>
      <c r="Q359" s="42" t="str">
        <v/>
      </c>
      <c r="R359" s="42" t="str">
        <v/>
      </c>
      <c r="S359" s="42" t="str">
        <v/>
      </c>
      <c r="T359" s="42" t="str">
        <v/>
      </c>
      <c r="U359" s="42" t="str">
        <v/>
      </c>
      <c r="X359" s="46"/>
      <c r="Y359" s="46"/>
      <c r="Z359" s="46"/>
      <c r="AA359" s="42" t="s">
        <v>500</v>
      </c>
    </row>
    <row r="360" spans="4:49" s="42" customFormat="1" x14ac:dyDescent="0.2">
      <c r="D360" s="42">
        <f t="shared" si="26"/>
        <v>30</v>
      </c>
      <c r="E360" s="42" t="str">
        <f t="shared" si="25"/>
        <v>A30</v>
      </c>
      <c r="G360" s="42" t="str">
        <f t="array" ref="G360:U360" ca="1">IF(TRANSPOSE('A30'!H$235:H$249)="","",TRANSPOSE('A30'!H$235:H$249))</f>
        <v/>
      </c>
      <c r="H360" s="42" t="str">
        <v/>
      </c>
      <c r="I360" s="42" t="str">
        <v/>
      </c>
      <c r="J360" s="42" t="str">
        <v/>
      </c>
      <c r="K360" s="42" t="str">
        <f ca="1"/>
        <v/>
      </c>
      <c r="L360" s="42" t="str">
        <v/>
      </c>
      <c r="M360" s="42" t="str">
        <v/>
      </c>
      <c r="N360" s="42" t="str">
        <v/>
      </c>
      <c r="O360" s="42" t="str">
        <v/>
      </c>
      <c r="P360" s="42" t="str">
        <v/>
      </c>
      <c r="Q360" s="42" t="str">
        <v/>
      </c>
      <c r="R360" s="42" t="str">
        <v/>
      </c>
      <c r="S360" s="42" t="str">
        <v/>
      </c>
      <c r="T360" s="42" t="str">
        <v/>
      </c>
      <c r="U360" s="42" t="str">
        <v/>
      </c>
      <c r="X360" s="46"/>
      <c r="Y360" s="46"/>
      <c r="Z360" s="46"/>
      <c r="AA360" s="42" t="s">
        <v>500</v>
      </c>
    </row>
    <row r="361" spans="4:49" s="42" customFormat="1" x14ac:dyDescent="0.2">
      <c r="D361" s="42">
        <f t="shared" si="26"/>
        <v>30</v>
      </c>
      <c r="E361" s="42" t="str">
        <f t="shared" si="25"/>
        <v>A30</v>
      </c>
      <c r="G361" s="42" t="str">
        <f t="array" ref="G361:U361" ca="1">IF(TRANSPOSE('A30'!K$235:K$249)="","",TRANSPOSE('A30'!K$235:K$249))</f>
        <v/>
      </c>
      <c r="H361" s="42" t="str">
        <v/>
      </c>
      <c r="I361" s="42" t="str">
        <v/>
      </c>
      <c r="J361" s="42" t="str">
        <v/>
      </c>
      <c r="K361" s="42" t="str">
        <f ca="1"/>
        <v/>
      </c>
      <c r="L361" s="42" t="str">
        <v/>
      </c>
      <c r="M361" s="42" t="str">
        <v/>
      </c>
      <c r="N361" s="42" t="str">
        <v/>
      </c>
      <c r="O361" s="42" t="str">
        <v/>
      </c>
      <c r="P361" s="42" t="str">
        <v/>
      </c>
      <c r="Q361" s="42" t="str">
        <v/>
      </c>
      <c r="R361" s="42" t="str">
        <v/>
      </c>
      <c r="S361" s="42" t="str">
        <v/>
      </c>
      <c r="T361" s="42" t="str">
        <v/>
      </c>
      <c r="U361" s="42" t="str">
        <v/>
      </c>
      <c r="X361" s="46"/>
      <c r="Y361" s="46"/>
      <c r="Z361" s="46"/>
      <c r="AA361" s="42" t="s">
        <v>500</v>
      </c>
    </row>
    <row r="362" spans="4:49" s="42" customFormat="1" x14ac:dyDescent="0.2">
      <c r="D362" s="42">
        <f t="shared" si="26"/>
        <v>31</v>
      </c>
      <c r="E362" s="42" t="str">
        <f t="shared" si="25"/>
        <v>A31</v>
      </c>
      <c r="G362" s="42" t="str">
        <f t="array" ref="G362:U362" ca="1">IF(TRANSPOSE('A31'!E$172:E$186)="","",TRANSPOSE('A31'!E$172:E$186))</f>
        <v/>
      </c>
      <c r="H362" s="42" t="str">
        <v/>
      </c>
      <c r="I362" s="42" t="str">
        <v/>
      </c>
      <c r="J362" s="42" t="str">
        <v/>
      </c>
      <c r="K362" s="42" t="str">
        <f ca="1"/>
        <v/>
      </c>
      <c r="L362" s="42" t="str">
        <v/>
      </c>
      <c r="M362" s="42" t="str">
        <v/>
      </c>
      <c r="N362" s="42" t="str">
        <v/>
      </c>
      <c r="O362" s="42" t="str">
        <v/>
      </c>
      <c r="P362" s="42" t="str">
        <v/>
      </c>
      <c r="Q362" s="42" t="str">
        <v/>
      </c>
      <c r="R362" s="42" t="str">
        <v/>
      </c>
      <c r="S362" s="42" t="str">
        <v/>
      </c>
      <c r="T362" s="42" t="str">
        <v/>
      </c>
      <c r="U362" s="42" t="str">
        <v/>
      </c>
      <c r="V362" s="42" t="str">
        <f ca="1">IFERROR('A31'!$R$43,"")</f>
        <v/>
      </c>
      <c r="W362" s="42" t="str">
        <f ca="1">IFERROR('A31'!$R$254,"")</f>
        <v/>
      </c>
      <c r="X362" s="46" t="str">
        <f>IF('A31'!$H$73="","",'A31'!$H$73)</f>
        <v/>
      </c>
      <c r="Y362" s="46" t="str">
        <f>IF('A31'!$H$76="","",'A31'!$H$76)</f>
        <v/>
      </c>
      <c r="Z362" s="42" t="str">
        <f>IF('A31'!$B$9="","",'A31'!$B$9)</f>
        <v/>
      </c>
      <c r="AA362" s="42" t="s">
        <v>501</v>
      </c>
      <c r="AB362" s="42" t="str">
        <f t="array" ref="AB362:AW362">IF(TRANSPOSE('A31'!$K$80:$M$101)="","",TRANSPOSE('A31'!$K$80:$M$101))</f>
        <v/>
      </c>
      <c r="AC362" s="42" t="str">
        <v/>
      </c>
      <c r="AD362" s="42" t="str">
        <v/>
      </c>
      <c r="AE362" s="42" t="str">
        <v/>
      </c>
      <c r="AF362" s="42" t="str">
        <v/>
      </c>
      <c r="AG362" s="42" t="str">
        <v/>
      </c>
      <c r="AH362" s="42" t="str">
        <v/>
      </c>
      <c r="AI362" s="42" t="str">
        <v/>
      </c>
      <c r="AJ362" s="42" t="str">
        <v/>
      </c>
      <c r="AK362" s="42" t="str">
        <v/>
      </c>
      <c r="AL362" s="42" t="str">
        <v/>
      </c>
      <c r="AM362" s="42" t="str">
        <v/>
      </c>
      <c r="AN362" s="42" t="str">
        <v/>
      </c>
      <c r="AO362" s="42" t="str">
        <v/>
      </c>
      <c r="AP362" s="42" t="str">
        <v/>
      </c>
      <c r="AQ362" s="42" t="str">
        <v/>
      </c>
      <c r="AR362" s="42" t="str">
        <v/>
      </c>
      <c r="AS362" s="42" t="str">
        <v/>
      </c>
      <c r="AT362" s="42" t="str">
        <v/>
      </c>
      <c r="AU362" s="42" t="str">
        <v/>
      </c>
      <c r="AV362" s="42" t="str">
        <v/>
      </c>
      <c r="AW362" s="42" t="str">
        <v/>
      </c>
    </row>
    <row r="363" spans="4:49" s="42" customFormat="1" x14ac:dyDescent="0.2">
      <c r="D363" s="42">
        <f t="shared" si="26"/>
        <v>31</v>
      </c>
      <c r="E363" s="42" t="str">
        <f t="shared" si="25"/>
        <v>A31</v>
      </c>
      <c r="G363" s="42" t="str">
        <f t="array" ref="G363:U363" ca="1">IF(TRANSPOSE('A31'!H$172:H$186)="","",TRANSPOSE('A31'!H$172:H$186))</f>
        <v/>
      </c>
      <c r="H363" s="42" t="str">
        <v/>
      </c>
      <c r="I363" s="42" t="str">
        <v/>
      </c>
      <c r="J363" s="42" t="str">
        <v/>
      </c>
      <c r="K363" s="42" t="str">
        <f ca="1"/>
        <v/>
      </c>
      <c r="L363" s="42" t="str">
        <v/>
      </c>
      <c r="M363" s="42" t="str">
        <v/>
      </c>
      <c r="N363" s="42" t="str">
        <v/>
      </c>
      <c r="O363" s="42" t="str">
        <v/>
      </c>
      <c r="P363" s="42" t="str">
        <v/>
      </c>
      <c r="Q363" s="42" t="str">
        <v/>
      </c>
      <c r="R363" s="42" t="str">
        <v/>
      </c>
      <c r="S363" s="42" t="str">
        <v/>
      </c>
      <c r="T363" s="42" t="str">
        <v/>
      </c>
      <c r="U363" s="42" t="str">
        <v/>
      </c>
      <c r="X363" s="46"/>
      <c r="Y363" s="46"/>
      <c r="Z363" s="46"/>
      <c r="AA363" s="42" t="s">
        <v>501</v>
      </c>
    </row>
    <row r="364" spans="4:49" s="42" customFormat="1" x14ac:dyDescent="0.2">
      <c r="D364" s="42">
        <f t="shared" si="26"/>
        <v>31</v>
      </c>
      <c r="E364" s="42" t="str">
        <f t="shared" si="25"/>
        <v>A31</v>
      </c>
      <c r="G364" s="42" t="str">
        <f t="array" ref="G364:U364" ca="1">IF(TRANSPOSE('A31'!K$172:K$186)="","",TRANSPOSE('A31'!K$172:K$186))</f>
        <v/>
      </c>
      <c r="H364" s="42" t="str">
        <v/>
      </c>
      <c r="I364" s="42" t="str">
        <v/>
      </c>
      <c r="J364" s="42" t="str">
        <v/>
      </c>
      <c r="K364" s="42" t="str">
        <f ca="1"/>
        <v/>
      </c>
      <c r="L364" s="42" t="str">
        <v/>
      </c>
      <c r="M364" s="42" t="str">
        <v/>
      </c>
      <c r="N364" s="42" t="str">
        <v/>
      </c>
      <c r="O364" s="42" t="str">
        <v/>
      </c>
      <c r="P364" s="42" t="str">
        <v/>
      </c>
      <c r="Q364" s="42" t="str">
        <v/>
      </c>
      <c r="R364" s="42" t="str">
        <v/>
      </c>
      <c r="S364" s="42" t="str">
        <v/>
      </c>
      <c r="T364" s="42" t="str">
        <v/>
      </c>
      <c r="U364" s="42" t="str">
        <v/>
      </c>
      <c r="X364" s="46"/>
      <c r="Y364" s="46"/>
      <c r="Z364" s="46"/>
      <c r="AA364" s="42" t="s">
        <v>501</v>
      </c>
    </row>
    <row r="365" spans="4:49" s="42" customFormat="1" x14ac:dyDescent="0.2">
      <c r="D365" s="42">
        <f t="shared" si="26"/>
        <v>31</v>
      </c>
      <c r="E365" s="42" t="str">
        <f t="shared" si="25"/>
        <v>A31</v>
      </c>
      <c r="G365" s="42" t="str">
        <f t="array" ref="G365:U365" ca="1">IF(TRANSPOSE('A31'!E$193:E$207)="","",TRANSPOSE('A31'!E$193:E$207))</f>
        <v/>
      </c>
      <c r="H365" s="42" t="str">
        <v/>
      </c>
      <c r="I365" s="42" t="str">
        <v/>
      </c>
      <c r="J365" s="42" t="str">
        <v/>
      </c>
      <c r="K365" s="42" t="str">
        <f ca="1"/>
        <v/>
      </c>
      <c r="L365" s="42" t="str">
        <v/>
      </c>
      <c r="M365" s="42" t="str">
        <v/>
      </c>
      <c r="N365" s="42" t="str">
        <v/>
      </c>
      <c r="O365" s="42" t="str">
        <v/>
      </c>
      <c r="P365" s="42" t="str">
        <v/>
      </c>
      <c r="Q365" s="42" t="str">
        <v/>
      </c>
      <c r="R365" s="42" t="str">
        <v/>
      </c>
      <c r="S365" s="42" t="str">
        <v/>
      </c>
      <c r="T365" s="42" t="str">
        <v/>
      </c>
      <c r="U365" s="42" t="str">
        <v/>
      </c>
      <c r="X365" s="46"/>
      <c r="Y365" s="46"/>
      <c r="Z365" s="46"/>
      <c r="AA365" s="42" t="s">
        <v>501</v>
      </c>
    </row>
    <row r="366" spans="4:49" s="42" customFormat="1" x14ac:dyDescent="0.2">
      <c r="D366" s="42">
        <f t="shared" si="26"/>
        <v>31</v>
      </c>
      <c r="E366" s="42" t="str">
        <f t="shared" si="25"/>
        <v>A31</v>
      </c>
      <c r="G366" s="42" t="str">
        <f t="array" ref="G366:U366" ca="1">IF(TRANSPOSE('A31'!H$193:H$207)="","",TRANSPOSE('A31'!H$193:H$207))</f>
        <v/>
      </c>
      <c r="H366" s="42" t="str">
        <v/>
      </c>
      <c r="I366" s="42" t="str">
        <v/>
      </c>
      <c r="J366" s="42" t="str">
        <v/>
      </c>
      <c r="K366" s="42" t="str">
        <f ca="1"/>
        <v/>
      </c>
      <c r="L366" s="42" t="str">
        <v/>
      </c>
      <c r="M366" s="42" t="str">
        <v/>
      </c>
      <c r="N366" s="42" t="str">
        <v/>
      </c>
      <c r="O366" s="42" t="str">
        <v/>
      </c>
      <c r="P366" s="42" t="str">
        <v/>
      </c>
      <c r="Q366" s="42" t="str">
        <v/>
      </c>
      <c r="R366" s="42" t="str">
        <v/>
      </c>
      <c r="S366" s="42" t="str">
        <v/>
      </c>
      <c r="T366" s="42" t="str">
        <v/>
      </c>
      <c r="U366" s="42" t="str">
        <v/>
      </c>
      <c r="X366" s="46"/>
      <c r="Y366" s="46"/>
      <c r="Z366" s="46"/>
      <c r="AA366" s="42" t="s">
        <v>501</v>
      </c>
    </row>
    <row r="367" spans="4:49" s="42" customFormat="1" x14ac:dyDescent="0.2">
      <c r="D367" s="42">
        <f t="shared" si="26"/>
        <v>31</v>
      </c>
      <c r="E367" s="42" t="str">
        <f t="shared" si="25"/>
        <v>A31</v>
      </c>
      <c r="G367" s="42" t="str">
        <f t="array" ref="G367:U367" ca="1">IF(TRANSPOSE('A31'!K$193:K$207)="","",TRANSPOSE('A31'!K$193:K$207))</f>
        <v/>
      </c>
      <c r="H367" s="42" t="str">
        <v/>
      </c>
      <c r="I367" s="42" t="str">
        <v/>
      </c>
      <c r="J367" s="42" t="str">
        <v/>
      </c>
      <c r="K367" s="42" t="str">
        <f ca="1"/>
        <v/>
      </c>
      <c r="L367" s="42" t="str">
        <v/>
      </c>
      <c r="M367" s="42" t="str">
        <v/>
      </c>
      <c r="N367" s="42" t="str">
        <v/>
      </c>
      <c r="O367" s="42" t="str">
        <v/>
      </c>
      <c r="P367" s="42" t="str">
        <v/>
      </c>
      <c r="Q367" s="42" t="str">
        <v/>
      </c>
      <c r="R367" s="42" t="str">
        <v/>
      </c>
      <c r="S367" s="42" t="str">
        <v/>
      </c>
      <c r="T367" s="42" t="str">
        <v/>
      </c>
      <c r="U367" s="42" t="str">
        <v/>
      </c>
      <c r="X367" s="46"/>
      <c r="Y367" s="46"/>
      <c r="Z367" s="46"/>
      <c r="AA367" s="42" t="s">
        <v>501</v>
      </c>
    </row>
    <row r="368" spans="4:49" s="42" customFormat="1" x14ac:dyDescent="0.2">
      <c r="D368" s="42">
        <f t="shared" si="26"/>
        <v>31</v>
      </c>
      <c r="E368" s="42" t="str">
        <f t="shared" si="25"/>
        <v>A31</v>
      </c>
      <c r="G368" s="42" t="str">
        <f t="array" ref="G368:U368" ca="1">IF(TRANSPOSE('A31'!E$214:E$228)="","",TRANSPOSE('A31'!E$214:E$228))</f>
        <v/>
      </c>
      <c r="H368" s="42" t="str">
        <v/>
      </c>
      <c r="I368" s="42" t="str">
        <v/>
      </c>
      <c r="J368" s="42" t="str">
        <v/>
      </c>
      <c r="K368" s="42" t="str">
        <f ca="1"/>
        <v/>
      </c>
      <c r="L368" s="42" t="str">
        <v/>
      </c>
      <c r="M368" s="42" t="str">
        <v/>
      </c>
      <c r="N368" s="42" t="str">
        <v/>
      </c>
      <c r="O368" s="42" t="str">
        <v/>
      </c>
      <c r="P368" s="42" t="str">
        <v/>
      </c>
      <c r="Q368" s="42" t="str">
        <v/>
      </c>
      <c r="R368" s="42" t="str">
        <v/>
      </c>
      <c r="S368" s="42" t="str">
        <v/>
      </c>
      <c r="T368" s="42" t="str">
        <v/>
      </c>
      <c r="U368" s="42" t="str">
        <v/>
      </c>
      <c r="X368" s="46"/>
      <c r="Y368" s="46"/>
      <c r="Z368" s="46"/>
      <c r="AA368" s="42" t="s">
        <v>501</v>
      </c>
    </row>
    <row r="369" spans="4:49" s="42" customFormat="1" x14ac:dyDescent="0.2">
      <c r="D369" s="42">
        <f t="shared" si="26"/>
        <v>31</v>
      </c>
      <c r="E369" s="42" t="str">
        <f t="shared" si="25"/>
        <v>A31</v>
      </c>
      <c r="G369" s="42" t="str">
        <f t="array" ref="G369:U369" ca="1">IF(TRANSPOSE('A31'!H$214:H$228)="","",TRANSPOSE('A31'!H$214:H$228))</f>
        <v/>
      </c>
      <c r="H369" s="42" t="str">
        <v/>
      </c>
      <c r="I369" s="42" t="str">
        <v/>
      </c>
      <c r="J369" s="42" t="str">
        <v/>
      </c>
      <c r="K369" s="42" t="str">
        <f ca="1"/>
        <v/>
      </c>
      <c r="L369" s="42" t="str">
        <v/>
      </c>
      <c r="M369" s="42" t="str">
        <v/>
      </c>
      <c r="N369" s="42" t="str">
        <v/>
      </c>
      <c r="O369" s="42" t="str">
        <v/>
      </c>
      <c r="P369" s="42" t="str">
        <v/>
      </c>
      <c r="Q369" s="42" t="str">
        <v/>
      </c>
      <c r="R369" s="42" t="str">
        <v/>
      </c>
      <c r="S369" s="42" t="str">
        <v/>
      </c>
      <c r="T369" s="42" t="str">
        <v/>
      </c>
      <c r="U369" s="42" t="str">
        <v/>
      </c>
      <c r="X369" s="46"/>
      <c r="Y369" s="46"/>
      <c r="Z369" s="46"/>
      <c r="AA369" s="42" t="s">
        <v>501</v>
      </c>
    </row>
    <row r="370" spans="4:49" s="42" customFormat="1" x14ac:dyDescent="0.2">
      <c r="D370" s="42">
        <f t="shared" si="26"/>
        <v>31</v>
      </c>
      <c r="E370" s="42" t="str">
        <f t="shared" si="25"/>
        <v>A31</v>
      </c>
      <c r="G370" s="42" t="str">
        <f t="array" ref="G370:U370" ca="1">IF(TRANSPOSE('A31'!K$214:K$228)="","",TRANSPOSE('A31'!K$214:K$228))</f>
        <v/>
      </c>
      <c r="H370" s="42" t="str">
        <v/>
      </c>
      <c r="I370" s="42" t="str">
        <v/>
      </c>
      <c r="J370" s="42" t="str">
        <v/>
      </c>
      <c r="K370" s="42" t="str">
        <f ca="1"/>
        <v/>
      </c>
      <c r="L370" s="42" t="str">
        <v/>
      </c>
      <c r="M370" s="42" t="str">
        <v/>
      </c>
      <c r="N370" s="42" t="str">
        <v/>
      </c>
      <c r="O370" s="42" t="str">
        <v/>
      </c>
      <c r="P370" s="42" t="str">
        <v/>
      </c>
      <c r="Q370" s="42" t="str">
        <v/>
      </c>
      <c r="R370" s="42" t="str">
        <v/>
      </c>
      <c r="S370" s="42" t="str">
        <v/>
      </c>
      <c r="T370" s="42" t="str">
        <v/>
      </c>
      <c r="U370" s="42" t="str">
        <v/>
      </c>
      <c r="X370" s="46"/>
      <c r="Y370" s="46"/>
      <c r="Z370" s="46"/>
      <c r="AA370" s="42" t="s">
        <v>501</v>
      </c>
    </row>
    <row r="371" spans="4:49" s="42" customFormat="1" x14ac:dyDescent="0.2">
      <c r="D371" s="42">
        <f t="shared" si="26"/>
        <v>31</v>
      </c>
      <c r="E371" s="42" t="str">
        <f t="shared" si="25"/>
        <v>A31</v>
      </c>
      <c r="G371" s="42" t="str">
        <f t="array" ref="G371:U371" ca="1">IF(TRANSPOSE('A31'!E$235:E$249)="","",TRANSPOSE('A31'!E$235:E$249))</f>
        <v/>
      </c>
      <c r="H371" s="42" t="str">
        <v/>
      </c>
      <c r="I371" s="42" t="str">
        <v/>
      </c>
      <c r="J371" s="42" t="str">
        <v/>
      </c>
      <c r="K371" s="42" t="str">
        <f ca="1"/>
        <v/>
      </c>
      <c r="L371" s="42" t="str">
        <v/>
      </c>
      <c r="M371" s="42" t="str">
        <v/>
      </c>
      <c r="N371" s="42" t="str">
        <v/>
      </c>
      <c r="O371" s="42" t="str">
        <v/>
      </c>
      <c r="P371" s="42" t="str">
        <v/>
      </c>
      <c r="Q371" s="42" t="str">
        <v/>
      </c>
      <c r="R371" s="42" t="str">
        <v/>
      </c>
      <c r="S371" s="42" t="str">
        <v/>
      </c>
      <c r="T371" s="42" t="str">
        <v/>
      </c>
      <c r="U371" s="42" t="str">
        <v/>
      </c>
      <c r="X371" s="46"/>
      <c r="Y371" s="46"/>
      <c r="Z371" s="46"/>
      <c r="AA371" s="42" t="s">
        <v>501</v>
      </c>
    </row>
    <row r="372" spans="4:49" s="42" customFormat="1" x14ac:dyDescent="0.2">
      <c r="D372" s="42">
        <f t="shared" si="26"/>
        <v>31</v>
      </c>
      <c r="E372" s="42" t="str">
        <f t="shared" si="25"/>
        <v>A31</v>
      </c>
      <c r="G372" s="42" t="str">
        <f t="array" ref="G372:U372" ca="1">IF(TRANSPOSE('A31'!H$235:H$249)="","",TRANSPOSE('A31'!H$235:H$249))</f>
        <v/>
      </c>
      <c r="H372" s="42" t="str">
        <v/>
      </c>
      <c r="I372" s="42" t="str">
        <v/>
      </c>
      <c r="J372" s="42" t="str">
        <v/>
      </c>
      <c r="K372" s="42" t="str">
        <f ca="1"/>
        <v/>
      </c>
      <c r="L372" s="42" t="str">
        <v/>
      </c>
      <c r="M372" s="42" t="str">
        <v/>
      </c>
      <c r="N372" s="42" t="str">
        <v/>
      </c>
      <c r="O372" s="42" t="str">
        <v/>
      </c>
      <c r="P372" s="42" t="str">
        <v/>
      </c>
      <c r="Q372" s="42" t="str">
        <v/>
      </c>
      <c r="R372" s="42" t="str">
        <v/>
      </c>
      <c r="S372" s="42" t="str">
        <v/>
      </c>
      <c r="T372" s="42" t="str">
        <v/>
      </c>
      <c r="U372" s="42" t="str">
        <v/>
      </c>
      <c r="X372" s="46"/>
      <c r="Y372" s="46"/>
      <c r="Z372" s="46"/>
      <c r="AA372" s="42" t="s">
        <v>501</v>
      </c>
    </row>
    <row r="373" spans="4:49" s="42" customFormat="1" x14ac:dyDescent="0.2">
      <c r="D373" s="42">
        <f t="shared" si="26"/>
        <v>31</v>
      </c>
      <c r="E373" s="42" t="str">
        <f t="shared" si="25"/>
        <v>A31</v>
      </c>
      <c r="G373" s="42" t="str">
        <f t="array" ref="G373:U373" ca="1">IF(TRANSPOSE('A31'!K$235:K$249)="","",TRANSPOSE('A31'!K$235:K$249))</f>
        <v/>
      </c>
      <c r="H373" s="42" t="str">
        <v/>
      </c>
      <c r="I373" s="42" t="str">
        <v/>
      </c>
      <c r="J373" s="42" t="str">
        <v/>
      </c>
      <c r="K373" s="42" t="str">
        <f ca="1"/>
        <v/>
      </c>
      <c r="L373" s="42" t="str">
        <v/>
      </c>
      <c r="M373" s="42" t="str">
        <v/>
      </c>
      <c r="N373" s="42" t="str">
        <v/>
      </c>
      <c r="O373" s="42" t="str">
        <v/>
      </c>
      <c r="P373" s="42" t="str">
        <v/>
      </c>
      <c r="Q373" s="42" t="str">
        <v/>
      </c>
      <c r="R373" s="42" t="str">
        <v/>
      </c>
      <c r="S373" s="42" t="str">
        <v/>
      </c>
      <c r="T373" s="42" t="str">
        <v/>
      </c>
      <c r="U373" s="42" t="str">
        <v/>
      </c>
      <c r="X373" s="46"/>
      <c r="Y373" s="46"/>
      <c r="Z373" s="46"/>
      <c r="AA373" s="42" t="s">
        <v>501</v>
      </c>
    </row>
    <row r="374" spans="4:49" s="42" customFormat="1" x14ac:dyDescent="0.2">
      <c r="D374" s="42">
        <f t="shared" si="26"/>
        <v>32</v>
      </c>
      <c r="E374" s="42" t="str">
        <f t="shared" si="25"/>
        <v>A32</v>
      </c>
      <c r="G374" s="42" t="str">
        <f t="array" ref="G374:U374" ca="1">IF(TRANSPOSE('A32'!E$172:E$186)="","",TRANSPOSE('A32'!E$172:E$186))</f>
        <v/>
      </c>
      <c r="H374" s="42" t="str">
        <v/>
      </c>
      <c r="I374" s="42" t="str">
        <v/>
      </c>
      <c r="J374" s="42" t="str">
        <v/>
      </c>
      <c r="K374" s="42" t="str">
        <f ca="1"/>
        <v/>
      </c>
      <c r="L374" s="42" t="str">
        <v/>
      </c>
      <c r="M374" s="42" t="str">
        <v/>
      </c>
      <c r="N374" s="42" t="str">
        <v/>
      </c>
      <c r="O374" s="42" t="str">
        <v/>
      </c>
      <c r="P374" s="42" t="str">
        <v/>
      </c>
      <c r="Q374" s="42" t="str">
        <v/>
      </c>
      <c r="R374" s="42" t="str">
        <v/>
      </c>
      <c r="S374" s="42" t="str">
        <v/>
      </c>
      <c r="T374" s="42" t="str">
        <v/>
      </c>
      <c r="U374" s="42" t="str">
        <v/>
      </c>
      <c r="V374" s="42" t="str">
        <f ca="1">IFERROR('A32'!$R$43,"")</f>
        <v/>
      </c>
      <c r="W374" s="42" t="str">
        <f ca="1">IFERROR('A32'!$R$254,"")</f>
        <v/>
      </c>
      <c r="X374" s="46" t="str">
        <f>IF('A32'!$H$73="","",'A32'!$H$73)</f>
        <v/>
      </c>
      <c r="Y374" s="46" t="str">
        <f>IF('A32'!$H$76="","",'A32'!$H$76)</f>
        <v/>
      </c>
      <c r="Z374" s="42" t="str">
        <f>IF('A32'!$B$9="","",'A32'!$B$9)</f>
        <v/>
      </c>
      <c r="AA374" s="42" t="s">
        <v>502</v>
      </c>
      <c r="AB374" s="42" t="str">
        <f t="array" ref="AB374:AW374">IF(TRANSPOSE('A32'!$K$80:$M$101)="","",TRANSPOSE('A32'!$K$80:$M$101))</f>
        <v/>
      </c>
      <c r="AC374" s="42" t="str">
        <v/>
      </c>
      <c r="AD374" s="42" t="str">
        <v/>
      </c>
      <c r="AE374" s="42" t="str">
        <v/>
      </c>
      <c r="AF374" s="42" t="str">
        <v/>
      </c>
      <c r="AG374" s="42" t="str">
        <v/>
      </c>
      <c r="AH374" s="42" t="str">
        <v/>
      </c>
      <c r="AI374" s="42" t="str">
        <v/>
      </c>
      <c r="AJ374" s="42" t="str">
        <v/>
      </c>
      <c r="AK374" s="42" t="str">
        <v/>
      </c>
      <c r="AL374" s="42" t="str">
        <v/>
      </c>
      <c r="AM374" s="42" t="str">
        <v/>
      </c>
      <c r="AN374" s="42" t="str">
        <v/>
      </c>
      <c r="AO374" s="42" t="str">
        <v/>
      </c>
      <c r="AP374" s="42" t="str">
        <v/>
      </c>
      <c r="AQ374" s="42" t="str">
        <v/>
      </c>
      <c r="AR374" s="42" t="str">
        <v/>
      </c>
      <c r="AS374" s="42" t="str">
        <v/>
      </c>
      <c r="AT374" s="42" t="str">
        <v/>
      </c>
      <c r="AU374" s="42" t="str">
        <v/>
      </c>
      <c r="AV374" s="42" t="str">
        <v/>
      </c>
      <c r="AW374" s="42" t="str">
        <v/>
      </c>
    </row>
    <row r="375" spans="4:49" s="42" customFormat="1" x14ac:dyDescent="0.2">
      <c r="D375" s="42">
        <f t="shared" si="26"/>
        <v>32</v>
      </c>
      <c r="E375" s="42" t="str">
        <f t="shared" si="25"/>
        <v>A32</v>
      </c>
      <c r="G375" s="42" t="str">
        <f t="array" ref="G375:U375" ca="1">IF(TRANSPOSE('A32'!H$172:H$186)="","",TRANSPOSE('A32'!H$172:H$186))</f>
        <v/>
      </c>
      <c r="H375" s="42" t="str">
        <v/>
      </c>
      <c r="I375" s="42" t="str">
        <v/>
      </c>
      <c r="J375" s="42" t="str">
        <v/>
      </c>
      <c r="K375" s="42" t="str">
        <f ca="1"/>
        <v/>
      </c>
      <c r="L375" s="42" t="str">
        <v/>
      </c>
      <c r="M375" s="42" t="str">
        <v/>
      </c>
      <c r="N375" s="42" t="str">
        <v/>
      </c>
      <c r="O375" s="42" t="str">
        <v/>
      </c>
      <c r="P375" s="42" t="str">
        <v/>
      </c>
      <c r="Q375" s="42" t="str">
        <v/>
      </c>
      <c r="R375" s="42" t="str">
        <v/>
      </c>
      <c r="S375" s="42" t="str">
        <v/>
      </c>
      <c r="T375" s="42" t="str">
        <v/>
      </c>
      <c r="U375" s="42" t="str">
        <v/>
      </c>
      <c r="X375" s="46"/>
      <c r="Y375" s="46"/>
      <c r="Z375" s="46"/>
      <c r="AA375" s="42" t="s">
        <v>502</v>
      </c>
    </row>
    <row r="376" spans="4:49" s="42" customFormat="1" x14ac:dyDescent="0.2">
      <c r="D376" s="42">
        <f t="shared" si="26"/>
        <v>32</v>
      </c>
      <c r="E376" s="42" t="str">
        <f t="shared" si="25"/>
        <v>A32</v>
      </c>
      <c r="G376" s="42" t="str">
        <f t="array" ref="G376:U376" ca="1">IF(TRANSPOSE('A32'!K$172:K$186)="","",TRANSPOSE('A32'!K$172:K$186))</f>
        <v/>
      </c>
      <c r="H376" s="42" t="str">
        <v/>
      </c>
      <c r="I376" s="42" t="str">
        <v/>
      </c>
      <c r="J376" s="42" t="str">
        <v/>
      </c>
      <c r="K376" s="42" t="str">
        <f ca="1"/>
        <v/>
      </c>
      <c r="L376" s="42" t="str">
        <v/>
      </c>
      <c r="M376" s="42" t="str">
        <v/>
      </c>
      <c r="N376" s="42" t="str">
        <v/>
      </c>
      <c r="O376" s="42" t="str">
        <v/>
      </c>
      <c r="P376" s="42" t="str">
        <v/>
      </c>
      <c r="Q376" s="42" t="str">
        <v/>
      </c>
      <c r="R376" s="42" t="str">
        <v/>
      </c>
      <c r="S376" s="42" t="str">
        <v/>
      </c>
      <c r="T376" s="42" t="str">
        <v/>
      </c>
      <c r="U376" s="42" t="str">
        <v/>
      </c>
      <c r="X376" s="46"/>
      <c r="Y376" s="46"/>
      <c r="Z376" s="46"/>
      <c r="AA376" s="42" t="s">
        <v>502</v>
      </c>
    </row>
    <row r="377" spans="4:49" s="42" customFormat="1" x14ac:dyDescent="0.2">
      <c r="D377" s="42">
        <f t="shared" si="26"/>
        <v>32</v>
      </c>
      <c r="E377" s="42" t="str">
        <f t="shared" si="25"/>
        <v>A32</v>
      </c>
      <c r="G377" s="42" t="str">
        <f t="array" ref="G377:U377" ca="1">IF(TRANSPOSE('A32'!E$193:E$207)="","",TRANSPOSE('A32'!E$193:E$207))</f>
        <v/>
      </c>
      <c r="H377" s="42" t="str">
        <v/>
      </c>
      <c r="I377" s="42" t="str">
        <v/>
      </c>
      <c r="J377" s="42" t="str">
        <v/>
      </c>
      <c r="K377" s="42" t="str">
        <f ca="1"/>
        <v/>
      </c>
      <c r="L377" s="42" t="str">
        <v/>
      </c>
      <c r="M377" s="42" t="str">
        <v/>
      </c>
      <c r="N377" s="42" t="str">
        <v/>
      </c>
      <c r="O377" s="42" t="str">
        <v/>
      </c>
      <c r="P377" s="42" t="str">
        <v/>
      </c>
      <c r="Q377" s="42" t="str">
        <v/>
      </c>
      <c r="R377" s="42" t="str">
        <v/>
      </c>
      <c r="S377" s="42" t="str">
        <v/>
      </c>
      <c r="T377" s="42" t="str">
        <v/>
      </c>
      <c r="U377" s="42" t="str">
        <v/>
      </c>
      <c r="X377" s="46"/>
      <c r="Y377" s="46"/>
      <c r="Z377" s="46"/>
      <c r="AA377" s="42" t="s">
        <v>502</v>
      </c>
    </row>
    <row r="378" spans="4:49" s="42" customFormat="1" x14ac:dyDescent="0.2">
      <c r="D378" s="42">
        <f t="shared" si="26"/>
        <v>32</v>
      </c>
      <c r="E378" s="42" t="str">
        <f t="shared" si="25"/>
        <v>A32</v>
      </c>
      <c r="G378" s="42" t="str">
        <f t="array" ref="G378:U378" ca="1">IF(TRANSPOSE('A32'!H$193:H$207)="","",TRANSPOSE('A32'!H$193:H$207))</f>
        <v/>
      </c>
      <c r="H378" s="42" t="str">
        <v/>
      </c>
      <c r="I378" s="42" t="str">
        <v/>
      </c>
      <c r="J378" s="42" t="str">
        <v/>
      </c>
      <c r="K378" s="42" t="str">
        <f ca="1"/>
        <v/>
      </c>
      <c r="L378" s="42" t="str">
        <v/>
      </c>
      <c r="M378" s="42" t="str">
        <v/>
      </c>
      <c r="N378" s="42" t="str">
        <v/>
      </c>
      <c r="O378" s="42" t="str">
        <v/>
      </c>
      <c r="P378" s="42" t="str">
        <v/>
      </c>
      <c r="Q378" s="42" t="str">
        <v/>
      </c>
      <c r="R378" s="42" t="str">
        <v/>
      </c>
      <c r="S378" s="42" t="str">
        <v/>
      </c>
      <c r="T378" s="42" t="str">
        <v/>
      </c>
      <c r="U378" s="42" t="str">
        <v/>
      </c>
      <c r="X378" s="46"/>
      <c r="Y378" s="46"/>
      <c r="Z378" s="46"/>
      <c r="AA378" s="42" t="s">
        <v>502</v>
      </c>
    </row>
    <row r="379" spans="4:49" s="42" customFormat="1" x14ac:dyDescent="0.2">
      <c r="D379" s="42">
        <f t="shared" si="26"/>
        <v>32</v>
      </c>
      <c r="E379" s="42" t="str">
        <f t="shared" si="25"/>
        <v>A32</v>
      </c>
      <c r="G379" s="42" t="str">
        <f t="array" ref="G379:U379" ca="1">IF(TRANSPOSE('A32'!K$193:K$207)="","",TRANSPOSE('A32'!K$193:K$207))</f>
        <v/>
      </c>
      <c r="H379" s="42" t="str">
        <v/>
      </c>
      <c r="I379" s="42" t="str">
        <v/>
      </c>
      <c r="J379" s="42" t="str">
        <v/>
      </c>
      <c r="K379" s="42" t="str">
        <f ca="1"/>
        <v/>
      </c>
      <c r="L379" s="42" t="str">
        <v/>
      </c>
      <c r="M379" s="42" t="str">
        <v/>
      </c>
      <c r="N379" s="42" t="str">
        <v/>
      </c>
      <c r="O379" s="42" t="str">
        <v/>
      </c>
      <c r="P379" s="42" t="str">
        <v/>
      </c>
      <c r="Q379" s="42" t="str">
        <v/>
      </c>
      <c r="R379" s="42" t="str">
        <v/>
      </c>
      <c r="S379" s="42" t="str">
        <v/>
      </c>
      <c r="T379" s="42" t="str">
        <v/>
      </c>
      <c r="U379" s="42" t="str">
        <v/>
      </c>
      <c r="X379" s="46"/>
      <c r="Y379" s="46"/>
      <c r="Z379" s="46"/>
      <c r="AA379" s="42" t="s">
        <v>502</v>
      </c>
    </row>
    <row r="380" spans="4:49" s="42" customFormat="1" x14ac:dyDescent="0.2">
      <c r="D380" s="42">
        <f t="shared" si="26"/>
        <v>32</v>
      </c>
      <c r="E380" s="42" t="str">
        <f t="shared" si="25"/>
        <v>A32</v>
      </c>
      <c r="G380" s="42" t="str">
        <f t="array" ref="G380:U380" ca="1">IF(TRANSPOSE('A32'!E$214:E$228)="","",TRANSPOSE('A32'!E$214:E$228))</f>
        <v/>
      </c>
      <c r="H380" s="42" t="str">
        <v/>
      </c>
      <c r="I380" s="42" t="str">
        <v/>
      </c>
      <c r="J380" s="42" t="str">
        <v/>
      </c>
      <c r="K380" s="42" t="str">
        <f ca="1"/>
        <v/>
      </c>
      <c r="L380" s="42" t="str">
        <v/>
      </c>
      <c r="M380" s="42" t="str">
        <v/>
      </c>
      <c r="N380" s="42" t="str">
        <v/>
      </c>
      <c r="O380" s="42" t="str">
        <v/>
      </c>
      <c r="P380" s="42" t="str">
        <v/>
      </c>
      <c r="Q380" s="42" t="str">
        <v/>
      </c>
      <c r="R380" s="42" t="str">
        <v/>
      </c>
      <c r="S380" s="42" t="str">
        <v/>
      </c>
      <c r="T380" s="42" t="str">
        <v/>
      </c>
      <c r="U380" s="42" t="str">
        <v/>
      </c>
      <c r="X380" s="46"/>
      <c r="Y380" s="46"/>
      <c r="Z380" s="46"/>
      <c r="AA380" s="42" t="s">
        <v>502</v>
      </c>
    </row>
    <row r="381" spans="4:49" s="42" customFormat="1" x14ac:dyDescent="0.2">
      <c r="D381" s="42">
        <f t="shared" si="26"/>
        <v>32</v>
      </c>
      <c r="E381" s="42" t="str">
        <f t="shared" si="25"/>
        <v>A32</v>
      </c>
      <c r="G381" s="42" t="str">
        <f t="array" ref="G381:U381" ca="1">IF(TRANSPOSE('A32'!H$214:H$228)="","",TRANSPOSE('A32'!H$214:H$228))</f>
        <v/>
      </c>
      <c r="H381" s="42" t="str">
        <v/>
      </c>
      <c r="I381" s="42" t="str">
        <v/>
      </c>
      <c r="J381" s="42" t="str">
        <v/>
      </c>
      <c r="K381" s="42" t="str">
        <f ca="1"/>
        <v/>
      </c>
      <c r="L381" s="42" t="str">
        <v/>
      </c>
      <c r="M381" s="42" t="str">
        <v/>
      </c>
      <c r="N381" s="42" t="str">
        <v/>
      </c>
      <c r="O381" s="42" t="str">
        <v/>
      </c>
      <c r="P381" s="42" t="str">
        <v/>
      </c>
      <c r="Q381" s="42" t="str">
        <v/>
      </c>
      <c r="R381" s="42" t="str">
        <v/>
      </c>
      <c r="S381" s="42" t="str">
        <v/>
      </c>
      <c r="T381" s="42" t="str">
        <v/>
      </c>
      <c r="U381" s="42" t="str">
        <v/>
      </c>
      <c r="X381" s="46"/>
      <c r="Y381" s="46"/>
      <c r="Z381" s="46"/>
      <c r="AA381" s="42" t="s">
        <v>502</v>
      </c>
    </row>
    <row r="382" spans="4:49" s="42" customFormat="1" x14ac:dyDescent="0.2">
      <c r="D382" s="42">
        <f t="shared" si="26"/>
        <v>32</v>
      </c>
      <c r="E382" s="42" t="str">
        <f t="shared" si="25"/>
        <v>A32</v>
      </c>
      <c r="G382" s="42" t="str">
        <f t="array" ref="G382:U382" ca="1">IF(TRANSPOSE('A32'!K$214:K$228)="","",TRANSPOSE('A32'!K$214:K$228))</f>
        <v/>
      </c>
      <c r="H382" s="42" t="str">
        <v/>
      </c>
      <c r="I382" s="42" t="str">
        <v/>
      </c>
      <c r="J382" s="42" t="str">
        <v/>
      </c>
      <c r="K382" s="42" t="str">
        <f ca="1"/>
        <v/>
      </c>
      <c r="L382" s="42" t="str">
        <v/>
      </c>
      <c r="M382" s="42" t="str">
        <v/>
      </c>
      <c r="N382" s="42" t="str">
        <v/>
      </c>
      <c r="O382" s="42" t="str">
        <v/>
      </c>
      <c r="P382" s="42" t="str">
        <v/>
      </c>
      <c r="Q382" s="42" t="str">
        <v/>
      </c>
      <c r="R382" s="42" t="str">
        <v/>
      </c>
      <c r="S382" s="42" t="str">
        <v/>
      </c>
      <c r="T382" s="42" t="str">
        <v/>
      </c>
      <c r="U382" s="42" t="str">
        <v/>
      </c>
      <c r="X382" s="46"/>
      <c r="Y382" s="46"/>
      <c r="Z382" s="46"/>
      <c r="AA382" s="42" t="s">
        <v>502</v>
      </c>
    </row>
    <row r="383" spans="4:49" s="42" customFormat="1" x14ac:dyDescent="0.2">
      <c r="D383" s="42">
        <f t="shared" si="26"/>
        <v>32</v>
      </c>
      <c r="E383" s="42" t="str">
        <f t="shared" si="25"/>
        <v>A32</v>
      </c>
      <c r="G383" s="42" t="str">
        <f t="array" ref="G383:U383" ca="1">IF(TRANSPOSE('A32'!E$235:E$249)="","",TRANSPOSE('A32'!E$235:E$249))</f>
        <v/>
      </c>
      <c r="H383" s="42" t="str">
        <v/>
      </c>
      <c r="I383" s="42" t="str">
        <v/>
      </c>
      <c r="J383" s="42" t="str">
        <v/>
      </c>
      <c r="K383" s="42" t="str">
        <f ca="1"/>
        <v/>
      </c>
      <c r="L383" s="42" t="str">
        <v/>
      </c>
      <c r="M383" s="42" t="str">
        <v/>
      </c>
      <c r="N383" s="42" t="str">
        <v/>
      </c>
      <c r="O383" s="42" t="str">
        <v/>
      </c>
      <c r="P383" s="42" t="str">
        <v/>
      </c>
      <c r="Q383" s="42" t="str">
        <v/>
      </c>
      <c r="R383" s="42" t="str">
        <v/>
      </c>
      <c r="S383" s="42" t="str">
        <v/>
      </c>
      <c r="T383" s="42" t="str">
        <v/>
      </c>
      <c r="U383" s="42" t="str">
        <v/>
      </c>
      <c r="X383" s="46"/>
      <c r="Y383" s="46"/>
      <c r="Z383" s="46"/>
      <c r="AA383" s="42" t="s">
        <v>502</v>
      </c>
    </row>
    <row r="384" spans="4:49" s="42" customFormat="1" x14ac:dyDescent="0.2">
      <c r="D384" s="42">
        <f t="shared" si="26"/>
        <v>32</v>
      </c>
      <c r="E384" s="42" t="str">
        <f t="shared" si="25"/>
        <v>A32</v>
      </c>
      <c r="G384" s="42" t="str">
        <f t="array" ref="G384:U384" ca="1">IF(TRANSPOSE('A32'!H$235:H$249)="","",TRANSPOSE('A32'!H$235:H$249))</f>
        <v/>
      </c>
      <c r="H384" s="42" t="str">
        <v/>
      </c>
      <c r="I384" s="42" t="str">
        <v/>
      </c>
      <c r="J384" s="42" t="str">
        <v/>
      </c>
      <c r="K384" s="42" t="str">
        <f ca="1"/>
        <v/>
      </c>
      <c r="L384" s="42" t="str">
        <v/>
      </c>
      <c r="M384" s="42" t="str">
        <v/>
      </c>
      <c r="N384" s="42" t="str">
        <v/>
      </c>
      <c r="O384" s="42" t="str">
        <v/>
      </c>
      <c r="P384" s="42" t="str">
        <v/>
      </c>
      <c r="Q384" s="42" t="str">
        <v/>
      </c>
      <c r="R384" s="42" t="str">
        <v/>
      </c>
      <c r="S384" s="42" t="str">
        <v/>
      </c>
      <c r="T384" s="42" t="str">
        <v/>
      </c>
      <c r="U384" s="42" t="str">
        <v/>
      </c>
      <c r="X384" s="46"/>
      <c r="Y384" s="46"/>
      <c r="Z384" s="46"/>
      <c r="AA384" s="42" t="s">
        <v>502</v>
      </c>
    </row>
    <row r="385" spans="4:49" s="42" customFormat="1" x14ac:dyDescent="0.2">
      <c r="D385" s="42">
        <f t="shared" si="26"/>
        <v>32</v>
      </c>
      <c r="E385" s="42" t="str">
        <f t="shared" si="25"/>
        <v>A32</v>
      </c>
      <c r="G385" s="42" t="str">
        <f t="array" ref="G385:U385" ca="1">IF(TRANSPOSE('A32'!K$235:K$249)="","",TRANSPOSE('A32'!K$235:K$249))</f>
        <v/>
      </c>
      <c r="H385" s="42" t="str">
        <v/>
      </c>
      <c r="I385" s="42" t="str">
        <v/>
      </c>
      <c r="J385" s="42" t="str">
        <v/>
      </c>
      <c r="K385" s="42" t="str">
        <f ca="1"/>
        <v/>
      </c>
      <c r="L385" s="42" t="str">
        <v/>
      </c>
      <c r="M385" s="42" t="str">
        <v/>
      </c>
      <c r="N385" s="42" t="str">
        <v/>
      </c>
      <c r="O385" s="42" t="str">
        <v/>
      </c>
      <c r="P385" s="42" t="str">
        <v/>
      </c>
      <c r="Q385" s="42" t="str">
        <v/>
      </c>
      <c r="R385" s="42" t="str">
        <v/>
      </c>
      <c r="S385" s="42" t="str">
        <v/>
      </c>
      <c r="T385" s="42" t="str">
        <v/>
      </c>
      <c r="U385" s="42" t="str">
        <v/>
      </c>
      <c r="X385" s="46"/>
      <c r="Y385" s="46"/>
      <c r="Z385" s="46"/>
      <c r="AA385" s="42" t="s">
        <v>502</v>
      </c>
    </row>
    <row r="386" spans="4:49" s="42" customFormat="1" x14ac:dyDescent="0.2">
      <c r="D386" s="42">
        <f t="shared" si="26"/>
        <v>33</v>
      </c>
      <c r="E386" s="42" t="str">
        <f t="shared" si="25"/>
        <v>A33</v>
      </c>
      <c r="G386" s="42" t="str">
        <f t="array" ref="G386:U386" ca="1">IF(TRANSPOSE('A33'!E$172:E$186)="","",TRANSPOSE('A33'!E$172:E$186))</f>
        <v/>
      </c>
      <c r="H386" s="42" t="str">
        <v/>
      </c>
      <c r="I386" s="42" t="str">
        <v/>
      </c>
      <c r="J386" s="42" t="str">
        <v/>
      </c>
      <c r="K386" s="42" t="str">
        <f ca="1"/>
        <v/>
      </c>
      <c r="L386" s="42" t="str">
        <v/>
      </c>
      <c r="M386" s="42" t="str">
        <v/>
      </c>
      <c r="N386" s="42" t="str">
        <v/>
      </c>
      <c r="O386" s="42" t="str">
        <v/>
      </c>
      <c r="P386" s="42" t="str">
        <v/>
      </c>
      <c r="Q386" s="42" t="str">
        <v/>
      </c>
      <c r="R386" s="42" t="str">
        <v/>
      </c>
      <c r="S386" s="42" t="str">
        <v/>
      </c>
      <c r="T386" s="42" t="str">
        <v/>
      </c>
      <c r="U386" s="42" t="str">
        <v/>
      </c>
      <c r="V386" s="42" t="str">
        <f ca="1">IFERROR('A33'!$R$43,"")</f>
        <v/>
      </c>
      <c r="W386" s="42" t="str">
        <f ca="1">IFERROR('A33'!$R$254,"")</f>
        <v/>
      </c>
      <c r="X386" s="46" t="str">
        <f>IF('A33'!$H$73="","",'A33'!$H$73)</f>
        <v/>
      </c>
      <c r="Y386" s="46" t="str">
        <f>IF('A33'!$H$76="","",'A33'!$H$76)</f>
        <v/>
      </c>
      <c r="Z386" s="42" t="str">
        <f>IF('A33'!$B$9="","",'A33'!$B$9)</f>
        <v/>
      </c>
      <c r="AA386" s="42" t="s">
        <v>503</v>
      </c>
      <c r="AB386" s="42" t="str">
        <f t="array" ref="AB386:AW386">IF(TRANSPOSE('A33'!$K$80:$M$101)="","",TRANSPOSE('A33'!$K$80:$M$101))</f>
        <v/>
      </c>
      <c r="AC386" s="42" t="str">
        <v/>
      </c>
      <c r="AD386" s="42" t="str">
        <v/>
      </c>
      <c r="AE386" s="42" t="str">
        <v/>
      </c>
      <c r="AF386" s="42" t="str">
        <v/>
      </c>
      <c r="AG386" s="42" t="str">
        <v/>
      </c>
      <c r="AH386" s="42" t="str">
        <v/>
      </c>
      <c r="AI386" s="42" t="str">
        <v/>
      </c>
      <c r="AJ386" s="42" t="str">
        <v/>
      </c>
      <c r="AK386" s="42" t="str">
        <v/>
      </c>
      <c r="AL386" s="42" t="str">
        <v/>
      </c>
      <c r="AM386" s="42" t="str">
        <v/>
      </c>
      <c r="AN386" s="42" t="str">
        <v/>
      </c>
      <c r="AO386" s="42" t="str">
        <v/>
      </c>
      <c r="AP386" s="42" t="str">
        <v/>
      </c>
      <c r="AQ386" s="42" t="str">
        <v/>
      </c>
      <c r="AR386" s="42" t="str">
        <v/>
      </c>
      <c r="AS386" s="42" t="str">
        <v/>
      </c>
      <c r="AT386" s="42" t="str">
        <v/>
      </c>
      <c r="AU386" s="42" t="str">
        <v/>
      </c>
      <c r="AV386" s="42" t="str">
        <v/>
      </c>
      <c r="AW386" s="42" t="str">
        <v/>
      </c>
    </row>
    <row r="387" spans="4:49" s="42" customFormat="1" x14ac:dyDescent="0.2">
      <c r="D387" s="42">
        <f t="shared" si="26"/>
        <v>33</v>
      </c>
      <c r="E387" s="42" t="str">
        <f t="shared" ref="E387:E450" si="27">"A"&amp;D387</f>
        <v>A33</v>
      </c>
      <c r="G387" s="42" t="str">
        <f t="array" ref="G387:U387" ca="1">IF(TRANSPOSE('A33'!H$172:H$186)="","",TRANSPOSE('A33'!H$172:H$186))</f>
        <v/>
      </c>
      <c r="H387" s="42" t="str">
        <v/>
      </c>
      <c r="I387" s="42" t="str">
        <v/>
      </c>
      <c r="J387" s="42" t="str">
        <v/>
      </c>
      <c r="K387" s="42" t="str">
        <f ca="1"/>
        <v/>
      </c>
      <c r="L387" s="42" t="str">
        <v/>
      </c>
      <c r="M387" s="42" t="str">
        <v/>
      </c>
      <c r="N387" s="42" t="str">
        <v/>
      </c>
      <c r="O387" s="42" t="str">
        <v/>
      </c>
      <c r="P387" s="42" t="str">
        <v/>
      </c>
      <c r="Q387" s="42" t="str">
        <v/>
      </c>
      <c r="R387" s="42" t="str">
        <v/>
      </c>
      <c r="S387" s="42" t="str">
        <v/>
      </c>
      <c r="T387" s="42" t="str">
        <v/>
      </c>
      <c r="U387" s="42" t="str">
        <v/>
      </c>
      <c r="X387" s="46"/>
      <c r="Y387" s="46"/>
      <c r="Z387" s="46"/>
      <c r="AA387" s="42" t="s">
        <v>503</v>
      </c>
    </row>
    <row r="388" spans="4:49" s="42" customFormat="1" x14ac:dyDescent="0.2">
      <c r="D388" s="42">
        <f t="shared" si="26"/>
        <v>33</v>
      </c>
      <c r="E388" s="42" t="str">
        <f t="shared" si="27"/>
        <v>A33</v>
      </c>
      <c r="G388" s="42" t="str">
        <f t="array" ref="G388:U388" ca="1">IF(TRANSPOSE('A33'!K$172:K$186)="","",TRANSPOSE('A33'!K$172:K$186))</f>
        <v/>
      </c>
      <c r="H388" s="42" t="str">
        <v/>
      </c>
      <c r="I388" s="42" t="str">
        <v/>
      </c>
      <c r="J388" s="42" t="str">
        <v/>
      </c>
      <c r="K388" s="42" t="str">
        <f ca="1"/>
        <v/>
      </c>
      <c r="L388" s="42" t="str">
        <v/>
      </c>
      <c r="M388" s="42" t="str">
        <v/>
      </c>
      <c r="N388" s="42" t="str">
        <v/>
      </c>
      <c r="O388" s="42" t="str">
        <v/>
      </c>
      <c r="P388" s="42" t="str">
        <v/>
      </c>
      <c r="Q388" s="42" t="str">
        <v/>
      </c>
      <c r="R388" s="42" t="str">
        <v/>
      </c>
      <c r="S388" s="42" t="str">
        <v/>
      </c>
      <c r="T388" s="42" t="str">
        <v/>
      </c>
      <c r="U388" s="42" t="str">
        <v/>
      </c>
      <c r="X388" s="46"/>
      <c r="Y388" s="46"/>
      <c r="Z388" s="46"/>
      <c r="AA388" s="42" t="s">
        <v>503</v>
      </c>
    </row>
    <row r="389" spans="4:49" s="42" customFormat="1" x14ac:dyDescent="0.2">
      <c r="D389" s="42">
        <f t="shared" si="26"/>
        <v>33</v>
      </c>
      <c r="E389" s="42" t="str">
        <f t="shared" si="27"/>
        <v>A33</v>
      </c>
      <c r="G389" s="42" t="str">
        <f t="array" ref="G389:U389" ca="1">IF(TRANSPOSE('A33'!E$193:E$207)="","",TRANSPOSE('A33'!E$193:E$207))</f>
        <v/>
      </c>
      <c r="H389" s="42" t="str">
        <v/>
      </c>
      <c r="I389" s="42" t="str">
        <v/>
      </c>
      <c r="J389" s="42" t="str">
        <v/>
      </c>
      <c r="K389" s="42" t="str">
        <f ca="1"/>
        <v/>
      </c>
      <c r="L389" s="42" t="str">
        <v/>
      </c>
      <c r="M389" s="42" t="str">
        <v/>
      </c>
      <c r="N389" s="42" t="str">
        <v/>
      </c>
      <c r="O389" s="42" t="str">
        <v/>
      </c>
      <c r="P389" s="42" t="str">
        <v/>
      </c>
      <c r="Q389" s="42" t="str">
        <v/>
      </c>
      <c r="R389" s="42" t="str">
        <v/>
      </c>
      <c r="S389" s="42" t="str">
        <v/>
      </c>
      <c r="T389" s="42" t="str">
        <v/>
      </c>
      <c r="U389" s="42" t="str">
        <v/>
      </c>
      <c r="X389" s="46"/>
      <c r="Y389" s="46"/>
      <c r="Z389" s="46"/>
      <c r="AA389" s="42" t="s">
        <v>503</v>
      </c>
    </row>
    <row r="390" spans="4:49" s="42" customFormat="1" x14ac:dyDescent="0.2">
      <c r="D390" s="42">
        <f t="shared" si="26"/>
        <v>33</v>
      </c>
      <c r="E390" s="42" t="str">
        <f t="shared" si="27"/>
        <v>A33</v>
      </c>
      <c r="G390" s="42" t="str">
        <f t="array" ref="G390:U390" ca="1">IF(TRANSPOSE('A33'!H$193:H$207)="","",TRANSPOSE('A33'!H$193:H$207))</f>
        <v/>
      </c>
      <c r="H390" s="42" t="str">
        <v/>
      </c>
      <c r="I390" s="42" t="str">
        <v/>
      </c>
      <c r="J390" s="42" t="str">
        <v/>
      </c>
      <c r="K390" s="42" t="str">
        <f ca="1"/>
        <v/>
      </c>
      <c r="L390" s="42" t="str">
        <v/>
      </c>
      <c r="M390" s="42" t="str">
        <v/>
      </c>
      <c r="N390" s="42" t="str">
        <v/>
      </c>
      <c r="O390" s="42" t="str">
        <v/>
      </c>
      <c r="P390" s="42" t="str">
        <v/>
      </c>
      <c r="Q390" s="42" t="str">
        <v/>
      </c>
      <c r="R390" s="42" t="str">
        <v/>
      </c>
      <c r="S390" s="42" t="str">
        <v/>
      </c>
      <c r="T390" s="42" t="str">
        <v/>
      </c>
      <c r="U390" s="42" t="str">
        <v/>
      </c>
      <c r="X390" s="46"/>
      <c r="Y390" s="46"/>
      <c r="Z390" s="46"/>
      <c r="AA390" s="42" t="s">
        <v>503</v>
      </c>
    </row>
    <row r="391" spans="4:49" s="42" customFormat="1" x14ac:dyDescent="0.2">
      <c r="D391" s="42">
        <f t="shared" si="26"/>
        <v>33</v>
      </c>
      <c r="E391" s="42" t="str">
        <f t="shared" si="27"/>
        <v>A33</v>
      </c>
      <c r="G391" s="42" t="str">
        <f t="array" ref="G391:U391" ca="1">IF(TRANSPOSE('A33'!K$193:K$207)="","",TRANSPOSE('A33'!K$193:K$207))</f>
        <v/>
      </c>
      <c r="H391" s="42" t="str">
        <v/>
      </c>
      <c r="I391" s="42" t="str">
        <v/>
      </c>
      <c r="J391" s="42" t="str">
        <v/>
      </c>
      <c r="K391" s="42" t="str">
        <f ca="1"/>
        <v/>
      </c>
      <c r="L391" s="42" t="str">
        <v/>
      </c>
      <c r="M391" s="42" t="str">
        <v/>
      </c>
      <c r="N391" s="42" t="str">
        <v/>
      </c>
      <c r="O391" s="42" t="str">
        <v/>
      </c>
      <c r="P391" s="42" t="str">
        <v/>
      </c>
      <c r="Q391" s="42" t="str">
        <v/>
      </c>
      <c r="R391" s="42" t="str">
        <v/>
      </c>
      <c r="S391" s="42" t="str">
        <v/>
      </c>
      <c r="T391" s="42" t="str">
        <v/>
      </c>
      <c r="U391" s="42" t="str">
        <v/>
      </c>
      <c r="X391" s="46"/>
      <c r="Y391" s="46"/>
      <c r="Z391" s="46"/>
      <c r="AA391" s="42" t="s">
        <v>503</v>
      </c>
    </row>
    <row r="392" spans="4:49" s="42" customFormat="1" x14ac:dyDescent="0.2">
      <c r="D392" s="42">
        <f t="shared" si="26"/>
        <v>33</v>
      </c>
      <c r="E392" s="42" t="str">
        <f t="shared" si="27"/>
        <v>A33</v>
      </c>
      <c r="G392" s="42" t="str">
        <f t="array" ref="G392:U392" ca="1">IF(TRANSPOSE('A33'!E$214:E$228)="","",TRANSPOSE('A33'!E$214:E$228))</f>
        <v/>
      </c>
      <c r="H392" s="42" t="str">
        <v/>
      </c>
      <c r="I392" s="42" t="str">
        <v/>
      </c>
      <c r="J392" s="42" t="str">
        <v/>
      </c>
      <c r="K392" s="42" t="str">
        <f ca="1"/>
        <v/>
      </c>
      <c r="L392" s="42" t="str">
        <v/>
      </c>
      <c r="M392" s="42" t="str">
        <v/>
      </c>
      <c r="N392" s="42" t="str">
        <v/>
      </c>
      <c r="O392" s="42" t="str">
        <v/>
      </c>
      <c r="P392" s="42" t="str">
        <v/>
      </c>
      <c r="Q392" s="42" t="str">
        <v/>
      </c>
      <c r="R392" s="42" t="str">
        <v/>
      </c>
      <c r="S392" s="42" t="str">
        <v/>
      </c>
      <c r="T392" s="42" t="str">
        <v/>
      </c>
      <c r="U392" s="42" t="str">
        <v/>
      </c>
      <c r="X392" s="46"/>
      <c r="Y392" s="46"/>
      <c r="Z392" s="46"/>
      <c r="AA392" s="42" t="s">
        <v>503</v>
      </c>
    </row>
    <row r="393" spans="4:49" s="42" customFormat="1" x14ac:dyDescent="0.2">
      <c r="D393" s="42">
        <f t="shared" si="26"/>
        <v>33</v>
      </c>
      <c r="E393" s="42" t="str">
        <f t="shared" si="27"/>
        <v>A33</v>
      </c>
      <c r="G393" s="42" t="str">
        <f t="array" ref="G393:U393" ca="1">IF(TRANSPOSE('A33'!H$214:H$228)="","",TRANSPOSE('A33'!H$214:H$228))</f>
        <v/>
      </c>
      <c r="H393" s="42" t="str">
        <v/>
      </c>
      <c r="I393" s="42" t="str">
        <v/>
      </c>
      <c r="J393" s="42" t="str">
        <v/>
      </c>
      <c r="K393" s="42" t="str">
        <f ca="1"/>
        <v/>
      </c>
      <c r="L393" s="42" t="str">
        <v/>
      </c>
      <c r="M393" s="42" t="str">
        <v/>
      </c>
      <c r="N393" s="42" t="str">
        <v/>
      </c>
      <c r="O393" s="42" t="str">
        <v/>
      </c>
      <c r="P393" s="42" t="str">
        <v/>
      </c>
      <c r="Q393" s="42" t="str">
        <v/>
      </c>
      <c r="R393" s="42" t="str">
        <v/>
      </c>
      <c r="S393" s="42" t="str">
        <v/>
      </c>
      <c r="T393" s="42" t="str">
        <v/>
      </c>
      <c r="U393" s="42" t="str">
        <v/>
      </c>
      <c r="X393" s="46"/>
      <c r="Y393" s="46"/>
      <c r="Z393" s="46"/>
      <c r="AA393" s="42" t="s">
        <v>503</v>
      </c>
    </row>
    <row r="394" spans="4:49" s="42" customFormat="1" x14ac:dyDescent="0.2">
      <c r="D394" s="42">
        <f t="shared" si="26"/>
        <v>33</v>
      </c>
      <c r="E394" s="42" t="str">
        <f t="shared" si="27"/>
        <v>A33</v>
      </c>
      <c r="G394" s="42" t="str">
        <f t="array" ref="G394:U394" ca="1">IF(TRANSPOSE('A33'!K$214:K$228)="","",TRANSPOSE('A33'!K$214:K$228))</f>
        <v/>
      </c>
      <c r="H394" s="42" t="str">
        <v/>
      </c>
      <c r="I394" s="42" t="str">
        <v/>
      </c>
      <c r="J394" s="42" t="str">
        <v/>
      </c>
      <c r="K394" s="42" t="str">
        <f ca="1"/>
        <v/>
      </c>
      <c r="L394" s="42" t="str">
        <v/>
      </c>
      <c r="M394" s="42" t="str">
        <v/>
      </c>
      <c r="N394" s="42" t="str">
        <v/>
      </c>
      <c r="O394" s="42" t="str">
        <v/>
      </c>
      <c r="P394" s="42" t="str">
        <v/>
      </c>
      <c r="Q394" s="42" t="str">
        <v/>
      </c>
      <c r="R394" s="42" t="str">
        <v/>
      </c>
      <c r="S394" s="42" t="str">
        <v/>
      </c>
      <c r="T394" s="42" t="str">
        <v/>
      </c>
      <c r="U394" s="42" t="str">
        <v/>
      </c>
      <c r="X394" s="46"/>
      <c r="Y394" s="46"/>
      <c r="Z394" s="46"/>
      <c r="AA394" s="42" t="s">
        <v>503</v>
      </c>
    </row>
    <row r="395" spans="4:49" s="42" customFormat="1" x14ac:dyDescent="0.2">
      <c r="D395" s="42">
        <f t="shared" si="26"/>
        <v>33</v>
      </c>
      <c r="E395" s="42" t="str">
        <f t="shared" si="27"/>
        <v>A33</v>
      </c>
      <c r="G395" s="42" t="str">
        <f t="array" ref="G395:U395" ca="1">IF(TRANSPOSE('A33'!E$235:E$249)="","",TRANSPOSE('A33'!E$235:E$249))</f>
        <v/>
      </c>
      <c r="H395" s="42" t="str">
        <v/>
      </c>
      <c r="I395" s="42" t="str">
        <v/>
      </c>
      <c r="J395" s="42" t="str">
        <v/>
      </c>
      <c r="K395" s="42" t="str">
        <f ca="1"/>
        <v/>
      </c>
      <c r="L395" s="42" t="str">
        <v/>
      </c>
      <c r="M395" s="42" t="str">
        <v/>
      </c>
      <c r="N395" s="42" t="str">
        <v/>
      </c>
      <c r="O395" s="42" t="str">
        <v/>
      </c>
      <c r="P395" s="42" t="str">
        <v/>
      </c>
      <c r="Q395" s="42" t="str">
        <v/>
      </c>
      <c r="R395" s="42" t="str">
        <v/>
      </c>
      <c r="S395" s="42" t="str">
        <v/>
      </c>
      <c r="T395" s="42" t="str">
        <v/>
      </c>
      <c r="U395" s="42" t="str">
        <v/>
      </c>
      <c r="X395" s="46"/>
      <c r="Y395" s="46"/>
      <c r="Z395" s="46"/>
      <c r="AA395" s="42" t="s">
        <v>503</v>
      </c>
    </row>
    <row r="396" spans="4:49" s="42" customFormat="1" x14ac:dyDescent="0.2">
      <c r="D396" s="42">
        <f t="shared" si="26"/>
        <v>33</v>
      </c>
      <c r="E396" s="42" t="str">
        <f t="shared" si="27"/>
        <v>A33</v>
      </c>
      <c r="G396" s="42" t="str">
        <f t="array" ref="G396:U396" ca="1">IF(TRANSPOSE('A33'!H$235:H$249)="","",TRANSPOSE('A33'!H$235:H$249))</f>
        <v/>
      </c>
      <c r="H396" s="42" t="str">
        <v/>
      </c>
      <c r="I396" s="42" t="str">
        <v/>
      </c>
      <c r="J396" s="42" t="str">
        <v/>
      </c>
      <c r="K396" s="42" t="str">
        <f ca="1"/>
        <v/>
      </c>
      <c r="L396" s="42" t="str">
        <v/>
      </c>
      <c r="M396" s="42" t="str">
        <v/>
      </c>
      <c r="N396" s="42" t="str">
        <v/>
      </c>
      <c r="O396" s="42" t="str">
        <v/>
      </c>
      <c r="P396" s="42" t="str">
        <v/>
      </c>
      <c r="Q396" s="42" t="str">
        <v/>
      </c>
      <c r="R396" s="42" t="str">
        <v/>
      </c>
      <c r="S396" s="42" t="str">
        <v/>
      </c>
      <c r="T396" s="42" t="str">
        <v/>
      </c>
      <c r="U396" s="42" t="str">
        <v/>
      </c>
      <c r="X396" s="46"/>
      <c r="Y396" s="46"/>
      <c r="Z396" s="46"/>
      <c r="AA396" s="42" t="s">
        <v>503</v>
      </c>
    </row>
    <row r="397" spans="4:49" s="42" customFormat="1" x14ac:dyDescent="0.2">
      <c r="D397" s="42">
        <f t="shared" si="26"/>
        <v>33</v>
      </c>
      <c r="E397" s="42" t="str">
        <f t="shared" si="27"/>
        <v>A33</v>
      </c>
      <c r="G397" s="42" t="str">
        <f t="array" ref="G397:U397" ca="1">IF(TRANSPOSE('A33'!K$235:K$249)="","",TRANSPOSE('A33'!K$235:K$249))</f>
        <v/>
      </c>
      <c r="H397" s="42" t="str">
        <v/>
      </c>
      <c r="I397" s="42" t="str">
        <v/>
      </c>
      <c r="J397" s="42" t="str">
        <v/>
      </c>
      <c r="K397" s="42" t="str">
        <f ca="1"/>
        <v/>
      </c>
      <c r="L397" s="42" t="str">
        <v/>
      </c>
      <c r="M397" s="42" t="str">
        <v/>
      </c>
      <c r="N397" s="42" t="str">
        <v/>
      </c>
      <c r="O397" s="42" t="str">
        <v/>
      </c>
      <c r="P397" s="42" t="str">
        <v/>
      </c>
      <c r="Q397" s="42" t="str">
        <v/>
      </c>
      <c r="R397" s="42" t="str">
        <v/>
      </c>
      <c r="S397" s="42" t="str">
        <v/>
      </c>
      <c r="T397" s="42" t="str">
        <v/>
      </c>
      <c r="U397" s="42" t="str">
        <v/>
      </c>
      <c r="X397" s="46"/>
      <c r="Y397" s="46"/>
      <c r="Z397" s="46"/>
      <c r="AA397" s="42" t="s">
        <v>503</v>
      </c>
    </row>
    <row r="398" spans="4:49" s="42" customFormat="1" x14ac:dyDescent="0.2">
      <c r="D398" s="42">
        <f t="shared" si="26"/>
        <v>34</v>
      </c>
      <c r="E398" s="42" t="str">
        <f t="shared" si="27"/>
        <v>A34</v>
      </c>
      <c r="G398" s="42" t="str">
        <f t="array" ref="G398:U398" ca="1">IF(TRANSPOSE('A34'!E$172:E$186)="","",TRANSPOSE('A34'!E$172:E$186))</f>
        <v/>
      </c>
      <c r="H398" s="42" t="str">
        <v/>
      </c>
      <c r="I398" s="42" t="str">
        <v/>
      </c>
      <c r="J398" s="42" t="str">
        <v/>
      </c>
      <c r="K398" s="42" t="str">
        <f ca="1"/>
        <v/>
      </c>
      <c r="L398" s="42" t="str">
        <v/>
      </c>
      <c r="M398" s="42" t="str">
        <v/>
      </c>
      <c r="N398" s="42" t="str">
        <v/>
      </c>
      <c r="O398" s="42" t="str">
        <v/>
      </c>
      <c r="P398" s="42" t="str">
        <v/>
      </c>
      <c r="Q398" s="42" t="str">
        <v/>
      </c>
      <c r="R398" s="42" t="str">
        <v/>
      </c>
      <c r="S398" s="42" t="str">
        <v/>
      </c>
      <c r="T398" s="42" t="str">
        <v/>
      </c>
      <c r="U398" s="42" t="str">
        <v/>
      </c>
      <c r="V398" s="42" t="str">
        <f ca="1">IFERROR('A34'!$R$43,"")</f>
        <v/>
      </c>
      <c r="W398" s="42" t="str">
        <f ca="1">IFERROR('A34'!$R$254,"")</f>
        <v/>
      </c>
      <c r="X398" s="46" t="str">
        <f>IF('A34'!$H$73="","",'A34'!$H$73)</f>
        <v/>
      </c>
      <c r="Y398" s="46" t="str">
        <f>IF('A34'!$H$76="","",'A34'!$H$76)</f>
        <v/>
      </c>
      <c r="Z398" s="42" t="str">
        <f>IF('A34'!$B$9="","",'A34'!$B$9)</f>
        <v/>
      </c>
      <c r="AA398" s="42" t="s">
        <v>504</v>
      </c>
      <c r="AB398" s="42" t="str">
        <f t="array" ref="AB398:AW398">IF(TRANSPOSE('A34'!$K$80:$M$101)="","",TRANSPOSE('A34'!$K$80:$M$101))</f>
        <v/>
      </c>
      <c r="AC398" s="42" t="str">
        <v/>
      </c>
      <c r="AD398" s="42" t="str">
        <v/>
      </c>
      <c r="AE398" s="42" t="str">
        <v/>
      </c>
      <c r="AF398" s="42" t="str">
        <v/>
      </c>
      <c r="AG398" s="42" t="str">
        <v/>
      </c>
      <c r="AH398" s="42" t="str">
        <v/>
      </c>
      <c r="AI398" s="42" t="str">
        <v/>
      </c>
      <c r="AJ398" s="42" t="str">
        <v/>
      </c>
      <c r="AK398" s="42" t="str">
        <v/>
      </c>
      <c r="AL398" s="42" t="str">
        <v/>
      </c>
      <c r="AM398" s="42" t="str">
        <v/>
      </c>
      <c r="AN398" s="42" t="str">
        <v/>
      </c>
      <c r="AO398" s="42" t="str">
        <v/>
      </c>
      <c r="AP398" s="42" t="str">
        <v/>
      </c>
      <c r="AQ398" s="42" t="str">
        <v/>
      </c>
      <c r="AR398" s="42" t="str">
        <v/>
      </c>
      <c r="AS398" s="42" t="str">
        <v/>
      </c>
      <c r="AT398" s="42" t="str">
        <v/>
      </c>
      <c r="AU398" s="42" t="str">
        <v/>
      </c>
      <c r="AV398" s="42" t="str">
        <v/>
      </c>
      <c r="AW398" s="42" t="str">
        <v/>
      </c>
    </row>
    <row r="399" spans="4:49" s="42" customFormat="1" x14ac:dyDescent="0.2">
      <c r="D399" s="42">
        <f t="shared" si="26"/>
        <v>34</v>
      </c>
      <c r="E399" s="42" t="str">
        <f t="shared" si="27"/>
        <v>A34</v>
      </c>
      <c r="G399" s="42" t="str">
        <f t="array" ref="G399:U399" ca="1">IF(TRANSPOSE('A34'!H$172:H$186)="","",TRANSPOSE('A34'!H$172:H$186))</f>
        <v/>
      </c>
      <c r="H399" s="42" t="str">
        <v/>
      </c>
      <c r="I399" s="42" t="str">
        <v/>
      </c>
      <c r="J399" s="42" t="str">
        <v/>
      </c>
      <c r="K399" s="42" t="str">
        <f ca="1"/>
        <v/>
      </c>
      <c r="L399" s="42" t="str">
        <v/>
      </c>
      <c r="M399" s="42" t="str">
        <v/>
      </c>
      <c r="N399" s="42" t="str">
        <v/>
      </c>
      <c r="O399" s="42" t="str">
        <v/>
      </c>
      <c r="P399" s="42" t="str">
        <v/>
      </c>
      <c r="Q399" s="42" t="str">
        <v/>
      </c>
      <c r="R399" s="42" t="str">
        <v/>
      </c>
      <c r="S399" s="42" t="str">
        <v/>
      </c>
      <c r="T399" s="42" t="str">
        <v/>
      </c>
      <c r="U399" s="42" t="str">
        <v/>
      </c>
      <c r="X399" s="46"/>
      <c r="Y399" s="46"/>
      <c r="Z399" s="46"/>
      <c r="AA399" s="42" t="s">
        <v>504</v>
      </c>
    </row>
    <row r="400" spans="4:49" s="42" customFormat="1" x14ac:dyDescent="0.2">
      <c r="D400" s="42">
        <f t="shared" si="26"/>
        <v>34</v>
      </c>
      <c r="E400" s="42" t="str">
        <f t="shared" si="27"/>
        <v>A34</v>
      </c>
      <c r="G400" s="42" t="str">
        <f t="array" ref="G400:U400" ca="1">IF(TRANSPOSE('A34'!K$172:K$186)="","",TRANSPOSE('A34'!K$172:K$186))</f>
        <v/>
      </c>
      <c r="H400" s="42" t="str">
        <v/>
      </c>
      <c r="I400" s="42" t="str">
        <v/>
      </c>
      <c r="J400" s="42" t="str">
        <v/>
      </c>
      <c r="K400" s="42" t="str">
        <f ca="1"/>
        <v/>
      </c>
      <c r="L400" s="42" t="str">
        <v/>
      </c>
      <c r="M400" s="42" t="str">
        <v/>
      </c>
      <c r="N400" s="42" t="str">
        <v/>
      </c>
      <c r="O400" s="42" t="str">
        <v/>
      </c>
      <c r="P400" s="42" t="str">
        <v/>
      </c>
      <c r="Q400" s="42" t="str">
        <v/>
      </c>
      <c r="R400" s="42" t="str">
        <v/>
      </c>
      <c r="S400" s="42" t="str">
        <v/>
      </c>
      <c r="T400" s="42" t="str">
        <v/>
      </c>
      <c r="U400" s="42" t="str">
        <v/>
      </c>
      <c r="X400" s="46"/>
      <c r="Y400" s="46"/>
      <c r="Z400" s="46"/>
      <c r="AA400" s="42" t="s">
        <v>504</v>
      </c>
    </row>
    <row r="401" spans="4:49" s="42" customFormat="1" x14ac:dyDescent="0.2">
      <c r="D401" s="42">
        <f t="shared" si="26"/>
        <v>34</v>
      </c>
      <c r="E401" s="42" t="str">
        <f t="shared" si="27"/>
        <v>A34</v>
      </c>
      <c r="G401" s="42" t="str">
        <f t="array" ref="G401:U401" ca="1">IF(TRANSPOSE('A34'!E$193:E$207)="","",TRANSPOSE('A34'!E$193:E$207))</f>
        <v/>
      </c>
      <c r="H401" s="42" t="str">
        <v/>
      </c>
      <c r="I401" s="42" t="str">
        <v/>
      </c>
      <c r="J401" s="42" t="str">
        <v/>
      </c>
      <c r="K401" s="42" t="str">
        <f ca="1"/>
        <v/>
      </c>
      <c r="L401" s="42" t="str">
        <v/>
      </c>
      <c r="M401" s="42" t="str">
        <v/>
      </c>
      <c r="N401" s="42" t="str">
        <v/>
      </c>
      <c r="O401" s="42" t="str">
        <v/>
      </c>
      <c r="P401" s="42" t="str">
        <v/>
      </c>
      <c r="Q401" s="42" t="str">
        <v/>
      </c>
      <c r="R401" s="42" t="str">
        <v/>
      </c>
      <c r="S401" s="42" t="str">
        <v/>
      </c>
      <c r="T401" s="42" t="str">
        <v/>
      </c>
      <c r="U401" s="42" t="str">
        <v/>
      </c>
      <c r="X401" s="46"/>
      <c r="Y401" s="46"/>
      <c r="Z401" s="46"/>
      <c r="AA401" s="42" t="s">
        <v>504</v>
      </c>
    </row>
    <row r="402" spans="4:49" s="42" customFormat="1" x14ac:dyDescent="0.2">
      <c r="D402" s="42">
        <f t="shared" si="26"/>
        <v>34</v>
      </c>
      <c r="E402" s="42" t="str">
        <f t="shared" si="27"/>
        <v>A34</v>
      </c>
      <c r="G402" s="42" t="str">
        <f t="array" ref="G402:U402" ca="1">IF(TRANSPOSE('A34'!H$193:H$207)="","",TRANSPOSE('A34'!H$193:H$207))</f>
        <v/>
      </c>
      <c r="H402" s="42" t="str">
        <v/>
      </c>
      <c r="I402" s="42" t="str">
        <v/>
      </c>
      <c r="J402" s="42" t="str">
        <v/>
      </c>
      <c r="K402" s="42" t="str">
        <f ca="1"/>
        <v/>
      </c>
      <c r="L402" s="42" t="str">
        <v/>
      </c>
      <c r="M402" s="42" t="str">
        <v/>
      </c>
      <c r="N402" s="42" t="str">
        <v/>
      </c>
      <c r="O402" s="42" t="str">
        <v/>
      </c>
      <c r="P402" s="42" t="str">
        <v/>
      </c>
      <c r="Q402" s="42" t="str">
        <v/>
      </c>
      <c r="R402" s="42" t="str">
        <v/>
      </c>
      <c r="S402" s="42" t="str">
        <v/>
      </c>
      <c r="T402" s="42" t="str">
        <v/>
      </c>
      <c r="U402" s="42" t="str">
        <v/>
      </c>
      <c r="X402" s="46"/>
      <c r="Y402" s="46"/>
      <c r="Z402" s="46"/>
      <c r="AA402" s="42" t="s">
        <v>504</v>
      </c>
    </row>
    <row r="403" spans="4:49" s="42" customFormat="1" x14ac:dyDescent="0.2">
      <c r="D403" s="42">
        <f t="shared" si="26"/>
        <v>34</v>
      </c>
      <c r="E403" s="42" t="str">
        <f t="shared" si="27"/>
        <v>A34</v>
      </c>
      <c r="G403" s="42" t="str">
        <f t="array" ref="G403:U403" ca="1">IF(TRANSPOSE('A34'!K$193:K$207)="","",TRANSPOSE('A34'!K$193:K$207))</f>
        <v/>
      </c>
      <c r="H403" s="42" t="str">
        <v/>
      </c>
      <c r="I403" s="42" t="str">
        <v/>
      </c>
      <c r="J403" s="42" t="str">
        <v/>
      </c>
      <c r="K403" s="42" t="str">
        <f ca="1"/>
        <v/>
      </c>
      <c r="L403" s="42" t="str">
        <v/>
      </c>
      <c r="M403" s="42" t="str">
        <v/>
      </c>
      <c r="N403" s="42" t="str">
        <v/>
      </c>
      <c r="O403" s="42" t="str">
        <v/>
      </c>
      <c r="P403" s="42" t="str">
        <v/>
      </c>
      <c r="Q403" s="42" t="str">
        <v/>
      </c>
      <c r="R403" s="42" t="str">
        <v/>
      </c>
      <c r="S403" s="42" t="str">
        <v/>
      </c>
      <c r="T403" s="42" t="str">
        <v/>
      </c>
      <c r="U403" s="42" t="str">
        <v/>
      </c>
      <c r="X403" s="46"/>
      <c r="Y403" s="46"/>
      <c r="Z403" s="46"/>
      <c r="AA403" s="42" t="s">
        <v>504</v>
      </c>
    </row>
    <row r="404" spans="4:49" s="42" customFormat="1" x14ac:dyDescent="0.2">
      <c r="D404" s="42">
        <f t="shared" si="26"/>
        <v>34</v>
      </c>
      <c r="E404" s="42" t="str">
        <f t="shared" si="27"/>
        <v>A34</v>
      </c>
      <c r="G404" s="42" t="str">
        <f t="array" ref="G404:U404" ca="1">IF(TRANSPOSE('A34'!E$214:E$228)="","",TRANSPOSE('A34'!E$214:E$228))</f>
        <v/>
      </c>
      <c r="H404" s="42" t="str">
        <v/>
      </c>
      <c r="I404" s="42" t="str">
        <v/>
      </c>
      <c r="J404" s="42" t="str">
        <v/>
      </c>
      <c r="K404" s="42" t="str">
        <f ca="1"/>
        <v/>
      </c>
      <c r="L404" s="42" t="str">
        <v/>
      </c>
      <c r="M404" s="42" t="str">
        <v/>
      </c>
      <c r="N404" s="42" t="str">
        <v/>
      </c>
      <c r="O404" s="42" t="str">
        <v/>
      </c>
      <c r="P404" s="42" t="str">
        <v/>
      </c>
      <c r="Q404" s="42" t="str">
        <v/>
      </c>
      <c r="R404" s="42" t="str">
        <v/>
      </c>
      <c r="S404" s="42" t="str">
        <v/>
      </c>
      <c r="T404" s="42" t="str">
        <v/>
      </c>
      <c r="U404" s="42" t="str">
        <v/>
      </c>
      <c r="X404" s="46"/>
      <c r="Y404" s="46"/>
      <c r="Z404" s="46"/>
      <c r="AA404" s="42" t="s">
        <v>504</v>
      </c>
    </row>
    <row r="405" spans="4:49" s="42" customFormat="1" x14ac:dyDescent="0.2">
      <c r="D405" s="42">
        <f t="shared" si="26"/>
        <v>34</v>
      </c>
      <c r="E405" s="42" t="str">
        <f t="shared" si="27"/>
        <v>A34</v>
      </c>
      <c r="G405" s="42" t="str">
        <f t="array" ref="G405:U405" ca="1">IF(TRANSPOSE('A34'!H$214:H$228)="","",TRANSPOSE('A34'!H$214:H$228))</f>
        <v/>
      </c>
      <c r="H405" s="42" t="str">
        <v/>
      </c>
      <c r="I405" s="42" t="str">
        <v/>
      </c>
      <c r="J405" s="42" t="str">
        <v/>
      </c>
      <c r="K405" s="42" t="str">
        <f ca="1"/>
        <v/>
      </c>
      <c r="L405" s="42" t="str">
        <v/>
      </c>
      <c r="M405" s="42" t="str">
        <v/>
      </c>
      <c r="N405" s="42" t="str">
        <v/>
      </c>
      <c r="O405" s="42" t="str">
        <v/>
      </c>
      <c r="P405" s="42" t="str">
        <v/>
      </c>
      <c r="Q405" s="42" t="str">
        <v/>
      </c>
      <c r="R405" s="42" t="str">
        <v/>
      </c>
      <c r="S405" s="42" t="str">
        <v/>
      </c>
      <c r="T405" s="42" t="str">
        <v/>
      </c>
      <c r="U405" s="42" t="str">
        <v/>
      </c>
      <c r="X405" s="46"/>
      <c r="Y405" s="46"/>
      <c r="Z405" s="46"/>
      <c r="AA405" s="42" t="s">
        <v>504</v>
      </c>
    </row>
    <row r="406" spans="4:49" s="42" customFormat="1" x14ac:dyDescent="0.2">
      <c r="D406" s="42">
        <f t="shared" si="26"/>
        <v>34</v>
      </c>
      <c r="E406" s="42" t="str">
        <f t="shared" si="27"/>
        <v>A34</v>
      </c>
      <c r="G406" s="42" t="str">
        <f t="array" ref="G406:U406" ca="1">IF(TRANSPOSE('A34'!K$214:K$228)="","",TRANSPOSE('A34'!K$214:K$228))</f>
        <v/>
      </c>
      <c r="H406" s="42" t="str">
        <v/>
      </c>
      <c r="I406" s="42" t="str">
        <v/>
      </c>
      <c r="J406" s="42" t="str">
        <v/>
      </c>
      <c r="K406" s="42" t="str">
        <f ca="1"/>
        <v/>
      </c>
      <c r="L406" s="42" t="str">
        <v/>
      </c>
      <c r="M406" s="42" t="str">
        <v/>
      </c>
      <c r="N406" s="42" t="str">
        <v/>
      </c>
      <c r="O406" s="42" t="str">
        <v/>
      </c>
      <c r="P406" s="42" t="str">
        <v/>
      </c>
      <c r="Q406" s="42" t="str">
        <v/>
      </c>
      <c r="R406" s="42" t="str">
        <v/>
      </c>
      <c r="S406" s="42" t="str">
        <v/>
      </c>
      <c r="T406" s="42" t="str">
        <v/>
      </c>
      <c r="U406" s="42" t="str">
        <v/>
      </c>
      <c r="X406" s="46"/>
      <c r="Y406" s="46"/>
      <c r="Z406" s="46"/>
      <c r="AA406" s="42" t="s">
        <v>504</v>
      </c>
    </row>
    <row r="407" spans="4:49" s="42" customFormat="1" x14ac:dyDescent="0.2">
      <c r="D407" s="42">
        <f t="shared" si="26"/>
        <v>34</v>
      </c>
      <c r="E407" s="42" t="str">
        <f t="shared" si="27"/>
        <v>A34</v>
      </c>
      <c r="G407" s="42" t="str">
        <f t="array" ref="G407:U407" ca="1">IF(TRANSPOSE('A34'!E$235:E$249)="","",TRANSPOSE('A34'!E$235:E$249))</f>
        <v/>
      </c>
      <c r="H407" s="42" t="str">
        <v/>
      </c>
      <c r="I407" s="42" t="str">
        <v/>
      </c>
      <c r="J407" s="42" t="str">
        <v/>
      </c>
      <c r="K407" s="42" t="str">
        <f ca="1"/>
        <v/>
      </c>
      <c r="L407" s="42" t="str">
        <v/>
      </c>
      <c r="M407" s="42" t="str">
        <v/>
      </c>
      <c r="N407" s="42" t="str">
        <v/>
      </c>
      <c r="O407" s="42" t="str">
        <v/>
      </c>
      <c r="P407" s="42" t="str">
        <v/>
      </c>
      <c r="Q407" s="42" t="str">
        <v/>
      </c>
      <c r="R407" s="42" t="str">
        <v/>
      </c>
      <c r="S407" s="42" t="str">
        <v/>
      </c>
      <c r="T407" s="42" t="str">
        <v/>
      </c>
      <c r="U407" s="42" t="str">
        <v/>
      </c>
      <c r="X407" s="46"/>
      <c r="Y407" s="46"/>
      <c r="Z407" s="46"/>
      <c r="AA407" s="42" t="s">
        <v>504</v>
      </c>
    </row>
    <row r="408" spans="4:49" s="42" customFormat="1" x14ac:dyDescent="0.2">
      <c r="D408" s="42">
        <f t="shared" si="26"/>
        <v>34</v>
      </c>
      <c r="E408" s="42" t="str">
        <f t="shared" si="27"/>
        <v>A34</v>
      </c>
      <c r="G408" s="42" t="str">
        <f t="array" ref="G408:U408" ca="1">IF(TRANSPOSE('A34'!H$235:H$249)="","",TRANSPOSE('A34'!H$235:H$249))</f>
        <v/>
      </c>
      <c r="H408" s="42" t="str">
        <v/>
      </c>
      <c r="I408" s="42" t="str">
        <v/>
      </c>
      <c r="J408" s="42" t="str">
        <v/>
      </c>
      <c r="K408" s="42" t="str">
        <f ca="1"/>
        <v/>
      </c>
      <c r="L408" s="42" t="str">
        <v/>
      </c>
      <c r="M408" s="42" t="str">
        <v/>
      </c>
      <c r="N408" s="42" t="str">
        <v/>
      </c>
      <c r="O408" s="42" t="str">
        <v/>
      </c>
      <c r="P408" s="42" t="str">
        <v/>
      </c>
      <c r="Q408" s="42" t="str">
        <v/>
      </c>
      <c r="R408" s="42" t="str">
        <v/>
      </c>
      <c r="S408" s="42" t="str">
        <v/>
      </c>
      <c r="T408" s="42" t="str">
        <v/>
      </c>
      <c r="U408" s="42" t="str">
        <v/>
      </c>
      <c r="X408" s="46"/>
      <c r="Y408" s="46"/>
      <c r="Z408" s="46"/>
      <c r="AA408" s="42" t="s">
        <v>504</v>
      </c>
    </row>
    <row r="409" spans="4:49" s="42" customFormat="1" x14ac:dyDescent="0.2">
      <c r="D409" s="42">
        <f t="shared" si="26"/>
        <v>34</v>
      </c>
      <c r="E409" s="42" t="str">
        <f t="shared" si="27"/>
        <v>A34</v>
      </c>
      <c r="G409" s="42" t="str">
        <f t="array" ref="G409:U409" ca="1">IF(TRANSPOSE('A34'!K$235:K$249)="","",TRANSPOSE('A34'!K$235:K$249))</f>
        <v/>
      </c>
      <c r="H409" s="42" t="str">
        <v/>
      </c>
      <c r="I409" s="42" t="str">
        <v/>
      </c>
      <c r="J409" s="42" t="str">
        <v/>
      </c>
      <c r="K409" s="42" t="str">
        <f ca="1"/>
        <v/>
      </c>
      <c r="L409" s="42" t="str">
        <v/>
      </c>
      <c r="M409" s="42" t="str">
        <v/>
      </c>
      <c r="N409" s="42" t="str">
        <v/>
      </c>
      <c r="O409" s="42" t="str">
        <v/>
      </c>
      <c r="P409" s="42" t="str">
        <v/>
      </c>
      <c r="Q409" s="42" t="str">
        <v/>
      </c>
      <c r="R409" s="42" t="str">
        <v/>
      </c>
      <c r="S409" s="42" t="str">
        <v/>
      </c>
      <c r="T409" s="42" t="str">
        <v/>
      </c>
      <c r="U409" s="42" t="str">
        <v/>
      </c>
      <c r="X409" s="46"/>
      <c r="Y409" s="46"/>
      <c r="Z409" s="46"/>
      <c r="AA409" s="42" t="s">
        <v>504</v>
      </c>
    </row>
    <row r="410" spans="4:49" s="42" customFormat="1" x14ac:dyDescent="0.2">
      <c r="D410" s="42">
        <f t="shared" si="26"/>
        <v>35</v>
      </c>
      <c r="E410" s="42" t="str">
        <f t="shared" si="27"/>
        <v>A35</v>
      </c>
      <c r="G410" s="42" t="str">
        <f t="array" ref="G410:U410" ca="1">IF(TRANSPOSE('A35'!E$172:E$186)="","",TRANSPOSE('A35'!E$172:E$186))</f>
        <v/>
      </c>
      <c r="H410" s="42" t="str">
        <v/>
      </c>
      <c r="I410" s="42" t="str">
        <v/>
      </c>
      <c r="J410" s="42" t="str">
        <v/>
      </c>
      <c r="K410" s="42" t="str">
        <f ca="1"/>
        <v/>
      </c>
      <c r="L410" s="42" t="str">
        <v/>
      </c>
      <c r="M410" s="42" t="str">
        <v/>
      </c>
      <c r="N410" s="42" t="str">
        <v/>
      </c>
      <c r="O410" s="42" t="str">
        <v/>
      </c>
      <c r="P410" s="42" t="str">
        <v/>
      </c>
      <c r="Q410" s="42" t="str">
        <v/>
      </c>
      <c r="R410" s="42" t="str">
        <v/>
      </c>
      <c r="S410" s="42" t="str">
        <v/>
      </c>
      <c r="T410" s="42" t="str">
        <v/>
      </c>
      <c r="U410" s="42" t="str">
        <v/>
      </c>
      <c r="V410" s="42" t="str">
        <f ca="1">IFERROR('A35'!$R$43,"")</f>
        <v/>
      </c>
      <c r="W410" s="42" t="str">
        <f ca="1">IFERROR('A35'!$R$254,"")</f>
        <v/>
      </c>
      <c r="X410" s="46" t="str">
        <f>IF('A35'!$H$73="","",'A35'!$H$73)</f>
        <v/>
      </c>
      <c r="Y410" s="46" t="str">
        <f>IF('A35'!$H$76="","",'A35'!$H$76)</f>
        <v/>
      </c>
      <c r="Z410" s="42" t="str">
        <f>IF('A35'!$B$9="","",'A35'!$B$9)</f>
        <v/>
      </c>
      <c r="AA410" s="42" t="s">
        <v>505</v>
      </c>
      <c r="AB410" s="42" t="str">
        <f t="array" ref="AB410:AW410">IF(TRANSPOSE('A35'!$K$80:$M$101)="","",TRANSPOSE('A35'!$K$80:$M$101))</f>
        <v/>
      </c>
      <c r="AC410" s="42" t="str">
        <v/>
      </c>
      <c r="AD410" s="42" t="str">
        <v/>
      </c>
      <c r="AE410" s="42" t="str">
        <v/>
      </c>
      <c r="AF410" s="42" t="str">
        <v/>
      </c>
      <c r="AG410" s="42" t="str">
        <v/>
      </c>
      <c r="AH410" s="42" t="str">
        <v/>
      </c>
      <c r="AI410" s="42" t="str">
        <v/>
      </c>
      <c r="AJ410" s="42" t="str">
        <v/>
      </c>
      <c r="AK410" s="42" t="str">
        <v/>
      </c>
      <c r="AL410" s="42" t="str">
        <v/>
      </c>
      <c r="AM410" s="42" t="str">
        <v/>
      </c>
      <c r="AN410" s="42" t="str">
        <v/>
      </c>
      <c r="AO410" s="42" t="str">
        <v/>
      </c>
      <c r="AP410" s="42" t="str">
        <v/>
      </c>
      <c r="AQ410" s="42" t="str">
        <v/>
      </c>
      <c r="AR410" s="42" t="str">
        <v/>
      </c>
      <c r="AS410" s="42" t="str">
        <v/>
      </c>
      <c r="AT410" s="42" t="str">
        <v/>
      </c>
      <c r="AU410" s="42" t="str">
        <v/>
      </c>
      <c r="AV410" s="42" t="str">
        <v/>
      </c>
      <c r="AW410" s="42" t="str">
        <v/>
      </c>
    </row>
    <row r="411" spans="4:49" s="42" customFormat="1" x14ac:dyDescent="0.2">
      <c r="D411" s="42">
        <f t="shared" si="26"/>
        <v>35</v>
      </c>
      <c r="E411" s="42" t="str">
        <f t="shared" si="27"/>
        <v>A35</v>
      </c>
      <c r="G411" s="42" t="str">
        <f t="array" ref="G411:U411" ca="1">IF(TRANSPOSE('A35'!H$172:H$186)="","",TRANSPOSE('A35'!H$172:H$186))</f>
        <v/>
      </c>
      <c r="H411" s="42" t="str">
        <v/>
      </c>
      <c r="I411" s="42" t="str">
        <v/>
      </c>
      <c r="J411" s="42" t="str">
        <v/>
      </c>
      <c r="K411" s="42" t="str">
        <f ca="1"/>
        <v/>
      </c>
      <c r="L411" s="42" t="str">
        <v/>
      </c>
      <c r="M411" s="42" t="str">
        <v/>
      </c>
      <c r="N411" s="42" t="str">
        <v/>
      </c>
      <c r="O411" s="42" t="str">
        <v/>
      </c>
      <c r="P411" s="42" t="str">
        <v/>
      </c>
      <c r="Q411" s="42" t="str">
        <v/>
      </c>
      <c r="R411" s="42" t="str">
        <v/>
      </c>
      <c r="S411" s="42" t="str">
        <v/>
      </c>
      <c r="T411" s="42" t="str">
        <v/>
      </c>
      <c r="U411" s="42" t="str">
        <v/>
      </c>
      <c r="X411" s="46"/>
      <c r="Y411" s="46"/>
      <c r="Z411" s="46"/>
      <c r="AA411" s="42" t="s">
        <v>505</v>
      </c>
    </row>
    <row r="412" spans="4:49" s="42" customFormat="1" x14ac:dyDescent="0.2">
      <c r="D412" s="42">
        <f t="shared" si="26"/>
        <v>35</v>
      </c>
      <c r="E412" s="42" t="str">
        <f t="shared" si="27"/>
        <v>A35</v>
      </c>
      <c r="G412" s="42" t="str">
        <f t="array" ref="G412:U412" ca="1">IF(TRANSPOSE('A35'!K$172:K$186)="","",TRANSPOSE('A35'!K$172:K$186))</f>
        <v/>
      </c>
      <c r="H412" s="42" t="str">
        <v/>
      </c>
      <c r="I412" s="42" t="str">
        <v/>
      </c>
      <c r="J412" s="42" t="str">
        <v/>
      </c>
      <c r="K412" s="42" t="str">
        <f ca="1"/>
        <v/>
      </c>
      <c r="L412" s="42" t="str">
        <v/>
      </c>
      <c r="M412" s="42" t="str">
        <v/>
      </c>
      <c r="N412" s="42" t="str">
        <v/>
      </c>
      <c r="O412" s="42" t="str">
        <v/>
      </c>
      <c r="P412" s="42" t="str">
        <v/>
      </c>
      <c r="Q412" s="42" t="str">
        <v/>
      </c>
      <c r="R412" s="42" t="str">
        <v/>
      </c>
      <c r="S412" s="42" t="str">
        <v/>
      </c>
      <c r="T412" s="42" t="str">
        <v/>
      </c>
      <c r="U412" s="42" t="str">
        <v/>
      </c>
      <c r="X412" s="46"/>
      <c r="Y412" s="46"/>
      <c r="Z412" s="46"/>
      <c r="AA412" s="42" t="s">
        <v>505</v>
      </c>
    </row>
    <row r="413" spans="4:49" s="42" customFormat="1" x14ac:dyDescent="0.2">
      <c r="D413" s="42">
        <f t="shared" si="26"/>
        <v>35</v>
      </c>
      <c r="E413" s="42" t="str">
        <f t="shared" si="27"/>
        <v>A35</v>
      </c>
      <c r="G413" s="42" t="str">
        <f t="array" ref="G413:U413" ca="1">IF(TRANSPOSE('A35'!E$193:E$207)="","",TRANSPOSE('A35'!E$193:E$207))</f>
        <v/>
      </c>
      <c r="H413" s="42" t="str">
        <v/>
      </c>
      <c r="I413" s="42" t="str">
        <v/>
      </c>
      <c r="J413" s="42" t="str">
        <v/>
      </c>
      <c r="K413" s="42" t="str">
        <f ca="1"/>
        <v/>
      </c>
      <c r="L413" s="42" t="str">
        <v/>
      </c>
      <c r="M413" s="42" t="str">
        <v/>
      </c>
      <c r="N413" s="42" t="str">
        <v/>
      </c>
      <c r="O413" s="42" t="str">
        <v/>
      </c>
      <c r="P413" s="42" t="str">
        <v/>
      </c>
      <c r="Q413" s="42" t="str">
        <v/>
      </c>
      <c r="R413" s="42" t="str">
        <v/>
      </c>
      <c r="S413" s="42" t="str">
        <v/>
      </c>
      <c r="T413" s="42" t="str">
        <v/>
      </c>
      <c r="U413" s="42" t="str">
        <v/>
      </c>
      <c r="X413" s="46"/>
      <c r="Y413" s="46"/>
      <c r="Z413" s="46"/>
      <c r="AA413" s="42" t="s">
        <v>505</v>
      </c>
    </row>
    <row r="414" spans="4:49" s="42" customFormat="1" x14ac:dyDescent="0.2">
      <c r="D414" s="42">
        <f t="shared" si="26"/>
        <v>35</v>
      </c>
      <c r="E414" s="42" t="str">
        <f t="shared" si="27"/>
        <v>A35</v>
      </c>
      <c r="G414" s="42" t="str">
        <f t="array" ref="G414:U414" ca="1">IF(TRANSPOSE('A35'!H$193:H$207)="","",TRANSPOSE('A35'!H$193:H$207))</f>
        <v/>
      </c>
      <c r="H414" s="42" t="str">
        <v/>
      </c>
      <c r="I414" s="42" t="str">
        <v/>
      </c>
      <c r="J414" s="42" t="str">
        <v/>
      </c>
      <c r="K414" s="42" t="str">
        <f ca="1"/>
        <v/>
      </c>
      <c r="L414" s="42" t="str">
        <v/>
      </c>
      <c r="M414" s="42" t="str">
        <v/>
      </c>
      <c r="N414" s="42" t="str">
        <v/>
      </c>
      <c r="O414" s="42" t="str">
        <v/>
      </c>
      <c r="P414" s="42" t="str">
        <v/>
      </c>
      <c r="Q414" s="42" t="str">
        <v/>
      </c>
      <c r="R414" s="42" t="str">
        <v/>
      </c>
      <c r="S414" s="42" t="str">
        <v/>
      </c>
      <c r="T414" s="42" t="str">
        <v/>
      </c>
      <c r="U414" s="42" t="str">
        <v/>
      </c>
      <c r="X414" s="46"/>
      <c r="Y414" s="46"/>
      <c r="Z414" s="46"/>
      <c r="AA414" s="42" t="s">
        <v>505</v>
      </c>
    </row>
    <row r="415" spans="4:49" s="42" customFormat="1" x14ac:dyDescent="0.2">
      <c r="D415" s="42">
        <f t="shared" si="26"/>
        <v>35</v>
      </c>
      <c r="E415" s="42" t="str">
        <f t="shared" si="27"/>
        <v>A35</v>
      </c>
      <c r="G415" s="42" t="str">
        <f t="array" ref="G415:U415" ca="1">IF(TRANSPOSE('A35'!K$193:K$207)="","",TRANSPOSE('A35'!K$193:K$207))</f>
        <v/>
      </c>
      <c r="H415" s="42" t="str">
        <v/>
      </c>
      <c r="I415" s="42" t="str">
        <v/>
      </c>
      <c r="J415" s="42" t="str">
        <v/>
      </c>
      <c r="K415" s="42" t="str">
        <f ca="1"/>
        <v/>
      </c>
      <c r="L415" s="42" t="str">
        <v/>
      </c>
      <c r="M415" s="42" t="str">
        <v/>
      </c>
      <c r="N415" s="42" t="str">
        <v/>
      </c>
      <c r="O415" s="42" t="str">
        <v/>
      </c>
      <c r="P415" s="42" t="str">
        <v/>
      </c>
      <c r="Q415" s="42" t="str">
        <v/>
      </c>
      <c r="R415" s="42" t="str">
        <v/>
      </c>
      <c r="S415" s="42" t="str">
        <v/>
      </c>
      <c r="T415" s="42" t="str">
        <v/>
      </c>
      <c r="U415" s="42" t="str">
        <v/>
      </c>
      <c r="X415" s="46"/>
      <c r="Y415" s="46"/>
      <c r="Z415" s="46"/>
      <c r="AA415" s="42" t="s">
        <v>505</v>
      </c>
    </row>
    <row r="416" spans="4:49" s="42" customFormat="1" x14ac:dyDescent="0.2">
      <c r="D416" s="42">
        <f t="shared" si="26"/>
        <v>35</v>
      </c>
      <c r="E416" s="42" t="str">
        <f t="shared" si="27"/>
        <v>A35</v>
      </c>
      <c r="G416" s="42" t="str">
        <f t="array" ref="G416:U416" ca="1">IF(TRANSPOSE('A35'!E$214:E$228)="","",TRANSPOSE('A35'!E$214:E$228))</f>
        <v/>
      </c>
      <c r="H416" s="42" t="str">
        <v/>
      </c>
      <c r="I416" s="42" t="str">
        <v/>
      </c>
      <c r="J416" s="42" t="str">
        <v/>
      </c>
      <c r="K416" s="42" t="str">
        <f ca="1"/>
        <v/>
      </c>
      <c r="L416" s="42" t="str">
        <v/>
      </c>
      <c r="M416" s="42" t="str">
        <v/>
      </c>
      <c r="N416" s="42" t="str">
        <v/>
      </c>
      <c r="O416" s="42" t="str">
        <v/>
      </c>
      <c r="P416" s="42" t="str">
        <v/>
      </c>
      <c r="Q416" s="42" t="str">
        <v/>
      </c>
      <c r="R416" s="42" t="str">
        <v/>
      </c>
      <c r="S416" s="42" t="str">
        <v/>
      </c>
      <c r="T416" s="42" t="str">
        <v/>
      </c>
      <c r="U416" s="42" t="str">
        <v/>
      </c>
      <c r="X416" s="46"/>
      <c r="Y416" s="46"/>
      <c r="Z416" s="46"/>
      <c r="AA416" s="42" t="s">
        <v>505</v>
      </c>
    </row>
    <row r="417" spans="4:49" s="42" customFormat="1" x14ac:dyDescent="0.2">
      <c r="D417" s="42">
        <f t="shared" si="26"/>
        <v>35</v>
      </c>
      <c r="E417" s="42" t="str">
        <f t="shared" si="27"/>
        <v>A35</v>
      </c>
      <c r="G417" s="42" t="str">
        <f t="array" ref="G417:U417" ca="1">IF(TRANSPOSE('A35'!H$214:H$228)="","",TRANSPOSE('A35'!H$214:H$228))</f>
        <v/>
      </c>
      <c r="H417" s="42" t="str">
        <v/>
      </c>
      <c r="I417" s="42" t="str">
        <v/>
      </c>
      <c r="J417" s="42" t="str">
        <v/>
      </c>
      <c r="K417" s="42" t="str">
        <f ca="1"/>
        <v/>
      </c>
      <c r="L417" s="42" t="str">
        <v/>
      </c>
      <c r="M417" s="42" t="str">
        <v/>
      </c>
      <c r="N417" s="42" t="str">
        <v/>
      </c>
      <c r="O417" s="42" t="str">
        <v/>
      </c>
      <c r="P417" s="42" t="str">
        <v/>
      </c>
      <c r="Q417" s="42" t="str">
        <v/>
      </c>
      <c r="R417" s="42" t="str">
        <v/>
      </c>
      <c r="S417" s="42" t="str">
        <v/>
      </c>
      <c r="T417" s="42" t="str">
        <v/>
      </c>
      <c r="U417" s="42" t="str">
        <v/>
      </c>
      <c r="X417" s="46"/>
      <c r="Y417" s="46"/>
      <c r="Z417" s="46"/>
      <c r="AA417" s="42" t="s">
        <v>505</v>
      </c>
    </row>
    <row r="418" spans="4:49" s="42" customFormat="1" x14ac:dyDescent="0.2">
      <c r="D418" s="42">
        <f t="shared" si="26"/>
        <v>35</v>
      </c>
      <c r="E418" s="42" t="str">
        <f t="shared" si="27"/>
        <v>A35</v>
      </c>
      <c r="G418" s="42" t="str">
        <f t="array" ref="G418:U418" ca="1">IF(TRANSPOSE('A35'!K$214:K$228)="","",TRANSPOSE('A35'!K$214:K$228))</f>
        <v/>
      </c>
      <c r="H418" s="42" t="str">
        <v/>
      </c>
      <c r="I418" s="42" t="str">
        <v/>
      </c>
      <c r="J418" s="42" t="str">
        <v/>
      </c>
      <c r="K418" s="42" t="str">
        <f ca="1"/>
        <v/>
      </c>
      <c r="L418" s="42" t="str">
        <v/>
      </c>
      <c r="M418" s="42" t="str">
        <v/>
      </c>
      <c r="N418" s="42" t="str">
        <v/>
      </c>
      <c r="O418" s="42" t="str">
        <v/>
      </c>
      <c r="P418" s="42" t="str">
        <v/>
      </c>
      <c r="Q418" s="42" t="str">
        <v/>
      </c>
      <c r="R418" s="42" t="str">
        <v/>
      </c>
      <c r="S418" s="42" t="str">
        <v/>
      </c>
      <c r="T418" s="42" t="str">
        <v/>
      </c>
      <c r="U418" s="42" t="str">
        <v/>
      </c>
      <c r="X418" s="46"/>
      <c r="Y418" s="46"/>
      <c r="Z418" s="46"/>
      <c r="AA418" s="42" t="s">
        <v>505</v>
      </c>
    </row>
    <row r="419" spans="4:49" s="42" customFormat="1" x14ac:dyDescent="0.2">
      <c r="D419" s="42">
        <f t="shared" si="26"/>
        <v>35</v>
      </c>
      <c r="E419" s="42" t="str">
        <f t="shared" si="27"/>
        <v>A35</v>
      </c>
      <c r="G419" s="42" t="str">
        <f t="array" ref="G419:U419" ca="1">IF(TRANSPOSE('A35'!E$235:E$249)="","",TRANSPOSE('A35'!E$235:E$249))</f>
        <v/>
      </c>
      <c r="H419" s="42" t="str">
        <v/>
      </c>
      <c r="I419" s="42" t="str">
        <v/>
      </c>
      <c r="J419" s="42" t="str">
        <v/>
      </c>
      <c r="K419" s="42" t="str">
        <f ca="1"/>
        <v/>
      </c>
      <c r="L419" s="42" t="str">
        <v/>
      </c>
      <c r="M419" s="42" t="str">
        <v/>
      </c>
      <c r="N419" s="42" t="str">
        <v/>
      </c>
      <c r="O419" s="42" t="str">
        <v/>
      </c>
      <c r="P419" s="42" t="str">
        <v/>
      </c>
      <c r="Q419" s="42" t="str">
        <v/>
      </c>
      <c r="R419" s="42" t="str">
        <v/>
      </c>
      <c r="S419" s="42" t="str">
        <v/>
      </c>
      <c r="T419" s="42" t="str">
        <v/>
      </c>
      <c r="U419" s="42" t="str">
        <v/>
      </c>
      <c r="X419" s="46"/>
      <c r="Y419" s="46"/>
      <c r="Z419" s="46"/>
      <c r="AA419" s="42" t="s">
        <v>505</v>
      </c>
    </row>
    <row r="420" spans="4:49" s="42" customFormat="1" x14ac:dyDescent="0.2">
      <c r="D420" s="42">
        <f t="shared" ref="D420:D481" si="28">D408+1</f>
        <v>35</v>
      </c>
      <c r="E420" s="42" t="str">
        <f t="shared" si="27"/>
        <v>A35</v>
      </c>
      <c r="G420" s="42" t="str">
        <f t="array" ref="G420:U420" ca="1">IF(TRANSPOSE('A35'!H$235:H$249)="","",TRANSPOSE('A35'!H$235:H$249))</f>
        <v/>
      </c>
      <c r="H420" s="42" t="str">
        <v/>
      </c>
      <c r="I420" s="42" t="str">
        <v/>
      </c>
      <c r="J420" s="42" t="str">
        <v/>
      </c>
      <c r="K420" s="42" t="str">
        <f ca="1"/>
        <v/>
      </c>
      <c r="L420" s="42" t="str">
        <v/>
      </c>
      <c r="M420" s="42" t="str">
        <v/>
      </c>
      <c r="N420" s="42" t="str">
        <v/>
      </c>
      <c r="O420" s="42" t="str">
        <v/>
      </c>
      <c r="P420" s="42" t="str">
        <v/>
      </c>
      <c r="Q420" s="42" t="str">
        <v/>
      </c>
      <c r="R420" s="42" t="str">
        <v/>
      </c>
      <c r="S420" s="42" t="str">
        <v/>
      </c>
      <c r="T420" s="42" t="str">
        <v/>
      </c>
      <c r="U420" s="42" t="str">
        <v/>
      </c>
      <c r="X420" s="46"/>
      <c r="Y420" s="46"/>
      <c r="Z420" s="46"/>
      <c r="AA420" s="42" t="s">
        <v>505</v>
      </c>
    </row>
    <row r="421" spans="4:49" s="42" customFormat="1" x14ac:dyDescent="0.2">
      <c r="D421" s="42">
        <f t="shared" si="28"/>
        <v>35</v>
      </c>
      <c r="E421" s="42" t="str">
        <f t="shared" si="27"/>
        <v>A35</v>
      </c>
      <c r="G421" s="42" t="str">
        <f t="array" ref="G421:U421" ca="1">IF(TRANSPOSE('A35'!K$235:K$249)="","",TRANSPOSE('A35'!K$235:K$249))</f>
        <v/>
      </c>
      <c r="H421" s="42" t="str">
        <v/>
      </c>
      <c r="I421" s="42" t="str">
        <v/>
      </c>
      <c r="J421" s="42" t="str">
        <v/>
      </c>
      <c r="K421" s="42" t="str">
        <f ca="1"/>
        <v/>
      </c>
      <c r="L421" s="42" t="str">
        <v/>
      </c>
      <c r="M421" s="42" t="str">
        <v/>
      </c>
      <c r="N421" s="42" t="str">
        <v/>
      </c>
      <c r="O421" s="42" t="str">
        <v/>
      </c>
      <c r="P421" s="42" t="str">
        <v/>
      </c>
      <c r="Q421" s="42" t="str">
        <v/>
      </c>
      <c r="R421" s="42" t="str">
        <v/>
      </c>
      <c r="S421" s="42" t="str">
        <v/>
      </c>
      <c r="T421" s="42" t="str">
        <v/>
      </c>
      <c r="U421" s="42" t="str">
        <v/>
      </c>
      <c r="X421" s="46"/>
      <c r="Y421" s="46"/>
      <c r="Z421" s="46"/>
      <c r="AA421" s="42" t="s">
        <v>505</v>
      </c>
    </row>
    <row r="422" spans="4:49" s="42" customFormat="1" x14ac:dyDescent="0.2">
      <c r="D422" s="42">
        <f t="shared" si="28"/>
        <v>36</v>
      </c>
      <c r="E422" s="42" t="str">
        <f t="shared" si="27"/>
        <v>A36</v>
      </c>
      <c r="G422" s="42" t="str">
        <f t="array" ref="G422:U422" ca="1">IF(TRANSPOSE('A36'!E$172:E$186)="","",TRANSPOSE('A36'!E$172:E$186))</f>
        <v/>
      </c>
      <c r="H422" s="42" t="str">
        <v/>
      </c>
      <c r="I422" s="42" t="str">
        <v/>
      </c>
      <c r="J422" s="42" t="str">
        <v/>
      </c>
      <c r="K422" s="42" t="str">
        <f ca="1"/>
        <v/>
      </c>
      <c r="L422" s="42" t="str">
        <v/>
      </c>
      <c r="M422" s="42" t="str">
        <v/>
      </c>
      <c r="N422" s="42" t="str">
        <v/>
      </c>
      <c r="O422" s="42" t="str">
        <v/>
      </c>
      <c r="P422" s="42" t="str">
        <v/>
      </c>
      <c r="Q422" s="42" t="str">
        <v/>
      </c>
      <c r="R422" s="42" t="str">
        <v/>
      </c>
      <c r="S422" s="42" t="str">
        <v/>
      </c>
      <c r="T422" s="42" t="str">
        <v/>
      </c>
      <c r="U422" s="42" t="str">
        <v/>
      </c>
      <c r="V422" s="42" t="str">
        <f ca="1">IFERROR('A36'!$R$43,"")</f>
        <v/>
      </c>
      <c r="W422" s="42" t="str">
        <f ca="1">IFERROR('A36'!$R$254,"")</f>
        <v/>
      </c>
      <c r="X422" s="46" t="str">
        <f>IF('A36'!$H$73="","",'A36'!$H$73)</f>
        <v/>
      </c>
      <c r="Y422" s="46" t="str">
        <f>IF('A36'!$H$76="","",'A36'!$H$76)</f>
        <v/>
      </c>
      <c r="Z422" s="42" t="str">
        <f>IF('A36'!$B$9="","",'A36'!$B$9)</f>
        <v/>
      </c>
      <c r="AA422" s="42" t="s">
        <v>506</v>
      </c>
      <c r="AB422" s="42" t="str">
        <f t="array" ref="AB422:AW422">IF(TRANSPOSE('A36'!$K$80:$M$101)="","",TRANSPOSE('A36'!$K$80:$M$101))</f>
        <v/>
      </c>
      <c r="AC422" s="42" t="str">
        <v/>
      </c>
      <c r="AD422" s="42" t="str">
        <v/>
      </c>
      <c r="AE422" s="42" t="str">
        <v/>
      </c>
      <c r="AF422" s="42" t="str">
        <v/>
      </c>
      <c r="AG422" s="42" t="str">
        <v/>
      </c>
      <c r="AH422" s="42" t="str">
        <v/>
      </c>
      <c r="AI422" s="42" t="str">
        <v/>
      </c>
      <c r="AJ422" s="42" t="str">
        <v/>
      </c>
      <c r="AK422" s="42" t="str">
        <v/>
      </c>
      <c r="AL422" s="42" t="str">
        <v/>
      </c>
      <c r="AM422" s="42" t="str">
        <v/>
      </c>
      <c r="AN422" s="42" t="str">
        <v/>
      </c>
      <c r="AO422" s="42" t="str">
        <v/>
      </c>
      <c r="AP422" s="42" t="str">
        <v/>
      </c>
      <c r="AQ422" s="42" t="str">
        <v/>
      </c>
      <c r="AR422" s="42" t="str">
        <v/>
      </c>
      <c r="AS422" s="42" t="str">
        <v/>
      </c>
      <c r="AT422" s="42" t="str">
        <v/>
      </c>
      <c r="AU422" s="42" t="str">
        <v/>
      </c>
      <c r="AV422" s="42" t="str">
        <v/>
      </c>
      <c r="AW422" s="42" t="str">
        <v/>
      </c>
    </row>
    <row r="423" spans="4:49" s="42" customFormat="1" x14ac:dyDescent="0.2">
      <c r="D423" s="42">
        <f t="shared" si="28"/>
        <v>36</v>
      </c>
      <c r="E423" s="42" t="str">
        <f t="shared" si="27"/>
        <v>A36</v>
      </c>
      <c r="G423" s="42" t="str">
        <f t="array" ref="G423:U423" ca="1">IF(TRANSPOSE('A36'!H$172:H$186)="","",TRANSPOSE('A36'!H$172:H$186))</f>
        <v/>
      </c>
      <c r="H423" s="42" t="str">
        <v/>
      </c>
      <c r="I423" s="42" t="str">
        <v/>
      </c>
      <c r="J423" s="42" t="str">
        <v/>
      </c>
      <c r="K423" s="42" t="str">
        <f ca="1"/>
        <v/>
      </c>
      <c r="L423" s="42" t="str">
        <v/>
      </c>
      <c r="M423" s="42" t="str">
        <v/>
      </c>
      <c r="N423" s="42" t="str">
        <v/>
      </c>
      <c r="O423" s="42" t="str">
        <v/>
      </c>
      <c r="P423" s="42" t="str">
        <v/>
      </c>
      <c r="Q423" s="42" t="str">
        <v/>
      </c>
      <c r="R423" s="42" t="str">
        <v/>
      </c>
      <c r="S423" s="42" t="str">
        <v/>
      </c>
      <c r="T423" s="42" t="str">
        <v/>
      </c>
      <c r="U423" s="42" t="str">
        <v/>
      </c>
      <c r="X423" s="46"/>
      <c r="Y423" s="46"/>
      <c r="Z423" s="46"/>
      <c r="AA423" s="42" t="s">
        <v>506</v>
      </c>
    </row>
    <row r="424" spans="4:49" s="42" customFormat="1" x14ac:dyDescent="0.2">
      <c r="D424" s="42">
        <f t="shared" si="28"/>
        <v>36</v>
      </c>
      <c r="E424" s="42" t="str">
        <f t="shared" si="27"/>
        <v>A36</v>
      </c>
      <c r="G424" s="42" t="str">
        <f t="array" ref="G424:U424" ca="1">IF(TRANSPOSE('A36'!K$172:K$186)="","",TRANSPOSE('A36'!K$172:K$186))</f>
        <v/>
      </c>
      <c r="H424" s="42" t="str">
        <v/>
      </c>
      <c r="I424" s="42" t="str">
        <v/>
      </c>
      <c r="J424" s="42" t="str">
        <v/>
      </c>
      <c r="K424" s="42" t="str">
        <f ca="1"/>
        <v/>
      </c>
      <c r="L424" s="42" t="str">
        <v/>
      </c>
      <c r="M424" s="42" t="str">
        <v/>
      </c>
      <c r="N424" s="42" t="str">
        <v/>
      </c>
      <c r="O424" s="42" t="str">
        <v/>
      </c>
      <c r="P424" s="42" t="str">
        <v/>
      </c>
      <c r="Q424" s="42" t="str">
        <v/>
      </c>
      <c r="R424" s="42" t="str">
        <v/>
      </c>
      <c r="S424" s="42" t="str">
        <v/>
      </c>
      <c r="T424" s="42" t="str">
        <v/>
      </c>
      <c r="U424" s="42" t="str">
        <v/>
      </c>
      <c r="X424" s="46"/>
      <c r="Y424" s="46"/>
      <c r="Z424" s="46"/>
      <c r="AA424" s="42" t="s">
        <v>506</v>
      </c>
    </row>
    <row r="425" spans="4:49" s="42" customFormat="1" x14ac:dyDescent="0.2">
      <c r="D425" s="42">
        <f t="shared" si="28"/>
        <v>36</v>
      </c>
      <c r="E425" s="42" t="str">
        <f t="shared" si="27"/>
        <v>A36</v>
      </c>
      <c r="G425" s="42" t="str">
        <f t="array" ref="G425:U425" ca="1">IF(TRANSPOSE('A36'!E$193:E$207)="","",TRANSPOSE('A36'!E$193:E$207))</f>
        <v/>
      </c>
      <c r="H425" s="42" t="str">
        <v/>
      </c>
      <c r="I425" s="42" t="str">
        <v/>
      </c>
      <c r="J425" s="42" t="str">
        <v/>
      </c>
      <c r="K425" s="42" t="str">
        <f ca="1"/>
        <v/>
      </c>
      <c r="L425" s="42" t="str">
        <v/>
      </c>
      <c r="M425" s="42" t="str">
        <v/>
      </c>
      <c r="N425" s="42" t="str">
        <v/>
      </c>
      <c r="O425" s="42" t="str">
        <v/>
      </c>
      <c r="P425" s="42" t="str">
        <v/>
      </c>
      <c r="Q425" s="42" t="str">
        <v/>
      </c>
      <c r="R425" s="42" t="str">
        <v/>
      </c>
      <c r="S425" s="42" t="str">
        <v/>
      </c>
      <c r="T425" s="42" t="str">
        <v/>
      </c>
      <c r="U425" s="42" t="str">
        <v/>
      </c>
      <c r="X425" s="46"/>
      <c r="Y425" s="46"/>
      <c r="Z425" s="46"/>
      <c r="AA425" s="42" t="s">
        <v>506</v>
      </c>
    </row>
    <row r="426" spans="4:49" s="42" customFormat="1" x14ac:dyDescent="0.2">
      <c r="D426" s="42">
        <f t="shared" si="28"/>
        <v>36</v>
      </c>
      <c r="E426" s="42" t="str">
        <f t="shared" si="27"/>
        <v>A36</v>
      </c>
      <c r="G426" s="42" t="str">
        <f t="array" ref="G426:U426" ca="1">IF(TRANSPOSE('A36'!H$193:H$207)="","",TRANSPOSE('A36'!H$193:H$207))</f>
        <v/>
      </c>
      <c r="H426" s="42" t="str">
        <v/>
      </c>
      <c r="I426" s="42" t="str">
        <v/>
      </c>
      <c r="J426" s="42" t="str">
        <v/>
      </c>
      <c r="K426" s="42" t="str">
        <f ca="1"/>
        <v/>
      </c>
      <c r="L426" s="42" t="str">
        <v/>
      </c>
      <c r="M426" s="42" t="str">
        <v/>
      </c>
      <c r="N426" s="42" t="str">
        <v/>
      </c>
      <c r="O426" s="42" t="str">
        <v/>
      </c>
      <c r="P426" s="42" t="str">
        <v/>
      </c>
      <c r="Q426" s="42" t="str">
        <v/>
      </c>
      <c r="R426" s="42" t="str">
        <v/>
      </c>
      <c r="S426" s="42" t="str">
        <v/>
      </c>
      <c r="T426" s="42" t="str">
        <v/>
      </c>
      <c r="U426" s="42" t="str">
        <v/>
      </c>
      <c r="X426" s="46"/>
      <c r="Y426" s="46"/>
      <c r="Z426" s="46"/>
      <c r="AA426" s="42" t="s">
        <v>506</v>
      </c>
    </row>
    <row r="427" spans="4:49" s="42" customFormat="1" x14ac:dyDescent="0.2">
      <c r="D427" s="42">
        <f t="shared" si="28"/>
        <v>36</v>
      </c>
      <c r="E427" s="42" t="str">
        <f t="shared" si="27"/>
        <v>A36</v>
      </c>
      <c r="G427" s="42" t="str">
        <f t="array" ref="G427:U427" ca="1">IF(TRANSPOSE('A36'!K$193:K$207)="","",TRANSPOSE('A36'!K$193:K$207))</f>
        <v/>
      </c>
      <c r="H427" s="42" t="str">
        <v/>
      </c>
      <c r="I427" s="42" t="str">
        <v/>
      </c>
      <c r="J427" s="42" t="str">
        <v/>
      </c>
      <c r="K427" s="42" t="str">
        <f ca="1"/>
        <v/>
      </c>
      <c r="L427" s="42" t="str">
        <v/>
      </c>
      <c r="M427" s="42" t="str">
        <v/>
      </c>
      <c r="N427" s="42" t="str">
        <v/>
      </c>
      <c r="O427" s="42" t="str">
        <v/>
      </c>
      <c r="P427" s="42" t="str">
        <v/>
      </c>
      <c r="Q427" s="42" t="str">
        <v/>
      </c>
      <c r="R427" s="42" t="str">
        <v/>
      </c>
      <c r="S427" s="42" t="str">
        <v/>
      </c>
      <c r="T427" s="42" t="str">
        <v/>
      </c>
      <c r="U427" s="42" t="str">
        <v/>
      </c>
      <c r="X427" s="46"/>
      <c r="Y427" s="46"/>
      <c r="Z427" s="46"/>
      <c r="AA427" s="42" t="s">
        <v>506</v>
      </c>
    </row>
    <row r="428" spans="4:49" s="42" customFormat="1" x14ac:dyDescent="0.2">
      <c r="D428" s="42">
        <f t="shared" si="28"/>
        <v>36</v>
      </c>
      <c r="E428" s="42" t="str">
        <f t="shared" si="27"/>
        <v>A36</v>
      </c>
      <c r="G428" s="42" t="str">
        <f t="array" ref="G428:U428" ca="1">IF(TRANSPOSE('A36'!E$214:E$228)="","",TRANSPOSE('A36'!E$214:E$228))</f>
        <v/>
      </c>
      <c r="H428" s="42" t="str">
        <v/>
      </c>
      <c r="I428" s="42" t="str">
        <v/>
      </c>
      <c r="J428" s="42" t="str">
        <v/>
      </c>
      <c r="K428" s="42" t="str">
        <f ca="1"/>
        <v/>
      </c>
      <c r="L428" s="42" t="str">
        <v/>
      </c>
      <c r="M428" s="42" t="str">
        <v/>
      </c>
      <c r="N428" s="42" t="str">
        <v/>
      </c>
      <c r="O428" s="42" t="str">
        <v/>
      </c>
      <c r="P428" s="42" t="str">
        <v/>
      </c>
      <c r="Q428" s="42" t="str">
        <v/>
      </c>
      <c r="R428" s="42" t="str">
        <v/>
      </c>
      <c r="S428" s="42" t="str">
        <v/>
      </c>
      <c r="T428" s="42" t="str">
        <v/>
      </c>
      <c r="U428" s="42" t="str">
        <v/>
      </c>
      <c r="X428" s="46"/>
      <c r="Y428" s="46"/>
      <c r="Z428" s="46"/>
      <c r="AA428" s="42" t="s">
        <v>506</v>
      </c>
    </row>
    <row r="429" spans="4:49" s="42" customFormat="1" x14ac:dyDescent="0.2">
      <c r="D429" s="42">
        <f t="shared" si="28"/>
        <v>36</v>
      </c>
      <c r="E429" s="42" t="str">
        <f t="shared" si="27"/>
        <v>A36</v>
      </c>
      <c r="G429" s="42" t="str">
        <f t="array" ref="G429:U429" ca="1">IF(TRANSPOSE('A36'!H$214:H$228)="","",TRANSPOSE('A36'!H$214:H$228))</f>
        <v/>
      </c>
      <c r="H429" s="42" t="str">
        <v/>
      </c>
      <c r="I429" s="42" t="str">
        <v/>
      </c>
      <c r="J429" s="42" t="str">
        <v/>
      </c>
      <c r="K429" s="42" t="str">
        <f ca="1"/>
        <v/>
      </c>
      <c r="L429" s="42" t="str">
        <v/>
      </c>
      <c r="M429" s="42" t="str">
        <v/>
      </c>
      <c r="N429" s="42" t="str">
        <v/>
      </c>
      <c r="O429" s="42" t="str">
        <v/>
      </c>
      <c r="P429" s="42" t="str">
        <v/>
      </c>
      <c r="Q429" s="42" t="str">
        <v/>
      </c>
      <c r="R429" s="42" t="str">
        <v/>
      </c>
      <c r="S429" s="42" t="str">
        <v/>
      </c>
      <c r="T429" s="42" t="str">
        <v/>
      </c>
      <c r="U429" s="42" t="str">
        <v/>
      </c>
      <c r="X429" s="46"/>
      <c r="Y429" s="46"/>
      <c r="Z429" s="46"/>
      <c r="AA429" s="42" t="s">
        <v>506</v>
      </c>
    </row>
    <row r="430" spans="4:49" s="42" customFormat="1" x14ac:dyDescent="0.2">
      <c r="D430" s="42">
        <f t="shared" si="28"/>
        <v>36</v>
      </c>
      <c r="E430" s="42" t="str">
        <f t="shared" si="27"/>
        <v>A36</v>
      </c>
      <c r="G430" s="42" t="str">
        <f t="array" ref="G430:U430" ca="1">IF(TRANSPOSE('A36'!K$214:K$228)="","",TRANSPOSE('A36'!K$214:K$228))</f>
        <v/>
      </c>
      <c r="H430" s="42" t="str">
        <v/>
      </c>
      <c r="I430" s="42" t="str">
        <v/>
      </c>
      <c r="J430" s="42" t="str">
        <v/>
      </c>
      <c r="K430" s="42" t="str">
        <f ca="1"/>
        <v/>
      </c>
      <c r="L430" s="42" t="str">
        <v/>
      </c>
      <c r="M430" s="42" t="str">
        <v/>
      </c>
      <c r="N430" s="42" t="str">
        <v/>
      </c>
      <c r="O430" s="42" t="str">
        <v/>
      </c>
      <c r="P430" s="42" t="str">
        <v/>
      </c>
      <c r="Q430" s="42" t="str">
        <v/>
      </c>
      <c r="R430" s="42" t="str">
        <v/>
      </c>
      <c r="S430" s="42" t="str">
        <v/>
      </c>
      <c r="T430" s="42" t="str">
        <v/>
      </c>
      <c r="U430" s="42" t="str">
        <v/>
      </c>
      <c r="X430" s="46"/>
      <c r="Y430" s="46"/>
      <c r="Z430" s="46"/>
      <c r="AA430" s="42" t="s">
        <v>506</v>
      </c>
    </row>
    <row r="431" spans="4:49" s="42" customFormat="1" x14ac:dyDescent="0.2">
      <c r="D431" s="42">
        <f t="shared" si="28"/>
        <v>36</v>
      </c>
      <c r="E431" s="42" t="str">
        <f t="shared" si="27"/>
        <v>A36</v>
      </c>
      <c r="G431" s="42" t="str">
        <f t="array" ref="G431:U431" ca="1">IF(TRANSPOSE('A36'!E$235:E$249)="","",TRANSPOSE('A36'!E$235:E$249))</f>
        <v/>
      </c>
      <c r="H431" s="42" t="str">
        <v/>
      </c>
      <c r="I431" s="42" t="str">
        <v/>
      </c>
      <c r="J431" s="42" t="str">
        <v/>
      </c>
      <c r="K431" s="42" t="str">
        <f ca="1"/>
        <v/>
      </c>
      <c r="L431" s="42" t="str">
        <v/>
      </c>
      <c r="M431" s="42" t="str">
        <v/>
      </c>
      <c r="N431" s="42" t="str">
        <v/>
      </c>
      <c r="O431" s="42" t="str">
        <v/>
      </c>
      <c r="P431" s="42" t="str">
        <v/>
      </c>
      <c r="Q431" s="42" t="str">
        <v/>
      </c>
      <c r="R431" s="42" t="str">
        <v/>
      </c>
      <c r="S431" s="42" t="str">
        <v/>
      </c>
      <c r="T431" s="42" t="str">
        <v/>
      </c>
      <c r="U431" s="42" t="str">
        <v/>
      </c>
      <c r="X431" s="46"/>
      <c r="Y431" s="46"/>
      <c r="Z431" s="46"/>
      <c r="AA431" s="42" t="s">
        <v>506</v>
      </c>
    </row>
    <row r="432" spans="4:49" s="42" customFormat="1" x14ac:dyDescent="0.2">
      <c r="D432" s="42">
        <f t="shared" si="28"/>
        <v>36</v>
      </c>
      <c r="E432" s="42" t="str">
        <f t="shared" si="27"/>
        <v>A36</v>
      </c>
      <c r="G432" s="42" t="str">
        <f t="array" ref="G432:U432" ca="1">IF(TRANSPOSE('A36'!H$235:H$249)="","",TRANSPOSE('A36'!H$235:H$249))</f>
        <v/>
      </c>
      <c r="H432" s="42" t="str">
        <v/>
      </c>
      <c r="I432" s="42" t="str">
        <v/>
      </c>
      <c r="J432" s="42" t="str">
        <v/>
      </c>
      <c r="K432" s="42" t="str">
        <f ca="1"/>
        <v/>
      </c>
      <c r="L432" s="42" t="str">
        <v/>
      </c>
      <c r="M432" s="42" t="str">
        <v/>
      </c>
      <c r="N432" s="42" t="str">
        <v/>
      </c>
      <c r="O432" s="42" t="str">
        <v/>
      </c>
      <c r="P432" s="42" t="str">
        <v/>
      </c>
      <c r="Q432" s="42" t="str">
        <v/>
      </c>
      <c r="R432" s="42" t="str">
        <v/>
      </c>
      <c r="S432" s="42" t="str">
        <v/>
      </c>
      <c r="T432" s="42" t="str">
        <v/>
      </c>
      <c r="U432" s="42" t="str">
        <v/>
      </c>
      <c r="X432" s="46"/>
      <c r="Y432" s="46"/>
      <c r="Z432" s="46"/>
      <c r="AA432" s="42" t="s">
        <v>506</v>
      </c>
    </row>
    <row r="433" spans="4:49" s="42" customFormat="1" x14ac:dyDescent="0.2">
      <c r="D433" s="42">
        <f t="shared" si="28"/>
        <v>36</v>
      </c>
      <c r="E433" s="42" t="str">
        <f t="shared" si="27"/>
        <v>A36</v>
      </c>
      <c r="G433" s="42" t="str">
        <f t="array" ref="G433:U433" ca="1">IF(TRANSPOSE('A36'!K$235:K$249)="","",TRANSPOSE('A36'!K$235:K$249))</f>
        <v/>
      </c>
      <c r="H433" s="42" t="str">
        <v/>
      </c>
      <c r="I433" s="42" t="str">
        <v/>
      </c>
      <c r="J433" s="42" t="str">
        <v/>
      </c>
      <c r="K433" s="42" t="str">
        <f ca="1"/>
        <v/>
      </c>
      <c r="L433" s="42" t="str">
        <v/>
      </c>
      <c r="M433" s="42" t="str">
        <v/>
      </c>
      <c r="N433" s="42" t="str">
        <v/>
      </c>
      <c r="O433" s="42" t="str">
        <v/>
      </c>
      <c r="P433" s="42" t="str">
        <v/>
      </c>
      <c r="Q433" s="42" t="str">
        <v/>
      </c>
      <c r="R433" s="42" t="str">
        <v/>
      </c>
      <c r="S433" s="42" t="str">
        <v/>
      </c>
      <c r="T433" s="42" t="str">
        <v/>
      </c>
      <c r="U433" s="42" t="str">
        <v/>
      </c>
      <c r="X433" s="46"/>
      <c r="Y433" s="46"/>
      <c r="Z433" s="46"/>
      <c r="AA433" s="42" t="s">
        <v>506</v>
      </c>
    </row>
    <row r="434" spans="4:49" s="42" customFormat="1" x14ac:dyDescent="0.2">
      <c r="D434" s="42">
        <f t="shared" si="28"/>
        <v>37</v>
      </c>
      <c r="E434" s="42" t="str">
        <f t="shared" si="27"/>
        <v>A37</v>
      </c>
      <c r="G434" s="42" t="str">
        <f t="array" ref="G434:U434" ca="1">IF(TRANSPOSE('A37'!E$172:E$186)="","",TRANSPOSE('A37'!E$172:E$186))</f>
        <v/>
      </c>
      <c r="H434" s="42" t="str">
        <v/>
      </c>
      <c r="I434" s="42" t="str">
        <v/>
      </c>
      <c r="J434" s="42" t="str">
        <v/>
      </c>
      <c r="K434" s="42" t="str">
        <f ca="1"/>
        <v/>
      </c>
      <c r="L434" s="42" t="str">
        <v/>
      </c>
      <c r="M434" s="42" t="str">
        <v/>
      </c>
      <c r="N434" s="42" t="str">
        <v/>
      </c>
      <c r="O434" s="42" t="str">
        <v/>
      </c>
      <c r="P434" s="42" t="str">
        <v/>
      </c>
      <c r="Q434" s="42" t="str">
        <v/>
      </c>
      <c r="R434" s="42" t="str">
        <v/>
      </c>
      <c r="S434" s="42" t="str">
        <v/>
      </c>
      <c r="T434" s="42" t="str">
        <v/>
      </c>
      <c r="U434" s="42" t="str">
        <v/>
      </c>
      <c r="V434" s="42" t="str">
        <f ca="1">IFERROR('A37'!$R$43,"")</f>
        <v/>
      </c>
      <c r="W434" s="42" t="str">
        <f ca="1">IFERROR('A37'!$R$254,"")</f>
        <v/>
      </c>
      <c r="X434" s="46" t="str">
        <f>IF('A37'!$H$73="","",'A37'!$H$73)</f>
        <v/>
      </c>
      <c r="Y434" s="46" t="str">
        <f>IF('A37'!$H$76="","",'A37'!$H$76)</f>
        <v/>
      </c>
      <c r="Z434" s="42" t="str">
        <f>IF('A37'!$B$9="","",'A37'!$B$9)</f>
        <v/>
      </c>
      <c r="AA434" s="42" t="s">
        <v>507</v>
      </c>
      <c r="AB434" s="42" t="str">
        <f t="array" ref="AB434:AW434">IF(TRANSPOSE('A37'!$K$80:$M$101)="","",TRANSPOSE('A37'!$K$80:$M$101))</f>
        <v/>
      </c>
      <c r="AC434" s="42" t="str">
        <v/>
      </c>
      <c r="AD434" s="42" t="str">
        <v/>
      </c>
      <c r="AE434" s="42" t="str">
        <v/>
      </c>
      <c r="AF434" s="42" t="str">
        <v/>
      </c>
      <c r="AG434" s="42" t="str">
        <v/>
      </c>
      <c r="AH434" s="42" t="str">
        <v/>
      </c>
      <c r="AI434" s="42" t="str">
        <v/>
      </c>
      <c r="AJ434" s="42" t="str">
        <v/>
      </c>
      <c r="AK434" s="42" t="str">
        <v/>
      </c>
      <c r="AL434" s="42" t="str">
        <v/>
      </c>
      <c r="AM434" s="42" t="str">
        <v/>
      </c>
      <c r="AN434" s="42" t="str">
        <v/>
      </c>
      <c r="AO434" s="42" t="str">
        <v/>
      </c>
      <c r="AP434" s="42" t="str">
        <v/>
      </c>
      <c r="AQ434" s="42" t="str">
        <v/>
      </c>
      <c r="AR434" s="42" t="str">
        <v/>
      </c>
      <c r="AS434" s="42" t="str">
        <v/>
      </c>
      <c r="AT434" s="42" t="str">
        <v/>
      </c>
      <c r="AU434" s="42" t="str">
        <v/>
      </c>
      <c r="AV434" s="42" t="str">
        <v/>
      </c>
      <c r="AW434" s="42" t="str">
        <v/>
      </c>
    </row>
    <row r="435" spans="4:49" s="42" customFormat="1" x14ac:dyDescent="0.2">
      <c r="D435" s="42">
        <f t="shared" si="28"/>
        <v>37</v>
      </c>
      <c r="E435" s="42" t="str">
        <f t="shared" si="27"/>
        <v>A37</v>
      </c>
      <c r="G435" s="42" t="str">
        <f t="array" ref="G435:U435" ca="1">IF(TRANSPOSE('A37'!H$172:H$186)="","",TRANSPOSE('A37'!H$172:H$186))</f>
        <v/>
      </c>
      <c r="H435" s="42" t="str">
        <v/>
      </c>
      <c r="I435" s="42" t="str">
        <v/>
      </c>
      <c r="J435" s="42" t="str">
        <v/>
      </c>
      <c r="K435" s="42" t="str">
        <f ca="1"/>
        <v/>
      </c>
      <c r="L435" s="42" t="str">
        <v/>
      </c>
      <c r="M435" s="42" t="str">
        <v/>
      </c>
      <c r="N435" s="42" t="str">
        <v/>
      </c>
      <c r="O435" s="42" t="str">
        <v/>
      </c>
      <c r="P435" s="42" t="str">
        <v/>
      </c>
      <c r="Q435" s="42" t="str">
        <v/>
      </c>
      <c r="R435" s="42" t="str">
        <v/>
      </c>
      <c r="S435" s="42" t="str">
        <v/>
      </c>
      <c r="T435" s="42" t="str">
        <v/>
      </c>
      <c r="U435" s="42" t="str">
        <v/>
      </c>
      <c r="X435" s="46"/>
      <c r="Y435" s="46"/>
      <c r="Z435" s="46"/>
      <c r="AA435" s="42" t="s">
        <v>507</v>
      </c>
    </row>
    <row r="436" spans="4:49" s="42" customFormat="1" x14ac:dyDescent="0.2">
      <c r="D436" s="42">
        <f t="shared" si="28"/>
        <v>37</v>
      </c>
      <c r="E436" s="42" t="str">
        <f t="shared" si="27"/>
        <v>A37</v>
      </c>
      <c r="G436" s="42" t="str">
        <f t="array" ref="G436:U436" ca="1">IF(TRANSPOSE('A37'!K$172:K$186)="","",TRANSPOSE('A37'!K$172:K$186))</f>
        <v/>
      </c>
      <c r="H436" s="42" t="str">
        <v/>
      </c>
      <c r="I436" s="42" t="str">
        <v/>
      </c>
      <c r="J436" s="42" t="str">
        <v/>
      </c>
      <c r="K436" s="42" t="str">
        <f ca="1"/>
        <v/>
      </c>
      <c r="L436" s="42" t="str">
        <v/>
      </c>
      <c r="M436" s="42" t="str">
        <v/>
      </c>
      <c r="N436" s="42" t="str">
        <v/>
      </c>
      <c r="O436" s="42" t="str">
        <v/>
      </c>
      <c r="P436" s="42" t="str">
        <v/>
      </c>
      <c r="Q436" s="42" t="str">
        <v/>
      </c>
      <c r="R436" s="42" t="str">
        <v/>
      </c>
      <c r="S436" s="42" t="str">
        <v/>
      </c>
      <c r="T436" s="42" t="str">
        <v/>
      </c>
      <c r="U436" s="42" t="str">
        <v/>
      </c>
      <c r="X436" s="46"/>
      <c r="Y436" s="46"/>
      <c r="Z436" s="46"/>
      <c r="AA436" s="42" t="s">
        <v>507</v>
      </c>
    </row>
    <row r="437" spans="4:49" s="42" customFormat="1" x14ac:dyDescent="0.2">
      <c r="D437" s="42">
        <f t="shared" si="28"/>
        <v>37</v>
      </c>
      <c r="E437" s="42" t="str">
        <f t="shared" si="27"/>
        <v>A37</v>
      </c>
      <c r="G437" s="42" t="str">
        <f t="array" ref="G437:U437" ca="1">IF(TRANSPOSE('A37'!E$193:E$207)="","",TRANSPOSE('A37'!E$193:E$207))</f>
        <v/>
      </c>
      <c r="H437" s="42" t="str">
        <v/>
      </c>
      <c r="I437" s="42" t="str">
        <v/>
      </c>
      <c r="J437" s="42" t="str">
        <v/>
      </c>
      <c r="K437" s="42" t="str">
        <f ca="1"/>
        <v/>
      </c>
      <c r="L437" s="42" t="str">
        <v/>
      </c>
      <c r="M437" s="42" t="str">
        <v/>
      </c>
      <c r="N437" s="42" t="str">
        <v/>
      </c>
      <c r="O437" s="42" t="str">
        <v/>
      </c>
      <c r="P437" s="42" t="str">
        <v/>
      </c>
      <c r="Q437" s="42" t="str">
        <v/>
      </c>
      <c r="R437" s="42" t="str">
        <v/>
      </c>
      <c r="S437" s="42" t="str">
        <v/>
      </c>
      <c r="T437" s="42" t="str">
        <v/>
      </c>
      <c r="U437" s="42" t="str">
        <v/>
      </c>
      <c r="X437" s="46"/>
      <c r="Y437" s="46"/>
      <c r="Z437" s="46"/>
      <c r="AA437" s="42" t="s">
        <v>507</v>
      </c>
    </row>
    <row r="438" spans="4:49" s="42" customFormat="1" x14ac:dyDescent="0.2">
      <c r="D438" s="42">
        <f t="shared" si="28"/>
        <v>37</v>
      </c>
      <c r="E438" s="42" t="str">
        <f t="shared" si="27"/>
        <v>A37</v>
      </c>
      <c r="G438" s="42" t="str">
        <f t="array" ref="G438:U438" ca="1">IF(TRANSPOSE('A37'!H$193:H$207)="","",TRANSPOSE('A37'!H$193:H$207))</f>
        <v/>
      </c>
      <c r="H438" s="42" t="str">
        <v/>
      </c>
      <c r="I438" s="42" t="str">
        <v/>
      </c>
      <c r="J438" s="42" t="str">
        <v/>
      </c>
      <c r="K438" s="42" t="str">
        <f ca="1"/>
        <v/>
      </c>
      <c r="L438" s="42" t="str">
        <v/>
      </c>
      <c r="M438" s="42" t="str">
        <v/>
      </c>
      <c r="N438" s="42" t="str">
        <v/>
      </c>
      <c r="O438" s="42" t="str">
        <v/>
      </c>
      <c r="P438" s="42" t="str">
        <v/>
      </c>
      <c r="Q438" s="42" t="str">
        <v/>
      </c>
      <c r="R438" s="42" t="str">
        <v/>
      </c>
      <c r="S438" s="42" t="str">
        <v/>
      </c>
      <c r="T438" s="42" t="str">
        <v/>
      </c>
      <c r="U438" s="42" t="str">
        <v/>
      </c>
      <c r="X438" s="46"/>
      <c r="Y438" s="46"/>
      <c r="Z438" s="46"/>
      <c r="AA438" s="42" t="s">
        <v>507</v>
      </c>
    </row>
    <row r="439" spans="4:49" s="42" customFormat="1" x14ac:dyDescent="0.2">
      <c r="D439" s="42">
        <f t="shared" si="28"/>
        <v>37</v>
      </c>
      <c r="E439" s="42" t="str">
        <f t="shared" si="27"/>
        <v>A37</v>
      </c>
      <c r="G439" s="42" t="str">
        <f t="array" ref="G439:U439" ca="1">IF(TRANSPOSE('A37'!K$193:K$207)="","",TRANSPOSE('A37'!K$193:K$207))</f>
        <v/>
      </c>
      <c r="H439" s="42" t="str">
        <v/>
      </c>
      <c r="I439" s="42" t="str">
        <v/>
      </c>
      <c r="J439" s="42" t="str">
        <v/>
      </c>
      <c r="K439" s="42" t="str">
        <f ca="1"/>
        <v/>
      </c>
      <c r="L439" s="42" t="str">
        <v/>
      </c>
      <c r="M439" s="42" t="str">
        <v/>
      </c>
      <c r="N439" s="42" t="str">
        <v/>
      </c>
      <c r="O439" s="42" t="str">
        <v/>
      </c>
      <c r="P439" s="42" t="str">
        <v/>
      </c>
      <c r="Q439" s="42" t="str">
        <v/>
      </c>
      <c r="R439" s="42" t="str">
        <v/>
      </c>
      <c r="S439" s="42" t="str">
        <v/>
      </c>
      <c r="T439" s="42" t="str">
        <v/>
      </c>
      <c r="U439" s="42" t="str">
        <v/>
      </c>
      <c r="X439" s="46"/>
      <c r="Y439" s="46"/>
      <c r="Z439" s="46"/>
      <c r="AA439" s="42" t="s">
        <v>507</v>
      </c>
    </row>
    <row r="440" spans="4:49" s="42" customFormat="1" x14ac:dyDescent="0.2">
      <c r="D440" s="42">
        <f t="shared" si="28"/>
        <v>37</v>
      </c>
      <c r="E440" s="42" t="str">
        <f t="shared" si="27"/>
        <v>A37</v>
      </c>
      <c r="G440" s="42" t="str">
        <f t="array" ref="G440:U440" ca="1">IF(TRANSPOSE('A37'!E$214:E$228)="","",TRANSPOSE('A37'!E$214:E$228))</f>
        <v/>
      </c>
      <c r="H440" s="42" t="str">
        <v/>
      </c>
      <c r="I440" s="42" t="str">
        <v/>
      </c>
      <c r="J440" s="42" t="str">
        <v/>
      </c>
      <c r="K440" s="42" t="str">
        <f ca="1"/>
        <v/>
      </c>
      <c r="L440" s="42" t="str">
        <v/>
      </c>
      <c r="M440" s="42" t="str">
        <v/>
      </c>
      <c r="N440" s="42" t="str">
        <v/>
      </c>
      <c r="O440" s="42" t="str">
        <v/>
      </c>
      <c r="P440" s="42" t="str">
        <v/>
      </c>
      <c r="Q440" s="42" t="str">
        <v/>
      </c>
      <c r="R440" s="42" t="str">
        <v/>
      </c>
      <c r="S440" s="42" t="str">
        <v/>
      </c>
      <c r="T440" s="42" t="str">
        <v/>
      </c>
      <c r="U440" s="42" t="str">
        <v/>
      </c>
      <c r="X440" s="46"/>
      <c r="Y440" s="46"/>
      <c r="Z440" s="46"/>
      <c r="AA440" s="42" t="s">
        <v>507</v>
      </c>
    </row>
    <row r="441" spans="4:49" s="42" customFormat="1" x14ac:dyDescent="0.2">
      <c r="D441" s="42">
        <f t="shared" si="28"/>
        <v>37</v>
      </c>
      <c r="E441" s="42" t="str">
        <f t="shared" si="27"/>
        <v>A37</v>
      </c>
      <c r="G441" s="42" t="str">
        <f t="array" ref="G441:U441" ca="1">IF(TRANSPOSE('A37'!H$214:H$228)="","",TRANSPOSE('A37'!H$214:H$228))</f>
        <v/>
      </c>
      <c r="H441" s="42" t="str">
        <v/>
      </c>
      <c r="I441" s="42" t="str">
        <v/>
      </c>
      <c r="J441" s="42" t="str">
        <v/>
      </c>
      <c r="K441" s="42" t="str">
        <f ca="1"/>
        <v/>
      </c>
      <c r="L441" s="42" t="str">
        <v/>
      </c>
      <c r="M441" s="42" t="str">
        <v/>
      </c>
      <c r="N441" s="42" t="str">
        <v/>
      </c>
      <c r="O441" s="42" t="str">
        <v/>
      </c>
      <c r="P441" s="42" t="str">
        <v/>
      </c>
      <c r="Q441" s="42" t="str">
        <v/>
      </c>
      <c r="R441" s="42" t="str">
        <v/>
      </c>
      <c r="S441" s="42" t="str">
        <v/>
      </c>
      <c r="T441" s="42" t="str">
        <v/>
      </c>
      <c r="U441" s="42" t="str">
        <v/>
      </c>
      <c r="X441" s="46"/>
      <c r="Y441" s="46"/>
      <c r="Z441" s="46"/>
      <c r="AA441" s="42" t="s">
        <v>507</v>
      </c>
    </row>
    <row r="442" spans="4:49" s="42" customFormat="1" x14ac:dyDescent="0.2">
      <c r="D442" s="42">
        <f t="shared" si="28"/>
        <v>37</v>
      </c>
      <c r="E442" s="42" t="str">
        <f t="shared" si="27"/>
        <v>A37</v>
      </c>
      <c r="G442" s="42" t="str">
        <f t="array" ref="G442:U442" ca="1">IF(TRANSPOSE('A37'!K$214:K$228)="","",TRANSPOSE('A37'!K$214:K$228))</f>
        <v/>
      </c>
      <c r="H442" s="42" t="str">
        <v/>
      </c>
      <c r="I442" s="42" t="str">
        <v/>
      </c>
      <c r="J442" s="42" t="str">
        <v/>
      </c>
      <c r="K442" s="42" t="str">
        <f ca="1"/>
        <v/>
      </c>
      <c r="L442" s="42" t="str">
        <v/>
      </c>
      <c r="M442" s="42" t="str">
        <v/>
      </c>
      <c r="N442" s="42" t="str">
        <v/>
      </c>
      <c r="O442" s="42" t="str">
        <v/>
      </c>
      <c r="P442" s="42" t="str">
        <v/>
      </c>
      <c r="Q442" s="42" t="str">
        <v/>
      </c>
      <c r="R442" s="42" t="str">
        <v/>
      </c>
      <c r="S442" s="42" t="str">
        <v/>
      </c>
      <c r="T442" s="42" t="str">
        <v/>
      </c>
      <c r="U442" s="42" t="str">
        <v/>
      </c>
      <c r="X442" s="46"/>
      <c r="Y442" s="46"/>
      <c r="Z442" s="46"/>
      <c r="AA442" s="42" t="s">
        <v>507</v>
      </c>
    </row>
    <row r="443" spans="4:49" s="42" customFormat="1" x14ac:dyDescent="0.2">
      <c r="D443" s="42">
        <f t="shared" si="28"/>
        <v>37</v>
      </c>
      <c r="E443" s="42" t="str">
        <f t="shared" si="27"/>
        <v>A37</v>
      </c>
      <c r="G443" s="42" t="str">
        <f t="array" ref="G443:U443" ca="1">IF(TRANSPOSE('A37'!E$235:E$249)="","",TRANSPOSE('A37'!E$235:E$249))</f>
        <v/>
      </c>
      <c r="H443" s="42" t="str">
        <v/>
      </c>
      <c r="I443" s="42" t="str">
        <v/>
      </c>
      <c r="J443" s="42" t="str">
        <v/>
      </c>
      <c r="K443" s="42" t="str">
        <f ca="1"/>
        <v/>
      </c>
      <c r="L443" s="42" t="str">
        <v/>
      </c>
      <c r="M443" s="42" t="str">
        <v/>
      </c>
      <c r="N443" s="42" t="str">
        <v/>
      </c>
      <c r="O443" s="42" t="str">
        <v/>
      </c>
      <c r="P443" s="42" t="str">
        <v/>
      </c>
      <c r="Q443" s="42" t="str">
        <v/>
      </c>
      <c r="R443" s="42" t="str">
        <v/>
      </c>
      <c r="S443" s="42" t="str">
        <v/>
      </c>
      <c r="T443" s="42" t="str">
        <v/>
      </c>
      <c r="U443" s="42" t="str">
        <v/>
      </c>
      <c r="X443" s="46"/>
      <c r="Y443" s="46"/>
      <c r="Z443" s="46"/>
      <c r="AA443" s="42" t="s">
        <v>507</v>
      </c>
    </row>
    <row r="444" spans="4:49" s="42" customFormat="1" x14ac:dyDescent="0.2">
      <c r="D444" s="42">
        <f t="shared" si="28"/>
        <v>37</v>
      </c>
      <c r="E444" s="42" t="str">
        <f t="shared" si="27"/>
        <v>A37</v>
      </c>
      <c r="G444" s="42" t="str">
        <f t="array" ref="G444:U444" ca="1">IF(TRANSPOSE('A37'!H$235:H$249)="","",TRANSPOSE('A37'!H$235:H$249))</f>
        <v/>
      </c>
      <c r="H444" s="42" t="str">
        <v/>
      </c>
      <c r="I444" s="42" t="str">
        <v/>
      </c>
      <c r="J444" s="42" t="str">
        <v/>
      </c>
      <c r="K444" s="42" t="str">
        <f ca="1"/>
        <v/>
      </c>
      <c r="L444" s="42" t="str">
        <v/>
      </c>
      <c r="M444" s="42" t="str">
        <v/>
      </c>
      <c r="N444" s="42" t="str">
        <v/>
      </c>
      <c r="O444" s="42" t="str">
        <v/>
      </c>
      <c r="P444" s="42" t="str">
        <v/>
      </c>
      <c r="Q444" s="42" t="str">
        <v/>
      </c>
      <c r="R444" s="42" t="str">
        <v/>
      </c>
      <c r="S444" s="42" t="str">
        <v/>
      </c>
      <c r="T444" s="42" t="str">
        <v/>
      </c>
      <c r="U444" s="42" t="str">
        <v/>
      </c>
      <c r="X444" s="46"/>
      <c r="Y444" s="46"/>
      <c r="Z444" s="46"/>
      <c r="AA444" s="42" t="s">
        <v>507</v>
      </c>
    </row>
    <row r="445" spans="4:49" s="42" customFormat="1" x14ac:dyDescent="0.2">
      <c r="D445" s="42">
        <f t="shared" si="28"/>
        <v>37</v>
      </c>
      <c r="E445" s="42" t="str">
        <f t="shared" si="27"/>
        <v>A37</v>
      </c>
      <c r="G445" s="42" t="str">
        <f t="array" ref="G445:U445" ca="1">IF(TRANSPOSE('A37'!K$235:K$249)="","",TRANSPOSE('A37'!K$235:K$249))</f>
        <v/>
      </c>
      <c r="H445" s="42" t="str">
        <v/>
      </c>
      <c r="I445" s="42" t="str">
        <v/>
      </c>
      <c r="J445" s="42" t="str">
        <v/>
      </c>
      <c r="K445" s="42" t="str">
        <f ca="1"/>
        <v/>
      </c>
      <c r="L445" s="42" t="str">
        <v/>
      </c>
      <c r="M445" s="42" t="str">
        <v/>
      </c>
      <c r="N445" s="42" t="str">
        <v/>
      </c>
      <c r="O445" s="42" t="str">
        <v/>
      </c>
      <c r="P445" s="42" t="str">
        <v/>
      </c>
      <c r="Q445" s="42" t="str">
        <v/>
      </c>
      <c r="R445" s="42" t="str">
        <v/>
      </c>
      <c r="S445" s="42" t="str">
        <v/>
      </c>
      <c r="T445" s="42" t="str">
        <v/>
      </c>
      <c r="U445" s="42" t="str">
        <v/>
      </c>
      <c r="X445" s="46"/>
      <c r="Y445" s="46"/>
      <c r="Z445" s="46"/>
      <c r="AA445" s="42" t="s">
        <v>507</v>
      </c>
    </row>
    <row r="446" spans="4:49" s="42" customFormat="1" x14ac:dyDescent="0.2">
      <c r="D446" s="42">
        <f t="shared" si="28"/>
        <v>38</v>
      </c>
      <c r="E446" s="42" t="str">
        <f t="shared" si="27"/>
        <v>A38</v>
      </c>
      <c r="G446" s="42" t="str">
        <f t="array" ref="G446:U446" ca="1">IF(TRANSPOSE('A38'!E$172:E$186)="","",TRANSPOSE('A38'!E$172:E$186))</f>
        <v/>
      </c>
      <c r="H446" s="42" t="str">
        <v/>
      </c>
      <c r="I446" s="42" t="str">
        <v/>
      </c>
      <c r="J446" s="42" t="str">
        <v/>
      </c>
      <c r="K446" s="42" t="str">
        <f ca="1"/>
        <v/>
      </c>
      <c r="L446" s="42" t="str">
        <v/>
      </c>
      <c r="M446" s="42" t="str">
        <v/>
      </c>
      <c r="N446" s="42" t="str">
        <v/>
      </c>
      <c r="O446" s="42" t="str">
        <v/>
      </c>
      <c r="P446" s="42" t="str">
        <v/>
      </c>
      <c r="Q446" s="42" t="str">
        <v/>
      </c>
      <c r="R446" s="42" t="str">
        <v/>
      </c>
      <c r="S446" s="42" t="str">
        <v/>
      </c>
      <c r="T446" s="42" t="str">
        <v/>
      </c>
      <c r="U446" s="42" t="str">
        <v/>
      </c>
      <c r="V446" s="42" t="str">
        <f ca="1">IFERROR('A38'!$R$43,"")</f>
        <v/>
      </c>
      <c r="W446" s="42" t="str">
        <f ca="1">IFERROR('A38'!$R$254,"")</f>
        <v/>
      </c>
      <c r="X446" s="46" t="str">
        <f>IF('A38'!$H$73="","",'A38'!$H$73)</f>
        <v/>
      </c>
      <c r="Y446" s="46" t="str">
        <f>IF('A38'!$H$76="","",'A38'!$H$76)</f>
        <v/>
      </c>
      <c r="Z446" s="42" t="str">
        <f>IF('A38'!$B$9="","",'A38'!$B$9)</f>
        <v/>
      </c>
      <c r="AA446" s="42" t="s">
        <v>508</v>
      </c>
      <c r="AB446" s="42" t="str">
        <f t="array" ref="AB446:AW446">IF(TRANSPOSE('A38'!$K$80:$M$101)="","",TRANSPOSE('A38'!$K$80:$M$101))</f>
        <v/>
      </c>
      <c r="AC446" s="42" t="str">
        <v/>
      </c>
      <c r="AD446" s="42" t="str">
        <v/>
      </c>
      <c r="AE446" s="42" t="str">
        <v/>
      </c>
      <c r="AF446" s="42" t="str">
        <v/>
      </c>
      <c r="AG446" s="42" t="str">
        <v/>
      </c>
      <c r="AH446" s="42" t="str">
        <v/>
      </c>
      <c r="AI446" s="42" t="str">
        <v/>
      </c>
      <c r="AJ446" s="42" t="str">
        <v/>
      </c>
      <c r="AK446" s="42" t="str">
        <v/>
      </c>
      <c r="AL446" s="42" t="str">
        <v/>
      </c>
      <c r="AM446" s="42" t="str">
        <v/>
      </c>
      <c r="AN446" s="42" t="str">
        <v/>
      </c>
      <c r="AO446" s="42" t="str">
        <v/>
      </c>
      <c r="AP446" s="42" t="str">
        <v/>
      </c>
      <c r="AQ446" s="42" t="str">
        <v/>
      </c>
      <c r="AR446" s="42" t="str">
        <v/>
      </c>
      <c r="AS446" s="42" t="str">
        <v/>
      </c>
      <c r="AT446" s="42" t="str">
        <v/>
      </c>
      <c r="AU446" s="42" t="str">
        <v/>
      </c>
      <c r="AV446" s="42" t="str">
        <v/>
      </c>
      <c r="AW446" s="42" t="str">
        <v/>
      </c>
    </row>
    <row r="447" spans="4:49" s="42" customFormat="1" x14ac:dyDescent="0.2">
      <c r="D447" s="42">
        <f t="shared" si="28"/>
        <v>38</v>
      </c>
      <c r="E447" s="42" t="str">
        <f t="shared" si="27"/>
        <v>A38</v>
      </c>
      <c r="G447" s="42" t="str">
        <f t="array" ref="G447:U447" ca="1">IF(TRANSPOSE('A38'!H$172:H$186)="","",TRANSPOSE('A38'!H$172:H$186))</f>
        <v/>
      </c>
      <c r="H447" s="42" t="str">
        <v/>
      </c>
      <c r="I447" s="42" t="str">
        <v/>
      </c>
      <c r="J447" s="42" t="str">
        <v/>
      </c>
      <c r="K447" s="42" t="str">
        <f ca="1"/>
        <v/>
      </c>
      <c r="L447" s="42" t="str">
        <v/>
      </c>
      <c r="M447" s="42" t="str">
        <v/>
      </c>
      <c r="N447" s="42" t="str">
        <v/>
      </c>
      <c r="O447" s="42" t="str">
        <v/>
      </c>
      <c r="P447" s="42" t="str">
        <v/>
      </c>
      <c r="Q447" s="42" t="str">
        <v/>
      </c>
      <c r="R447" s="42" t="str">
        <v/>
      </c>
      <c r="S447" s="42" t="str">
        <v/>
      </c>
      <c r="T447" s="42" t="str">
        <v/>
      </c>
      <c r="U447" s="42" t="str">
        <v/>
      </c>
      <c r="X447" s="46"/>
      <c r="Y447" s="46"/>
      <c r="Z447" s="46"/>
      <c r="AA447" s="42" t="s">
        <v>508</v>
      </c>
    </row>
    <row r="448" spans="4:49" s="42" customFormat="1" x14ac:dyDescent="0.2">
      <c r="D448" s="42">
        <f t="shared" si="28"/>
        <v>38</v>
      </c>
      <c r="E448" s="42" t="str">
        <f t="shared" si="27"/>
        <v>A38</v>
      </c>
      <c r="G448" s="42" t="str">
        <f t="array" ref="G448:U448" ca="1">IF(TRANSPOSE('A38'!K$172:K$186)="","",TRANSPOSE('A38'!K$172:K$186))</f>
        <v/>
      </c>
      <c r="H448" s="42" t="str">
        <v/>
      </c>
      <c r="I448" s="42" t="str">
        <v/>
      </c>
      <c r="J448" s="42" t="str">
        <v/>
      </c>
      <c r="K448" s="42" t="str">
        <f ca="1"/>
        <v/>
      </c>
      <c r="L448" s="42" t="str">
        <v/>
      </c>
      <c r="M448" s="42" t="str">
        <v/>
      </c>
      <c r="N448" s="42" t="str">
        <v/>
      </c>
      <c r="O448" s="42" t="str">
        <v/>
      </c>
      <c r="P448" s="42" t="str">
        <v/>
      </c>
      <c r="Q448" s="42" t="str">
        <v/>
      </c>
      <c r="R448" s="42" t="str">
        <v/>
      </c>
      <c r="S448" s="42" t="str">
        <v/>
      </c>
      <c r="T448" s="42" t="str">
        <v/>
      </c>
      <c r="U448" s="42" t="str">
        <v/>
      </c>
      <c r="X448" s="46"/>
      <c r="Y448" s="46"/>
      <c r="Z448" s="46"/>
      <c r="AA448" s="42" t="s">
        <v>508</v>
      </c>
    </row>
    <row r="449" spans="4:49" s="42" customFormat="1" x14ac:dyDescent="0.2">
      <c r="D449" s="42">
        <f t="shared" si="28"/>
        <v>38</v>
      </c>
      <c r="E449" s="42" t="str">
        <f t="shared" si="27"/>
        <v>A38</v>
      </c>
      <c r="G449" s="42" t="str">
        <f t="array" ref="G449:U449" ca="1">IF(TRANSPOSE('A38'!E$193:E$207)="","",TRANSPOSE('A38'!E$193:E$207))</f>
        <v/>
      </c>
      <c r="H449" s="42" t="str">
        <v/>
      </c>
      <c r="I449" s="42" t="str">
        <v/>
      </c>
      <c r="J449" s="42" t="str">
        <v/>
      </c>
      <c r="K449" s="42" t="str">
        <f ca="1"/>
        <v/>
      </c>
      <c r="L449" s="42" t="str">
        <v/>
      </c>
      <c r="M449" s="42" t="str">
        <v/>
      </c>
      <c r="N449" s="42" t="str">
        <v/>
      </c>
      <c r="O449" s="42" t="str">
        <v/>
      </c>
      <c r="P449" s="42" t="str">
        <v/>
      </c>
      <c r="Q449" s="42" t="str">
        <v/>
      </c>
      <c r="R449" s="42" t="str">
        <v/>
      </c>
      <c r="S449" s="42" t="str">
        <v/>
      </c>
      <c r="T449" s="42" t="str">
        <v/>
      </c>
      <c r="U449" s="42" t="str">
        <v/>
      </c>
      <c r="X449" s="46"/>
      <c r="Y449" s="46"/>
      <c r="Z449" s="46"/>
      <c r="AA449" s="42" t="s">
        <v>508</v>
      </c>
    </row>
    <row r="450" spans="4:49" s="42" customFormat="1" x14ac:dyDescent="0.2">
      <c r="D450" s="42">
        <f t="shared" si="28"/>
        <v>38</v>
      </c>
      <c r="E450" s="42" t="str">
        <f t="shared" si="27"/>
        <v>A38</v>
      </c>
      <c r="G450" s="42" t="str">
        <f t="array" ref="G450:U450" ca="1">IF(TRANSPOSE('A38'!H$193:H$207)="","",TRANSPOSE('A38'!H$193:H$207))</f>
        <v/>
      </c>
      <c r="H450" s="42" t="str">
        <v/>
      </c>
      <c r="I450" s="42" t="str">
        <v/>
      </c>
      <c r="J450" s="42" t="str">
        <v/>
      </c>
      <c r="K450" s="42" t="str">
        <f ca="1"/>
        <v/>
      </c>
      <c r="L450" s="42" t="str">
        <v/>
      </c>
      <c r="M450" s="42" t="str">
        <v/>
      </c>
      <c r="N450" s="42" t="str">
        <v/>
      </c>
      <c r="O450" s="42" t="str">
        <v/>
      </c>
      <c r="P450" s="42" t="str">
        <v/>
      </c>
      <c r="Q450" s="42" t="str">
        <v/>
      </c>
      <c r="R450" s="42" t="str">
        <v/>
      </c>
      <c r="S450" s="42" t="str">
        <v/>
      </c>
      <c r="T450" s="42" t="str">
        <v/>
      </c>
      <c r="U450" s="42" t="str">
        <v/>
      </c>
      <c r="X450" s="46"/>
      <c r="Y450" s="46"/>
      <c r="Z450" s="46"/>
      <c r="AA450" s="42" t="s">
        <v>508</v>
      </c>
    </row>
    <row r="451" spans="4:49" s="42" customFormat="1" x14ac:dyDescent="0.2">
      <c r="D451" s="42">
        <f t="shared" si="28"/>
        <v>38</v>
      </c>
      <c r="E451" s="42" t="str">
        <f t="shared" ref="E451:E481" si="29">"A"&amp;D451</f>
        <v>A38</v>
      </c>
      <c r="G451" s="42" t="str">
        <f t="array" ref="G451:U451" ca="1">IF(TRANSPOSE('A38'!K$193:K$207)="","",TRANSPOSE('A38'!K$193:K$207))</f>
        <v/>
      </c>
      <c r="H451" s="42" t="str">
        <v/>
      </c>
      <c r="I451" s="42" t="str">
        <v/>
      </c>
      <c r="J451" s="42" t="str">
        <v/>
      </c>
      <c r="K451" s="42" t="str">
        <f ca="1"/>
        <v/>
      </c>
      <c r="L451" s="42" t="str">
        <v/>
      </c>
      <c r="M451" s="42" t="str">
        <v/>
      </c>
      <c r="N451" s="42" t="str">
        <v/>
      </c>
      <c r="O451" s="42" t="str">
        <v/>
      </c>
      <c r="P451" s="42" t="str">
        <v/>
      </c>
      <c r="Q451" s="42" t="str">
        <v/>
      </c>
      <c r="R451" s="42" t="str">
        <v/>
      </c>
      <c r="S451" s="42" t="str">
        <v/>
      </c>
      <c r="T451" s="42" t="str">
        <v/>
      </c>
      <c r="U451" s="42" t="str">
        <v/>
      </c>
      <c r="X451" s="46"/>
      <c r="Y451" s="46"/>
      <c r="Z451" s="46"/>
      <c r="AA451" s="42" t="s">
        <v>508</v>
      </c>
    </row>
    <row r="452" spans="4:49" s="42" customFormat="1" x14ac:dyDescent="0.2">
      <c r="D452" s="42">
        <f t="shared" si="28"/>
        <v>38</v>
      </c>
      <c r="E452" s="42" t="str">
        <f t="shared" si="29"/>
        <v>A38</v>
      </c>
      <c r="G452" s="42" t="str">
        <f t="array" ref="G452:U452" ca="1">IF(TRANSPOSE('A38'!E$214:E$228)="","",TRANSPOSE('A38'!E$214:E$228))</f>
        <v/>
      </c>
      <c r="H452" s="42" t="str">
        <v/>
      </c>
      <c r="I452" s="42" t="str">
        <v/>
      </c>
      <c r="J452" s="42" t="str">
        <v/>
      </c>
      <c r="K452" s="42" t="str">
        <f ca="1"/>
        <v/>
      </c>
      <c r="L452" s="42" t="str">
        <v/>
      </c>
      <c r="M452" s="42" t="str">
        <v/>
      </c>
      <c r="N452" s="42" t="str">
        <v/>
      </c>
      <c r="O452" s="42" t="str">
        <v/>
      </c>
      <c r="P452" s="42" t="str">
        <v/>
      </c>
      <c r="Q452" s="42" t="str">
        <v/>
      </c>
      <c r="R452" s="42" t="str">
        <v/>
      </c>
      <c r="S452" s="42" t="str">
        <v/>
      </c>
      <c r="T452" s="42" t="str">
        <v/>
      </c>
      <c r="U452" s="42" t="str">
        <v/>
      </c>
      <c r="X452" s="46"/>
      <c r="Y452" s="46"/>
      <c r="Z452" s="46"/>
      <c r="AA452" s="42" t="s">
        <v>508</v>
      </c>
    </row>
    <row r="453" spans="4:49" s="42" customFormat="1" x14ac:dyDescent="0.2">
      <c r="D453" s="42">
        <f t="shared" si="28"/>
        <v>38</v>
      </c>
      <c r="E453" s="42" t="str">
        <f t="shared" si="29"/>
        <v>A38</v>
      </c>
      <c r="G453" s="42" t="str">
        <f t="array" ref="G453:U453" ca="1">IF(TRANSPOSE('A38'!H$214:H$228)="","",TRANSPOSE('A38'!H$214:H$228))</f>
        <v/>
      </c>
      <c r="H453" s="42" t="str">
        <v/>
      </c>
      <c r="I453" s="42" t="str">
        <v/>
      </c>
      <c r="J453" s="42" t="str">
        <v/>
      </c>
      <c r="K453" s="42" t="str">
        <f ca="1"/>
        <v/>
      </c>
      <c r="L453" s="42" t="str">
        <v/>
      </c>
      <c r="M453" s="42" t="str">
        <v/>
      </c>
      <c r="N453" s="42" t="str">
        <v/>
      </c>
      <c r="O453" s="42" t="str">
        <v/>
      </c>
      <c r="P453" s="42" t="str">
        <v/>
      </c>
      <c r="Q453" s="42" t="str">
        <v/>
      </c>
      <c r="R453" s="42" t="str">
        <v/>
      </c>
      <c r="S453" s="42" t="str">
        <v/>
      </c>
      <c r="T453" s="42" t="str">
        <v/>
      </c>
      <c r="U453" s="42" t="str">
        <v/>
      </c>
      <c r="X453" s="46"/>
      <c r="Y453" s="46"/>
      <c r="Z453" s="46"/>
      <c r="AA453" s="42" t="s">
        <v>508</v>
      </c>
    </row>
    <row r="454" spans="4:49" s="42" customFormat="1" x14ac:dyDescent="0.2">
      <c r="D454" s="42">
        <f t="shared" si="28"/>
        <v>38</v>
      </c>
      <c r="E454" s="42" t="str">
        <f t="shared" si="29"/>
        <v>A38</v>
      </c>
      <c r="G454" s="42" t="str">
        <f t="array" ref="G454:U454" ca="1">IF(TRANSPOSE('A38'!K$214:K$228)="","",TRANSPOSE('A38'!K$214:K$228))</f>
        <v/>
      </c>
      <c r="H454" s="42" t="str">
        <v/>
      </c>
      <c r="I454" s="42" t="str">
        <v/>
      </c>
      <c r="J454" s="42" t="str">
        <v/>
      </c>
      <c r="K454" s="42" t="str">
        <f ca="1"/>
        <v/>
      </c>
      <c r="L454" s="42" t="str">
        <v/>
      </c>
      <c r="M454" s="42" t="str">
        <v/>
      </c>
      <c r="N454" s="42" t="str">
        <v/>
      </c>
      <c r="O454" s="42" t="str">
        <v/>
      </c>
      <c r="P454" s="42" t="str">
        <v/>
      </c>
      <c r="Q454" s="42" t="str">
        <v/>
      </c>
      <c r="R454" s="42" t="str">
        <v/>
      </c>
      <c r="S454" s="42" t="str">
        <v/>
      </c>
      <c r="T454" s="42" t="str">
        <v/>
      </c>
      <c r="U454" s="42" t="str">
        <v/>
      </c>
      <c r="X454" s="46"/>
      <c r="Y454" s="46"/>
      <c r="Z454" s="46"/>
      <c r="AA454" s="42" t="s">
        <v>508</v>
      </c>
    </row>
    <row r="455" spans="4:49" s="42" customFormat="1" x14ac:dyDescent="0.2">
      <c r="D455" s="42">
        <f t="shared" si="28"/>
        <v>38</v>
      </c>
      <c r="E455" s="42" t="str">
        <f t="shared" si="29"/>
        <v>A38</v>
      </c>
      <c r="G455" s="42" t="str">
        <f t="array" ref="G455:U455" ca="1">IF(TRANSPOSE('A38'!E$235:E$249)="","",TRANSPOSE('A38'!E$235:E$249))</f>
        <v/>
      </c>
      <c r="H455" s="42" t="str">
        <v/>
      </c>
      <c r="I455" s="42" t="str">
        <v/>
      </c>
      <c r="J455" s="42" t="str">
        <v/>
      </c>
      <c r="K455" s="42" t="str">
        <f ca="1"/>
        <v/>
      </c>
      <c r="L455" s="42" t="str">
        <v/>
      </c>
      <c r="M455" s="42" t="str">
        <v/>
      </c>
      <c r="N455" s="42" t="str">
        <v/>
      </c>
      <c r="O455" s="42" t="str">
        <v/>
      </c>
      <c r="P455" s="42" t="str">
        <v/>
      </c>
      <c r="Q455" s="42" t="str">
        <v/>
      </c>
      <c r="R455" s="42" t="str">
        <v/>
      </c>
      <c r="S455" s="42" t="str">
        <v/>
      </c>
      <c r="T455" s="42" t="str">
        <v/>
      </c>
      <c r="U455" s="42" t="str">
        <v/>
      </c>
      <c r="X455" s="46"/>
      <c r="Y455" s="46"/>
      <c r="Z455" s="46"/>
      <c r="AA455" s="42" t="s">
        <v>508</v>
      </c>
    </row>
    <row r="456" spans="4:49" s="42" customFormat="1" x14ac:dyDescent="0.2">
      <c r="D456" s="42">
        <f t="shared" si="28"/>
        <v>38</v>
      </c>
      <c r="E456" s="42" t="str">
        <f t="shared" si="29"/>
        <v>A38</v>
      </c>
      <c r="G456" s="42" t="str">
        <f t="array" ref="G456:U456" ca="1">IF(TRANSPOSE('A38'!H$235:H$249)="","",TRANSPOSE('A38'!H$235:H$249))</f>
        <v/>
      </c>
      <c r="H456" s="42" t="str">
        <v/>
      </c>
      <c r="I456" s="42" t="str">
        <v/>
      </c>
      <c r="J456" s="42" t="str">
        <v/>
      </c>
      <c r="K456" s="42" t="str">
        <f ca="1"/>
        <v/>
      </c>
      <c r="L456" s="42" t="str">
        <v/>
      </c>
      <c r="M456" s="42" t="str">
        <v/>
      </c>
      <c r="N456" s="42" t="str">
        <v/>
      </c>
      <c r="O456" s="42" t="str">
        <v/>
      </c>
      <c r="P456" s="42" t="str">
        <v/>
      </c>
      <c r="Q456" s="42" t="str">
        <v/>
      </c>
      <c r="R456" s="42" t="str">
        <v/>
      </c>
      <c r="S456" s="42" t="str">
        <v/>
      </c>
      <c r="T456" s="42" t="str">
        <v/>
      </c>
      <c r="U456" s="42" t="str">
        <v/>
      </c>
      <c r="X456" s="46"/>
      <c r="Y456" s="46"/>
      <c r="Z456" s="46"/>
      <c r="AA456" s="42" t="s">
        <v>508</v>
      </c>
    </row>
    <row r="457" spans="4:49" s="42" customFormat="1" x14ac:dyDescent="0.2">
      <c r="D457" s="42">
        <f t="shared" si="28"/>
        <v>38</v>
      </c>
      <c r="E457" s="42" t="str">
        <f t="shared" si="29"/>
        <v>A38</v>
      </c>
      <c r="G457" s="42" t="str">
        <f t="array" ref="G457:U457" ca="1">IF(TRANSPOSE('A38'!K$235:K$249)="","",TRANSPOSE('A38'!K$235:K$249))</f>
        <v/>
      </c>
      <c r="H457" s="42" t="str">
        <v/>
      </c>
      <c r="I457" s="42" t="str">
        <v/>
      </c>
      <c r="J457" s="42" t="str">
        <v/>
      </c>
      <c r="K457" s="42" t="str">
        <f ca="1"/>
        <v/>
      </c>
      <c r="L457" s="42" t="str">
        <v/>
      </c>
      <c r="M457" s="42" t="str">
        <v/>
      </c>
      <c r="N457" s="42" t="str">
        <v/>
      </c>
      <c r="O457" s="42" t="str">
        <v/>
      </c>
      <c r="P457" s="42" t="str">
        <v/>
      </c>
      <c r="Q457" s="42" t="str">
        <v/>
      </c>
      <c r="R457" s="42" t="str">
        <v/>
      </c>
      <c r="S457" s="42" t="str">
        <v/>
      </c>
      <c r="T457" s="42" t="str">
        <v/>
      </c>
      <c r="U457" s="42" t="str">
        <v/>
      </c>
      <c r="X457" s="46"/>
      <c r="Y457" s="46"/>
      <c r="Z457" s="46"/>
      <c r="AA457" s="42" t="s">
        <v>508</v>
      </c>
    </row>
    <row r="458" spans="4:49" s="42" customFormat="1" x14ac:dyDescent="0.2">
      <c r="D458" s="42">
        <f t="shared" si="28"/>
        <v>39</v>
      </c>
      <c r="E458" s="42" t="str">
        <f t="shared" si="29"/>
        <v>A39</v>
      </c>
      <c r="G458" s="42" t="str">
        <f t="array" ref="G458:U458" ca="1">IF(TRANSPOSE('A39'!E$172:E$186)="","",TRANSPOSE('A39'!E$172:E$186))</f>
        <v/>
      </c>
      <c r="H458" s="42" t="str">
        <v/>
      </c>
      <c r="I458" s="42" t="str">
        <v/>
      </c>
      <c r="J458" s="42" t="str">
        <v/>
      </c>
      <c r="K458" s="42" t="str">
        <f ca="1"/>
        <v/>
      </c>
      <c r="L458" s="42" t="str">
        <v/>
      </c>
      <c r="M458" s="42" t="str">
        <v/>
      </c>
      <c r="N458" s="42" t="str">
        <v/>
      </c>
      <c r="O458" s="42" t="str">
        <v/>
      </c>
      <c r="P458" s="42" t="str">
        <v/>
      </c>
      <c r="Q458" s="42" t="str">
        <v/>
      </c>
      <c r="R458" s="42" t="str">
        <v/>
      </c>
      <c r="S458" s="42" t="str">
        <v/>
      </c>
      <c r="T458" s="42" t="str">
        <v/>
      </c>
      <c r="U458" s="42" t="str">
        <v/>
      </c>
      <c r="V458" s="42" t="str">
        <f ca="1">IFERROR('A39'!$R$43,"")</f>
        <v/>
      </c>
      <c r="W458" s="42" t="str">
        <f ca="1">IFERROR('A39'!$R$254,"")</f>
        <v/>
      </c>
      <c r="X458" s="46" t="str">
        <f>IF('A39'!$H$73="","",'A39'!$H$73)</f>
        <v/>
      </c>
      <c r="Y458" s="46" t="str">
        <f>IF('A39'!$H$76="","",'A39'!$H$76)</f>
        <v/>
      </c>
      <c r="Z458" s="42" t="str">
        <f>IF('A39'!$B$9="","",'A39'!$B$9)</f>
        <v/>
      </c>
      <c r="AA458" s="42" t="s">
        <v>509</v>
      </c>
      <c r="AB458" s="42" t="str">
        <f t="array" ref="AB458:AW458">IF(TRANSPOSE('A39'!$K$80:$M$101)="","",TRANSPOSE('A39'!$K$80:$M$101))</f>
        <v/>
      </c>
      <c r="AC458" s="42" t="str">
        <v/>
      </c>
      <c r="AD458" s="42" t="str">
        <v/>
      </c>
      <c r="AE458" s="42" t="str">
        <v/>
      </c>
      <c r="AF458" s="42" t="str">
        <v/>
      </c>
      <c r="AG458" s="42" t="str">
        <v/>
      </c>
      <c r="AH458" s="42" t="str">
        <v/>
      </c>
      <c r="AI458" s="42" t="str">
        <v/>
      </c>
      <c r="AJ458" s="42" t="str">
        <v/>
      </c>
      <c r="AK458" s="42" t="str">
        <v/>
      </c>
      <c r="AL458" s="42" t="str">
        <v/>
      </c>
      <c r="AM458" s="42" t="str">
        <v/>
      </c>
      <c r="AN458" s="42" t="str">
        <v/>
      </c>
      <c r="AO458" s="42" t="str">
        <v/>
      </c>
      <c r="AP458" s="42" t="str">
        <v/>
      </c>
      <c r="AQ458" s="42" t="str">
        <v/>
      </c>
      <c r="AR458" s="42" t="str">
        <v/>
      </c>
      <c r="AS458" s="42" t="str">
        <v/>
      </c>
      <c r="AT458" s="42" t="str">
        <v/>
      </c>
      <c r="AU458" s="42" t="str">
        <v/>
      </c>
      <c r="AV458" s="42" t="str">
        <v/>
      </c>
      <c r="AW458" s="42" t="str">
        <v/>
      </c>
    </row>
    <row r="459" spans="4:49" s="42" customFormat="1" x14ac:dyDescent="0.2">
      <c r="D459" s="42">
        <f t="shared" si="28"/>
        <v>39</v>
      </c>
      <c r="E459" s="42" t="str">
        <f t="shared" si="29"/>
        <v>A39</v>
      </c>
      <c r="G459" s="42" t="str">
        <f t="array" ref="G459:U459" ca="1">IF(TRANSPOSE('A39'!H$172:H$186)="","",TRANSPOSE('A39'!H$172:H$186))</f>
        <v/>
      </c>
      <c r="H459" s="42" t="str">
        <v/>
      </c>
      <c r="I459" s="42" t="str">
        <v/>
      </c>
      <c r="J459" s="42" t="str">
        <v/>
      </c>
      <c r="K459" s="42" t="str">
        <f ca="1"/>
        <v/>
      </c>
      <c r="L459" s="42" t="str">
        <v/>
      </c>
      <c r="M459" s="42" t="str">
        <v/>
      </c>
      <c r="N459" s="42" t="str">
        <v/>
      </c>
      <c r="O459" s="42" t="str">
        <v/>
      </c>
      <c r="P459" s="42" t="str">
        <v/>
      </c>
      <c r="Q459" s="42" t="str">
        <v/>
      </c>
      <c r="R459" s="42" t="str">
        <v/>
      </c>
      <c r="S459" s="42" t="str">
        <v/>
      </c>
      <c r="T459" s="42" t="str">
        <v/>
      </c>
      <c r="U459" s="42" t="str">
        <v/>
      </c>
      <c r="X459" s="46"/>
      <c r="Y459" s="46"/>
      <c r="Z459" s="46"/>
      <c r="AA459" s="42" t="s">
        <v>509</v>
      </c>
    </row>
    <row r="460" spans="4:49" s="42" customFormat="1" x14ac:dyDescent="0.2">
      <c r="D460" s="42">
        <f t="shared" si="28"/>
        <v>39</v>
      </c>
      <c r="E460" s="42" t="str">
        <f t="shared" si="29"/>
        <v>A39</v>
      </c>
      <c r="G460" s="42" t="str">
        <f t="array" ref="G460:U460" ca="1">IF(TRANSPOSE('A39'!K$172:K$186)="","",TRANSPOSE('A39'!K$172:K$186))</f>
        <v/>
      </c>
      <c r="H460" s="42" t="str">
        <v/>
      </c>
      <c r="I460" s="42" t="str">
        <v/>
      </c>
      <c r="J460" s="42" t="str">
        <v/>
      </c>
      <c r="K460" s="42" t="str">
        <f ca="1"/>
        <v/>
      </c>
      <c r="L460" s="42" t="str">
        <v/>
      </c>
      <c r="M460" s="42" t="str">
        <v/>
      </c>
      <c r="N460" s="42" t="str">
        <v/>
      </c>
      <c r="O460" s="42" t="str">
        <v/>
      </c>
      <c r="P460" s="42" t="str">
        <v/>
      </c>
      <c r="Q460" s="42" t="str">
        <v/>
      </c>
      <c r="R460" s="42" t="str">
        <v/>
      </c>
      <c r="S460" s="42" t="str">
        <v/>
      </c>
      <c r="T460" s="42" t="str">
        <v/>
      </c>
      <c r="U460" s="42" t="str">
        <v/>
      </c>
      <c r="X460" s="46"/>
      <c r="Y460" s="46"/>
      <c r="Z460" s="46"/>
      <c r="AA460" s="42" t="s">
        <v>509</v>
      </c>
    </row>
    <row r="461" spans="4:49" s="42" customFormat="1" x14ac:dyDescent="0.2">
      <c r="D461" s="42">
        <f t="shared" si="28"/>
        <v>39</v>
      </c>
      <c r="E461" s="42" t="str">
        <f t="shared" si="29"/>
        <v>A39</v>
      </c>
      <c r="G461" s="42" t="str">
        <f t="array" ref="G461:U461" ca="1">IF(TRANSPOSE('A39'!E$193:E$207)="","",TRANSPOSE('A39'!E$193:E$207))</f>
        <v/>
      </c>
      <c r="H461" s="42" t="str">
        <v/>
      </c>
      <c r="I461" s="42" t="str">
        <v/>
      </c>
      <c r="J461" s="42" t="str">
        <v/>
      </c>
      <c r="K461" s="42" t="str">
        <f ca="1"/>
        <v/>
      </c>
      <c r="L461" s="42" t="str">
        <v/>
      </c>
      <c r="M461" s="42" t="str">
        <v/>
      </c>
      <c r="N461" s="42" t="str">
        <v/>
      </c>
      <c r="O461" s="42" t="str">
        <v/>
      </c>
      <c r="P461" s="42" t="str">
        <v/>
      </c>
      <c r="Q461" s="42" t="str">
        <v/>
      </c>
      <c r="R461" s="42" t="str">
        <v/>
      </c>
      <c r="S461" s="42" t="str">
        <v/>
      </c>
      <c r="T461" s="42" t="str">
        <v/>
      </c>
      <c r="U461" s="42" t="str">
        <v/>
      </c>
      <c r="X461" s="46"/>
      <c r="Y461" s="46"/>
      <c r="Z461" s="46"/>
      <c r="AA461" s="42" t="s">
        <v>509</v>
      </c>
    </row>
    <row r="462" spans="4:49" s="42" customFormat="1" x14ac:dyDescent="0.2">
      <c r="D462" s="42">
        <f t="shared" si="28"/>
        <v>39</v>
      </c>
      <c r="E462" s="42" t="str">
        <f t="shared" si="29"/>
        <v>A39</v>
      </c>
      <c r="G462" s="42" t="str">
        <f t="array" ref="G462:U462" ca="1">IF(TRANSPOSE('A39'!H$193:H$207)="","",TRANSPOSE('A39'!H$193:H$207))</f>
        <v/>
      </c>
      <c r="H462" s="42" t="str">
        <v/>
      </c>
      <c r="I462" s="42" t="str">
        <v/>
      </c>
      <c r="J462" s="42" t="str">
        <v/>
      </c>
      <c r="K462" s="42" t="str">
        <f ca="1"/>
        <v/>
      </c>
      <c r="L462" s="42" t="str">
        <v/>
      </c>
      <c r="M462" s="42" t="str">
        <v/>
      </c>
      <c r="N462" s="42" t="str">
        <v/>
      </c>
      <c r="O462" s="42" t="str">
        <v/>
      </c>
      <c r="P462" s="42" t="str">
        <v/>
      </c>
      <c r="Q462" s="42" t="str">
        <v/>
      </c>
      <c r="R462" s="42" t="str">
        <v/>
      </c>
      <c r="S462" s="42" t="str">
        <v/>
      </c>
      <c r="T462" s="42" t="str">
        <v/>
      </c>
      <c r="U462" s="42" t="str">
        <v/>
      </c>
      <c r="X462" s="46"/>
      <c r="Y462" s="46"/>
      <c r="Z462" s="46"/>
      <c r="AA462" s="42" t="s">
        <v>509</v>
      </c>
    </row>
    <row r="463" spans="4:49" s="42" customFormat="1" x14ac:dyDescent="0.2">
      <c r="D463" s="42">
        <f t="shared" si="28"/>
        <v>39</v>
      </c>
      <c r="E463" s="42" t="str">
        <f t="shared" si="29"/>
        <v>A39</v>
      </c>
      <c r="G463" s="42" t="str">
        <f t="array" ref="G463:U463" ca="1">IF(TRANSPOSE('A39'!K$193:K$207)="","",TRANSPOSE('A39'!K$193:K$207))</f>
        <v/>
      </c>
      <c r="H463" s="42" t="str">
        <v/>
      </c>
      <c r="I463" s="42" t="str">
        <v/>
      </c>
      <c r="J463" s="42" t="str">
        <v/>
      </c>
      <c r="K463" s="42" t="str">
        <f ca="1"/>
        <v/>
      </c>
      <c r="L463" s="42" t="str">
        <v/>
      </c>
      <c r="M463" s="42" t="str">
        <v/>
      </c>
      <c r="N463" s="42" t="str">
        <v/>
      </c>
      <c r="O463" s="42" t="str">
        <v/>
      </c>
      <c r="P463" s="42" t="str">
        <v/>
      </c>
      <c r="Q463" s="42" t="str">
        <v/>
      </c>
      <c r="R463" s="42" t="str">
        <v/>
      </c>
      <c r="S463" s="42" t="str">
        <v/>
      </c>
      <c r="T463" s="42" t="str">
        <v/>
      </c>
      <c r="U463" s="42" t="str">
        <v/>
      </c>
      <c r="X463" s="46"/>
      <c r="Y463" s="46"/>
      <c r="Z463" s="46"/>
      <c r="AA463" s="42" t="s">
        <v>509</v>
      </c>
    </row>
    <row r="464" spans="4:49" s="42" customFormat="1" x14ac:dyDescent="0.2">
      <c r="D464" s="42">
        <f t="shared" si="28"/>
        <v>39</v>
      </c>
      <c r="E464" s="42" t="str">
        <f t="shared" si="29"/>
        <v>A39</v>
      </c>
      <c r="G464" s="42" t="str">
        <f t="array" ref="G464:U464" ca="1">IF(TRANSPOSE('A39'!E$214:E$228)="","",TRANSPOSE('A39'!E$214:E$228))</f>
        <v/>
      </c>
      <c r="H464" s="42" t="str">
        <v/>
      </c>
      <c r="I464" s="42" t="str">
        <v/>
      </c>
      <c r="J464" s="42" t="str">
        <v/>
      </c>
      <c r="K464" s="42" t="str">
        <f ca="1"/>
        <v/>
      </c>
      <c r="L464" s="42" t="str">
        <v/>
      </c>
      <c r="M464" s="42" t="str">
        <v/>
      </c>
      <c r="N464" s="42" t="str">
        <v/>
      </c>
      <c r="O464" s="42" t="str">
        <v/>
      </c>
      <c r="P464" s="42" t="str">
        <v/>
      </c>
      <c r="Q464" s="42" t="str">
        <v/>
      </c>
      <c r="R464" s="42" t="str">
        <v/>
      </c>
      <c r="S464" s="42" t="str">
        <v/>
      </c>
      <c r="T464" s="42" t="str">
        <v/>
      </c>
      <c r="U464" s="42" t="str">
        <v/>
      </c>
      <c r="X464" s="46"/>
      <c r="Y464" s="46"/>
      <c r="Z464" s="46"/>
      <c r="AA464" s="42" t="s">
        <v>509</v>
      </c>
    </row>
    <row r="465" spans="4:49" s="42" customFormat="1" x14ac:dyDescent="0.2">
      <c r="D465" s="42">
        <f t="shared" si="28"/>
        <v>39</v>
      </c>
      <c r="E465" s="42" t="str">
        <f t="shared" si="29"/>
        <v>A39</v>
      </c>
      <c r="G465" s="42" t="str">
        <f t="array" ref="G465:U465" ca="1">IF(TRANSPOSE('A39'!H$214:H$228)="","",TRANSPOSE('A39'!H$214:H$228))</f>
        <v/>
      </c>
      <c r="H465" s="42" t="str">
        <v/>
      </c>
      <c r="I465" s="42" t="str">
        <v/>
      </c>
      <c r="J465" s="42" t="str">
        <v/>
      </c>
      <c r="K465" s="42" t="str">
        <f ca="1"/>
        <v/>
      </c>
      <c r="L465" s="42" t="str">
        <v/>
      </c>
      <c r="M465" s="42" t="str">
        <v/>
      </c>
      <c r="N465" s="42" t="str">
        <v/>
      </c>
      <c r="O465" s="42" t="str">
        <v/>
      </c>
      <c r="P465" s="42" t="str">
        <v/>
      </c>
      <c r="Q465" s="42" t="str">
        <v/>
      </c>
      <c r="R465" s="42" t="str">
        <v/>
      </c>
      <c r="S465" s="42" t="str">
        <v/>
      </c>
      <c r="T465" s="42" t="str">
        <v/>
      </c>
      <c r="U465" s="42" t="str">
        <v/>
      </c>
      <c r="X465" s="46"/>
      <c r="Y465" s="46"/>
      <c r="Z465" s="46"/>
      <c r="AA465" s="42" t="s">
        <v>509</v>
      </c>
    </row>
    <row r="466" spans="4:49" s="42" customFormat="1" x14ac:dyDescent="0.2">
      <c r="D466" s="42">
        <f t="shared" si="28"/>
        <v>39</v>
      </c>
      <c r="E466" s="42" t="str">
        <f t="shared" si="29"/>
        <v>A39</v>
      </c>
      <c r="G466" s="42" t="str">
        <f t="array" ref="G466:U466" ca="1">IF(TRANSPOSE('A39'!K$214:K$228)="","",TRANSPOSE('A39'!K$214:K$228))</f>
        <v/>
      </c>
      <c r="H466" s="42" t="str">
        <v/>
      </c>
      <c r="I466" s="42" t="str">
        <v/>
      </c>
      <c r="J466" s="42" t="str">
        <v/>
      </c>
      <c r="K466" s="42" t="str">
        <f ca="1"/>
        <v/>
      </c>
      <c r="L466" s="42" t="str">
        <v/>
      </c>
      <c r="M466" s="42" t="str">
        <v/>
      </c>
      <c r="N466" s="42" t="str">
        <v/>
      </c>
      <c r="O466" s="42" t="str">
        <v/>
      </c>
      <c r="P466" s="42" t="str">
        <v/>
      </c>
      <c r="Q466" s="42" t="str">
        <v/>
      </c>
      <c r="R466" s="42" t="str">
        <v/>
      </c>
      <c r="S466" s="42" t="str">
        <v/>
      </c>
      <c r="T466" s="42" t="str">
        <v/>
      </c>
      <c r="U466" s="42" t="str">
        <v/>
      </c>
      <c r="X466" s="46"/>
      <c r="Y466" s="46"/>
      <c r="Z466" s="46"/>
      <c r="AA466" s="42" t="s">
        <v>509</v>
      </c>
    </row>
    <row r="467" spans="4:49" s="42" customFormat="1" x14ac:dyDescent="0.2">
      <c r="D467" s="42">
        <f t="shared" si="28"/>
        <v>39</v>
      </c>
      <c r="E467" s="42" t="str">
        <f t="shared" si="29"/>
        <v>A39</v>
      </c>
      <c r="G467" s="42" t="str">
        <f t="array" ref="G467:U467" ca="1">IF(TRANSPOSE('A39'!E$235:E$249)="","",TRANSPOSE('A39'!E$235:E$249))</f>
        <v/>
      </c>
      <c r="H467" s="42" t="str">
        <v/>
      </c>
      <c r="I467" s="42" t="str">
        <v/>
      </c>
      <c r="J467" s="42" t="str">
        <v/>
      </c>
      <c r="K467" s="42" t="str">
        <f ca="1"/>
        <v/>
      </c>
      <c r="L467" s="42" t="str">
        <v/>
      </c>
      <c r="M467" s="42" t="str">
        <v/>
      </c>
      <c r="N467" s="42" t="str">
        <v/>
      </c>
      <c r="O467" s="42" t="str">
        <v/>
      </c>
      <c r="P467" s="42" t="str">
        <v/>
      </c>
      <c r="Q467" s="42" t="str">
        <v/>
      </c>
      <c r="R467" s="42" t="str">
        <v/>
      </c>
      <c r="S467" s="42" t="str">
        <v/>
      </c>
      <c r="T467" s="42" t="str">
        <v/>
      </c>
      <c r="U467" s="42" t="str">
        <v/>
      </c>
      <c r="X467" s="46"/>
      <c r="Y467" s="46"/>
      <c r="Z467" s="46"/>
      <c r="AA467" s="42" t="s">
        <v>509</v>
      </c>
    </row>
    <row r="468" spans="4:49" s="42" customFormat="1" x14ac:dyDescent="0.2">
      <c r="D468" s="42">
        <f t="shared" si="28"/>
        <v>39</v>
      </c>
      <c r="E468" s="42" t="str">
        <f t="shared" si="29"/>
        <v>A39</v>
      </c>
      <c r="G468" s="42" t="str">
        <f t="array" ref="G468:U468" ca="1">IF(TRANSPOSE('A39'!H$235:H$249)="","",TRANSPOSE('A39'!H$235:H$249))</f>
        <v/>
      </c>
      <c r="H468" s="42" t="str">
        <v/>
      </c>
      <c r="I468" s="42" t="str">
        <v/>
      </c>
      <c r="J468" s="42" t="str">
        <v/>
      </c>
      <c r="K468" s="42" t="str">
        <f ca="1"/>
        <v/>
      </c>
      <c r="L468" s="42" t="str">
        <v/>
      </c>
      <c r="M468" s="42" t="str">
        <v/>
      </c>
      <c r="N468" s="42" t="str">
        <v/>
      </c>
      <c r="O468" s="42" t="str">
        <v/>
      </c>
      <c r="P468" s="42" t="str">
        <v/>
      </c>
      <c r="Q468" s="42" t="str">
        <v/>
      </c>
      <c r="R468" s="42" t="str">
        <v/>
      </c>
      <c r="S468" s="42" t="str">
        <v/>
      </c>
      <c r="T468" s="42" t="str">
        <v/>
      </c>
      <c r="U468" s="42" t="str">
        <v/>
      </c>
      <c r="X468" s="46"/>
      <c r="Y468" s="46"/>
      <c r="Z468" s="46"/>
      <c r="AA468" s="42" t="s">
        <v>509</v>
      </c>
    </row>
    <row r="469" spans="4:49" s="42" customFormat="1" x14ac:dyDescent="0.2">
      <c r="D469" s="42">
        <f t="shared" si="28"/>
        <v>39</v>
      </c>
      <c r="E469" s="42" t="str">
        <f t="shared" si="29"/>
        <v>A39</v>
      </c>
      <c r="G469" s="42" t="str">
        <f t="array" ref="G469:U469" ca="1">IF(TRANSPOSE('A39'!K$235:K$249)="","",TRANSPOSE('A39'!K$235:K$249))</f>
        <v/>
      </c>
      <c r="H469" s="42" t="str">
        <v/>
      </c>
      <c r="I469" s="42" t="str">
        <v/>
      </c>
      <c r="J469" s="42" t="str">
        <v/>
      </c>
      <c r="K469" s="42" t="str">
        <f ca="1"/>
        <v/>
      </c>
      <c r="L469" s="42" t="str">
        <v/>
      </c>
      <c r="M469" s="42" t="str">
        <v/>
      </c>
      <c r="N469" s="42" t="str">
        <v/>
      </c>
      <c r="O469" s="42" t="str">
        <v/>
      </c>
      <c r="P469" s="42" t="str">
        <v/>
      </c>
      <c r="Q469" s="42" t="str">
        <v/>
      </c>
      <c r="R469" s="42" t="str">
        <v/>
      </c>
      <c r="S469" s="42" t="str">
        <v/>
      </c>
      <c r="T469" s="42" t="str">
        <v/>
      </c>
      <c r="U469" s="42" t="str">
        <v/>
      </c>
      <c r="X469" s="46"/>
      <c r="Y469" s="46"/>
      <c r="Z469" s="46"/>
      <c r="AA469" s="42" t="s">
        <v>509</v>
      </c>
    </row>
    <row r="470" spans="4:49" s="42" customFormat="1" x14ac:dyDescent="0.2">
      <c r="D470" s="42">
        <f t="shared" si="28"/>
        <v>40</v>
      </c>
      <c r="E470" s="42" t="str">
        <f t="shared" si="29"/>
        <v>A40</v>
      </c>
      <c r="G470" s="42" t="str">
        <f t="array" ref="G470:U470" ca="1">IF(TRANSPOSE('A40'!E$172:E$186)="","",TRANSPOSE('A40'!E$172:E$186))</f>
        <v/>
      </c>
      <c r="H470" s="42" t="str">
        <v/>
      </c>
      <c r="I470" s="42" t="str">
        <v/>
      </c>
      <c r="J470" s="42" t="str">
        <v/>
      </c>
      <c r="K470" s="42" t="str">
        <f ca="1"/>
        <v/>
      </c>
      <c r="L470" s="42" t="str">
        <v/>
      </c>
      <c r="M470" s="42" t="str">
        <v/>
      </c>
      <c r="N470" s="42" t="str">
        <v/>
      </c>
      <c r="O470" s="42" t="str">
        <v/>
      </c>
      <c r="P470" s="42" t="str">
        <v/>
      </c>
      <c r="Q470" s="42" t="str">
        <v/>
      </c>
      <c r="R470" s="42" t="str">
        <v/>
      </c>
      <c r="S470" s="42" t="str">
        <v/>
      </c>
      <c r="T470" s="42" t="str">
        <v/>
      </c>
      <c r="U470" s="42" t="str">
        <v/>
      </c>
      <c r="V470" s="42" t="str">
        <f ca="1">IFERROR('A40'!$R$43,"")</f>
        <v/>
      </c>
      <c r="W470" s="42" t="str">
        <f ca="1">IFERROR('A40'!$R$254,"")</f>
        <v/>
      </c>
      <c r="X470" s="46" t="str">
        <f>IF('A40'!$H$73="","",'A40'!$H$73)</f>
        <v/>
      </c>
      <c r="Y470" s="46" t="str">
        <f>IF('A40'!$H$76="","",'A40'!$H$76)</f>
        <v/>
      </c>
      <c r="Z470" s="42" t="str">
        <f>IF('A40'!$B$9="","",'A40'!$B$9)</f>
        <v/>
      </c>
      <c r="AA470" s="42" t="s">
        <v>510</v>
      </c>
      <c r="AB470" s="42" t="str">
        <f t="array" ref="AB470:AW470">IF(TRANSPOSE('A40'!$K$80:$M$101)="","",TRANSPOSE('A40'!$K$80:$M$101))</f>
        <v/>
      </c>
      <c r="AC470" s="42" t="str">
        <v/>
      </c>
      <c r="AD470" s="42" t="str">
        <v/>
      </c>
      <c r="AE470" s="42" t="str">
        <v/>
      </c>
      <c r="AF470" s="42" t="str">
        <v/>
      </c>
      <c r="AG470" s="42" t="str">
        <v/>
      </c>
      <c r="AH470" s="42" t="str">
        <v/>
      </c>
      <c r="AI470" s="42" t="str">
        <v/>
      </c>
      <c r="AJ470" s="42" t="str">
        <v/>
      </c>
      <c r="AK470" s="42" t="str">
        <v/>
      </c>
      <c r="AL470" s="42" t="str">
        <v/>
      </c>
      <c r="AM470" s="42" t="str">
        <v/>
      </c>
      <c r="AN470" s="42" t="str">
        <v/>
      </c>
      <c r="AO470" s="42" t="str">
        <v/>
      </c>
      <c r="AP470" s="42" t="str">
        <v/>
      </c>
      <c r="AQ470" s="42" t="str">
        <v/>
      </c>
      <c r="AR470" s="42" t="str">
        <v/>
      </c>
      <c r="AS470" s="42" t="str">
        <v/>
      </c>
      <c r="AT470" s="42" t="str">
        <v/>
      </c>
      <c r="AU470" s="42" t="str">
        <v/>
      </c>
      <c r="AV470" s="42" t="str">
        <v/>
      </c>
      <c r="AW470" s="42" t="str">
        <v/>
      </c>
    </row>
    <row r="471" spans="4:49" s="42" customFormat="1" x14ac:dyDescent="0.2">
      <c r="D471" s="42">
        <f t="shared" si="28"/>
        <v>40</v>
      </c>
      <c r="E471" s="42" t="str">
        <f t="shared" si="29"/>
        <v>A40</v>
      </c>
      <c r="G471" s="42" t="str">
        <f t="array" ref="G471:U471" ca="1">IF(TRANSPOSE('A40'!H$172:H$186)="","",TRANSPOSE('A40'!H$172:H$186))</f>
        <v/>
      </c>
      <c r="H471" s="42" t="str">
        <v/>
      </c>
      <c r="I471" s="42" t="str">
        <v/>
      </c>
      <c r="J471" s="42" t="str">
        <v/>
      </c>
      <c r="K471" s="42" t="str">
        <f ca="1"/>
        <v/>
      </c>
      <c r="L471" s="42" t="str">
        <v/>
      </c>
      <c r="M471" s="42" t="str">
        <v/>
      </c>
      <c r="N471" s="42" t="str">
        <v/>
      </c>
      <c r="O471" s="42" t="str">
        <v/>
      </c>
      <c r="P471" s="42" t="str">
        <v/>
      </c>
      <c r="Q471" s="42" t="str">
        <v/>
      </c>
      <c r="R471" s="42" t="str">
        <v/>
      </c>
      <c r="S471" s="42" t="str">
        <v/>
      </c>
      <c r="T471" s="42" t="str">
        <v/>
      </c>
      <c r="U471" s="42" t="str">
        <v/>
      </c>
      <c r="X471" s="46"/>
      <c r="Y471" s="46"/>
      <c r="Z471" s="46"/>
      <c r="AA471" s="42" t="s">
        <v>510</v>
      </c>
    </row>
    <row r="472" spans="4:49" s="42" customFormat="1" x14ac:dyDescent="0.2">
      <c r="D472" s="42">
        <f t="shared" si="28"/>
        <v>40</v>
      </c>
      <c r="E472" s="42" t="str">
        <f t="shared" si="29"/>
        <v>A40</v>
      </c>
      <c r="G472" s="42" t="str">
        <f t="array" ref="G472:U472" ca="1">IF(TRANSPOSE('A40'!K$172:K$186)="","",TRANSPOSE('A40'!K$172:K$186))</f>
        <v/>
      </c>
      <c r="H472" s="42" t="str">
        <v/>
      </c>
      <c r="I472" s="42" t="str">
        <v/>
      </c>
      <c r="J472" s="42" t="str">
        <v/>
      </c>
      <c r="K472" s="42" t="str">
        <f ca="1"/>
        <v/>
      </c>
      <c r="L472" s="42" t="str">
        <v/>
      </c>
      <c r="M472" s="42" t="str">
        <v/>
      </c>
      <c r="N472" s="42" t="str">
        <v/>
      </c>
      <c r="O472" s="42" t="str">
        <v/>
      </c>
      <c r="P472" s="42" t="str">
        <v/>
      </c>
      <c r="Q472" s="42" t="str">
        <v/>
      </c>
      <c r="R472" s="42" t="str">
        <v/>
      </c>
      <c r="S472" s="42" t="str">
        <v/>
      </c>
      <c r="T472" s="42" t="str">
        <v/>
      </c>
      <c r="U472" s="42" t="str">
        <v/>
      </c>
      <c r="X472" s="46"/>
      <c r="Y472" s="46"/>
      <c r="Z472" s="46"/>
      <c r="AA472" s="42" t="s">
        <v>510</v>
      </c>
    </row>
    <row r="473" spans="4:49" s="42" customFormat="1" x14ac:dyDescent="0.2">
      <c r="D473" s="42">
        <f t="shared" si="28"/>
        <v>40</v>
      </c>
      <c r="E473" s="42" t="str">
        <f t="shared" si="29"/>
        <v>A40</v>
      </c>
      <c r="G473" s="42" t="str">
        <f t="array" ref="G473:U473" ca="1">IF(TRANSPOSE('A40'!E$193:E$207)="","",TRANSPOSE('A40'!E$193:E$207))</f>
        <v/>
      </c>
      <c r="H473" s="42" t="str">
        <v/>
      </c>
      <c r="I473" s="42" t="str">
        <v/>
      </c>
      <c r="J473" s="42" t="str">
        <v/>
      </c>
      <c r="K473" s="42" t="str">
        <f ca="1"/>
        <v/>
      </c>
      <c r="L473" s="42" t="str">
        <v/>
      </c>
      <c r="M473" s="42" t="str">
        <v/>
      </c>
      <c r="N473" s="42" t="str">
        <v/>
      </c>
      <c r="O473" s="42" t="str">
        <v/>
      </c>
      <c r="P473" s="42" t="str">
        <v/>
      </c>
      <c r="Q473" s="42" t="str">
        <v/>
      </c>
      <c r="R473" s="42" t="str">
        <v/>
      </c>
      <c r="S473" s="42" t="str">
        <v/>
      </c>
      <c r="T473" s="42" t="str">
        <v/>
      </c>
      <c r="U473" s="42" t="str">
        <v/>
      </c>
      <c r="X473" s="46"/>
      <c r="Y473" s="46"/>
      <c r="Z473" s="46"/>
      <c r="AA473" s="42" t="s">
        <v>510</v>
      </c>
    </row>
    <row r="474" spans="4:49" s="42" customFormat="1" x14ac:dyDescent="0.2">
      <c r="D474" s="42">
        <f t="shared" si="28"/>
        <v>40</v>
      </c>
      <c r="E474" s="42" t="str">
        <f t="shared" si="29"/>
        <v>A40</v>
      </c>
      <c r="G474" s="42" t="str">
        <f t="array" ref="G474:U474" ca="1">IF(TRANSPOSE('A40'!H$193:H$207)="","",TRANSPOSE('A40'!H$193:H$207))</f>
        <v/>
      </c>
      <c r="H474" s="42" t="str">
        <v/>
      </c>
      <c r="I474" s="42" t="str">
        <v/>
      </c>
      <c r="J474" s="42" t="str">
        <v/>
      </c>
      <c r="K474" s="42" t="str">
        <f ca="1"/>
        <v/>
      </c>
      <c r="L474" s="42" t="str">
        <v/>
      </c>
      <c r="M474" s="42" t="str">
        <v/>
      </c>
      <c r="N474" s="42" t="str">
        <v/>
      </c>
      <c r="O474" s="42" t="str">
        <v/>
      </c>
      <c r="P474" s="42" t="str">
        <v/>
      </c>
      <c r="Q474" s="42" t="str">
        <v/>
      </c>
      <c r="R474" s="42" t="str">
        <v/>
      </c>
      <c r="S474" s="42" t="str">
        <v/>
      </c>
      <c r="T474" s="42" t="str">
        <v/>
      </c>
      <c r="U474" s="42" t="str">
        <v/>
      </c>
      <c r="X474" s="46"/>
      <c r="Y474" s="46"/>
      <c r="Z474" s="46"/>
      <c r="AA474" s="42" t="s">
        <v>510</v>
      </c>
    </row>
    <row r="475" spans="4:49" s="42" customFormat="1" x14ac:dyDescent="0.2">
      <c r="D475" s="42">
        <f t="shared" si="28"/>
        <v>40</v>
      </c>
      <c r="E475" s="42" t="str">
        <f t="shared" si="29"/>
        <v>A40</v>
      </c>
      <c r="G475" s="42" t="str">
        <f t="array" ref="G475:U475" ca="1">IF(TRANSPOSE('A40'!K$193:K$207)="","",TRANSPOSE('A40'!K$193:K$207))</f>
        <v/>
      </c>
      <c r="H475" s="42" t="str">
        <v/>
      </c>
      <c r="I475" s="42" t="str">
        <v/>
      </c>
      <c r="J475" s="42" t="str">
        <v/>
      </c>
      <c r="K475" s="42" t="str">
        <f ca="1"/>
        <v/>
      </c>
      <c r="L475" s="42" t="str">
        <v/>
      </c>
      <c r="M475" s="42" t="str">
        <v/>
      </c>
      <c r="N475" s="42" t="str">
        <v/>
      </c>
      <c r="O475" s="42" t="str">
        <v/>
      </c>
      <c r="P475" s="42" t="str">
        <v/>
      </c>
      <c r="Q475" s="42" t="str">
        <v/>
      </c>
      <c r="R475" s="42" t="str">
        <v/>
      </c>
      <c r="S475" s="42" t="str">
        <v/>
      </c>
      <c r="T475" s="42" t="str">
        <v/>
      </c>
      <c r="U475" s="42" t="str">
        <v/>
      </c>
      <c r="X475" s="46"/>
      <c r="Y475" s="46"/>
      <c r="Z475" s="46"/>
      <c r="AA475" s="42" t="s">
        <v>510</v>
      </c>
    </row>
    <row r="476" spans="4:49" s="42" customFormat="1" x14ac:dyDescent="0.2">
      <c r="D476" s="42">
        <f t="shared" si="28"/>
        <v>40</v>
      </c>
      <c r="E476" s="42" t="str">
        <f t="shared" si="29"/>
        <v>A40</v>
      </c>
      <c r="G476" s="42" t="str">
        <f t="array" ref="G476:U476" ca="1">IF(TRANSPOSE('A40'!E$214:E$228)="","",TRANSPOSE('A40'!E$214:E$228))</f>
        <v/>
      </c>
      <c r="H476" s="42" t="str">
        <v/>
      </c>
      <c r="I476" s="42" t="str">
        <v/>
      </c>
      <c r="J476" s="42" t="str">
        <v/>
      </c>
      <c r="K476" s="42" t="str">
        <f ca="1"/>
        <v/>
      </c>
      <c r="L476" s="42" t="str">
        <v/>
      </c>
      <c r="M476" s="42" t="str">
        <v/>
      </c>
      <c r="N476" s="42" t="str">
        <v/>
      </c>
      <c r="O476" s="42" t="str">
        <v/>
      </c>
      <c r="P476" s="42" t="str">
        <v/>
      </c>
      <c r="Q476" s="42" t="str">
        <v/>
      </c>
      <c r="R476" s="42" t="str">
        <v/>
      </c>
      <c r="S476" s="42" t="str">
        <v/>
      </c>
      <c r="T476" s="42" t="str">
        <v/>
      </c>
      <c r="U476" s="42" t="str">
        <v/>
      </c>
      <c r="X476" s="46"/>
      <c r="Y476" s="46"/>
      <c r="Z476" s="46"/>
      <c r="AA476" s="42" t="s">
        <v>510</v>
      </c>
    </row>
    <row r="477" spans="4:49" s="42" customFormat="1" x14ac:dyDescent="0.2">
      <c r="D477" s="42">
        <f t="shared" si="28"/>
        <v>40</v>
      </c>
      <c r="E477" s="42" t="str">
        <f t="shared" si="29"/>
        <v>A40</v>
      </c>
      <c r="G477" s="42" t="str">
        <f t="array" ref="G477:U477" ca="1">IF(TRANSPOSE('A40'!H$214:H$228)="","",TRANSPOSE('A40'!H$214:H$228))</f>
        <v/>
      </c>
      <c r="H477" s="42" t="str">
        <v/>
      </c>
      <c r="I477" s="42" t="str">
        <v/>
      </c>
      <c r="J477" s="42" t="str">
        <v/>
      </c>
      <c r="K477" s="42" t="str">
        <f ca="1"/>
        <v/>
      </c>
      <c r="L477" s="42" t="str">
        <v/>
      </c>
      <c r="M477" s="42" t="str">
        <v/>
      </c>
      <c r="N477" s="42" t="str">
        <v/>
      </c>
      <c r="O477" s="42" t="str">
        <v/>
      </c>
      <c r="P477" s="42" t="str">
        <v/>
      </c>
      <c r="Q477" s="42" t="str">
        <v/>
      </c>
      <c r="R477" s="42" t="str">
        <v/>
      </c>
      <c r="S477" s="42" t="str">
        <v/>
      </c>
      <c r="T477" s="42" t="str">
        <v/>
      </c>
      <c r="U477" s="42" t="str">
        <v/>
      </c>
      <c r="X477" s="46"/>
      <c r="Y477" s="46"/>
      <c r="Z477" s="46"/>
      <c r="AA477" s="42" t="s">
        <v>510</v>
      </c>
    </row>
    <row r="478" spans="4:49" s="42" customFormat="1" x14ac:dyDescent="0.2">
      <c r="D478" s="42">
        <f t="shared" si="28"/>
        <v>40</v>
      </c>
      <c r="E478" s="42" t="str">
        <f t="shared" si="29"/>
        <v>A40</v>
      </c>
      <c r="G478" s="42" t="str">
        <f t="array" ref="G478:U478" ca="1">IF(TRANSPOSE('A40'!K$214:K$228)="","",TRANSPOSE('A40'!K$214:K$228))</f>
        <v/>
      </c>
      <c r="H478" s="42" t="str">
        <v/>
      </c>
      <c r="I478" s="42" t="str">
        <v/>
      </c>
      <c r="J478" s="42" t="str">
        <v/>
      </c>
      <c r="K478" s="42" t="str">
        <f ca="1"/>
        <v/>
      </c>
      <c r="L478" s="42" t="str">
        <v/>
      </c>
      <c r="M478" s="42" t="str">
        <v/>
      </c>
      <c r="N478" s="42" t="str">
        <v/>
      </c>
      <c r="O478" s="42" t="str">
        <v/>
      </c>
      <c r="P478" s="42" t="str">
        <v/>
      </c>
      <c r="Q478" s="42" t="str">
        <v/>
      </c>
      <c r="R478" s="42" t="str">
        <v/>
      </c>
      <c r="S478" s="42" t="str">
        <v/>
      </c>
      <c r="T478" s="42" t="str">
        <v/>
      </c>
      <c r="U478" s="42" t="str">
        <v/>
      </c>
      <c r="X478" s="46"/>
      <c r="Y478" s="46"/>
      <c r="Z478" s="46"/>
      <c r="AA478" s="42" t="s">
        <v>510</v>
      </c>
    </row>
    <row r="479" spans="4:49" s="42" customFormat="1" x14ac:dyDescent="0.2">
      <c r="D479" s="42">
        <f t="shared" si="28"/>
        <v>40</v>
      </c>
      <c r="E479" s="42" t="str">
        <f t="shared" si="29"/>
        <v>A40</v>
      </c>
      <c r="G479" s="42" t="str">
        <f t="array" ref="G479:U479" ca="1">IF(TRANSPOSE('A40'!E$235:E$249)="","",TRANSPOSE('A40'!E$235:E$249))</f>
        <v/>
      </c>
      <c r="H479" s="42" t="str">
        <v/>
      </c>
      <c r="I479" s="42" t="str">
        <v/>
      </c>
      <c r="J479" s="42" t="str">
        <v/>
      </c>
      <c r="K479" s="42" t="str">
        <f ca="1"/>
        <v/>
      </c>
      <c r="L479" s="42" t="str">
        <v/>
      </c>
      <c r="M479" s="42" t="str">
        <v/>
      </c>
      <c r="N479" s="42" t="str">
        <v/>
      </c>
      <c r="O479" s="42" t="str">
        <v/>
      </c>
      <c r="P479" s="42" t="str">
        <v/>
      </c>
      <c r="Q479" s="42" t="str">
        <v/>
      </c>
      <c r="R479" s="42" t="str">
        <v/>
      </c>
      <c r="S479" s="42" t="str">
        <v/>
      </c>
      <c r="T479" s="42" t="str">
        <v/>
      </c>
      <c r="U479" s="42" t="str">
        <v/>
      </c>
      <c r="X479" s="46"/>
      <c r="Y479" s="46"/>
      <c r="Z479" s="46"/>
      <c r="AA479" s="42" t="s">
        <v>510</v>
      </c>
    </row>
    <row r="480" spans="4:49" s="42" customFormat="1" x14ac:dyDescent="0.2">
      <c r="D480" s="42">
        <f t="shared" si="28"/>
        <v>40</v>
      </c>
      <c r="E480" s="42" t="str">
        <f t="shared" si="29"/>
        <v>A40</v>
      </c>
      <c r="G480" s="42" t="str">
        <f t="array" ref="G480:U480" ca="1">IF(TRANSPOSE('A40'!H$235:H$249)="","",TRANSPOSE('A40'!H$235:H$249))</f>
        <v/>
      </c>
      <c r="H480" s="42" t="str">
        <v/>
      </c>
      <c r="I480" s="42" t="str">
        <v/>
      </c>
      <c r="J480" s="42" t="str">
        <v/>
      </c>
      <c r="K480" s="42" t="str">
        <f ca="1"/>
        <v/>
      </c>
      <c r="L480" s="42" t="str">
        <v/>
      </c>
      <c r="M480" s="42" t="str">
        <v/>
      </c>
      <c r="N480" s="42" t="str">
        <v/>
      </c>
      <c r="O480" s="42" t="str">
        <v/>
      </c>
      <c r="P480" s="42" t="str">
        <v/>
      </c>
      <c r="Q480" s="42" t="str">
        <v/>
      </c>
      <c r="R480" s="42" t="str">
        <v/>
      </c>
      <c r="S480" s="42" t="str">
        <v/>
      </c>
      <c r="T480" s="42" t="str">
        <v/>
      </c>
      <c r="U480" s="42" t="str">
        <v/>
      </c>
      <c r="X480" s="46"/>
      <c r="Y480" s="46"/>
      <c r="Z480" s="46"/>
      <c r="AA480" s="42" t="s">
        <v>510</v>
      </c>
    </row>
    <row r="481" spans="4:27" s="42" customFormat="1" x14ac:dyDescent="0.2">
      <c r="D481" s="42">
        <f t="shared" si="28"/>
        <v>40</v>
      </c>
      <c r="E481" s="42" t="str">
        <f t="shared" si="29"/>
        <v>A40</v>
      </c>
      <c r="G481" s="42" t="str">
        <f t="array" ref="G481:U481" ca="1">IF(TRANSPOSE('A40'!K$235:K$249)="","",TRANSPOSE('A40'!K$235:K$249))</f>
        <v/>
      </c>
      <c r="H481" s="42" t="str">
        <v/>
      </c>
      <c r="I481" s="42" t="str">
        <v/>
      </c>
      <c r="J481" s="42" t="str">
        <v/>
      </c>
      <c r="K481" s="42" t="str">
        <f ca="1"/>
        <v/>
      </c>
      <c r="L481" s="42" t="str">
        <v/>
      </c>
      <c r="M481" s="42" t="str">
        <v/>
      </c>
      <c r="N481" s="42" t="str">
        <v/>
      </c>
      <c r="O481" s="42" t="str">
        <v/>
      </c>
      <c r="P481" s="42" t="str">
        <v/>
      </c>
      <c r="Q481" s="42" t="str">
        <v/>
      </c>
      <c r="R481" s="42" t="str">
        <v/>
      </c>
      <c r="S481" s="42" t="str">
        <v/>
      </c>
      <c r="T481" s="42" t="str">
        <v/>
      </c>
      <c r="U481" s="42" t="str">
        <v/>
      </c>
      <c r="X481" s="46"/>
      <c r="Y481" s="46"/>
      <c r="Z481" s="46"/>
      <c r="AA481" s="42" t="s">
        <v>510</v>
      </c>
    </row>
  </sheetData>
  <sheetProtection formatRows="0" autoFilter="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
  <dimension ref="B1:Q59"/>
  <sheetViews>
    <sheetView showGridLines="0" workbookViewId="0">
      <selection activeCell="B14" sqref="B14:M14"/>
    </sheetView>
  </sheetViews>
  <sheetFormatPr defaultColWidth="9.140625" defaultRowHeight="15" customHeight="1" x14ac:dyDescent="0.2"/>
  <cols>
    <col min="1" max="1" width="1.42578125" style="2" customWidth="1"/>
    <col min="2" max="13" width="8.140625" style="2" customWidth="1"/>
    <col min="14" max="16" width="9.140625" style="2"/>
    <col min="17" max="17" width="0" style="2" hidden="1" customWidth="1"/>
    <col min="18" max="16384" width="9.140625" style="2"/>
  </cols>
  <sheetData>
    <row r="1" spans="2:17" ht="7.5" customHeight="1" x14ac:dyDescent="0.2"/>
    <row r="2" spans="2:17" ht="15" customHeight="1" x14ac:dyDescent="0.2">
      <c r="G2" s="3" t="s">
        <v>13</v>
      </c>
      <c r="I2" s="14"/>
      <c r="M2" s="15"/>
    </row>
    <row r="4" spans="2:17" ht="15" customHeight="1" x14ac:dyDescent="0.2">
      <c r="B4" s="89" t="s">
        <v>127</v>
      </c>
      <c r="C4" s="90"/>
      <c r="D4" s="90"/>
      <c r="E4" s="90"/>
      <c r="F4" s="90"/>
      <c r="G4" s="90"/>
      <c r="H4" s="90"/>
      <c r="I4" s="90"/>
      <c r="J4" s="90"/>
      <c r="K4" s="90"/>
      <c r="L4" s="90"/>
      <c r="M4" s="91"/>
    </row>
    <row r="5" spans="2:17" ht="45" customHeight="1" x14ac:dyDescent="0.2">
      <c r="B5" s="98" t="s">
        <v>566</v>
      </c>
      <c r="C5" s="99"/>
      <c r="D5" s="99"/>
      <c r="E5" s="99"/>
      <c r="F5" s="99"/>
      <c r="G5" s="99"/>
      <c r="H5" s="99"/>
      <c r="I5" s="99"/>
      <c r="J5" s="99"/>
      <c r="K5" s="99"/>
      <c r="L5" s="99"/>
      <c r="M5" s="100"/>
    </row>
    <row r="8" spans="2:17" ht="15" customHeight="1" x14ac:dyDescent="0.2">
      <c r="B8" s="105" t="s">
        <v>259</v>
      </c>
      <c r="C8" s="106"/>
      <c r="D8" s="106"/>
      <c r="E8" s="106"/>
      <c r="F8" s="106"/>
      <c r="G8" s="106"/>
      <c r="H8" s="106"/>
      <c r="I8" s="106"/>
      <c r="J8" s="106"/>
      <c r="K8" s="106"/>
      <c r="L8" s="106"/>
      <c r="M8" s="107"/>
    </row>
    <row r="9" spans="2:17" ht="15" customHeight="1" x14ac:dyDescent="0.2">
      <c r="B9" s="29"/>
      <c r="C9" s="142" t="s">
        <v>27</v>
      </c>
      <c r="D9" s="143"/>
      <c r="E9" s="143"/>
      <c r="F9" s="143"/>
      <c r="G9" s="143"/>
      <c r="H9" s="143"/>
      <c r="I9" s="143"/>
      <c r="J9" s="143"/>
      <c r="K9" s="143"/>
      <c r="L9" s="143"/>
      <c r="M9" s="144"/>
      <c r="Q9" s="2">
        <v>1</v>
      </c>
    </row>
    <row r="10" spans="2:17" ht="15" customHeight="1" x14ac:dyDescent="0.2">
      <c r="B10" s="29"/>
      <c r="C10" s="142" t="s">
        <v>28</v>
      </c>
      <c r="D10" s="143"/>
      <c r="E10" s="143"/>
      <c r="F10" s="143"/>
      <c r="G10" s="143"/>
      <c r="H10" s="143"/>
      <c r="I10" s="143"/>
      <c r="J10" s="143"/>
      <c r="K10" s="143"/>
      <c r="L10" s="143"/>
      <c r="M10" s="144"/>
    </row>
    <row r="13" spans="2:17" s="21" customFormat="1" ht="15" customHeight="1" x14ac:dyDescent="0.2">
      <c r="B13" s="183" t="s">
        <v>128</v>
      </c>
      <c r="C13" s="184"/>
      <c r="D13" s="184"/>
      <c r="E13" s="184"/>
      <c r="F13" s="184"/>
      <c r="G13" s="184"/>
      <c r="H13" s="184"/>
      <c r="I13" s="184"/>
      <c r="J13" s="184"/>
      <c r="K13" s="184"/>
      <c r="L13" s="184"/>
      <c r="M13" s="185"/>
    </row>
    <row r="14" spans="2:17" s="21" customFormat="1" ht="150" customHeight="1" x14ac:dyDescent="0.2">
      <c r="B14" s="179" t="s">
        <v>1557</v>
      </c>
      <c r="C14" s="179"/>
      <c r="D14" s="179"/>
      <c r="E14" s="179"/>
      <c r="F14" s="179"/>
      <c r="G14" s="179"/>
      <c r="H14" s="179"/>
      <c r="I14" s="179"/>
      <c r="J14" s="179"/>
      <c r="K14" s="179"/>
      <c r="L14" s="179"/>
      <c r="M14" s="179"/>
    </row>
    <row r="15" spans="2:17" s="21" customFormat="1" ht="15" customHeight="1" x14ac:dyDescent="0.2"/>
    <row r="16" spans="2:17" s="21" customFormat="1" ht="15" customHeight="1" x14ac:dyDescent="0.2"/>
    <row r="17" spans="2:13" s="21" customFormat="1" ht="15" customHeight="1" x14ac:dyDescent="0.2">
      <c r="B17" s="183" t="s">
        <v>563</v>
      </c>
      <c r="C17" s="184"/>
      <c r="D17" s="184"/>
      <c r="E17" s="184"/>
      <c r="F17" s="184"/>
      <c r="G17" s="184"/>
      <c r="H17" s="184"/>
      <c r="I17" s="184"/>
      <c r="J17" s="184"/>
      <c r="K17" s="184"/>
      <c r="L17" s="184"/>
      <c r="M17" s="185"/>
    </row>
    <row r="18" spans="2:13" s="21" customFormat="1" ht="37.5" customHeight="1" x14ac:dyDescent="0.2">
      <c r="B18" s="81" t="s">
        <v>129</v>
      </c>
      <c r="C18" s="81"/>
      <c r="D18" s="179" t="s">
        <v>1542</v>
      </c>
      <c r="E18" s="181"/>
      <c r="F18" s="181"/>
      <c r="G18" s="181"/>
      <c r="H18" s="181"/>
      <c r="I18" s="181"/>
      <c r="J18" s="181"/>
      <c r="K18" s="181"/>
      <c r="L18" s="181"/>
      <c r="M18" s="181"/>
    </row>
    <row r="19" spans="2:13" ht="37.5" customHeight="1" x14ac:dyDescent="0.2">
      <c r="B19" s="81" t="s">
        <v>130</v>
      </c>
      <c r="C19" s="81"/>
      <c r="D19" s="181" t="s">
        <v>1543</v>
      </c>
      <c r="E19" s="181"/>
      <c r="F19" s="181"/>
      <c r="G19" s="181"/>
      <c r="H19" s="181"/>
      <c r="I19" s="181"/>
      <c r="J19" s="181"/>
      <c r="K19" s="181"/>
      <c r="L19" s="181"/>
      <c r="M19" s="181"/>
    </row>
    <row r="20" spans="2:13" ht="37.5" customHeight="1" x14ac:dyDescent="0.2">
      <c r="B20" s="81" t="s">
        <v>131</v>
      </c>
      <c r="C20" s="81"/>
      <c r="D20" s="181"/>
      <c r="E20" s="181"/>
      <c r="F20" s="181"/>
      <c r="G20" s="181"/>
      <c r="H20" s="181"/>
      <c r="I20" s="181"/>
      <c r="J20" s="181"/>
      <c r="K20" s="181"/>
      <c r="L20" s="181"/>
      <c r="M20" s="181"/>
    </row>
    <row r="21" spans="2:13" ht="37.5" customHeight="1" x14ac:dyDescent="0.2">
      <c r="B21" s="81" t="s">
        <v>132</v>
      </c>
      <c r="C21" s="81"/>
      <c r="D21" s="181"/>
      <c r="E21" s="181"/>
      <c r="F21" s="181"/>
      <c r="G21" s="181"/>
      <c r="H21" s="181"/>
      <c r="I21" s="181"/>
      <c r="J21" s="181"/>
      <c r="K21" s="181"/>
      <c r="L21" s="181"/>
      <c r="M21" s="181"/>
    </row>
    <row r="22" spans="2:13" ht="37.5" customHeight="1" x14ac:dyDescent="0.2">
      <c r="B22" s="81" t="s">
        <v>133</v>
      </c>
      <c r="C22" s="81"/>
      <c r="D22" s="181"/>
      <c r="E22" s="181"/>
      <c r="F22" s="181"/>
      <c r="G22" s="181"/>
      <c r="H22" s="181"/>
      <c r="I22" s="181"/>
      <c r="J22" s="181"/>
      <c r="K22" s="181"/>
      <c r="L22" s="181"/>
      <c r="M22" s="181"/>
    </row>
    <row r="23" spans="2:13" ht="37.5" customHeight="1" x14ac:dyDescent="0.2">
      <c r="B23" s="81" t="s">
        <v>134</v>
      </c>
      <c r="C23" s="81"/>
      <c r="D23" s="181"/>
      <c r="E23" s="181"/>
      <c r="F23" s="181"/>
      <c r="G23" s="181"/>
      <c r="H23" s="181"/>
      <c r="I23" s="181"/>
      <c r="J23" s="181"/>
      <c r="K23" s="181"/>
      <c r="L23" s="181"/>
      <c r="M23" s="181"/>
    </row>
    <row r="24" spans="2:13" ht="37.5" customHeight="1" x14ac:dyDescent="0.2">
      <c r="B24" s="81" t="s">
        <v>135</v>
      </c>
      <c r="C24" s="81"/>
      <c r="D24" s="181"/>
      <c r="E24" s="181"/>
      <c r="F24" s="181"/>
      <c r="G24" s="181"/>
      <c r="H24" s="181"/>
      <c r="I24" s="181"/>
      <c r="J24" s="181"/>
      <c r="K24" s="181"/>
      <c r="L24" s="181"/>
      <c r="M24" s="181"/>
    </row>
    <row r="25" spans="2:13" ht="37.5" customHeight="1" x14ac:dyDescent="0.2">
      <c r="B25" s="81" t="s">
        <v>136</v>
      </c>
      <c r="C25" s="81"/>
      <c r="D25" s="181"/>
      <c r="E25" s="181"/>
      <c r="F25" s="181"/>
      <c r="G25" s="181"/>
      <c r="H25" s="181"/>
      <c r="I25" s="181"/>
      <c r="J25" s="181"/>
      <c r="K25" s="181"/>
      <c r="L25" s="181"/>
      <c r="M25" s="181"/>
    </row>
    <row r="26" spans="2:13" ht="37.5" customHeight="1" x14ac:dyDescent="0.2">
      <c r="B26" s="81" t="s">
        <v>137</v>
      </c>
      <c r="C26" s="81"/>
      <c r="D26" s="181"/>
      <c r="E26" s="181"/>
      <c r="F26" s="181"/>
      <c r="G26" s="181"/>
      <c r="H26" s="181"/>
      <c r="I26" s="181"/>
      <c r="J26" s="181"/>
      <c r="K26" s="181"/>
      <c r="L26" s="181"/>
      <c r="M26" s="181"/>
    </row>
    <row r="27" spans="2:13" ht="37.5" customHeight="1" x14ac:dyDescent="0.2">
      <c r="B27" s="81" t="s">
        <v>138</v>
      </c>
      <c r="C27" s="81"/>
      <c r="D27" s="181"/>
      <c r="E27" s="181"/>
      <c r="F27" s="181"/>
      <c r="G27" s="181"/>
      <c r="H27" s="181"/>
      <c r="I27" s="181"/>
      <c r="J27" s="181"/>
      <c r="K27" s="181"/>
      <c r="L27" s="181"/>
      <c r="M27" s="181"/>
    </row>
    <row r="30" spans="2:13" s="21" customFormat="1" ht="15" customHeight="1" x14ac:dyDescent="0.2">
      <c r="B30" s="183" t="s">
        <v>139</v>
      </c>
      <c r="C30" s="184"/>
      <c r="D30" s="184"/>
      <c r="E30" s="184"/>
      <c r="F30" s="184"/>
      <c r="G30" s="184"/>
      <c r="H30" s="184"/>
      <c r="I30" s="184"/>
      <c r="J30" s="184"/>
      <c r="K30" s="184"/>
      <c r="L30" s="184"/>
      <c r="M30" s="185"/>
    </row>
    <row r="31" spans="2:13" s="21" customFormat="1" ht="37.5" customHeight="1" x14ac:dyDescent="0.2">
      <c r="B31" s="81" t="s">
        <v>66</v>
      </c>
      <c r="C31" s="81"/>
      <c r="D31" s="181" t="s">
        <v>1544</v>
      </c>
      <c r="E31" s="181"/>
      <c r="F31" s="181"/>
      <c r="G31" s="181"/>
      <c r="H31" s="181"/>
      <c r="I31" s="181"/>
      <c r="J31" s="181"/>
      <c r="K31" s="181"/>
      <c r="L31" s="181"/>
      <c r="M31" s="181"/>
    </row>
    <row r="32" spans="2:13" ht="37.5" customHeight="1" x14ac:dyDescent="0.2">
      <c r="B32" s="81" t="s">
        <v>67</v>
      </c>
      <c r="C32" s="81"/>
      <c r="D32" s="181" t="s">
        <v>1545</v>
      </c>
      <c r="E32" s="181"/>
      <c r="F32" s="181"/>
      <c r="G32" s="181"/>
      <c r="H32" s="181"/>
      <c r="I32" s="181"/>
      <c r="J32" s="181"/>
      <c r="K32" s="181"/>
      <c r="L32" s="181"/>
      <c r="M32" s="181"/>
    </row>
    <row r="33" spans="2:13" ht="37.5" customHeight="1" x14ac:dyDescent="0.2">
      <c r="B33" s="81" t="s">
        <v>68</v>
      </c>
      <c r="C33" s="81"/>
      <c r="D33" s="181"/>
      <c r="E33" s="181"/>
      <c r="F33" s="181"/>
      <c r="G33" s="181"/>
      <c r="H33" s="181"/>
      <c r="I33" s="181"/>
      <c r="J33" s="181"/>
      <c r="K33" s="181"/>
      <c r="L33" s="181"/>
      <c r="M33" s="181"/>
    </row>
    <row r="34" spans="2:13" ht="37.5" customHeight="1" x14ac:dyDescent="0.2">
      <c r="B34" s="81" t="s">
        <v>69</v>
      </c>
      <c r="C34" s="81"/>
      <c r="D34" s="181"/>
      <c r="E34" s="181"/>
      <c r="F34" s="181"/>
      <c r="G34" s="181"/>
      <c r="H34" s="181"/>
      <c r="I34" s="181"/>
      <c r="J34" s="181"/>
      <c r="K34" s="181"/>
      <c r="L34" s="181"/>
      <c r="M34" s="181"/>
    </row>
    <row r="35" spans="2:13" ht="37.5" customHeight="1" x14ac:dyDescent="0.2">
      <c r="B35" s="81" t="s">
        <v>70</v>
      </c>
      <c r="C35" s="81"/>
      <c r="D35" s="181"/>
      <c r="E35" s="181"/>
      <c r="F35" s="181"/>
      <c r="G35" s="181"/>
      <c r="H35" s="181"/>
      <c r="I35" s="181"/>
      <c r="J35" s="181"/>
      <c r="K35" s="181"/>
      <c r="L35" s="181"/>
      <c r="M35" s="181"/>
    </row>
    <row r="36" spans="2:13" ht="37.5" customHeight="1" x14ac:dyDescent="0.2">
      <c r="B36" s="81" t="s">
        <v>71</v>
      </c>
      <c r="C36" s="81"/>
      <c r="D36" s="181"/>
      <c r="E36" s="181"/>
      <c r="F36" s="181"/>
      <c r="G36" s="181"/>
      <c r="H36" s="181"/>
      <c r="I36" s="181"/>
      <c r="J36" s="181"/>
      <c r="K36" s="181"/>
      <c r="L36" s="181"/>
      <c r="M36" s="181"/>
    </row>
    <row r="37" spans="2:13" ht="37.5" customHeight="1" x14ac:dyDescent="0.2">
      <c r="B37" s="81" t="s">
        <v>72</v>
      </c>
      <c r="C37" s="81"/>
      <c r="D37" s="181"/>
      <c r="E37" s="181"/>
      <c r="F37" s="181"/>
      <c r="G37" s="181"/>
      <c r="H37" s="181"/>
      <c r="I37" s="181"/>
      <c r="J37" s="181"/>
      <c r="K37" s="181"/>
      <c r="L37" s="181"/>
      <c r="M37" s="181"/>
    </row>
    <row r="38" spans="2:13" ht="37.5" customHeight="1" x14ac:dyDescent="0.2">
      <c r="B38" s="81" t="s">
        <v>73</v>
      </c>
      <c r="C38" s="81"/>
      <c r="D38" s="181"/>
      <c r="E38" s="181"/>
      <c r="F38" s="181"/>
      <c r="G38" s="181"/>
      <c r="H38" s="181"/>
      <c r="I38" s="181"/>
      <c r="J38" s="181"/>
      <c r="K38" s="181"/>
      <c r="L38" s="181"/>
      <c r="M38" s="181"/>
    </row>
    <row r="39" spans="2:13" ht="37.5" customHeight="1" x14ac:dyDescent="0.2">
      <c r="B39" s="81" t="s">
        <v>74</v>
      </c>
      <c r="C39" s="81"/>
      <c r="D39" s="181"/>
      <c r="E39" s="181"/>
      <c r="F39" s="181"/>
      <c r="G39" s="181"/>
      <c r="H39" s="181"/>
      <c r="I39" s="181"/>
      <c r="J39" s="181"/>
      <c r="K39" s="181"/>
      <c r="L39" s="181"/>
      <c r="M39" s="181"/>
    </row>
    <row r="40" spans="2:13" ht="37.5" customHeight="1" x14ac:dyDescent="0.2">
      <c r="B40" s="81" t="s">
        <v>75</v>
      </c>
      <c r="C40" s="81"/>
      <c r="D40" s="181"/>
      <c r="E40" s="181"/>
      <c r="F40" s="181"/>
      <c r="G40" s="181"/>
      <c r="H40" s="181"/>
      <c r="I40" s="181"/>
      <c r="J40" s="181"/>
      <c r="K40" s="181"/>
      <c r="L40" s="181"/>
      <c r="M40" s="181"/>
    </row>
    <row r="43" spans="2:13" ht="15" customHeight="1" x14ac:dyDescent="0.2">
      <c r="B43" s="105" t="s">
        <v>140</v>
      </c>
      <c r="C43" s="106"/>
      <c r="D43" s="106"/>
      <c r="E43" s="106"/>
      <c r="F43" s="106"/>
      <c r="G43" s="106"/>
      <c r="H43" s="106"/>
      <c r="I43" s="106"/>
      <c r="J43" s="106"/>
      <c r="K43" s="106"/>
      <c r="L43" s="106"/>
      <c r="M43" s="107"/>
    </row>
    <row r="44" spans="2:13" ht="71.25" customHeight="1" x14ac:dyDescent="0.2">
      <c r="B44" s="110" t="s">
        <v>260</v>
      </c>
      <c r="C44" s="111"/>
      <c r="D44" s="112"/>
      <c r="E44" s="129" t="s">
        <v>1546</v>
      </c>
      <c r="F44" s="130"/>
      <c r="G44" s="130"/>
      <c r="H44" s="130"/>
      <c r="I44" s="130"/>
      <c r="J44" s="130"/>
      <c r="K44" s="130"/>
      <c r="L44" s="130"/>
      <c r="M44" s="131"/>
    </row>
    <row r="45" spans="2:13" ht="63.75" customHeight="1" x14ac:dyDescent="0.2">
      <c r="B45" s="110" t="s">
        <v>142</v>
      </c>
      <c r="C45" s="111"/>
      <c r="D45" s="112"/>
      <c r="E45" s="119" t="s">
        <v>1547</v>
      </c>
      <c r="F45" s="120"/>
      <c r="G45" s="120"/>
      <c r="H45" s="120"/>
      <c r="I45" s="120"/>
      <c r="J45" s="120"/>
      <c r="K45" s="120"/>
      <c r="L45" s="120"/>
      <c r="M45" s="121"/>
    </row>
    <row r="46" spans="2:13" ht="74.25" customHeight="1" x14ac:dyDescent="0.2">
      <c r="B46" s="110" t="s">
        <v>141</v>
      </c>
      <c r="C46" s="111"/>
      <c r="D46" s="112"/>
      <c r="E46" s="119" t="s">
        <v>1548</v>
      </c>
      <c r="F46" s="120"/>
      <c r="G46" s="120"/>
      <c r="H46" s="120"/>
      <c r="I46" s="120"/>
      <c r="J46" s="120"/>
      <c r="K46" s="120"/>
      <c r="L46" s="120"/>
      <c r="M46" s="121"/>
    </row>
    <row r="47" spans="2:13" ht="45" customHeight="1" x14ac:dyDescent="0.2">
      <c r="B47" s="110" t="s">
        <v>143</v>
      </c>
      <c r="C47" s="111"/>
      <c r="D47" s="112"/>
      <c r="E47" s="204"/>
      <c r="F47" s="120"/>
      <c r="G47" s="120"/>
      <c r="H47" s="120"/>
      <c r="I47" s="120"/>
      <c r="J47" s="120"/>
      <c r="K47" s="120"/>
      <c r="L47" s="120"/>
      <c r="M47" s="121"/>
    </row>
    <row r="49" spans="2:13" ht="150" customHeight="1" x14ac:dyDescent="0.2">
      <c r="B49" s="98" t="s">
        <v>1243</v>
      </c>
      <c r="C49" s="99"/>
      <c r="D49" s="99"/>
      <c r="E49" s="99"/>
      <c r="F49" s="99"/>
      <c r="G49" s="99"/>
      <c r="H49" s="99"/>
      <c r="I49" s="99"/>
      <c r="J49" s="99"/>
      <c r="K49" s="99"/>
      <c r="L49" s="99"/>
      <c r="M49" s="100"/>
    </row>
    <row r="52" spans="2:13" ht="15" customHeight="1" x14ac:dyDescent="0.2">
      <c r="B52" s="105" t="s">
        <v>540</v>
      </c>
      <c r="C52" s="106"/>
      <c r="D52" s="106"/>
      <c r="E52" s="106"/>
      <c r="F52" s="106"/>
      <c r="G52" s="106"/>
      <c r="H52" s="106"/>
      <c r="I52" s="106"/>
      <c r="J52" s="106"/>
      <c r="K52" s="106"/>
      <c r="L52" s="106"/>
      <c r="M52" s="107"/>
    </row>
    <row r="53" spans="2:13" ht="112.5" customHeight="1" x14ac:dyDescent="0.2">
      <c r="B53" s="126"/>
      <c r="C53" s="127"/>
      <c r="D53" s="127"/>
      <c r="E53" s="127"/>
      <c r="F53" s="127"/>
      <c r="G53" s="127"/>
      <c r="H53" s="127"/>
      <c r="I53" s="127"/>
      <c r="J53" s="127"/>
      <c r="K53" s="127"/>
      <c r="L53" s="127"/>
      <c r="M53" s="128"/>
    </row>
    <row r="55" spans="2:13" ht="15" customHeight="1" x14ac:dyDescent="0.2">
      <c r="B55" s="9" t="s">
        <v>295</v>
      </c>
      <c r="C55" s="10"/>
      <c r="D55" s="10"/>
      <c r="E55" s="10"/>
      <c r="F55" s="10"/>
      <c r="G55" s="10"/>
      <c r="H55" s="10"/>
      <c r="I55" s="10"/>
      <c r="J55" s="10"/>
      <c r="K55" s="10"/>
      <c r="L55" s="10"/>
      <c r="M55" s="11"/>
    </row>
    <row r="58" spans="2:13" ht="15" customHeight="1" x14ac:dyDescent="0.2">
      <c r="B58" s="105" t="s">
        <v>541</v>
      </c>
      <c r="C58" s="106"/>
      <c r="D58" s="106"/>
      <c r="E58" s="106"/>
      <c r="F58" s="106"/>
      <c r="G58" s="106"/>
      <c r="H58" s="106"/>
      <c r="I58" s="106"/>
      <c r="J58" s="106"/>
      <c r="K58" s="106"/>
      <c r="L58" s="106"/>
      <c r="M58" s="107"/>
    </row>
    <row r="59" spans="2:13" ht="112.5" customHeight="1" x14ac:dyDescent="0.2">
      <c r="B59" s="126"/>
      <c r="C59" s="127"/>
      <c r="D59" s="127"/>
      <c r="E59" s="127"/>
      <c r="F59" s="127"/>
      <c r="G59" s="127"/>
      <c r="H59" s="127"/>
      <c r="I59" s="127"/>
      <c r="J59" s="127"/>
      <c r="K59" s="127"/>
      <c r="L59" s="127"/>
      <c r="M59" s="128"/>
    </row>
  </sheetData>
  <sheetProtection algorithmName="SHA-1" hashValue="LaIZPP3eXQe2wpg/zN14HjaC+Io=" saltValue="euaAVUi488aUzBafgQEt0Q==" spinCount="100000" sheet="1" objects="1" scenarios="1"/>
  <mergeCells count="63">
    <mergeCell ref="C10:M10"/>
    <mergeCell ref="B13:M13"/>
    <mergeCell ref="B14:M14"/>
    <mergeCell ref="B17:M17"/>
    <mergeCell ref="B4:M4"/>
    <mergeCell ref="B5:M5"/>
    <mergeCell ref="B8:M8"/>
    <mergeCell ref="C9:M9"/>
    <mergeCell ref="B18:C18"/>
    <mergeCell ref="D18:M18"/>
    <mergeCell ref="B19:C19"/>
    <mergeCell ref="D19:M19"/>
    <mergeCell ref="B20:C20"/>
    <mergeCell ref="D20:M20"/>
    <mergeCell ref="B21:C21"/>
    <mergeCell ref="D21:M21"/>
    <mergeCell ref="B22:C22"/>
    <mergeCell ref="D22:M22"/>
    <mergeCell ref="B23:C23"/>
    <mergeCell ref="D23:M23"/>
    <mergeCell ref="B24:C24"/>
    <mergeCell ref="D24:M24"/>
    <mergeCell ref="B25:C25"/>
    <mergeCell ref="D25:M25"/>
    <mergeCell ref="B26:C26"/>
    <mergeCell ref="D26:M26"/>
    <mergeCell ref="B27:C27"/>
    <mergeCell ref="D27:M27"/>
    <mergeCell ref="B30:M30"/>
    <mergeCell ref="B31:C31"/>
    <mergeCell ref="D31:M31"/>
    <mergeCell ref="B32:C32"/>
    <mergeCell ref="D32:M32"/>
    <mergeCell ref="B33:C33"/>
    <mergeCell ref="D33:M33"/>
    <mergeCell ref="B34:C34"/>
    <mergeCell ref="D34:M34"/>
    <mergeCell ref="B35:C35"/>
    <mergeCell ref="D35:M35"/>
    <mergeCell ref="B36:C36"/>
    <mergeCell ref="D36:M36"/>
    <mergeCell ref="B37:C37"/>
    <mergeCell ref="D37:M37"/>
    <mergeCell ref="B38:C38"/>
    <mergeCell ref="D38:M38"/>
    <mergeCell ref="B39:C39"/>
    <mergeCell ref="D39:M39"/>
    <mergeCell ref="B40:C40"/>
    <mergeCell ref="D40:M40"/>
    <mergeCell ref="B43:M43"/>
    <mergeCell ref="B44:D44"/>
    <mergeCell ref="E44:M44"/>
    <mergeCell ref="B45:D45"/>
    <mergeCell ref="E45:M45"/>
    <mergeCell ref="B52:M52"/>
    <mergeCell ref="B53:M53"/>
    <mergeCell ref="B58:M58"/>
    <mergeCell ref="B59:M59"/>
    <mergeCell ref="B46:D46"/>
    <mergeCell ref="E46:M46"/>
    <mergeCell ref="B47:D47"/>
    <mergeCell ref="E47:M47"/>
    <mergeCell ref="B49:M49"/>
  </mergeCells>
  <hyperlinks>
    <hyperlink ref="G2" location="'Indice sezioni'!A1" display="Torna all'indice"/>
  </hyperlinks>
  <pageMargins left="0.25" right="0.25"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macro="[0]!Pulsantediopzione1_Click">
                <anchor moveWithCells="1">
                  <from>
                    <xdr:col>1</xdr:col>
                    <xdr:colOff>190500</xdr:colOff>
                    <xdr:row>8</xdr:row>
                    <xdr:rowOff>9525</xdr:rowOff>
                  </from>
                  <to>
                    <xdr:col>1</xdr:col>
                    <xdr:colOff>371475</xdr:colOff>
                    <xdr:row>8</xdr:row>
                    <xdr:rowOff>152400</xdr:rowOff>
                  </to>
                </anchor>
              </controlPr>
            </control>
          </mc:Choice>
        </mc:AlternateContent>
        <mc:AlternateContent xmlns:mc="http://schemas.openxmlformats.org/markup-compatibility/2006">
          <mc:Choice Requires="x14">
            <control shapeId="10242" r:id="rId5" name="Option Button 2">
              <controlPr defaultSize="0" autoFill="0" autoLine="0" autoPict="0" macro="[0]!Pulsantediopzione2_Click">
                <anchor moveWithCells="1">
                  <from>
                    <xdr:col>1</xdr:col>
                    <xdr:colOff>190500</xdr:colOff>
                    <xdr:row>9</xdr:row>
                    <xdr:rowOff>9525</xdr:rowOff>
                  </from>
                  <to>
                    <xdr:col>1</xdr:col>
                    <xdr:colOff>371475</xdr:colOff>
                    <xdr:row>9</xdr:row>
                    <xdr:rowOff>152400</xdr:rowOff>
                  </to>
                </anchor>
              </controlPr>
            </control>
          </mc:Choice>
        </mc:AlternateContent>
        <mc:AlternateContent xmlns:mc="http://schemas.openxmlformats.org/markup-compatibility/2006">
          <mc:Choice Requires="x14">
            <control shapeId="10243" r:id="rId6" name="Group Box 3">
              <controlPr defaultSize="0" autoFill="0" autoPict="0">
                <anchor moveWithCells="1">
                  <from>
                    <xdr:col>1</xdr:col>
                    <xdr:colOff>66675</xdr:colOff>
                    <xdr:row>7</xdr:row>
                    <xdr:rowOff>9525</xdr:rowOff>
                  </from>
                  <to>
                    <xdr:col>1</xdr:col>
                    <xdr:colOff>495300</xdr:colOff>
                    <xdr:row>10</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85</vt:i4>
      </vt:variant>
    </vt:vector>
  </HeadingPairs>
  <TitlesOfParts>
    <vt:vector size="85" baseType="lpstr">
      <vt:lpstr>Copertina</vt:lpstr>
      <vt:lpstr>Istruzioni</vt:lpstr>
      <vt:lpstr>Indice Sezioni</vt:lpstr>
      <vt:lpstr>Anagrafica Soggetti</vt:lpstr>
      <vt:lpstr>Anagrafica Progetto</vt:lpstr>
      <vt:lpstr>Idea Progetto</vt:lpstr>
      <vt:lpstr>Partenariato</vt:lpstr>
      <vt:lpstr>Risk assessment</vt:lpstr>
      <vt:lpstr>Esperienze pregresse</vt:lpstr>
      <vt:lpstr>Obiettivi</vt:lpstr>
      <vt:lpstr>Linee Intervento</vt:lpstr>
      <vt:lpstr>Linee Trasversali</vt:lpstr>
      <vt:lpstr>L1</vt:lpstr>
      <vt:lpstr>L2</vt:lpstr>
      <vt:lpstr>L3</vt:lpstr>
      <vt:lpstr>L4</vt:lpstr>
      <vt:lpstr>L5</vt:lpstr>
      <vt:lpstr>L6</vt:lpstr>
      <vt:lpstr>L7</vt:lpstr>
      <vt:lpstr>L8</vt:lpstr>
      <vt:lpstr>L9</vt:lpstr>
      <vt:lpstr>L10</vt:lpstr>
      <vt:lpstr>L11</vt:lpstr>
      <vt:lpstr>L12</vt:lpstr>
      <vt:lpstr>L13</vt:lpstr>
      <vt:lpstr>L14</vt:lpstr>
      <vt:lpstr>L15</vt:lpstr>
      <vt:lpstr>L16</vt:lpstr>
      <vt:lpstr>L17</vt:lpstr>
      <vt:lpstr>L18</vt:lpstr>
      <vt:lpstr>L19</vt:lpstr>
      <vt:lpstr>L20</vt:lpstr>
      <vt:lpstr>L21</vt:lpstr>
      <vt:lpstr>L22</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lpstr>A32</vt:lpstr>
      <vt:lpstr>A33</vt:lpstr>
      <vt:lpstr>A34</vt:lpstr>
      <vt:lpstr>A35</vt:lpstr>
      <vt:lpstr>A36</vt:lpstr>
      <vt:lpstr>A37</vt:lpstr>
      <vt:lpstr>A38</vt:lpstr>
      <vt:lpstr>A39</vt:lpstr>
      <vt:lpstr>A40</vt:lpstr>
      <vt:lpstr>Output Progetto</vt:lpstr>
      <vt:lpstr>Risultati Progetto</vt:lpstr>
      <vt:lpstr>Quadro Logico</vt:lpstr>
      <vt:lpstr>Output PON</vt:lpstr>
      <vt:lpstr>Risultati PON</vt:lpstr>
      <vt:lpstr>Risorse umane</vt:lpstr>
      <vt:lpstr>Cronoprogramma</vt:lpstr>
      <vt:lpstr>Quadro finanziario</vt:lpstr>
      <vt:lpstr>Cronoprogramma spesa</vt:lpstr>
      <vt:lpstr>Gestione progetto</vt:lpstr>
      <vt:lpstr>Riferimenti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2018-07-20T11:06:46Z</dcterms:created>
  <dcterms:modified xsi:type="dcterms:W3CDTF">2019-02-19T17:30:18Z</dcterms:modified>
</cp:coreProperties>
</file>